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19440" windowHeight="11310"/>
  </bookViews>
  <sheets>
    <sheet name="ALL" sheetId="1" r:id="rId1"/>
    <sheet name="Sheet3" sheetId="6" state="hidden" r:id="rId2"/>
    <sheet name="Sheet1" sheetId="5" state="hidden" r:id="rId3"/>
    <sheet name="JUMLAH PL" sheetId="4" state="hidden" r:id="rId4"/>
    <sheet name="Sheet2" sheetId="2" state="hidden" r:id="rId5"/>
    <sheet name="RESIGN" sheetId="3" state="hidden" r:id="rId6"/>
    <sheet name="UNPAID" sheetId="7" state="hidden" r:id="rId7"/>
    <sheet name="ultah" sheetId="8" state="hidden" r:id="rId8"/>
    <sheet name="Sheet4" sheetId="9" state="hidden" r:id="rId9"/>
    <sheet name="Sheet5" sheetId="10" state="hidden" r:id="rId10"/>
    <sheet name="Sheet6" sheetId="11" state="hidden" r:id="rId11"/>
  </sheets>
  <definedNames>
    <definedName name="_xlnm._FilterDatabase" localSheetId="0" hidden="1">ALL!$A$6:$CB$591</definedName>
    <definedName name="_xlnm._FilterDatabase" localSheetId="5" hidden="1">RESIGN!$A$4:$XEL$134</definedName>
    <definedName name="_xlnm._FilterDatabase" localSheetId="4" hidden="1">Sheet2!$A$2:$CB$2</definedName>
    <definedName name="_xlnm.Print_Area" localSheetId="7">ultah!$B$2:$D$53</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T19" i="1" l="1"/>
  <c r="U19" i="1"/>
  <c r="Q19" i="1"/>
  <c r="T498" i="1"/>
  <c r="U498" i="1"/>
  <c r="T499" i="1"/>
  <c r="U499" i="1"/>
  <c r="Q498" i="1"/>
  <c r="Q499" i="1"/>
  <c r="T489" i="1"/>
  <c r="U489" i="1"/>
  <c r="Q489" i="1"/>
  <c r="T485" i="1"/>
  <c r="U485" i="1"/>
  <c r="Q485" i="1"/>
  <c r="U480" i="1"/>
  <c r="T480" i="1"/>
  <c r="U479" i="1"/>
  <c r="T479" i="1"/>
  <c r="Q479" i="1"/>
  <c r="Q480" i="1"/>
  <c r="U471" i="1"/>
  <c r="T471" i="1"/>
  <c r="Q471" i="1"/>
  <c r="T453" i="1"/>
  <c r="U453" i="1"/>
  <c r="Q453" i="1"/>
  <c r="T452" i="1"/>
  <c r="U452" i="1"/>
  <c r="T454" i="1"/>
  <c r="U454" i="1"/>
  <c r="Q452" i="1"/>
  <c r="T422" i="1"/>
  <c r="U422" i="1"/>
  <c r="Q422" i="1"/>
  <c r="Q412" i="1"/>
  <c r="T412" i="1"/>
  <c r="U412" i="1"/>
  <c r="T414" i="1"/>
  <c r="U414" i="1"/>
  <c r="T415" i="1"/>
  <c r="U415" i="1"/>
  <c r="Q414" i="1"/>
  <c r="BX135" i="3"/>
  <c r="U135" i="3"/>
  <c r="T135" i="3"/>
  <c r="Q135" i="3"/>
  <c r="T392" i="1"/>
  <c r="U392" i="1"/>
  <c r="Q392" i="1"/>
  <c r="BX382" i="1"/>
  <c r="U382" i="1"/>
  <c r="T382" i="1"/>
  <c r="Q382" i="1"/>
  <c r="Q380" i="1"/>
  <c r="T380" i="1"/>
  <c r="U380" i="1"/>
  <c r="T381" i="1"/>
  <c r="U381" i="1"/>
  <c r="T379" i="1"/>
  <c r="U379" i="1"/>
  <c r="Q379" i="1"/>
  <c r="T360" i="1"/>
  <c r="U360" i="1"/>
  <c r="T361" i="1"/>
  <c r="U361" i="1"/>
  <c r="T362" i="1"/>
  <c r="U362" i="1"/>
  <c r="Q360" i="1"/>
  <c r="Q361" i="1"/>
  <c r="Q362" i="1"/>
  <c r="T353" i="1"/>
  <c r="U353" i="1"/>
  <c r="Q353" i="1"/>
  <c r="T348" i="1"/>
  <c r="U348" i="1"/>
  <c r="Q348" i="1"/>
  <c r="T337" i="1"/>
  <c r="U337" i="1"/>
  <c r="T338" i="1"/>
  <c r="U338" i="1"/>
  <c r="Q337" i="1"/>
  <c r="Q338" i="1"/>
  <c r="T331" i="1"/>
  <c r="U331" i="1"/>
  <c r="Q331" i="1"/>
  <c r="BY134" i="3"/>
  <c r="BX134" i="3"/>
  <c r="U134" i="3"/>
  <c r="T134" i="3"/>
  <c r="Q134" i="3"/>
  <c r="T323" i="1" l="1"/>
  <c r="U323" i="1"/>
  <c r="T324" i="1"/>
  <c r="U324" i="1"/>
  <c r="T325" i="1"/>
  <c r="U325" i="1"/>
  <c r="T304" i="1"/>
  <c r="U304" i="1"/>
  <c r="T305" i="1"/>
  <c r="U305" i="1"/>
  <c r="Q304" i="1"/>
  <c r="Q305" i="1"/>
  <c r="U307" i="1"/>
  <c r="T307" i="1"/>
  <c r="Q307" i="1"/>
  <c r="Q298" i="1"/>
  <c r="Q299" i="1"/>
  <c r="Q300" i="1"/>
  <c r="T298" i="1"/>
  <c r="U298" i="1"/>
  <c r="T299" i="1"/>
  <c r="U299" i="1"/>
  <c r="T300" i="1"/>
  <c r="U300" i="1"/>
  <c r="BX289" i="1"/>
  <c r="U289" i="1"/>
  <c r="T289" i="1"/>
  <c r="Q289" i="1"/>
  <c r="Q290" i="1"/>
  <c r="T290" i="1"/>
  <c r="U290" i="1"/>
  <c r="T291" i="1"/>
  <c r="U291" i="1"/>
  <c r="T292" i="1"/>
  <c r="U292" i="1"/>
  <c r="T269" i="1"/>
  <c r="U269" i="1"/>
  <c r="T270" i="1"/>
  <c r="U270" i="1"/>
  <c r="U268" i="1"/>
  <c r="T268" i="1"/>
  <c r="Q268" i="1"/>
  <c r="T262" i="1"/>
  <c r="U262" i="1"/>
  <c r="Q262" i="1"/>
  <c r="Q259" i="1"/>
  <c r="T259" i="1"/>
  <c r="U259" i="1"/>
  <c r="T260" i="1"/>
  <c r="U260" i="1"/>
  <c r="T261" i="1"/>
  <c r="U261" i="1"/>
  <c r="T243" i="1"/>
  <c r="U243" i="1"/>
  <c r="Q243" i="1"/>
  <c r="U231" i="1"/>
  <c r="T231" i="1"/>
  <c r="Q231" i="1"/>
  <c r="T226" i="1"/>
  <c r="U226" i="1"/>
  <c r="Q226" i="1"/>
  <c r="T217" i="1"/>
  <c r="U217" i="1"/>
  <c r="Q217" i="1"/>
  <c r="BX207" i="1"/>
  <c r="U207" i="1"/>
  <c r="T207" i="1"/>
  <c r="Q207" i="1"/>
  <c r="T205" i="1"/>
  <c r="U205" i="1"/>
  <c r="Q205" i="1"/>
  <c r="Q206" i="1"/>
  <c r="T182" i="1"/>
  <c r="U182" i="1"/>
  <c r="Q182" i="1"/>
  <c r="T171" i="1"/>
  <c r="U171" i="1"/>
  <c r="Q171" i="1"/>
  <c r="T162" i="1"/>
  <c r="U162" i="1"/>
  <c r="Q162" i="1"/>
  <c r="T156" i="1"/>
  <c r="U156" i="1"/>
  <c r="Q156" i="1"/>
  <c r="T153" i="1"/>
  <c r="U153" i="1"/>
  <c r="T154" i="1"/>
  <c r="U154" i="1"/>
  <c r="Q153" i="1"/>
  <c r="T130" i="1"/>
  <c r="U130" i="1"/>
  <c r="T131" i="1"/>
  <c r="U131" i="1"/>
  <c r="Q130" i="1"/>
  <c r="Q131" i="1"/>
  <c r="T115" i="1"/>
  <c r="U115" i="1"/>
  <c r="Q115" i="1"/>
  <c r="T99" i="1" l="1"/>
  <c r="U99" i="1"/>
  <c r="Q99" i="1"/>
  <c r="T96" i="1"/>
  <c r="U96" i="1"/>
  <c r="Q96" i="1"/>
  <c r="T95" i="1"/>
  <c r="U95" i="1"/>
  <c r="Q95" i="1"/>
  <c r="Q81" i="1"/>
  <c r="Q82" i="1"/>
  <c r="T80" i="1"/>
  <c r="U80" i="1"/>
  <c r="BY80" i="1"/>
  <c r="Q80" i="1"/>
  <c r="BX79" i="1"/>
  <c r="U79" i="1"/>
  <c r="T79" i="1"/>
  <c r="Q79" i="1"/>
  <c r="BX64" i="1"/>
  <c r="U64" i="1"/>
  <c r="T64" i="1"/>
  <c r="Q64" i="1"/>
  <c r="Q40" i="1"/>
  <c r="T40" i="1"/>
  <c r="U40" i="1"/>
  <c r="Q315" i="1" l="1"/>
  <c r="Q316" i="1"/>
  <c r="Q317" i="1"/>
  <c r="Q318" i="1"/>
  <c r="Q319" i="1"/>
  <c r="Q320" i="1"/>
  <c r="Q321" i="1"/>
  <c r="Q322" i="1"/>
  <c r="Q326" i="1"/>
  <c r="Q327" i="1"/>
  <c r="Q328" i="1"/>
  <c r="T318" i="1"/>
  <c r="U318" i="1"/>
  <c r="T319" i="1"/>
  <c r="U319" i="1"/>
  <c r="T320" i="1"/>
  <c r="U320" i="1"/>
  <c r="T321" i="1"/>
  <c r="U321" i="1"/>
  <c r="T322" i="1"/>
  <c r="U322" i="1"/>
  <c r="T363" i="1"/>
  <c r="U363" i="1"/>
  <c r="T364" i="1"/>
  <c r="U364" i="1"/>
  <c r="T365" i="1"/>
  <c r="U365" i="1"/>
  <c r="T366" i="1"/>
  <c r="U366" i="1"/>
  <c r="T367" i="1"/>
  <c r="U367" i="1"/>
  <c r="T368" i="1"/>
  <c r="U368" i="1"/>
  <c r="T369" i="1"/>
  <c r="U369" i="1"/>
  <c r="T370" i="1"/>
  <c r="U370" i="1"/>
  <c r="T371" i="1"/>
  <c r="U371" i="1"/>
  <c r="T372" i="1"/>
  <c r="U372" i="1"/>
  <c r="T373" i="1"/>
  <c r="U373" i="1"/>
  <c r="T374" i="1"/>
  <c r="U374" i="1"/>
  <c r="T375" i="1"/>
  <c r="U375" i="1"/>
  <c r="T376" i="1"/>
  <c r="U376" i="1"/>
  <c r="T377" i="1"/>
  <c r="U377" i="1"/>
  <c r="Q359" i="1"/>
  <c r="Q363" i="1"/>
  <c r="Q364" i="1"/>
  <c r="Q365" i="1"/>
  <c r="T563" i="1"/>
  <c r="U563" i="1"/>
  <c r="T564" i="1"/>
  <c r="U564" i="1"/>
  <c r="T565" i="1"/>
  <c r="U565" i="1"/>
  <c r="T566" i="1"/>
  <c r="U566" i="1"/>
  <c r="T567" i="1"/>
  <c r="U567" i="1"/>
  <c r="T568" i="1"/>
  <c r="U568" i="1"/>
  <c r="T569" i="1"/>
  <c r="U569" i="1"/>
  <c r="T570" i="1"/>
  <c r="U570" i="1"/>
  <c r="T542" i="1"/>
  <c r="U542" i="1"/>
  <c r="T543" i="1"/>
  <c r="U543" i="1"/>
  <c r="Q542" i="1"/>
  <c r="Q543" i="1"/>
  <c r="Q544" i="1"/>
  <c r="Q545" i="1"/>
  <c r="Q546" i="1"/>
  <c r="Q563" i="1"/>
  <c r="Q564" i="1"/>
  <c r="Q565" i="1"/>
  <c r="Q566" i="1"/>
  <c r="Q567" i="1"/>
  <c r="Q588" i="1"/>
  <c r="Q589" i="1"/>
  <c r="Q587" i="1"/>
  <c r="Q590" i="1"/>
  <c r="U133" i="3" l="1"/>
  <c r="T133" i="3"/>
  <c r="Q133" i="3"/>
  <c r="AP432" i="1" l="1"/>
  <c r="AP428" i="1"/>
  <c r="AP431" i="1"/>
  <c r="T516" i="1" l="1"/>
  <c r="U516" i="1"/>
  <c r="Q516" i="1"/>
  <c r="U496" i="1"/>
  <c r="T496" i="1"/>
  <c r="Q496" i="1"/>
  <c r="T63" i="1"/>
  <c r="U63" i="1"/>
  <c r="Q63" i="1"/>
  <c r="G33" i="10"/>
  <c r="G32" i="10"/>
  <c r="G31" i="10"/>
  <c r="G30" i="10"/>
  <c r="G29" i="10"/>
  <c r="G28" i="10"/>
  <c r="G26" i="10"/>
  <c r="B11" i="10"/>
  <c r="B12" i="10" s="1"/>
  <c r="B13" i="10" s="1"/>
  <c r="B14" i="10" s="1"/>
  <c r="B15" i="10" s="1"/>
  <c r="B16" i="10" s="1"/>
  <c r="B17" i="10" s="1"/>
  <c r="B18" i="10" s="1"/>
  <c r="B19" i="10" s="1"/>
  <c r="B20" i="10" s="1"/>
  <c r="B21" i="10" s="1"/>
  <c r="B22" i="10" s="1"/>
  <c r="B23" i="10" s="1"/>
  <c r="B24" i="10" s="1"/>
  <c r="B25" i="10" s="1"/>
  <c r="B26" i="10" s="1"/>
  <c r="B27" i="10" s="1"/>
  <c r="B28" i="10" s="1"/>
  <c r="B29" i="10" s="1"/>
  <c r="B30" i="10" s="1"/>
  <c r="B31" i="10" s="1"/>
  <c r="B32" i="10" s="1"/>
  <c r="B33" i="10" s="1"/>
  <c r="B34" i="10" s="1"/>
  <c r="B10" i="10"/>
  <c r="I13" i="10"/>
  <c r="G19" i="10"/>
  <c r="G18" i="10"/>
  <c r="G17" i="10"/>
  <c r="G16" i="10"/>
  <c r="G15" i="10"/>
  <c r="G14" i="10"/>
  <c r="G13" i="10"/>
  <c r="G12" i="10"/>
  <c r="G10" i="10"/>
  <c r="G9" i="10"/>
  <c r="T397" i="1"/>
  <c r="U397" i="1"/>
  <c r="T398" i="1"/>
  <c r="U398" i="1"/>
  <c r="T399" i="1"/>
  <c r="U399" i="1"/>
  <c r="T400" i="1"/>
  <c r="U400" i="1"/>
  <c r="T401" i="1"/>
  <c r="U401" i="1"/>
  <c r="T402" i="1"/>
  <c r="U402" i="1"/>
  <c r="T403" i="1"/>
  <c r="U403" i="1"/>
  <c r="Q397" i="1"/>
  <c r="Q398" i="1"/>
  <c r="Q399" i="1"/>
  <c r="Q400" i="1"/>
  <c r="Q401" i="1"/>
  <c r="Q402" i="1"/>
  <c r="Q403" i="1"/>
  <c r="BA403" i="1"/>
  <c r="BA397" i="1"/>
  <c r="BX132" i="3" l="1"/>
  <c r="BA132" i="3"/>
  <c r="U132" i="3"/>
  <c r="T132" i="3"/>
  <c r="Q132" i="3"/>
  <c r="BX131" i="3"/>
  <c r="BA131" i="3"/>
  <c r="U131" i="3"/>
  <c r="T131" i="3"/>
  <c r="Q131" i="3"/>
  <c r="BW130" i="3"/>
  <c r="BX130" i="3" s="1"/>
  <c r="BA130" i="3"/>
  <c r="U130" i="3"/>
  <c r="T130" i="3"/>
  <c r="Q130" i="3"/>
  <c r="BX129" i="3"/>
  <c r="BA129" i="3"/>
  <c r="U129" i="3"/>
  <c r="T129" i="3"/>
  <c r="Q129" i="3"/>
  <c r="Q280" i="1" l="1"/>
  <c r="Q265" i="1" l="1"/>
  <c r="Q266" i="1"/>
  <c r="Q267" i="1"/>
  <c r="T394" i="1" l="1"/>
  <c r="U394" i="1"/>
  <c r="T395" i="1"/>
  <c r="U395" i="1"/>
  <c r="T396" i="1"/>
  <c r="U396" i="1"/>
  <c r="T404" i="1"/>
  <c r="U404" i="1"/>
  <c r="T405" i="1"/>
  <c r="U405" i="1"/>
  <c r="T406" i="1"/>
  <c r="U406" i="1"/>
  <c r="T407" i="1"/>
  <c r="U407" i="1"/>
  <c r="T408" i="1"/>
  <c r="U408" i="1"/>
  <c r="T409" i="1"/>
  <c r="U409" i="1"/>
  <c r="T410" i="1"/>
  <c r="U410" i="1"/>
  <c r="T411" i="1"/>
  <c r="U411" i="1"/>
  <c r="T413" i="1"/>
  <c r="U413" i="1"/>
  <c r="T416" i="1"/>
  <c r="U416" i="1"/>
  <c r="T417" i="1"/>
  <c r="U417" i="1"/>
  <c r="T418" i="1"/>
  <c r="U418" i="1"/>
  <c r="T419" i="1"/>
  <c r="U419" i="1"/>
  <c r="T420" i="1"/>
  <c r="U420" i="1"/>
  <c r="T421" i="1"/>
  <c r="U421" i="1"/>
  <c r="Q408" i="1"/>
  <c r="Q409" i="1"/>
  <c r="BA401" i="1"/>
  <c r="BA400" i="1"/>
  <c r="BA402" i="1"/>
  <c r="BG398" i="1"/>
  <c r="BA415" i="1"/>
  <c r="Q415" i="1"/>
  <c r="T248" i="1" l="1"/>
  <c r="U248" i="1"/>
  <c r="Q256" i="1"/>
  <c r="Q257" i="1"/>
  <c r="Q248" i="1"/>
  <c r="T532" i="1"/>
  <c r="U532" i="1"/>
  <c r="Q532" i="1"/>
  <c r="Q347" i="1"/>
  <c r="T347" i="1"/>
  <c r="U347" i="1"/>
  <c r="T340" i="1"/>
  <c r="U340" i="1"/>
  <c r="Q340" i="1"/>
  <c r="T220" i="1"/>
  <c r="U220" i="1"/>
  <c r="Q221" i="1"/>
  <c r="Q220" i="1"/>
  <c r="T580" i="1"/>
  <c r="U580" i="1"/>
  <c r="T581" i="1"/>
  <c r="U581" i="1"/>
  <c r="T582" i="1"/>
  <c r="U582" i="1"/>
  <c r="T583" i="1"/>
  <c r="U583" i="1"/>
  <c r="T584" i="1"/>
  <c r="U584" i="1"/>
  <c r="T585" i="1"/>
  <c r="U585" i="1"/>
  <c r="T586" i="1"/>
  <c r="U586" i="1"/>
  <c r="T587" i="1"/>
  <c r="U587" i="1"/>
  <c r="T588" i="1"/>
  <c r="U588" i="1"/>
  <c r="T590" i="1"/>
  <c r="U590" i="1"/>
  <c r="T263" i="1" l="1"/>
  <c r="U263" i="1"/>
  <c r="Q261" i="1"/>
  <c r="Q263" i="1"/>
  <c r="Q451" i="1"/>
  <c r="Q435" i="1"/>
  <c r="Q406" i="1"/>
  <c r="Q376" i="1"/>
  <c r="Q303" i="1"/>
  <c r="Q258" i="1"/>
  <c r="Q114" i="1"/>
  <c r="Q78" i="1"/>
  <c r="T459" i="1" l="1"/>
  <c r="U459" i="1"/>
  <c r="Q459" i="1"/>
  <c r="BX459" i="1"/>
  <c r="BY327" i="1" l="1"/>
  <c r="BX327" i="1"/>
  <c r="U327" i="1"/>
  <c r="T327" i="1"/>
  <c r="Q369" i="1" l="1"/>
  <c r="T464" i="1"/>
  <c r="U464" i="1"/>
  <c r="Q464" i="1"/>
  <c r="BW128" i="3"/>
  <c r="BY128" i="3" s="1"/>
  <c r="U128" i="3"/>
  <c r="T128" i="3"/>
  <c r="Q128" i="3"/>
  <c r="Q404" i="1" l="1"/>
  <c r="Q405" i="1"/>
  <c r="BZ127" i="3" l="1"/>
  <c r="BY127" i="3"/>
  <c r="U127" i="3"/>
  <c r="T127" i="3"/>
  <c r="Q127" i="3"/>
  <c r="BY126" i="3"/>
  <c r="U126" i="3"/>
  <c r="T126" i="3"/>
  <c r="Q126" i="3"/>
  <c r="BY125" i="3" l="1"/>
  <c r="U125" i="3"/>
  <c r="T125" i="3"/>
  <c r="Q125" i="3"/>
  <c r="Q458" i="1" l="1"/>
  <c r="Q460" i="1"/>
  <c r="Q461" i="1"/>
  <c r="BX124" i="3" l="1"/>
  <c r="T124" i="3"/>
  <c r="S124" i="3"/>
  <c r="P124" i="3"/>
  <c r="U441" i="1"/>
  <c r="T441" i="1"/>
  <c r="Q441" i="1"/>
  <c r="BY441" i="1"/>
  <c r="BX441" i="1"/>
  <c r="BY275" i="1"/>
  <c r="BX275" i="1"/>
  <c r="BY247" i="1"/>
  <c r="BX247" i="1"/>
  <c r="BY159" i="1"/>
  <c r="BX159" i="1"/>
  <c r="BY118" i="1"/>
  <c r="BX118" i="1"/>
  <c r="BY85" i="1"/>
  <c r="BX85" i="1"/>
  <c r="BY45" i="1"/>
  <c r="BX45" i="1"/>
  <c r="U45" i="1"/>
  <c r="T45" i="1"/>
  <c r="U85" i="1"/>
  <c r="T85" i="1"/>
  <c r="U118" i="1"/>
  <c r="T118" i="1"/>
  <c r="U159" i="1"/>
  <c r="T159" i="1"/>
  <c r="U247" i="1"/>
  <c r="T247" i="1"/>
  <c r="U275" i="1"/>
  <c r="T275" i="1"/>
  <c r="Q247" i="1"/>
  <c r="Q275" i="1"/>
  <c r="Q159" i="1"/>
  <c r="Q118" i="1"/>
  <c r="Q85" i="1"/>
  <c r="Q45" i="1"/>
  <c r="BX228" i="1"/>
  <c r="U228" i="1"/>
  <c r="T228" i="1"/>
  <c r="Q228" i="1"/>
  <c r="BV117" i="1"/>
  <c r="BX117" i="1" s="1"/>
  <c r="U117" i="1"/>
  <c r="T117" i="1"/>
  <c r="Q117" i="1"/>
  <c r="BX44" i="1"/>
  <c r="U44" i="1"/>
  <c r="T44" i="1"/>
  <c r="Q44" i="1"/>
  <c r="BX365" i="1"/>
  <c r="BX440" i="1"/>
  <c r="U440" i="1"/>
  <c r="T440" i="1"/>
  <c r="Q440" i="1"/>
  <c r="BX366" i="1"/>
  <c r="Q366" i="1"/>
  <c r="U69" i="1" l="1"/>
  <c r="T69" i="1"/>
  <c r="Q69" i="1"/>
  <c r="BX69" i="1"/>
  <c r="BX462" i="1"/>
  <c r="BX123" i="3"/>
  <c r="T123" i="3"/>
  <c r="S123" i="3"/>
  <c r="P123" i="3"/>
  <c r="U83" i="1"/>
  <c r="T83" i="1"/>
  <c r="Q83" i="1"/>
  <c r="U88" i="1"/>
  <c r="T88" i="1"/>
  <c r="Q88" i="1"/>
  <c r="Q179" i="1" l="1"/>
  <c r="Q472" i="1"/>
  <c r="Q473" i="1"/>
  <c r="T472" i="1"/>
  <c r="U472" i="1"/>
  <c r="T219" i="1" l="1"/>
  <c r="U219" i="1"/>
  <c r="Q219" i="1"/>
  <c r="Q223" i="1"/>
  <c r="BX122" i="3"/>
  <c r="T122" i="3"/>
  <c r="S122" i="3"/>
  <c r="P122" i="3"/>
  <c r="P121" i="3"/>
  <c r="S121" i="3"/>
  <c r="T121" i="3"/>
  <c r="BX121" i="3"/>
  <c r="Q8" i="1" l="1"/>
  <c r="Q10" i="1"/>
  <c r="T8" i="1"/>
  <c r="U8" i="1"/>
  <c r="T10" i="1"/>
  <c r="U10" i="1"/>
  <c r="A8" i="1"/>
  <c r="A9" i="1" s="1"/>
  <c r="A10" i="1" s="1"/>
  <c r="A11" i="1" s="1"/>
  <c r="A12" i="1" s="1"/>
  <c r="A13" i="1" s="1"/>
  <c r="A14" i="1" s="1"/>
  <c r="A15" i="1" s="1"/>
  <c r="A16" i="1" s="1"/>
  <c r="A17" i="1" s="1"/>
  <c r="A18" i="1" s="1"/>
  <c r="A19" i="1" l="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Q501" i="1"/>
  <c r="Q502" i="1"/>
  <c r="Q503" i="1"/>
  <c r="Q504" i="1"/>
  <c r="A64" i="1" l="1"/>
  <c r="A6" i="3"/>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A117" i="3" s="1"/>
  <c r="A118" i="3" s="1"/>
  <c r="A119" i="3" s="1"/>
  <c r="A120" i="3" s="1"/>
  <c r="A65" i="1" l="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P383" i="1"/>
  <c r="A95" i="1" l="1"/>
  <c r="A96" i="1" s="1"/>
  <c r="A97" i="1" s="1"/>
  <c r="A98" i="1" s="1"/>
  <c r="Q383" i="1"/>
  <c r="Q384" i="1"/>
  <c r="Q385" i="1"/>
  <c r="A99" i="1" l="1"/>
  <c r="A100" i="1" s="1"/>
  <c r="A101" i="1" s="1"/>
  <c r="A102" i="1" s="1"/>
  <c r="A103" i="1" s="1"/>
  <c r="Q11" i="1"/>
  <c r="Q12" i="1"/>
  <c r="Q13" i="1"/>
  <c r="Q14" i="1"/>
  <c r="Q15" i="1"/>
  <c r="Q16" i="1"/>
  <c r="Q17" i="1"/>
  <c r="A104" i="1" l="1"/>
  <c r="A105" i="1" s="1"/>
  <c r="BY490" i="1"/>
  <c r="BY481" i="1"/>
  <c r="BY476" i="1"/>
  <c r="BY475" i="1"/>
  <c r="BY474" i="1"/>
  <c r="BY470" i="1"/>
  <c r="BY466" i="1"/>
  <c r="BY448" i="1"/>
  <c r="BY443" i="1"/>
  <c r="BY419" i="1"/>
  <c r="BY389" i="1"/>
  <c r="BY388" i="1"/>
  <c r="BY384" i="1"/>
  <c r="BY376" i="1"/>
  <c r="BY372" i="1"/>
  <c r="BY368" i="1"/>
  <c r="BY356" i="1"/>
  <c r="BY350" i="1"/>
  <c r="BY344" i="1"/>
  <c r="BY334" i="1"/>
  <c r="BY322" i="1"/>
  <c r="BY315" i="1"/>
  <c r="BY314" i="1"/>
  <c r="BY310" i="1"/>
  <c r="BY303" i="1"/>
  <c r="BY286" i="1"/>
  <c r="BY285" i="1"/>
  <c r="BY267" i="1"/>
  <c r="BY264" i="1"/>
  <c r="BY258" i="1"/>
  <c r="BY253" i="1"/>
  <c r="BY251" i="1"/>
  <c r="BY157" i="1"/>
  <c r="BY246" i="1"/>
  <c r="BY242" i="1"/>
  <c r="BY224" i="1"/>
  <c r="BY222" i="1"/>
  <c r="BY223" i="1"/>
  <c r="BX218" i="1"/>
  <c r="BY204" i="1"/>
  <c r="BY202" i="1"/>
  <c r="BY198" i="1"/>
  <c r="BY195" i="1"/>
  <c r="BY190" i="1"/>
  <c r="BY170" i="1"/>
  <c r="BY167" i="1"/>
  <c r="BY163" i="1"/>
  <c r="BY158" i="1"/>
  <c r="BY144" i="1"/>
  <c r="BY123" i="1"/>
  <c r="BY114" i="1"/>
  <c r="BY112" i="1"/>
  <c r="BY102" i="1"/>
  <c r="BY94" i="1"/>
  <c r="BY93" i="1"/>
  <c r="BY92" i="1"/>
  <c r="BY90" i="1"/>
  <c r="BY88" i="1"/>
  <c r="BY82" i="1"/>
  <c r="BY81" i="1"/>
  <c r="BY77" i="1"/>
  <c r="BY72" i="1"/>
  <c r="BX75" i="1"/>
  <c r="BX76" i="1"/>
  <c r="BX77" i="1"/>
  <c r="BX78" i="1"/>
  <c r="BX81" i="1"/>
  <c r="BX82" i="1"/>
  <c r="BY70" i="1"/>
  <c r="BY50" i="1"/>
  <c r="BX502" i="1"/>
  <c r="BX503" i="1"/>
  <c r="BX505" i="1"/>
  <c r="BX506" i="1"/>
  <c r="BX507" i="1"/>
  <c r="BX458" i="1"/>
  <c r="BX460" i="1"/>
  <c r="BX435" i="1"/>
  <c r="BX442" i="1"/>
  <c r="BX421" i="1"/>
  <c r="BX423" i="1"/>
  <c r="BX424" i="1"/>
  <c r="BX425" i="1"/>
  <c r="BX426" i="1"/>
  <c r="BX427" i="1"/>
  <c r="BX428" i="1"/>
  <c r="BX429" i="1"/>
  <c r="BX430" i="1"/>
  <c r="BX431" i="1"/>
  <c r="BX432" i="1"/>
  <c r="BX433" i="1"/>
  <c r="BX434" i="1"/>
  <c r="BX437" i="1"/>
  <c r="BX438" i="1"/>
  <c r="BX439" i="1"/>
  <c r="BX400" i="1"/>
  <c r="BX401" i="1"/>
  <c r="BX402" i="1"/>
  <c r="BX404" i="1"/>
  <c r="BX405" i="1"/>
  <c r="BX406" i="1"/>
  <c r="BX409" i="1"/>
  <c r="BX410" i="1"/>
  <c r="BX411" i="1"/>
  <c r="BX413" i="1"/>
  <c r="BX416" i="1"/>
  <c r="BX383" i="1"/>
  <c r="BX358" i="1"/>
  <c r="BX359" i="1"/>
  <c r="BX321" i="1"/>
  <c r="BX317" i="1"/>
  <c r="BX318" i="1"/>
  <c r="BX319" i="1"/>
  <c r="BX287" i="1"/>
  <c r="BX280" i="1"/>
  <c r="BX256" i="1"/>
  <c r="BX265" i="1"/>
  <c r="BX266" i="1"/>
  <c r="BX179" i="1"/>
  <c r="BX170" i="1"/>
  <c r="BY41" i="1"/>
  <c r="BY35" i="1"/>
  <c r="BY20" i="1"/>
  <c r="BY16" i="1"/>
  <c r="BX11" i="1"/>
  <c r="BX12" i="1"/>
  <c r="BX13" i="1"/>
  <c r="BX14" i="1"/>
  <c r="BX15" i="1"/>
  <c r="BX16" i="1"/>
  <c r="BY7" i="1"/>
  <c r="T501" i="1"/>
  <c r="U501" i="1"/>
  <c r="T502" i="1"/>
  <c r="U502" i="1"/>
  <c r="T503" i="1"/>
  <c r="U503" i="1"/>
  <c r="T504" i="1"/>
  <c r="U504" i="1"/>
  <c r="T505" i="1"/>
  <c r="U505" i="1"/>
  <c r="T506" i="1"/>
  <c r="U506" i="1"/>
  <c r="T458" i="1"/>
  <c r="U458" i="1"/>
  <c r="T460" i="1"/>
  <c r="U460" i="1"/>
  <c r="T461" i="1"/>
  <c r="U461" i="1"/>
  <c r="T383" i="1"/>
  <c r="U383" i="1"/>
  <c r="T384" i="1"/>
  <c r="U384" i="1"/>
  <c r="T385" i="1"/>
  <c r="U385" i="1"/>
  <c r="T386" i="1"/>
  <c r="U386" i="1"/>
  <c r="T387" i="1"/>
  <c r="U387" i="1"/>
  <c r="T388" i="1"/>
  <c r="U388" i="1"/>
  <c r="T389" i="1"/>
  <c r="U389" i="1"/>
  <c r="T390" i="1"/>
  <c r="U390" i="1"/>
  <c r="T391" i="1"/>
  <c r="U391" i="1"/>
  <c r="T393" i="1"/>
  <c r="U393" i="1"/>
  <c r="T265" i="1"/>
  <c r="U265" i="1"/>
  <c r="T266" i="1"/>
  <c r="U266" i="1"/>
  <c r="T267" i="1"/>
  <c r="U267" i="1"/>
  <c r="T271" i="1"/>
  <c r="U271" i="1"/>
  <c r="T272" i="1"/>
  <c r="U272" i="1"/>
  <c r="T179" i="1"/>
  <c r="U179" i="1"/>
  <c r="T180" i="1"/>
  <c r="U180" i="1"/>
  <c r="T181" i="1"/>
  <c r="U181" i="1"/>
  <c r="T11" i="1"/>
  <c r="U11" i="1"/>
  <c r="T12" i="1"/>
  <c r="U12" i="1"/>
  <c r="T13" i="1"/>
  <c r="U13" i="1"/>
  <c r="T14" i="1"/>
  <c r="U14" i="1"/>
  <c r="BX587" i="1"/>
  <c r="BX588" i="1"/>
  <c r="BX589" i="1"/>
  <c r="BX590" i="1"/>
  <c r="BY586" i="1"/>
  <c r="BX581" i="1"/>
  <c r="BY580" i="1"/>
  <c r="BY577" i="1"/>
  <c r="BY570" i="1"/>
  <c r="BY569" i="1"/>
  <c r="BY562" i="1"/>
  <c r="BY559" i="1"/>
  <c r="A106" i="1" l="1"/>
  <c r="A107" i="1" s="1"/>
  <c r="A108" i="1" s="1"/>
  <c r="A109" i="1" s="1"/>
  <c r="A110" i="1" s="1"/>
  <c r="A111" i="1" s="1"/>
  <c r="A112" i="1" s="1"/>
  <c r="A113" i="1" s="1"/>
  <c r="A114" i="1" s="1"/>
  <c r="BW120" i="3"/>
  <c r="T120" i="3"/>
  <c r="S120" i="3"/>
  <c r="P120" i="3"/>
  <c r="A115" i="1" l="1"/>
  <c r="A116" i="1" s="1"/>
  <c r="A117" i="1" s="1"/>
  <c r="A118" i="1" s="1"/>
  <c r="A119" i="1" s="1"/>
  <c r="A120" i="1" s="1"/>
  <c r="A121" i="1" s="1"/>
  <c r="A122" i="1" s="1"/>
  <c r="A123" i="1" s="1"/>
  <c r="A124" i="1" s="1"/>
  <c r="A125" i="1" s="1"/>
  <c r="A126" i="1" s="1"/>
  <c r="A127" i="1" s="1"/>
  <c r="A128" i="1" s="1"/>
  <c r="A129" i="1" s="1"/>
  <c r="BX542" i="1"/>
  <c r="BX563" i="1"/>
  <c r="BX567" i="1"/>
  <c r="BX565" i="1"/>
  <c r="A130" i="1" l="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P590" i="1"/>
  <c r="S589" i="1"/>
  <c r="S317" i="1"/>
  <c r="S359" i="1"/>
  <c r="S78" i="1"/>
  <c r="U78" i="1" s="1"/>
  <c r="A153" i="1" l="1"/>
  <c r="A154" i="1" s="1"/>
  <c r="A155" i="1" s="1"/>
  <c r="U317" i="1"/>
  <c r="T317" i="1"/>
  <c r="U359" i="1"/>
  <c r="T359" i="1"/>
  <c r="U589" i="1"/>
  <c r="T589" i="1"/>
  <c r="T78" i="1"/>
  <c r="A156" i="1" l="1"/>
  <c r="A157" i="1" s="1"/>
  <c r="A158" i="1" s="1"/>
  <c r="A159" i="1" s="1"/>
  <c r="A160" i="1" s="1"/>
  <c r="A161" i="1" s="1"/>
  <c r="Q581" i="1"/>
  <c r="A162" i="1" l="1"/>
  <c r="A163" i="1" s="1"/>
  <c r="A164" i="1" s="1"/>
  <c r="A165" i="1" s="1"/>
  <c r="A166" i="1" s="1"/>
  <c r="A167" i="1" s="1"/>
  <c r="A168" i="1" s="1"/>
  <c r="A169" i="1" s="1"/>
  <c r="A170" i="1" s="1"/>
  <c r="P119" i="3"/>
  <c r="S119" i="3"/>
  <c r="T119" i="3"/>
  <c r="BW119" i="3"/>
  <c r="P118" i="3"/>
  <c r="S118" i="3"/>
  <c r="T118" i="3"/>
  <c r="BW118" i="3"/>
  <c r="U218" i="1"/>
  <c r="T218" i="1"/>
  <c r="Q218" i="1"/>
  <c r="BW5" i="7"/>
  <c r="T5" i="7"/>
  <c r="S5" i="7"/>
  <c r="P5" i="7"/>
  <c r="BW117" i="3"/>
  <c r="T117" i="3"/>
  <c r="S117" i="3"/>
  <c r="P117" i="3"/>
  <c r="BV116" i="3"/>
  <c r="BW116" i="3" s="1"/>
  <c r="T116" i="3"/>
  <c r="S116" i="3"/>
  <c r="P116" i="3"/>
  <c r="BW115" i="3"/>
  <c r="T115" i="3"/>
  <c r="S115" i="3"/>
  <c r="P115" i="3"/>
  <c r="BW114" i="3"/>
  <c r="T114" i="3"/>
  <c r="S114" i="3"/>
  <c r="P114" i="3"/>
  <c r="P113" i="3"/>
  <c r="S113" i="3"/>
  <c r="T113" i="3"/>
  <c r="BV113" i="3"/>
  <c r="BW113" i="3" s="1"/>
  <c r="A171" i="1" l="1"/>
  <c r="A172" i="1" s="1"/>
  <c r="A173" i="1" s="1"/>
  <c r="A174" i="1" s="1"/>
  <c r="A175" i="1" s="1"/>
  <c r="A176" i="1" s="1"/>
  <c r="A177" i="1" s="1"/>
  <c r="A178" i="1" s="1"/>
  <c r="A179" i="1" s="1"/>
  <c r="A180" i="1" s="1"/>
  <c r="A181" i="1" s="1"/>
  <c r="BV112" i="3"/>
  <c r="BW112" i="3" s="1"/>
  <c r="T112" i="3"/>
  <c r="S112" i="3"/>
  <c r="P112" i="3"/>
  <c r="BW111" i="3"/>
  <c r="T111" i="3"/>
  <c r="S111" i="3"/>
  <c r="P111" i="3"/>
  <c r="BW110" i="3"/>
  <c r="T110" i="3"/>
  <c r="S110" i="3"/>
  <c r="P110" i="3"/>
  <c r="BW109" i="3"/>
  <c r="T109" i="3"/>
  <c r="S109" i="3"/>
  <c r="P109" i="3"/>
  <c r="BW108" i="3"/>
  <c r="T108" i="3"/>
  <c r="S108" i="3"/>
  <c r="P108" i="3"/>
  <c r="BW107" i="3"/>
  <c r="T107" i="3"/>
  <c r="S107" i="3"/>
  <c r="P107" i="3"/>
  <c r="BW106" i="3"/>
  <c r="T106" i="3"/>
  <c r="S106" i="3"/>
  <c r="P106" i="3"/>
  <c r="BW105" i="3"/>
  <c r="T105" i="3"/>
  <c r="S105" i="3"/>
  <c r="P105" i="3"/>
  <c r="BU104" i="3"/>
  <c r="BW104" i="3" s="1"/>
  <c r="T104" i="3"/>
  <c r="S104" i="3"/>
  <c r="P104" i="3"/>
  <c r="BV103" i="3"/>
  <c r="BW103" i="3" s="1"/>
  <c r="AZ103" i="3"/>
  <c r="T103" i="3"/>
  <c r="S103" i="3"/>
  <c r="P103" i="3"/>
  <c r="P102" i="3"/>
  <c r="S102" i="3"/>
  <c r="T102" i="3"/>
  <c r="A182" i="1" l="1"/>
  <c r="A183" i="1" s="1"/>
  <c r="A184" i="1" s="1"/>
  <c r="A185" i="1" s="1"/>
  <c r="A186" i="1" s="1"/>
  <c r="A187" i="1" s="1"/>
  <c r="A188" i="1" s="1"/>
  <c r="A189" i="1" s="1"/>
  <c r="A190" i="1" s="1"/>
  <c r="A191" i="1" s="1"/>
  <c r="A192" i="1" s="1"/>
  <c r="A193" i="1" s="1"/>
  <c r="A194" i="1" s="1"/>
  <c r="A195" i="1" s="1"/>
  <c r="A196" i="1" s="1"/>
  <c r="A197" i="1" s="1"/>
  <c r="A198" i="1" s="1"/>
  <c r="A199" i="1" s="1"/>
  <c r="A200" i="1" s="1"/>
  <c r="A202" i="1" s="1"/>
  <c r="BW4" i="7"/>
  <c r="T4" i="7"/>
  <c r="S4" i="7"/>
  <c r="P4" i="7"/>
  <c r="A4" i="7"/>
  <c r="BV101" i="3"/>
  <c r="BU101" i="3"/>
  <c r="T101" i="3"/>
  <c r="S101" i="3"/>
  <c r="P101" i="3"/>
  <c r="BU100" i="3"/>
  <c r="BW100" i="3" s="1"/>
  <c r="T100" i="3"/>
  <c r="S100" i="3"/>
  <c r="P100" i="3"/>
  <c r="BU99" i="3"/>
  <c r="BW99" i="3" s="1"/>
  <c r="T99" i="3"/>
  <c r="S99" i="3"/>
  <c r="P99" i="3"/>
  <c r="BU98" i="3"/>
  <c r="BW98" i="3" s="1"/>
  <c r="T98" i="3"/>
  <c r="S98" i="3"/>
  <c r="P98" i="3"/>
  <c r="BW97" i="3"/>
  <c r="T97" i="3"/>
  <c r="S97" i="3"/>
  <c r="P97" i="3"/>
  <c r="BW96" i="3"/>
  <c r="T96" i="3"/>
  <c r="S96" i="3"/>
  <c r="P96" i="3"/>
  <c r="BW95" i="3"/>
  <c r="T95" i="3"/>
  <c r="S95" i="3"/>
  <c r="P95" i="3"/>
  <c r="BW94" i="3"/>
  <c r="T94" i="3"/>
  <c r="S94" i="3"/>
  <c r="P94" i="3"/>
  <c r="BW93" i="3"/>
  <c r="T93" i="3"/>
  <c r="S93" i="3"/>
  <c r="P93" i="3"/>
  <c r="BW92" i="3"/>
  <c r="T92" i="3"/>
  <c r="S92" i="3"/>
  <c r="P92" i="3"/>
  <c r="A203" i="1" l="1"/>
  <c r="A204" i="1" s="1"/>
  <c r="BW101" i="3"/>
  <c r="A205" i="1" l="1"/>
  <c r="A206" i="1" s="1"/>
  <c r="A207" i="1" s="1"/>
  <c r="T287" i="1"/>
  <c r="U287" i="1"/>
  <c r="Q287" i="1"/>
  <c r="BW91" i="3"/>
  <c r="T91" i="3"/>
  <c r="S91" i="3"/>
  <c r="P91" i="3"/>
  <c r="T280" i="1"/>
  <c r="U280" i="1"/>
  <c r="T281" i="1"/>
  <c r="U281" i="1"/>
  <c r="Q76" i="1"/>
  <c r="T76" i="1"/>
  <c r="U76" i="1"/>
  <c r="U75" i="1"/>
  <c r="T75" i="1"/>
  <c r="Q75" i="1"/>
  <c r="BW90" i="3"/>
  <c r="T90" i="3"/>
  <c r="S90" i="3"/>
  <c r="P90" i="3"/>
  <c r="BX93" i="1"/>
  <c r="U93" i="1"/>
  <c r="T93" i="1"/>
  <c r="Q93" i="1"/>
  <c r="P89" i="3"/>
  <c r="S89" i="3"/>
  <c r="T89" i="3"/>
  <c r="BW89" i="3"/>
  <c r="BU88" i="3"/>
  <c r="BW88" i="3" s="1"/>
  <c r="T88" i="3"/>
  <c r="S88" i="3"/>
  <c r="P88" i="3"/>
  <c r="T435" i="1"/>
  <c r="U435" i="1"/>
  <c r="BW87" i="3"/>
  <c r="AZ87" i="3"/>
  <c r="T87" i="3"/>
  <c r="S87" i="3"/>
  <c r="P87" i="3"/>
  <c r="A208" i="1" l="1"/>
  <c r="A209" i="1" s="1"/>
  <c r="A210" i="1" s="1"/>
  <c r="A211" i="1" s="1"/>
  <c r="A212" i="1" s="1"/>
  <c r="A213" i="1" s="1"/>
  <c r="A214" i="1" s="1"/>
  <c r="A215" i="1" s="1"/>
  <c r="A216" i="1" s="1"/>
  <c r="T169" i="1"/>
  <c r="U169" i="1"/>
  <c r="Q169" i="1"/>
  <c r="BW86" i="3"/>
  <c r="T86" i="3"/>
  <c r="S86" i="3"/>
  <c r="P86" i="3"/>
  <c r="A217" i="1" l="1"/>
  <c r="A218" i="1" s="1"/>
  <c r="A219" i="1" s="1"/>
  <c r="A220" i="1" s="1"/>
  <c r="A221" i="1" s="1"/>
  <c r="A222" i="1" s="1"/>
  <c r="A223" i="1" s="1"/>
  <c r="A224" i="1" s="1"/>
  <c r="A225" i="1" s="1"/>
  <c r="T427" i="1"/>
  <c r="U427" i="1"/>
  <c r="Q427" i="1"/>
  <c r="A226" i="1" l="1"/>
  <c r="A227" i="1" s="1"/>
  <c r="A228" i="1" s="1"/>
  <c r="A229" i="1" s="1"/>
  <c r="A230" i="1" s="1"/>
  <c r="BX537" i="1"/>
  <c r="BX538" i="1"/>
  <c r="A231" i="1" l="1"/>
  <c r="A232" i="1" s="1"/>
  <c r="A233" i="1" s="1"/>
  <c r="A234" i="1" s="1"/>
  <c r="A235" i="1" s="1"/>
  <c r="A236" i="1" s="1"/>
  <c r="A237" i="1" s="1"/>
  <c r="A238" i="1" s="1"/>
  <c r="A239" i="1" s="1"/>
  <c r="A240" i="1" s="1"/>
  <c r="A241" i="1" s="1"/>
  <c r="A242" i="1" s="1"/>
  <c r="BX209" i="1"/>
  <c r="T209" i="1"/>
  <c r="U209" i="1"/>
  <c r="T210" i="1"/>
  <c r="U210" i="1"/>
  <c r="Q209" i="1"/>
  <c r="Q210" i="1"/>
  <c r="A243" i="1" l="1"/>
  <c r="A244" i="1" s="1"/>
  <c r="A245" i="1" s="1"/>
  <c r="A246" i="1" s="1"/>
  <c r="A247" i="1" s="1"/>
  <c r="A248" i="1" s="1"/>
  <c r="A249" i="1" s="1"/>
  <c r="A250" i="1" s="1"/>
  <c r="A251" i="1" s="1"/>
  <c r="A252" i="1" s="1"/>
  <c r="A253" i="1" s="1"/>
  <c r="A254" i="1" s="1"/>
  <c r="A255" i="1" s="1"/>
  <c r="A256" i="1" s="1"/>
  <c r="A257" i="1" s="1"/>
  <c r="A258" i="1" s="1"/>
  <c r="A259" i="1" s="1"/>
  <c r="A260" i="1" s="1"/>
  <c r="BW85" i="3"/>
  <c r="T85" i="3"/>
  <c r="S85" i="3"/>
  <c r="P85" i="3"/>
  <c r="BW84" i="3"/>
  <c r="T84" i="3"/>
  <c r="S84" i="3"/>
  <c r="P84" i="3"/>
  <c r="A126" i="3" l="1"/>
  <c r="A261" i="1"/>
  <c r="BW83" i="3"/>
  <c r="T83" i="3"/>
  <c r="S83" i="3"/>
  <c r="P83" i="3"/>
  <c r="BW82" i="3"/>
  <c r="T82" i="3"/>
  <c r="S82" i="3"/>
  <c r="P82" i="3"/>
  <c r="Q358" i="1"/>
  <c r="A262" i="1" l="1"/>
  <c r="A263" i="1" s="1"/>
  <c r="A264" i="1" s="1"/>
  <c r="A265" i="1" s="1"/>
  <c r="A266" i="1" s="1"/>
  <c r="A267" i="1" s="1"/>
  <c r="BW81" i="3"/>
  <c r="T81" i="3"/>
  <c r="S81" i="3"/>
  <c r="P81" i="3"/>
  <c r="BW80" i="3"/>
  <c r="T80" i="3"/>
  <c r="S80" i="3"/>
  <c r="P80" i="3"/>
  <c r="BW79" i="3"/>
  <c r="T79" i="3"/>
  <c r="S79" i="3"/>
  <c r="P79" i="3"/>
  <c r="BW78" i="3"/>
  <c r="T78" i="3"/>
  <c r="S78" i="3"/>
  <c r="P78" i="3"/>
  <c r="A268" i="1" l="1"/>
  <c r="BW75" i="3"/>
  <c r="T75" i="3"/>
  <c r="S75" i="3"/>
  <c r="P75" i="3"/>
  <c r="A269" i="1" l="1"/>
  <c r="A270" i="1" s="1"/>
  <c r="A271" i="1" s="1"/>
  <c r="A272" i="1" s="1"/>
  <c r="A273" i="1" s="1"/>
  <c r="A274" i="1" s="1"/>
  <c r="A275" i="1" s="1"/>
  <c r="A276" i="1" s="1"/>
  <c r="B4" i="8"/>
  <c r="B5" i="8" s="1"/>
  <c r="B6" i="8" s="1"/>
  <c r="B7" i="8" s="1"/>
  <c r="B8" i="8" s="1"/>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A127" i="3" l="1"/>
  <c r="A277" i="1"/>
  <c r="A278" i="1" s="1"/>
  <c r="A279" i="1" s="1"/>
  <c r="A280" i="1" s="1"/>
  <c r="A281" i="1" s="1"/>
  <c r="A282" i="1" s="1"/>
  <c r="A283" i="1" s="1"/>
  <c r="A284" i="1" s="1"/>
  <c r="A285" i="1" s="1"/>
  <c r="A286" i="1" s="1"/>
  <c r="A287" i="1" s="1"/>
  <c r="A288" i="1" s="1"/>
  <c r="BW74" i="3"/>
  <c r="T74" i="3"/>
  <c r="S74" i="3"/>
  <c r="P74" i="3"/>
  <c r="A289" i="1" l="1"/>
  <c r="A290" i="1" s="1"/>
  <c r="A291" i="1" s="1"/>
  <c r="A292" i="1" s="1"/>
  <c r="A293" i="1" s="1"/>
  <c r="A294" i="1" s="1"/>
  <c r="A295" i="1" s="1"/>
  <c r="A296" i="1" s="1"/>
  <c r="A297" i="1" s="1"/>
  <c r="A298" i="1" s="1"/>
  <c r="A299" i="1" s="1"/>
  <c r="A300" i="1" s="1"/>
  <c r="T256" i="1"/>
  <c r="U256" i="1"/>
  <c r="A301" i="1" l="1"/>
  <c r="A302" i="1" s="1"/>
  <c r="A303" i="1" s="1"/>
  <c r="T358" i="1"/>
  <c r="U358" i="1"/>
  <c r="A304" i="1" l="1"/>
  <c r="A305" i="1" s="1"/>
  <c r="A306" i="1" s="1"/>
  <c r="A307" i="1" s="1"/>
  <c r="A308" i="1" s="1"/>
  <c r="A309" i="1" s="1"/>
  <c r="A310" i="1" s="1"/>
  <c r="A311" i="1" s="1"/>
  <c r="A312" i="1" s="1"/>
  <c r="A313" i="1" s="1"/>
  <c r="A314" i="1" s="1"/>
  <c r="A315" i="1" s="1"/>
  <c r="A316" i="1" s="1"/>
  <c r="A317" i="1" s="1"/>
  <c r="A318" i="1" s="1"/>
  <c r="A319" i="1" s="1"/>
  <c r="A320" i="1" s="1"/>
  <c r="A321" i="1" s="1"/>
  <c r="A322" i="1" s="1"/>
  <c r="BM66" i="3"/>
  <c r="P67" i="3"/>
  <c r="S7" i="3"/>
  <c r="T7" i="3"/>
  <c r="S8" i="3"/>
  <c r="T8" i="3"/>
  <c r="S9" i="3"/>
  <c r="T9" i="3"/>
  <c r="S10" i="3"/>
  <c r="T10" i="3"/>
  <c r="S11" i="3"/>
  <c r="T11" i="3"/>
  <c r="S12" i="3"/>
  <c r="T12" i="3"/>
  <c r="S13" i="3"/>
  <c r="T13" i="3"/>
  <c r="S14" i="3"/>
  <c r="T14" i="3"/>
  <c r="S15" i="3"/>
  <c r="T15" i="3"/>
  <c r="S16" i="3"/>
  <c r="T16" i="3"/>
  <c r="S17" i="3"/>
  <c r="T17" i="3"/>
  <c r="S18" i="3"/>
  <c r="T18" i="3"/>
  <c r="S19" i="3"/>
  <c r="T19" i="3"/>
  <c r="S20" i="3"/>
  <c r="T20" i="3"/>
  <c r="S21" i="3"/>
  <c r="T21" i="3"/>
  <c r="S22" i="3"/>
  <c r="T22" i="3"/>
  <c r="S23" i="3"/>
  <c r="T23" i="3"/>
  <c r="S24" i="3"/>
  <c r="T24" i="3"/>
  <c r="S25" i="3"/>
  <c r="T25" i="3"/>
  <c r="S26" i="3"/>
  <c r="T26" i="3"/>
  <c r="S27" i="3"/>
  <c r="T27" i="3"/>
  <c r="S28" i="3"/>
  <c r="T28" i="3"/>
  <c r="S29" i="3"/>
  <c r="T29" i="3"/>
  <c r="S30" i="3"/>
  <c r="T30" i="3"/>
  <c r="S31" i="3"/>
  <c r="T31" i="3"/>
  <c r="S32" i="3"/>
  <c r="T32" i="3"/>
  <c r="S33" i="3"/>
  <c r="T33" i="3"/>
  <c r="S34" i="3"/>
  <c r="T34" i="3"/>
  <c r="S35" i="3"/>
  <c r="T35" i="3"/>
  <c r="S36" i="3"/>
  <c r="T36" i="3"/>
  <c r="S37" i="3"/>
  <c r="T37" i="3"/>
  <c r="S38" i="3"/>
  <c r="T38" i="3"/>
  <c r="S39" i="3"/>
  <c r="T39" i="3"/>
  <c r="S40" i="3"/>
  <c r="T40" i="3"/>
  <c r="S41" i="3"/>
  <c r="T41" i="3"/>
  <c r="S42" i="3"/>
  <c r="T42" i="3"/>
  <c r="S43" i="3"/>
  <c r="T43" i="3"/>
  <c r="S44" i="3"/>
  <c r="T44" i="3"/>
  <c r="S45" i="3"/>
  <c r="T45" i="3"/>
  <c r="S46" i="3"/>
  <c r="T46" i="3"/>
  <c r="S47" i="3"/>
  <c r="T47" i="3"/>
  <c r="S48" i="3"/>
  <c r="T48" i="3"/>
  <c r="S49" i="3"/>
  <c r="T49" i="3"/>
  <c r="S50" i="3"/>
  <c r="T50" i="3"/>
  <c r="S51" i="3"/>
  <c r="T51" i="3"/>
  <c r="S52" i="3"/>
  <c r="T52" i="3"/>
  <c r="S53" i="3"/>
  <c r="T53" i="3"/>
  <c r="S54" i="3"/>
  <c r="T54" i="3"/>
  <c r="S55" i="3"/>
  <c r="T55" i="3"/>
  <c r="S56" i="3"/>
  <c r="T56" i="3"/>
  <c r="S57" i="3"/>
  <c r="T57" i="3"/>
  <c r="S58" i="3"/>
  <c r="T58" i="3"/>
  <c r="S59" i="3"/>
  <c r="T59" i="3"/>
  <c r="S60" i="3"/>
  <c r="T60" i="3"/>
  <c r="S61" i="3"/>
  <c r="T61" i="3"/>
  <c r="S62" i="3"/>
  <c r="T62" i="3"/>
  <c r="S63" i="3"/>
  <c r="T63" i="3"/>
  <c r="S64" i="3"/>
  <c r="T64" i="3"/>
  <c r="S65" i="3"/>
  <c r="T65" i="3"/>
  <c r="S66" i="3"/>
  <c r="T66" i="3"/>
  <c r="S67" i="3"/>
  <c r="T67" i="3"/>
  <c r="S6" i="3"/>
  <c r="T6" i="3"/>
  <c r="T5" i="3"/>
  <c r="S5" i="3"/>
  <c r="A323" i="1" l="1"/>
  <c r="BV66" i="3"/>
  <c r="BW66" i="3" s="1"/>
  <c r="P66" i="3"/>
  <c r="A324" i="1" l="1"/>
  <c r="T170" i="1"/>
  <c r="U170" i="1"/>
  <c r="Q170" i="1"/>
  <c r="BX225" i="1"/>
  <c r="BX227" i="1"/>
  <c r="T225" i="1"/>
  <c r="U225" i="1"/>
  <c r="T227" i="1"/>
  <c r="U227" i="1"/>
  <c r="Q225" i="1"/>
  <c r="Q227" i="1"/>
  <c r="A325" i="1" l="1"/>
  <c r="A326" i="1" s="1"/>
  <c r="A327" i="1" s="1"/>
  <c r="A328" i="1" s="1"/>
  <c r="A329" i="1" s="1"/>
  <c r="A330" i="1" s="1"/>
  <c r="P65" i="3"/>
  <c r="BM65" i="3"/>
  <c r="A331" i="1" l="1"/>
  <c r="A332" i="1" s="1"/>
  <c r="A333" i="1" s="1"/>
  <c r="A334" i="1" s="1"/>
  <c r="BW236" i="1"/>
  <c r="A335" i="1" l="1"/>
  <c r="A134" i="3"/>
  <c r="BM64" i="3"/>
  <c r="P64" i="3"/>
  <c r="P63" i="3"/>
  <c r="BM63" i="3"/>
  <c r="BM62" i="3"/>
  <c r="P62" i="3"/>
  <c r="BM61" i="3"/>
  <c r="P61" i="3"/>
  <c r="BK60" i="3"/>
  <c r="BM60" i="3" s="1"/>
  <c r="P60" i="3"/>
  <c r="A336" i="1" l="1"/>
  <c r="A337" i="1" s="1"/>
  <c r="A338" i="1" s="1"/>
  <c r="A339" i="1" s="1"/>
  <c r="A340" i="1" s="1"/>
  <c r="A341" i="1" s="1"/>
  <c r="A342" i="1" s="1"/>
  <c r="A343" i="1" s="1"/>
  <c r="A344" i="1" s="1"/>
  <c r="A345" i="1" s="1"/>
  <c r="A346" i="1" s="1"/>
  <c r="A347" i="1" s="1"/>
  <c r="BX558" i="1"/>
  <c r="T558" i="1"/>
  <c r="U558" i="1"/>
  <c r="T559" i="1"/>
  <c r="U559" i="1"/>
  <c r="Q558" i="1"/>
  <c r="A201" i="1" l="1"/>
  <c r="A348" i="1"/>
  <c r="A349" i="1" s="1"/>
  <c r="BX254" i="1"/>
  <c r="BX255" i="1"/>
  <c r="T255" i="1"/>
  <c r="U255" i="1"/>
  <c r="T254" i="1"/>
  <c r="U254" i="1"/>
  <c r="Q255" i="1"/>
  <c r="Q254" i="1"/>
  <c r="A350" i="1" l="1"/>
  <c r="A351" i="1" s="1"/>
  <c r="A352" i="1" s="1"/>
  <c r="Q537" i="1"/>
  <c r="Q513" i="1"/>
  <c r="Q538" i="1"/>
  <c r="Q539" i="1"/>
  <c r="A353" i="1" l="1"/>
  <c r="A354" i="1" s="1"/>
  <c r="A355" i="1" s="1"/>
  <c r="A356" i="1" s="1"/>
  <c r="A357" i="1" s="1"/>
  <c r="A358" i="1" s="1"/>
  <c r="A359" i="1" s="1"/>
  <c r="BX172" i="1"/>
  <c r="BX173" i="1"/>
  <c r="BX174" i="1"/>
  <c r="BX175" i="1"/>
  <c r="BX176" i="1"/>
  <c r="BX177" i="1"/>
  <c r="BX178" i="1"/>
  <c r="T172" i="1"/>
  <c r="U172" i="1"/>
  <c r="T173" i="1"/>
  <c r="U173" i="1"/>
  <c r="T174" i="1"/>
  <c r="U174" i="1"/>
  <c r="T175" i="1"/>
  <c r="U175" i="1"/>
  <c r="T176" i="1"/>
  <c r="U176" i="1"/>
  <c r="T177" i="1"/>
  <c r="U177" i="1"/>
  <c r="T178" i="1"/>
  <c r="U178" i="1"/>
  <c r="Q172" i="1"/>
  <c r="Q173" i="1"/>
  <c r="Q174" i="1"/>
  <c r="Q175" i="1"/>
  <c r="Q176" i="1"/>
  <c r="Q177" i="1"/>
  <c r="Q178" i="1"/>
  <c r="Q180" i="1"/>
  <c r="BX557" i="1"/>
  <c r="T557" i="1"/>
  <c r="U557" i="1"/>
  <c r="Q557" i="1"/>
  <c r="Q559" i="1"/>
  <c r="BM59" i="3"/>
  <c r="P59" i="3"/>
  <c r="A360" i="1" l="1"/>
  <c r="A361" i="1" s="1"/>
  <c r="A362" i="1" s="1"/>
  <c r="A363" i="1" s="1"/>
  <c r="A364" i="1" s="1"/>
  <c r="A365" i="1" s="1"/>
  <c r="A366" i="1" s="1"/>
  <c r="A367" i="1" s="1"/>
  <c r="A368" i="1" s="1"/>
  <c r="A369" i="1" s="1"/>
  <c r="A370" i="1" s="1"/>
  <c r="A371" i="1" s="1"/>
  <c r="A372" i="1" s="1"/>
  <c r="A373" i="1" s="1"/>
  <c r="A374" i="1" s="1"/>
  <c r="A375" i="1" s="1"/>
  <c r="A376" i="1" s="1"/>
  <c r="A377" i="1" s="1"/>
  <c r="A378" i="1" s="1"/>
  <c r="Q530" i="1"/>
  <c r="A379" i="1" l="1"/>
  <c r="T537" i="1"/>
  <c r="U537" i="1"/>
  <c r="T513" i="1"/>
  <c r="U513" i="1"/>
  <c r="A380" i="1" l="1"/>
  <c r="A381" i="1" s="1"/>
  <c r="BX223" i="1"/>
  <c r="BX200" i="1"/>
  <c r="BX478" i="1"/>
  <c r="BX224" i="1"/>
  <c r="BX449" i="1"/>
  <c r="BX202" i="1"/>
  <c r="T223" i="1"/>
  <c r="U223" i="1"/>
  <c r="A382" i="1" l="1"/>
  <c r="A383" i="1" s="1"/>
  <c r="A384" i="1" s="1"/>
  <c r="A385" i="1" s="1"/>
  <c r="A386" i="1" s="1"/>
  <c r="A387" i="1" s="1"/>
  <c r="A388" i="1" s="1"/>
  <c r="A389" i="1" s="1"/>
  <c r="A390" i="1" s="1"/>
  <c r="A391" i="1" s="1"/>
  <c r="BA311" i="1"/>
  <c r="A392" i="1" l="1"/>
  <c r="A393" i="1" s="1"/>
  <c r="A394" i="1" s="1"/>
  <c r="A395" i="1" s="1"/>
  <c r="A396" i="1" s="1"/>
  <c r="A397" i="1" s="1"/>
  <c r="A129" i="3"/>
  <c r="BA420" i="1"/>
  <c r="A135" i="3" l="1"/>
  <c r="A130" i="3" s="1"/>
  <c r="A398" i="1"/>
  <c r="A399" i="1" s="1"/>
  <c r="A400" i="1" s="1"/>
  <c r="A401" i="1" s="1"/>
  <c r="A402" i="1" s="1"/>
  <c r="A403" i="1" s="1"/>
  <c r="A404" i="1" s="1"/>
  <c r="A405" i="1" s="1"/>
  <c r="A406" i="1" s="1"/>
  <c r="A407" i="1" s="1"/>
  <c r="A408" i="1" s="1"/>
  <c r="A409" i="1" s="1"/>
  <c r="A410" i="1" s="1"/>
  <c r="A411" i="1" s="1"/>
  <c r="A412" i="1" s="1"/>
  <c r="A413" i="1" s="1"/>
  <c r="T449" i="1"/>
  <c r="U449" i="1"/>
  <c r="Q449" i="1"/>
  <c r="A414" i="1" l="1"/>
  <c r="A415" i="1" s="1"/>
  <c r="A416" i="1" s="1"/>
  <c r="A417" i="1" s="1"/>
  <c r="A418" i="1" s="1"/>
  <c r="A419" i="1" s="1"/>
  <c r="A420" i="1" s="1"/>
  <c r="A421" i="1" s="1"/>
  <c r="A131" i="3"/>
  <c r="A132" i="3" s="1"/>
  <c r="BM58" i="3"/>
  <c r="P58" i="3"/>
  <c r="A422" i="1" l="1"/>
  <c r="A423" i="1" s="1"/>
  <c r="A424" i="1" s="1"/>
  <c r="A425" i="1" s="1"/>
  <c r="A426" i="1" s="1"/>
  <c r="A427" i="1" s="1"/>
  <c r="A428" i="1" s="1"/>
  <c r="A429" i="1" s="1"/>
  <c r="A430" i="1" s="1"/>
  <c r="A431" i="1" s="1"/>
  <c r="A432" i="1" s="1"/>
  <c r="A433" i="1" s="1"/>
  <c r="A434" i="1" s="1"/>
  <c r="A435" i="1" s="1"/>
  <c r="BK57" i="3"/>
  <c r="BM57" i="3" s="1"/>
  <c r="P57" i="3"/>
  <c r="BK56" i="3"/>
  <c r="BM56" i="3" s="1"/>
  <c r="P56" i="3"/>
  <c r="BM55" i="3"/>
  <c r="P55" i="3"/>
  <c r="A436" i="1" l="1"/>
  <c r="A437" i="1" s="1"/>
  <c r="A438" i="1" s="1"/>
  <c r="A439" i="1" s="1"/>
  <c r="A440" i="1" s="1"/>
  <c r="A441" i="1" s="1"/>
  <c r="A442" i="1" s="1"/>
  <c r="A443" i="1" s="1"/>
  <c r="A444" i="1" s="1"/>
  <c r="A445" i="1" s="1"/>
  <c r="A446" i="1" s="1"/>
  <c r="A447" i="1" s="1"/>
  <c r="A448" i="1" s="1"/>
  <c r="A449" i="1" s="1"/>
  <c r="A450" i="1" s="1"/>
  <c r="A451" i="1" s="1"/>
  <c r="BX163" i="1"/>
  <c r="T163" i="1"/>
  <c r="U163" i="1"/>
  <c r="Q163" i="1"/>
  <c r="BX251" i="1"/>
  <c r="T251" i="1"/>
  <c r="U251" i="1"/>
  <c r="Q251" i="1"/>
  <c r="A452" i="1" l="1"/>
  <c r="U276" i="1"/>
  <c r="A453" i="1" l="1"/>
  <c r="A454" i="1" s="1"/>
  <c r="A455" i="1" s="1"/>
  <c r="A456" i="1" s="1"/>
  <c r="A457" i="1" s="1"/>
  <c r="A458" i="1" s="1"/>
  <c r="A459" i="1" s="1"/>
  <c r="A460" i="1" s="1"/>
  <c r="A461" i="1" s="1"/>
  <c r="A462" i="1" s="1"/>
  <c r="A463" i="1" s="1"/>
  <c r="B19" i="6"/>
  <c r="B20" i="6" s="1"/>
  <c r="B21" i="6" s="1"/>
  <c r="B22" i="6" s="1"/>
  <c r="A464" i="1" l="1"/>
  <c r="A465" i="1" s="1"/>
  <c r="A466" i="1" s="1"/>
  <c r="A467" i="1" s="1"/>
  <c r="A468" i="1" s="1"/>
  <c r="A469" i="1" s="1"/>
  <c r="A470" i="1" s="1"/>
  <c r="A128" i="3"/>
  <c r="BX487" i="1"/>
  <c r="BX488" i="1"/>
  <c r="T488" i="1"/>
  <c r="U488" i="1"/>
  <c r="Q488" i="1"/>
  <c r="A471" i="1" l="1"/>
  <c r="A472" i="1" s="1"/>
  <c r="A473" i="1" s="1"/>
  <c r="A474" i="1" s="1"/>
  <c r="A475" i="1" s="1"/>
  <c r="A476" i="1" s="1"/>
  <c r="A477" i="1" s="1"/>
  <c r="A478" i="1" s="1"/>
  <c r="AZ321" i="1"/>
  <c r="F11" i="5"/>
  <c r="B9" i="5"/>
  <c r="B10" i="5" s="1"/>
  <c r="B11" i="5" s="1"/>
  <c r="F8" i="5"/>
  <c r="BM54" i="3"/>
  <c r="P54" i="3"/>
  <c r="BM53" i="3"/>
  <c r="P53" i="3"/>
  <c r="BK52" i="3"/>
  <c r="BM52" i="3" s="1"/>
  <c r="P52" i="3"/>
  <c r="BM51" i="3"/>
  <c r="P51" i="3"/>
  <c r="BB284" i="1"/>
  <c r="BB283" i="1"/>
  <c r="AZ281" i="1"/>
  <c r="BA281" i="1"/>
  <c r="A479" i="1" l="1"/>
  <c r="A480" i="1" s="1"/>
  <c r="A481" i="1" s="1"/>
  <c r="A482" i="1" s="1"/>
  <c r="A483" i="1" s="1"/>
  <c r="A484" i="1" s="1"/>
  <c r="BA58" i="1"/>
  <c r="AZ450" i="1"/>
  <c r="AZ49" i="3"/>
  <c r="Q413" i="1"/>
  <c r="Q421" i="1"/>
  <c r="BX420" i="1"/>
  <c r="Q420" i="1"/>
  <c r="BA404" i="1"/>
  <c r="BA398" i="1"/>
  <c r="BA396" i="1"/>
  <c r="BA395" i="1"/>
  <c r="BA399" i="1"/>
  <c r="BX351" i="1"/>
  <c r="BX352" i="1"/>
  <c r="A485" i="1" l="1"/>
  <c r="A486" i="1" s="1"/>
  <c r="A487" i="1" s="1"/>
  <c r="A488" i="1" s="1"/>
  <c r="Q351" i="1"/>
  <c r="Q352" i="1"/>
  <c r="T351" i="1"/>
  <c r="U351" i="1"/>
  <c r="T352" i="1"/>
  <c r="U352" i="1"/>
  <c r="A489" i="1" l="1"/>
  <c r="A490" i="1" s="1"/>
  <c r="A491" i="1" s="1"/>
  <c r="A492" i="1" s="1"/>
  <c r="A493" i="1" s="1"/>
  <c r="A494" i="1" s="1"/>
  <c r="A495" i="1" s="1"/>
  <c r="A496" i="1" s="1"/>
  <c r="A497" i="1" s="1"/>
  <c r="BM50" i="3"/>
  <c r="P50" i="3"/>
  <c r="BA419" i="1"/>
  <c r="BA418" i="1"/>
  <c r="BA417" i="1"/>
  <c r="BA416" i="1"/>
  <c r="BA411" i="1"/>
  <c r="A498" i="1" l="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133" i="3" s="1"/>
  <c r="BM49" i="3"/>
  <c r="P49" i="3"/>
  <c r="BW244" i="1"/>
  <c r="A124" i="3" l="1"/>
  <c r="A125" i="3" s="1"/>
  <c r="BK28" i="3"/>
  <c r="BK29" i="3"/>
  <c r="BW193" i="1" l="1"/>
  <c r="BW450" i="1"/>
  <c r="BW345" i="1"/>
  <c r="BW354" i="1"/>
  <c r="BW215" i="1"/>
  <c r="BW214" i="1"/>
  <c r="BW210" i="1"/>
  <c r="BW284" i="1" l="1"/>
  <c r="BW263" i="1" l="1"/>
  <c r="BL28" i="3" l="1"/>
  <c r="BL29" i="3" l="1"/>
  <c r="BV575" i="1" l="1"/>
  <c r="BV572" i="1"/>
  <c r="BV571" i="1"/>
  <c r="BV561" i="1"/>
  <c r="BV555" i="1"/>
  <c r="BV552" i="1"/>
  <c r="BV551" i="1"/>
  <c r="BV550" i="1"/>
  <c r="BV578" i="1"/>
  <c r="BV543" i="1"/>
  <c r="BV539" i="1"/>
  <c r="BV535" i="1"/>
  <c r="BV316" i="1"/>
  <c r="BV313" i="1"/>
  <c r="BV312" i="1"/>
  <c r="T297" i="1"/>
  <c r="BV296" i="1"/>
  <c r="BV294" i="1"/>
  <c r="BV291" i="1"/>
  <c r="BV279" i="1"/>
  <c r="BV282" i="1"/>
  <c r="BV260" i="1"/>
  <c r="BV165" i="1"/>
  <c r="BV252" i="1"/>
  <c r="BV244" i="1"/>
  <c r="BV164" i="1"/>
  <c r="BV166" i="1"/>
  <c r="BV155" i="1"/>
  <c r="BV148" i="1"/>
  <c r="BV146" i="1"/>
  <c r="BV145" i="1"/>
  <c r="BV136" i="1"/>
  <c r="BV133" i="1"/>
  <c r="BV111" i="1"/>
  <c r="BV110" i="1"/>
  <c r="BV43" i="1"/>
  <c r="BV61" i="1"/>
  <c r="BV62" i="1"/>
  <c r="BV31" i="1"/>
  <c r="BV21" i="1"/>
  <c r="BV407" i="1"/>
  <c r="BX407" i="1" s="1"/>
  <c r="BV395" i="1"/>
  <c r="BV396" i="1"/>
  <c r="BV381" i="1"/>
  <c r="BV355" i="1"/>
  <c r="BV446" i="1"/>
  <c r="BV333" i="1"/>
  <c r="BV326" i="1"/>
  <c r="BV194" i="1"/>
  <c r="BV320" i="1"/>
  <c r="BV473" i="1"/>
  <c r="BV116" i="1"/>
  <c r="BV125" i="1"/>
  <c r="BV124" i="1"/>
  <c r="BV447" i="1"/>
  <c r="BV74" i="1"/>
  <c r="BX74" i="1" s="1"/>
  <c r="BV445" i="1"/>
  <c r="BV191" i="1"/>
  <c r="BV482" i="1"/>
  <c r="BV197" i="1"/>
  <c r="BA23" i="1" l="1"/>
  <c r="AZ8" i="3"/>
  <c r="AZ48" i="3"/>
  <c r="BA24" i="1"/>
  <c r="BA22" i="1"/>
  <c r="BC8" i="3"/>
  <c r="BC48" i="3"/>
  <c r="BX242" i="1" l="1"/>
  <c r="BX346" i="1"/>
  <c r="BX315" i="1"/>
  <c r="T242" i="1" l="1"/>
  <c r="T346" i="1"/>
  <c r="T315" i="1"/>
  <c r="U242" i="1"/>
  <c r="U346" i="1"/>
  <c r="U315" i="1"/>
  <c r="Q242" i="1"/>
  <c r="Q346" i="1"/>
  <c r="BM47" i="3"/>
  <c r="P47" i="3"/>
  <c r="BX204" i="1"/>
  <c r="BX203" i="1"/>
  <c r="BX206" i="1"/>
  <c r="BX208" i="1"/>
  <c r="BX210" i="1"/>
  <c r="BX211" i="1"/>
  <c r="BX212" i="1"/>
  <c r="BX213" i="1"/>
  <c r="BX214" i="1"/>
  <c r="BX215" i="1"/>
  <c r="BX216" i="1"/>
  <c r="BX229" i="1"/>
  <c r="BX230" i="1"/>
  <c r="BX232" i="1"/>
  <c r="BX233" i="1"/>
  <c r="BX234" i="1"/>
  <c r="BX235" i="1"/>
  <c r="BX236" i="1"/>
  <c r="BX374" i="1"/>
  <c r="BX237" i="1"/>
  <c r="BX238" i="1"/>
  <c r="BX239" i="1"/>
  <c r="BX240" i="1"/>
  <c r="BX241" i="1"/>
  <c r="BX244" i="1"/>
  <c r="BX245" i="1"/>
  <c r="BX246" i="1"/>
  <c r="BX249" i="1"/>
  <c r="BX250" i="1"/>
  <c r="BX252" i="1"/>
  <c r="BX165" i="1"/>
  <c r="BX201" i="1"/>
  <c r="BX257" i="1"/>
  <c r="BX258" i="1"/>
  <c r="BX260" i="1"/>
  <c r="BX263" i="1"/>
  <c r="BX264" i="1"/>
  <c r="BX267" i="1"/>
  <c r="BX270" i="1"/>
  <c r="BX271" i="1"/>
  <c r="BX272" i="1"/>
  <c r="BX273" i="1"/>
  <c r="BX274" i="1"/>
  <c r="BX276" i="1"/>
  <c r="BX277" i="1"/>
  <c r="BX278" i="1"/>
  <c r="BX279" i="1"/>
  <c r="BX281" i="1"/>
  <c r="BX282" i="1"/>
  <c r="BX283" i="1"/>
  <c r="BX284" i="1"/>
  <c r="BX285" i="1"/>
  <c r="BX314" i="1"/>
  <c r="BX286" i="1"/>
  <c r="BX288" i="1"/>
  <c r="BX291" i="1"/>
  <c r="BX292" i="1"/>
  <c r="BX293" i="1"/>
  <c r="BX294" i="1"/>
  <c r="BX295" i="1"/>
  <c r="BX296" i="1"/>
  <c r="BX297" i="1"/>
  <c r="BX300" i="1"/>
  <c r="BX301" i="1"/>
  <c r="BX302" i="1"/>
  <c r="BX303" i="1"/>
  <c r="BX305" i="1"/>
  <c r="BX306" i="1"/>
  <c r="BX309" i="1"/>
  <c r="BX310" i="1"/>
  <c r="BX311" i="1"/>
  <c r="BX312" i="1"/>
  <c r="BX313" i="1"/>
  <c r="BX111" i="1"/>
  <c r="BX61" i="1"/>
  <c r="BX316" i="1"/>
  <c r="BX322" i="1"/>
  <c r="BX326" i="1"/>
  <c r="BX328" i="1"/>
  <c r="BX330" i="1"/>
  <c r="BX332" i="1"/>
  <c r="BX221" i="1"/>
  <c r="BX333" i="1"/>
  <c r="BX334" i="1"/>
  <c r="BX335" i="1"/>
  <c r="BX336" i="1"/>
  <c r="BX339" i="1"/>
  <c r="BX341" i="1"/>
  <c r="BX446" i="1"/>
  <c r="BX342" i="1"/>
  <c r="BX168" i="1"/>
  <c r="BX349" i="1"/>
  <c r="BX350" i="1"/>
  <c r="BX354" i="1"/>
  <c r="BX355" i="1"/>
  <c r="BX363" i="1"/>
  <c r="BX364" i="1"/>
  <c r="BX368" i="1"/>
  <c r="BX370" i="1"/>
  <c r="BX371" i="1"/>
  <c r="BX579" i="1"/>
  <c r="BX373" i="1"/>
  <c r="BX343" i="1"/>
  <c r="BX376" i="1"/>
  <c r="BX377" i="1"/>
  <c r="BX378" i="1"/>
  <c r="BX381" i="1"/>
  <c r="BX384" i="1"/>
  <c r="BX385" i="1"/>
  <c r="BX386" i="1"/>
  <c r="BX387" i="1"/>
  <c r="BX388" i="1"/>
  <c r="BX389" i="1"/>
  <c r="BX390" i="1"/>
  <c r="BX391" i="1"/>
  <c r="BX393" i="1"/>
  <c r="BX394" i="1"/>
  <c r="BX395" i="1"/>
  <c r="BX396" i="1"/>
  <c r="BX398" i="1"/>
  <c r="BX399" i="1"/>
  <c r="BX417" i="1"/>
  <c r="BX418" i="1"/>
  <c r="BX419" i="1"/>
  <c r="BX436" i="1"/>
  <c r="BX443" i="1"/>
  <c r="BX444" i="1"/>
  <c r="BX445" i="1"/>
  <c r="BX345" i="1"/>
  <c r="BX447" i="1"/>
  <c r="BX375" i="1"/>
  <c r="BX450" i="1"/>
  <c r="BX451" i="1"/>
  <c r="BX454" i="1"/>
  <c r="BX456" i="1"/>
  <c r="BX457" i="1"/>
  <c r="BX461" i="1"/>
  <c r="BX463" i="1"/>
  <c r="BX465" i="1"/>
  <c r="BX466" i="1"/>
  <c r="BX467" i="1"/>
  <c r="BX468" i="1"/>
  <c r="BX469" i="1"/>
  <c r="BX470" i="1"/>
  <c r="BX473" i="1"/>
  <c r="BX474" i="1"/>
  <c r="BX475" i="1"/>
  <c r="BX476" i="1"/>
  <c r="BX477" i="1"/>
  <c r="BX320" i="1"/>
  <c r="BX481" i="1"/>
  <c r="BX195" i="1"/>
  <c r="BX483" i="1"/>
  <c r="BX484" i="1"/>
  <c r="BX486" i="1"/>
  <c r="BX490" i="1"/>
  <c r="BX491" i="1"/>
  <c r="BX492" i="1"/>
  <c r="BX493" i="1"/>
  <c r="BX494" i="1"/>
  <c r="BX495" i="1"/>
  <c r="BX497" i="1"/>
  <c r="BX500" i="1"/>
  <c r="BX508" i="1"/>
  <c r="BX509" i="1"/>
  <c r="BX510" i="1"/>
  <c r="BX511" i="1"/>
  <c r="BX512" i="1"/>
  <c r="BX514" i="1"/>
  <c r="BX515" i="1"/>
  <c r="BX517" i="1"/>
  <c r="BX518" i="1"/>
  <c r="BX519" i="1"/>
  <c r="BX520" i="1"/>
  <c r="BX521" i="1"/>
  <c r="BX522" i="1"/>
  <c r="BX523" i="1"/>
  <c r="BX524" i="1"/>
  <c r="BX525" i="1"/>
  <c r="BX526" i="1"/>
  <c r="BX527" i="1"/>
  <c r="BX528" i="1"/>
  <c r="BX529" i="1"/>
  <c r="BX530" i="1"/>
  <c r="BX531" i="1"/>
  <c r="BX533" i="1"/>
  <c r="BX534" i="1"/>
  <c r="BX535" i="1"/>
  <c r="BX536" i="1"/>
  <c r="BX513" i="1"/>
  <c r="BX539" i="1"/>
  <c r="BX540" i="1"/>
  <c r="BX541" i="1"/>
  <c r="BX543" i="1"/>
  <c r="BX544" i="1"/>
  <c r="BX545" i="1"/>
  <c r="BX546" i="1"/>
  <c r="BX547" i="1"/>
  <c r="BX548" i="1"/>
  <c r="BX549" i="1"/>
  <c r="BX550" i="1"/>
  <c r="BX551" i="1"/>
  <c r="BX552" i="1"/>
  <c r="BX553" i="1"/>
  <c r="BX554" i="1"/>
  <c r="BX555" i="1"/>
  <c r="BX556" i="1"/>
  <c r="BX559" i="1"/>
  <c r="BX560" i="1"/>
  <c r="BX561" i="1"/>
  <c r="BX562" i="1"/>
  <c r="BX564" i="1"/>
  <c r="BX566" i="1"/>
  <c r="BX568" i="1"/>
  <c r="BX569" i="1"/>
  <c r="BX570" i="1"/>
  <c r="BX571" i="1"/>
  <c r="BX572" i="1"/>
  <c r="BX573" i="1"/>
  <c r="BX574" i="1"/>
  <c r="BX575" i="1"/>
  <c r="BX576" i="1"/>
  <c r="BX577" i="1"/>
  <c r="BX578" i="1"/>
  <c r="BX582" i="1"/>
  <c r="BX583" i="1"/>
  <c r="BX584" i="1"/>
  <c r="BX585" i="1"/>
  <c r="BX112" i="1"/>
  <c r="BX357" i="1"/>
  <c r="BX253" i="1"/>
  <c r="BX448" i="1"/>
  <c r="BX356" i="1"/>
  <c r="BX344" i="1"/>
  <c r="BX586" i="1"/>
  <c r="BX329" i="1"/>
  <c r="BX372" i="1"/>
  <c r="BX222" i="1"/>
  <c r="BX154" i="1"/>
  <c r="BX580" i="1"/>
  <c r="BX157" i="1"/>
  <c r="BX183" i="1"/>
  <c r="BX184" i="1"/>
  <c r="BX185" i="1"/>
  <c r="BX186" i="1"/>
  <c r="BX187" i="1"/>
  <c r="BX188" i="1"/>
  <c r="BX189" i="1"/>
  <c r="BX190" i="1"/>
  <c r="BX191" i="1"/>
  <c r="BX192" i="1"/>
  <c r="BX194" i="1"/>
  <c r="BX193" i="1"/>
  <c r="BX196" i="1"/>
  <c r="BX197" i="1"/>
  <c r="BX482" i="1"/>
  <c r="BX198" i="1"/>
  <c r="BX10" i="1"/>
  <c r="BX9" i="1"/>
  <c r="BX17" i="1"/>
  <c r="BX18" i="1"/>
  <c r="BX20" i="1"/>
  <c r="BX21" i="1"/>
  <c r="BX22" i="1"/>
  <c r="BX23" i="1"/>
  <c r="BX24" i="1"/>
  <c r="BX25" i="1"/>
  <c r="BX26" i="1"/>
  <c r="BX27" i="1"/>
  <c r="BX28" i="1"/>
  <c r="BX29" i="1"/>
  <c r="BX30" i="1"/>
  <c r="BX31" i="1"/>
  <c r="BX32" i="1"/>
  <c r="BX33" i="1"/>
  <c r="BX34" i="1"/>
  <c r="BX35" i="1"/>
  <c r="BX36" i="1"/>
  <c r="BX37" i="1"/>
  <c r="BX38" i="1"/>
  <c r="BX39" i="1"/>
  <c r="BX41" i="1"/>
  <c r="BX42" i="1"/>
  <c r="BX43" i="1"/>
  <c r="BX48" i="1"/>
  <c r="BX50" i="1"/>
  <c r="BX51" i="1"/>
  <c r="BX52" i="1"/>
  <c r="BX53" i="1"/>
  <c r="BX54" i="1"/>
  <c r="BX55" i="1"/>
  <c r="BX56" i="1"/>
  <c r="BX57" i="1"/>
  <c r="BX58" i="1"/>
  <c r="BX59" i="1"/>
  <c r="BX60" i="1"/>
  <c r="BX62" i="1"/>
  <c r="BX68" i="1"/>
  <c r="BX70" i="1"/>
  <c r="BX71" i="1"/>
  <c r="BX72" i="1"/>
  <c r="BX73" i="1"/>
  <c r="BX83" i="1"/>
  <c r="BX84" i="1"/>
  <c r="BX86" i="1"/>
  <c r="BX87" i="1"/>
  <c r="BX88" i="1"/>
  <c r="BX89" i="1"/>
  <c r="BX90" i="1"/>
  <c r="BX91" i="1"/>
  <c r="BX92" i="1"/>
  <c r="BX94" i="1"/>
  <c r="BX97" i="1"/>
  <c r="BX98" i="1"/>
  <c r="BX100" i="1"/>
  <c r="BX101" i="1"/>
  <c r="BX102" i="1"/>
  <c r="BX103" i="1"/>
  <c r="BX105" i="1"/>
  <c r="BX104" i="1"/>
  <c r="BX107" i="1"/>
  <c r="BX108" i="1"/>
  <c r="BX110" i="1"/>
  <c r="BX109" i="1"/>
  <c r="BX113" i="1"/>
  <c r="BX114" i="1"/>
  <c r="BX116" i="1"/>
  <c r="BX119" i="1"/>
  <c r="BX120" i="1"/>
  <c r="BX121" i="1"/>
  <c r="BX123" i="1"/>
  <c r="BX124" i="1"/>
  <c r="BX125" i="1"/>
  <c r="BX126" i="1"/>
  <c r="BX127" i="1"/>
  <c r="BX199" i="1"/>
  <c r="BX128" i="1"/>
  <c r="BX129" i="1"/>
  <c r="BX132" i="1"/>
  <c r="BX133" i="1"/>
  <c r="BX134" i="1"/>
  <c r="BX135" i="1"/>
  <c r="BX136" i="1"/>
  <c r="BX137" i="1"/>
  <c r="BX138" i="1"/>
  <c r="BX139" i="1"/>
  <c r="BX140" i="1"/>
  <c r="BX141" i="1"/>
  <c r="BX142" i="1"/>
  <c r="BX143" i="1"/>
  <c r="BX144" i="1"/>
  <c r="BX145" i="1"/>
  <c r="BX146" i="1"/>
  <c r="BX147" i="1"/>
  <c r="BX148" i="1"/>
  <c r="BX149" i="1"/>
  <c r="BX150" i="1"/>
  <c r="BX151" i="1"/>
  <c r="BX152" i="1"/>
  <c r="BX155" i="1"/>
  <c r="BX158" i="1"/>
  <c r="BX161" i="1"/>
  <c r="BX166" i="1"/>
  <c r="BX167" i="1"/>
  <c r="BX164" i="1"/>
  <c r="BX180" i="1"/>
  <c r="BX181" i="1"/>
  <c r="BX7" i="1"/>
  <c r="T82" i="1" l="1"/>
  <c r="U82" i="1"/>
  <c r="T84" i="1"/>
  <c r="U84" i="1"/>
  <c r="T86" i="1"/>
  <c r="U86" i="1"/>
  <c r="T87" i="1"/>
  <c r="U87" i="1"/>
  <c r="T186" i="1"/>
  <c r="U186" i="1"/>
  <c r="T187" i="1"/>
  <c r="U187" i="1"/>
  <c r="T188" i="1"/>
  <c r="U188" i="1"/>
  <c r="T274" i="1"/>
  <c r="U274" i="1"/>
  <c r="T276" i="1"/>
  <c r="T350" i="1"/>
  <c r="U350" i="1"/>
  <c r="T423" i="1"/>
  <c r="U423" i="1"/>
  <c r="T424" i="1"/>
  <c r="U424" i="1"/>
  <c r="T425" i="1"/>
  <c r="U425" i="1"/>
  <c r="T438" i="1"/>
  <c r="U438" i="1"/>
  <c r="T439" i="1"/>
  <c r="U439" i="1"/>
  <c r="T436" i="1"/>
  <c r="U436" i="1"/>
  <c r="T442" i="1"/>
  <c r="U442" i="1"/>
  <c r="T493" i="1"/>
  <c r="U493" i="1"/>
  <c r="T494" i="1"/>
  <c r="U494" i="1"/>
  <c r="T495" i="1"/>
  <c r="U495" i="1"/>
  <c r="T497" i="1"/>
  <c r="U497" i="1"/>
  <c r="T500" i="1"/>
  <c r="U500" i="1"/>
  <c r="T507" i="1"/>
  <c r="U507" i="1"/>
  <c r="T508" i="1"/>
  <c r="U508" i="1"/>
  <c r="T509" i="1"/>
  <c r="U509" i="1"/>
  <c r="Q154" i="1"/>
  <c r="Q580" i="1"/>
  <c r="Q157" i="1"/>
  <c r="Q493" i="1"/>
  <c r="Q494" i="1"/>
  <c r="Q495" i="1"/>
  <c r="Q497" i="1"/>
  <c r="Q500" i="1"/>
  <c r="Q423" i="1"/>
  <c r="Q424" i="1"/>
  <c r="Q425" i="1"/>
  <c r="Q426" i="1"/>
  <c r="Q428" i="1"/>
  <c r="Q429" i="1"/>
  <c r="Q430" i="1"/>
  <c r="Q431" i="1"/>
  <c r="Q432" i="1"/>
  <c r="Q433" i="1"/>
  <c r="Q434" i="1"/>
  <c r="Q437" i="1"/>
  <c r="Q438" i="1"/>
  <c r="Q439" i="1"/>
  <c r="Q436" i="1"/>
  <c r="Q350" i="1"/>
  <c r="Q354" i="1"/>
  <c r="Q355" i="1"/>
  <c r="Q367" i="1"/>
  <c r="Q368" i="1"/>
  <c r="Q370" i="1"/>
  <c r="Q371" i="1"/>
  <c r="Q579" i="1"/>
  <c r="Q373" i="1"/>
  <c r="Q343" i="1"/>
  <c r="Q274" i="1"/>
  <c r="Q276" i="1"/>
  <c r="Q186" i="1"/>
  <c r="Q187" i="1"/>
  <c r="Q188" i="1"/>
  <c r="Q189" i="1"/>
  <c r="Q190" i="1"/>
  <c r="Q84" i="1"/>
  <c r="Q86" i="1"/>
  <c r="Q53" i="1"/>
  <c r="Q54" i="1"/>
  <c r="Q55" i="1"/>
  <c r="Q27" i="1"/>
  <c r="Q28" i="1"/>
  <c r="Q29" i="1"/>
  <c r="Q30" i="1"/>
  <c r="P46" i="3"/>
  <c r="T306" i="1"/>
  <c r="U306" i="1"/>
  <c r="T308" i="1"/>
  <c r="U308" i="1"/>
  <c r="Q306" i="1"/>
  <c r="Q308" i="1"/>
  <c r="P45" i="3"/>
  <c r="P44" i="3"/>
  <c r="P43" i="3"/>
  <c r="Q72" i="1"/>
  <c r="Q73" i="1"/>
  <c r="Q68" i="1"/>
  <c r="T72" i="1"/>
  <c r="U72" i="1"/>
  <c r="T73" i="1"/>
  <c r="U73" i="1"/>
  <c r="T68" i="1"/>
  <c r="U68" i="1"/>
  <c r="P40" i="3"/>
  <c r="P39" i="3"/>
  <c r="P36" i="3"/>
  <c r="P35" i="3"/>
  <c r="P34" i="3"/>
  <c r="P33" i="3" l="1"/>
  <c r="P32" i="3"/>
  <c r="P31" i="3"/>
  <c r="P30" i="3"/>
  <c r="P29" i="3"/>
  <c r="P28" i="3"/>
  <c r="P27" i="3"/>
  <c r="P26" i="3"/>
  <c r="P25" i="3"/>
  <c r="P24" i="3"/>
  <c r="P23" i="3"/>
  <c r="P22" i="3"/>
  <c r="P21" i="3"/>
  <c r="P20" i="3"/>
  <c r="P19" i="3"/>
  <c r="P18" i="3"/>
  <c r="P17" i="3"/>
  <c r="P16" i="3"/>
  <c r="P15" i="3"/>
  <c r="P14" i="3"/>
  <c r="P13" i="3"/>
  <c r="P12" i="3"/>
  <c r="P11" i="3"/>
  <c r="P10" i="3"/>
  <c r="P9" i="3"/>
  <c r="P8" i="3"/>
  <c r="T541" i="1" l="1"/>
  <c r="U541" i="1"/>
  <c r="T573" i="1" l="1"/>
  <c r="U573" i="1"/>
  <c r="T574" i="1"/>
  <c r="U574" i="1"/>
  <c r="Q573" i="1"/>
  <c r="Q541" i="1" l="1"/>
  <c r="Q394" i="1" l="1"/>
  <c r="Q410" i="1"/>
  <c r="T151" i="1" l="1"/>
  <c r="U151" i="1"/>
  <c r="T152" i="1"/>
  <c r="U152" i="1"/>
  <c r="Q151" i="1"/>
  <c r="Q149" i="1" l="1"/>
  <c r="Q150" i="1"/>
  <c r="Q152" i="1"/>
  <c r="T149" i="1"/>
  <c r="U149" i="1"/>
  <c r="T150" i="1"/>
  <c r="U150" i="1"/>
  <c r="T148" i="1" l="1"/>
  <c r="U148" i="1"/>
  <c r="Q148" i="1"/>
  <c r="T145" i="1"/>
  <c r="U145" i="1"/>
  <c r="T146" i="1"/>
  <c r="U146" i="1"/>
  <c r="T147" i="1"/>
  <c r="U147" i="1"/>
  <c r="Q145" i="1"/>
  <c r="Q146" i="1"/>
  <c r="Q147" i="1"/>
  <c r="T142" i="1"/>
  <c r="U142" i="1"/>
  <c r="T143" i="1"/>
  <c r="U143" i="1"/>
  <c r="T144" i="1"/>
  <c r="U144" i="1"/>
  <c r="Q143" i="1"/>
  <c r="Q144" i="1"/>
  <c r="T133" i="1"/>
  <c r="U133" i="1"/>
  <c r="T134" i="1"/>
  <c r="U134" i="1"/>
  <c r="T135" i="1"/>
  <c r="U135" i="1"/>
  <c r="T136" i="1"/>
  <c r="U136" i="1"/>
  <c r="T137" i="1"/>
  <c r="U137" i="1"/>
  <c r="T138" i="1"/>
  <c r="U138" i="1"/>
  <c r="T139" i="1"/>
  <c r="U139" i="1"/>
  <c r="T140" i="1"/>
  <c r="U140" i="1"/>
  <c r="T141" i="1"/>
  <c r="U141" i="1"/>
  <c r="Q133" i="1"/>
  <c r="Q134" i="1"/>
  <c r="Q135" i="1"/>
  <c r="Q136" i="1"/>
  <c r="Q137" i="1"/>
  <c r="Q138" i="1"/>
  <c r="Q139" i="1"/>
  <c r="Q140" i="1"/>
  <c r="Q141" i="1"/>
  <c r="Q142" i="1"/>
  <c r="T100" i="1"/>
  <c r="U100" i="1"/>
  <c r="T101" i="1"/>
  <c r="U101" i="1"/>
  <c r="T102" i="1"/>
  <c r="U102" i="1"/>
  <c r="T103" i="1"/>
  <c r="U103" i="1"/>
  <c r="Q101" i="1"/>
  <c r="Q102" i="1"/>
  <c r="Q103" i="1"/>
  <c r="Q100" i="1"/>
  <c r="T15" i="1" l="1"/>
  <c r="U15" i="1"/>
  <c r="T16" i="1"/>
  <c r="U16" i="1"/>
  <c r="Q89" i="1" l="1"/>
  <c r="T465" i="1"/>
  <c r="T157" i="1"/>
  <c r="U157" i="1"/>
  <c r="T97" i="1"/>
  <c r="U97" i="1"/>
  <c r="T98" i="1"/>
  <c r="U98" i="1"/>
  <c r="T105" i="1"/>
  <c r="U105" i="1"/>
  <c r="Q98" i="1"/>
  <c r="Q105" i="1"/>
  <c r="Q97" i="1"/>
  <c r="U158" i="1" l="1"/>
  <c r="T158" i="1"/>
  <c r="Q158" i="1"/>
  <c r="T490" i="1"/>
  <c r="U490" i="1"/>
  <c r="T491" i="1"/>
  <c r="U491" i="1"/>
  <c r="T492" i="1"/>
  <c r="U492" i="1"/>
  <c r="Q491" i="1"/>
  <c r="Q492" i="1"/>
  <c r="Q490" i="1"/>
  <c r="T20" i="1"/>
  <c r="U20" i="1"/>
  <c r="Q20" i="1"/>
  <c r="U465" i="1"/>
  <c r="Q465" i="1"/>
  <c r="Q466" i="1"/>
  <c r="Q270" i="1"/>
  <c r="U303" i="1" l="1"/>
  <c r="T303" i="1"/>
  <c r="T244" i="1" l="1"/>
  <c r="U244" i="1"/>
  <c r="T203" i="1"/>
  <c r="U203" i="1"/>
  <c r="T206" i="1"/>
  <c r="U206" i="1"/>
  <c r="Q203" i="1"/>
  <c r="T293" i="1"/>
  <c r="U293" i="1"/>
  <c r="Q292" i="1"/>
  <c r="T27" i="1"/>
  <c r="U27" i="1"/>
  <c r="T466" i="1"/>
  <c r="U466" i="1"/>
  <c r="T309" i="1"/>
  <c r="U309" i="1"/>
  <c r="Q309" i="1"/>
  <c r="Q477" i="1"/>
  <c r="T477" i="1"/>
  <c r="U477" i="1"/>
  <c r="T9" i="1" l="1"/>
  <c r="U9" i="1"/>
  <c r="T25" i="1"/>
  <c r="U25" i="1"/>
  <c r="T26" i="1"/>
  <c r="U26" i="1"/>
  <c r="Q7" i="1"/>
  <c r="Q9" i="1"/>
  <c r="Q25" i="1"/>
  <c r="Q26" i="1"/>
  <c r="Q181" i="1"/>
  <c r="A121" i="3" l="1"/>
  <c r="T202" i="1"/>
  <c r="U202" i="1"/>
  <c r="T478" i="1"/>
  <c r="U478" i="1"/>
  <c r="Q202" i="1"/>
  <c r="Q478" i="1"/>
  <c r="T486" i="1"/>
  <c r="U486" i="1"/>
  <c r="T310" i="1" l="1"/>
  <c r="U310" i="1"/>
  <c r="T313" i="1"/>
  <c r="U313" i="1"/>
  <c r="Q310" i="1"/>
  <c r="Q313" i="1"/>
  <c r="T462" i="1"/>
  <c r="U462" i="1"/>
  <c r="T467" i="1"/>
  <c r="U467" i="1"/>
  <c r="Q462" i="1"/>
  <c r="Q467" i="1"/>
  <c r="T104" i="1"/>
  <c r="U104" i="1"/>
  <c r="T106" i="1"/>
  <c r="U106" i="1"/>
  <c r="Q104" i="1"/>
  <c r="Q106" i="1"/>
  <c r="Q107" i="1"/>
  <c r="Q70" i="1"/>
  <c r="T70" i="1"/>
  <c r="U70" i="1"/>
  <c r="T71" i="1"/>
  <c r="U71" i="1"/>
  <c r="T378" i="1"/>
  <c r="U378" i="1"/>
  <c r="Q378" i="1"/>
  <c r="T43" i="1" l="1"/>
  <c r="U43" i="1"/>
  <c r="T329" i="1"/>
  <c r="U329" i="1"/>
  <c r="T222" i="1"/>
  <c r="U222" i="1"/>
  <c r="Q43" i="1"/>
  <c r="Q329" i="1"/>
  <c r="Q372" i="1"/>
  <c r="Q222" i="1"/>
  <c r="E56" i="4" l="1"/>
  <c r="E55" i="4"/>
  <c r="Q277" i="1"/>
  <c r="Q278" i="1"/>
  <c r="Q283" i="1"/>
  <c r="Q284" i="1"/>
  <c r="Q285" i="1"/>
  <c r="Q314" i="1"/>
  <c r="Q286" i="1"/>
  <c r="Q279" i="1"/>
  <c r="Q281" i="1"/>
  <c r="Q282" i="1"/>
  <c r="Q288" i="1"/>
  <c r="Q293" i="1"/>
  <c r="Q294" i="1"/>
  <c r="Q295" i="1"/>
  <c r="Q296" i="1"/>
  <c r="Q297" i="1"/>
  <c r="Q291" i="1"/>
  <c r="Q111" i="1"/>
  <c r="Q61" i="1"/>
  <c r="Q312" i="1"/>
  <c r="Q311" i="1"/>
  <c r="Q229" i="1"/>
  <c r="Q230" i="1"/>
  <c r="Q232" i="1"/>
  <c r="Q234" i="1"/>
  <c r="Q235" i="1"/>
  <c r="Q236" i="1"/>
  <c r="Q374" i="1"/>
  <c r="Q237" i="1"/>
  <c r="Q238" i="1"/>
  <c r="Q239" i="1"/>
  <c r="Q233" i="1"/>
  <c r="Q240" i="1"/>
  <c r="Q241" i="1"/>
  <c r="Q244" i="1"/>
  <c r="Q245" i="1"/>
  <c r="Q246" i="1"/>
  <c r="Q250" i="1"/>
  <c r="Q249" i="1"/>
  <c r="Q252" i="1"/>
  <c r="Q165" i="1"/>
  <c r="Q484" i="1"/>
  <c r="Q201" i="1"/>
  <c r="Q31" i="1"/>
  <c r="Q32" i="1"/>
  <c r="Q33" i="1"/>
  <c r="Q34" i="1"/>
  <c r="Q35" i="1"/>
  <c r="Q36" i="1"/>
  <c r="Q37" i="1"/>
  <c r="Q38" i="1"/>
  <c r="Q39" i="1"/>
  <c r="Q41" i="1"/>
  <c r="Q42" i="1"/>
  <c r="Q46" i="1"/>
  <c r="Q47" i="1"/>
  <c r="Q48" i="1"/>
  <c r="Q56" i="1"/>
  <c r="Q57" i="1"/>
  <c r="Q58" i="1"/>
  <c r="Q59" i="1"/>
  <c r="Q50" i="1"/>
  <c r="Q49" i="1"/>
  <c r="Q62" i="1"/>
  <c r="Q51" i="1"/>
  <c r="Q52" i="1"/>
  <c r="Q60" i="1"/>
  <c r="Q71" i="1"/>
  <c r="Q77" i="1"/>
  <c r="Q91" i="1"/>
  <c r="Q92" i="1"/>
  <c r="Q90" i="1"/>
  <c r="Q87" i="1"/>
  <c r="Q94" i="1"/>
  <c r="Q110" i="1"/>
  <c r="Q109" i="1"/>
  <c r="Q108" i="1"/>
  <c r="Q113" i="1"/>
  <c r="Q116" i="1"/>
  <c r="Q119" i="1"/>
  <c r="Q120" i="1"/>
  <c r="Q121" i="1"/>
  <c r="Q124" i="1"/>
  <c r="Q125" i="1"/>
  <c r="Q126" i="1"/>
  <c r="Q127" i="1"/>
  <c r="Q199" i="1"/>
  <c r="Q123" i="1"/>
  <c r="Q122" i="1"/>
  <c r="Q129" i="1"/>
  <c r="Q155" i="1"/>
  <c r="Q160" i="1"/>
  <c r="Q161" i="1"/>
  <c r="Q167" i="1"/>
  <c r="Q164" i="1"/>
  <c r="Q183" i="1"/>
  <c r="Q184" i="1"/>
  <c r="Q185" i="1"/>
  <c r="Q192" i="1"/>
  <c r="Q196" i="1"/>
  <c r="Q197" i="1"/>
  <c r="Q482" i="1"/>
  <c r="Q198" i="1"/>
  <c r="Q191" i="1"/>
  <c r="Q194" i="1"/>
  <c r="Q193" i="1"/>
  <c r="Q200" i="1"/>
  <c r="Q208" i="1"/>
  <c r="Q211" i="1"/>
  <c r="Q212" i="1"/>
  <c r="Q213" i="1"/>
  <c r="Q214" i="1"/>
  <c r="Q215" i="1"/>
  <c r="Q216" i="1"/>
  <c r="Q487" i="1"/>
  <c r="Q224" i="1"/>
  <c r="Q260" i="1"/>
  <c r="Q264" i="1"/>
  <c r="Q21" i="1"/>
  <c r="Q22" i="1"/>
  <c r="Q23" i="1"/>
  <c r="Q18" i="1"/>
  <c r="Q24" i="1"/>
  <c r="Q132" i="1"/>
  <c r="Q301" i="1"/>
  <c r="Q302" i="1"/>
  <c r="Q442" i="1"/>
  <c r="Q443" i="1"/>
  <c r="Q445" i="1"/>
  <c r="Q447" i="1"/>
  <c r="Q444" i="1"/>
  <c r="Q74" i="1"/>
  <c r="Q375" i="1"/>
  <c r="Q450" i="1"/>
  <c r="Q345" i="1"/>
  <c r="Q332" i="1"/>
  <c r="Q333" i="1"/>
  <c r="Q330" i="1"/>
  <c r="Q335" i="1"/>
  <c r="Q336" i="1"/>
  <c r="Q339" i="1"/>
  <c r="Q341" i="1"/>
  <c r="Q446" i="1"/>
  <c r="Q168" i="1"/>
  <c r="Q342" i="1"/>
  <c r="Q349" i="1"/>
  <c r="Q377" i="1"/>
  <c r="Q386" i="1"/>
  <c r="Q387" i="1"/>
  <c r="Q388" i="1"/>
  <c r="Q389" i="1"/>
  <c r="Q390" i="1"/>
  <c r="Q391" i="1"/>
  <c r="Q381" i="1"/>
  <c r="Q393" i="1"/>
  <c r="Q407" i="1"/>
  <c r="Q396" i="1"/>
  <c r="Q576" i="1"/>
  <c r="Q577" i="1"/>
  <c r="Q578" i="1"/>
  <c r="Q512" i="1"/>
  <c r="Q583" i="1"/>
  <c r="Q582" i="1"/>
  <c r="Q505" i="1"/>
  <c r="Q506" i="1"/>
  <c r="Q455" i="1"/>
  <c r="Q468" i="1"/>
  <c r="Q469" i="1"/>
  <c r="Q463" i="1"/>
  <c r="Q481" i="1"/>
  <c r="Q483" i="1"/>
  <c r="Q195" i="1"/>
  <c r="T155" i="1"/>
  <c r="U155" i="1"/>
  <c r="T160" i="1"/>
  <c r="U160" i="1"/>
  <c r="T326" i="1"/>
  <c r="U326" i="1"/>
  <c r="T332" i="1"/>
  <c r="U332" i="1"/>
  <c r="T116" i="1"/>
  <c r="U116" i="1"/>
  <c r="T336" i="1"/>
  <c r="U336" i="1"/>
  <c r="T339" i="1"/>
  <c r="U339" i="1"/>
  <c r="T341" i="1"/>
  <c r="U341" i="1"/>
  <c r="T283" i="1"/>
  <c r="U283" i="1"/>
  <c r="T284" i="1"/>
  <c r="U284" i="1"/>
  <c r="T285" i="1"/>
  <c r="U285" i="1"/>
  <c r="T314" i="1"/>
  <c r="U314" i="1"/>
  <c r="T286" i="1"/>
  <c r="U286" i="1"/>
  <c r="T279" i="1"/>
  <c r="U279" i="1"/>
  <c r="T282" i="1"/>
  <c r="U282" i="1"/>
  <c r="T288" i="1"/>
  <c r="U288" i="1"/>
  <c r="T294" i="1"/>
  <c r="U294" i="1"/>
  <c r="T295" i="1"/>
  <c r="U295" i="1"/>
  <c r="T296" i="1"/>
  <c r="U296" i="1"/>
  <c r="U297" i="1"/>
  <c r="T111" i="1"/>
  <c r="U111" i="1"/>
  <c r="T61" i="1"/>
  <c r="U61" i="1"/>
  <c r="T312" i="1"/>
  <c r="U312" i="1"/>
  <c r="T316" i="1"/>
  <c r="U316" i="1"/>
  <c r="T311" i="1"/>
  <c r="U311" i="1"/>
  <c r="T229" i="1"/>
  <c r="U229" i="1"/>
  <c r="T230" i="1"/>
  <c r="U230" i="1"/>
  <c r="T232" i="1"/>
  <c r="U232" i="1"/>
  <c r="T234" i="1"/>
  <c r="U234" i="1"/>
  <c r="T235" i="1"/>
  <c r="U235" i="1"/>
  <c r="T236" i="1"/>
  <c r="U236" i="1"/>
  <c r="T237" i="1"/>
  <c r="U237" i="1"/>
  <c r="T238" i="1"/>
  <c r="U238" i="1"/>
  <c r="T239" i="1"/>
  <c r="U239" i="1"/>
  <c r="T233" i="1"/>
  <c r="U233" i="1"/>
  <c r="T240" i="1"/>
  <c r="U240" i="1"/>
  <c r="T241" i="1"/>
  <c r="U241" i="1"/>
  <c r="T245" i="1"/>
  <c r="U245" i="1"/>
  <c r="T246" i="1"/>
  <c r="U246" i="1"/>
  <c r="T250" i="1"/>
  <c r="U250" i="1"/>
  <c r="T249" i="1"/>
  <c r="U249" i="1"/>
  <c r="T252" i="1"/>
  <c r="U252" i="1"/>
  <c r="T165" i="1"/>
  <c r="U165" i="1"/>
  <c r="T484" i="1"/>
  <c r="U484" i="1"/>
  <c r="T201" i="1"/>
  <c r="U201" i="1"/>
  <c r="T257" i="1"/>
  <c r="U257" i="1"/>
  <c r="T28" i="1"/>
  <c r="U28" i="1"/>
  <c r="T31" i="1"/>
  <c r="U31" i="1"/>
  <c r="T32" i="1"/>
  <c r="U32" i="1"/>
  <c r="T33" i="1"/>
  <c r="U33" i="1"/>
  <c r="T34" i="1"/>
  <c r="U34" i="1"/>
  <c r="T35" i="1"/>
  <c r="U35" i="1"/>
  <c r="T30" i="1"/>
  <c r="U30" i="1"/>
  <c r="T36" i="1"/>
  <c r="U36" i="1"/>
  <c r="T37" i="1"/>
  <c r="U37" i="1"/>
  <c r="T29" i="1"/>
  <c r="U29" i="1"/>
  <c r="T38" i="1"/>
  <c r="U38" i="1"/>
  <c r="T39" i="1"/>
  <c r="U39" i="1"/>
  <c r="T41" i="1"/>
  <c r="U41" i="1"/>
  <c r="T42" i="1"/>
  <c r="U42" i="1"/>
  <c r="T46" i="1"/>
  <c r="U46" i="1"/>
  <c r="T47" i="1"/>
  <c r="U47" i="1"/>
  <c r="T48" i="1"/>
  <c r="U48" i="1"/>
  <c r="T55" i="1"/>
  <c r="U55" i="1"/>
  <c r="T56" i="1"/>
  <c r="U56" i="1"/>
  <c r="T57" i="1"/>
  <c r="U57" i="1"/>
  <c r="T58" i="1"/>
  <c r="U58" i="1"/>
  <c r="T59" i="1"/>
  <c r="U59" i="1"/>
  <c r="T50" i="1"/>
  <c r="U50" i="1"/>
  <c r="T49" i="1"/>
  <c r="U49" i="1"/>
  <c r="T53" i="1"/>
  <c r="U53" i="1"/>
  <c r="T54" i="1"/>
  <c r="U54" i="1"/>
  <c r="T62" i="1"/>
  <c r="U62" i="1"/>
  <c r="T51" i="1"/>
  <c r="U51" i="1"/>
  <c r="T52" i="1"/>
  <c r="U52" i="1"/>
  <c r="T60" i="1"/>
  <c r="U60" i="1"/>
  <c r="T77" i="1"/>
  <c r="U77" i="1"/>
  <c r="T81" i="1"/>
  <c r="U81" i="1"/>
  <c r="T91" i="1"/>
  <c r="U91" i="1"/>
  <c r="T92" i="1"/>
  <c r="U92" i="1"/>
  <c r="T90" i="1"/>
  <c r="U90" i="1"/>
  <c r="T94" i="1"/>
  <c r="U94" i="1"/>
  <c r="T89" i="1"/>
  <c r="U89" i="1"/>
  <c r="T107" i="1"/>
  <c r="U107" i="1"/>
  <c r="T110" i="1"/>
  <c r="U110" i="1"/>
  <c r="T109" i="1"/>
  <c r="U109" i="1"/>
  <c r="T108" i="1"/>
  <c r="U108" i="1"/>
  <c r="T113" i="1"/>
  <c r="U113" i="1"/>
  <c r="T119" i="1"/>
  <c r="U119" i="1"/>
  <c r="T120" i="1"/>
  <c r="U120" i="1"/>
  <c r="T121" i="1"/>
  <c r="U121" i="1"/>
  <c r="T124" i="1"/>
  <c r="U124" i="1"/>
  <c r="T125" i="1"/>
  <c r="U125" i="1"/>
  <c r="T126" i="1"/>
  <c r="U126" i="1"/>
  <c r="T127" i="1"/>
  <c r="U127" i="1"/>
  <c r="T199" i="1"/>
  <c r="U199" i="1"/>
  <c r="T123" i="1"/>
  <c r="U123" i="1"/>
  <c r="T122" i="1"/>
  <c r="U122" i="1"/>
  <c r="T129" i="1"/>
  <c r="U129" i="1"/>
  <c r="T114" i="1"/>
  <c r="U114" i="1"/>
  <c r="T161" i="1"/>
  <c r="U161" i="1"/>
  <c r="T167" i="1"/>
  <c r="U167" i="1"/>
  <c r="T164" i="1"/>
  <c r="U164" i="1"/>
  <c r="T183" i="1"/>
  <c r="U183" i="1"/>
  <c r="T184" i="1"/>
  <c r="U184" i="1"/>
  <c r="T185" i="1"/>
  <c r="U185" i="1"/>
  <c r="T190" i="1"/>
  <c r="U190" i="1"/>
  <c r="T189" i="1"/>
  <c r="U189" i="1"/>
  <c r="T192" i="1"/>
  <c r="U192" i="1"/>
  <c r="T196" i="1"/>
  <c r="U196" i="1"/>
  <c r="T197" i="1"/>
  <c r="U197" i="1"/>
  <c r="T482" i="1"/>
  <c r="U482" i="1"/>
  <c r="T198" i="1"/>
  <c r="U198" i="1"/>
  <c r="T191" i="1"/>
  <c r="U191" i="1"/>
  <c r="T194" i="1"/>
  <c r="U194" i="1"/>
  <c r="T193" i="1"/>
  <c r="U193" i="1"/>
  <c r="T200" i="1"/>
  <c r="U200" i="1"/>
  <c r="T208" i="1"/>
  <c r="U208" i="1"/>
  <c r="T211" i="1"/>
  <c r="U211" i="1"/>
  <c r="T212" i="1"/>
  <c r="U212" i="1"/>
  <c r="T213" i="1"/>
  <c r="U213" i="1"/>
  <c r="T214" i="1"/>
  <c r="U214" i="1"/>
  <c r="T215" i="1"/>
  <c r="U215" i="1"/>
  <c r="T216" i="1"/>
  <c r="U216" i="1"/>
  <c r="T487" i="1"/>
  <c r="U487" i="1"/>
  <c r="T224" i="1"/>
  <c r="U224" i="1"/>
  <c r="T258" i="1"/>
  <c r="U258" i="1"/>
  <c r="T264" i="1"/>
  <c r="U264" i="1"/>
  <c r="T7" i="1"/>
  <c r="U7" i="1"/>
  <c r="T17" i="1"/>
  <c r="U17" i="1"/>
  <c r="T21" i="1"/>
  <c r="U21" i="1"/>
  <c r="T22" i="1"/>
  <c r="U22" i="1"/>
  <c r="T23" i="1"/>
  <c r="U23" i="1"/>
  <c r="T18" i="1"/>
  <c r="U18" i="1"/>
  <c r="T24" i="1"/>
  <c r="U24" i="1"/>
  <c r="T132" i="1"/>
  <c r="U132" i="1"/>
  <c r="T301" i="1"/>
  <c r="U301" i="1"/>
  <c r="T302" i="1"/>
  <c r="U302" i="1"/>
  <c r="T437" i="1"/>
  <c r="U437" i="1"/>
  <c r="T443" i="1"/>
  <c r="U443" i="1"/>
  <c r="T445" i="1"/>
  <c r="U445" i="1"/>
  <c r="T447" i="1"/>
  <c r="U447" i="1"/>
  <c r="T444" i="1"/>
  <c r="U444" i="1"/>
  <c r="T74" i="1"/>
  <c r="U74" i="1"/>
  <c r="T450" i="1"/>
  <c r="U450" i="1"/>
  <c r="T345" i="1"/>
  <c r="U345" i="1"/>
  <c r="T221" i="1"/>
  <c r="U221" i="1"/>
  <c r="T333" i="1"/>
  <c r="U333" i="1"/>
  <c r="T330" i="1"/>
  <c r="U330" i="1"/>
  <c r="T335" i="1"/>
  <c r="U335" i="1"/>
  <c r="T328" i="1"/>
  <c r="U328" i="1"/>
  <c r="T446" i="1"/>
  <c r="U446" i="1"/>
  <c r="T168" i="1"/>
  <c r="U168" i="1"/>
  <c r="T342" i="1"/>
  <c r="U342" i="1"/>
  <c r="T349" i="1"/>
  <c r="U349" i="1"/>
  <c r="T355" i="1"/>
  <c r="U355" i="1"/>
  <c r="T354" i="1"/>
  <c r="U354" i="1"/>
  <c r="T343" i="1"/>
  <c r="U343" i="1"/>
  <c r="T579" i="1"/>
  <c r="U579" i="1"/>
  <c r="T204" i="1"/>
  <c r="U204" i="1"/>
  <c r="T426" i="1"/>
  <c r="U426" i="1"/>
  <c r="T429" i="1"/>
  <c r="U429" i="1"/>
  <c r="T430" i="1"/>
  <c r="U430" i="1"/>
  <c r="T431" i="1"/>
  <c r="U431" i="1"/>
  <c r="T432" i="1"/>
  <c r="U432" i="1"/>
  <c r="T428" i="1"/>
  <c r="U428" i="1"/>
  <c r="T433" i="1"/>
  <c r="U433" i="1"/>
  <c r="T434" i="1"/>
  <c r="U434" i="1"/>
  <c r="T451" i="1"/>
  <c r="U451" i="1"/>
  <c r="T457" i="1"/>
  <c r="U457" i="1"/>
  <c r="T456" i="1"/>
  <c r="U456" i="1"/>
  <c r="T455" i="1"/>
  <c r="U455" i="1"/>
  <c r="T468" i="1"/>
  <c r="U468" i="1"/>
  <c r="T469" i="1"/>
  <c r="U469" i="1"/>
  <c r="T463" i="1"/>
  <c r="U463" i="1"/>
  <c r="T481" i="1"/>
  <c r="U481" i="1"/>
  <c r="T483" i="1"/>
  <c r="U483" i="1"/>
  <c r="T195" i="1"/>
  <c r="U195" i="1"/>
  <c r="T470" i="1"/>
  <c r="U470" i="1"/>
  <c r="T166" i="1"/>
  <c r="U166" i="1"/>
  <c r="T475" i="1"/>
  <c r="U475" i="1"/>
  <c r="T476" i="1"/>
  <c r="U476" i="1"/>
  <c r="T473" i="1"/>
  <c r="U473" i="1"/>
  <c r="T474" i="1"/>
  <c r="U474" i="1"/>
  <c r="T517" i="1"/>
  <c r="U517" i="1"/>
  <c r="T518" i="1"/>
  <c r="U518" i="1"/>
  <c r="T519" i="1"/>
  <c r="U519" i="1"/>
  <c r="T521" i="1"/>
  <c r="U521" i="1"/>
  <c r="T522" i="1"/>
  <c r="U522" i="1"/>
  <c r="T523" i="1"/>
  <c r="U523" i="1"/>
  <c r="T524" i="1"/>
  <c r="U524" i="1"/>
  <c r="T525" i="1"/>
  <c r="U525" i="1"/>
  <c r="T526" i="1"/>
  <c r="U526" i="1"/>
  <c r="T520" i="1"/>
  <c r="U520" i="1"/>
  <c r="T527" i="1"/>
  <c r="U527" i="1"/>
  <c r="T510" i="1"/>
  <c r="U510" i="1"/>
  <c r="T511" i="1"/>
  <c r="U511" i="1"/>
  <c r="T514" i="1"/>
  <c r="U514" i="1"/>
  <c r="T515" i="1"/>
  <c r="U515" i="1"/>
  <c r="T528" i="1"/>
  <c r="U528" i="1"/>
  <c r="T529" i="1"/>
  <c r="U529" i="1"/>
  <c r="T531" i="1"/>
  <c r="U531" i="1"/>
  <c r="T534" i="1"/>
  <c r="U534" i="1"/>
  <c r="T535" i="1"/>
  <c r="U535" i="1"/>
  <c r="T536" i="1"/>
  <c r="U536" i="1"/>
  <c r="T530" i="1"/>
  <c r="U530" i="1"/>
  <c r="T538" i="1"/>
  <c r="U538" i="1"/>
  <c r="T539" i="1"/>
  <c r="U539" i="1"/>
  <c r="T533" i="1"/>
  <c r="U533" i="1"/>
  <c r="T540" i="1"/>
  <c r="U540" i="1"/>
  <c r="T544" i="1"/>
  <c r="U544" i="1"/>
  <c r="T545" i="1"/>
  <c r="U545" i="1"/>
  <c r="T546" i="1"/>
  <c r="U546" i="1"/>
  <c r="T547" i="1"/>
  <c r="U547" i="1"/>
  <c r="T548" i="1"/>
  <c r="U548" i="1"/>
  <c r="T549" i="1"/>
  <c r="U549" i="1"/>
  <c r="T550" i="1"/>
  <c r="U550" i="1"/>
  <c r="T551" i="1"/>
  <c r="U551" i="1"/>
  <c r="T552" i="1"/>
  <c r="U552" i="1"/>
  <c r="T553" i="1"/>
  <c r="U553" i="1"/>
  <c r="T554" i="1"/>
  <c r="U554" i="1"/>
  <c r="T555" i="1"/>
  <c r="U555" i="1"/>
  <c r="T556" i="1"/>
  <c r="U556" i="1"/>
  <c r="T560" i="1"/>
  <c r="U560" i="1"/>
  <c r="T561" i="1"/>
  <c r="U561" i="1"/>
  <c r="T562" i="1"/>
  <c r="U562" i="1"/>
  <c r="T571" i="1"/>
  <c r="U571" i="1"/>
  <c r="T572" i="1"/>
  <c r="U572" i="1"/>
  <c r="T575" i="1"/>
  <c r="U575" i="1"/>
  <c r="T576" i="1"/>
  <c r="U576" i="1"/>
  <c r="T577" i="1"/>
  <c r="U577" i="1"/>
  <c r="T578" i="1"/>
  <c r="U578" i="1"/>
  <c r="T512" i="1"/>
  <c r="U512" i="1"/>
  <c r="T112" i="1"/>
  <c r="U112" i="1"/>
  <c r="T357" i="1"/>
  <c r="U357" i="1"/>
  <c r="T253" i="1"/>
  <c r="U253" i="1"/>
  <c r="T448" i="1"/>
  <c r="U448" i="1"/>
  <c r="T356" i="1"/>
  <c r="U356" i="1"/>
  <c r="T344" i="1"/>
  <c r="U344" i="1"/>
  <c r="T128" i="1"/>
  <c r="U128" i="1"/>
  <c r="T334" i="1"/>
  <c r="U334" i="1"/>
  <c r="T277" i="1"/>
  <c r="U277" i="1"/>
  <c r="T278" i="1"/>
  <c r="U278" i="1"/>
  <c r="Q575" i="1" l="1"/>
  <c r="Q574" i="1"/>
  <c r="Q572" i="1"/>
  <c r="Q571" i="1"/>
  <c r="Q570" i="1"/>
  <c r="Q569" i="1"/>
  <c r="Q568" i="1"/>
  <c r="Q562" i="1"/>
  <c r="Q561" i="1"/>
  <c r="Q560" i="1"/>
  <c r="Q556" i="1"/>
  <c r="Q555" i="1"/>
  <c r="Q554" i="1"/>
  <c r="Q553" i="1"/>
  <c r="Q552" i="1"/>
  <c r="Q551" i="1"/>
  <c r="Q550" i="1"/>
  <c r="Q549" i="1"/>
  <c r="Q548" i="1"/>
  <c r="Q547" i="1"/>
  <c r="Q540" i="1"/>
  <c r="Q533" i="1"/>
  <c r="Q536" i="1"/>
  <c r="Q535" i="1"/>
  <c r="Q534" i="1"/>
  <c r="Q531" i="1"/>
  <c r="Q529" i="1"/>
  <c r="Q528" i="1"/>
  <c r="Y51" i="2"/>
  <c r="X51" i="2"/>
  <c r="T51" i="2"/>
  <c r="Y30" i="2"/>
  <c r="X30" i="2"/>
  <c r="T30" i="2"/>
  <c r="Y34" i="2"/>
  <c r="X34" i="2"/>
  <c r="T34" i="2"/>
  <c r="Y33" i="2"/>
  <c r="X33" i="2"/>
  <c r="T33" i="2"/>
  <c r="Y29" i="2"/>
  <c r="X29" i="2"/>
  <c r="T29" i="2"/>
  <c r="Y37" i="2"/>
  <c r="X37" i="2"/>
  <c r="T37" i="2"/>
  <c r="Y41" i="2"/>
  <c r="X41" i="2"/>
  <c r="T41" i="2"/>
  <c r="Y36" i="2"/>
  <c r="X36" i="2"/>
  <c r="T36" i="2"/>
  <c r="Y26" i="2"/>
  <c r="X26" i="2"/>
  <c r="T26" i="2"/>
  <c r="Y25" i="2"/>
  <c r="X25" i="2"/>
  <c r="T25" i="2"/>
  <c r="Y27" i="2"/>
  <c r="X27" i="2"/>
  <c r="T27" i="2"/>
  <c r="Y54" i="2"/>
  <c r="X54" i="2"/>
  <c r="T54" i="2"/>
  <c r="Y8" i="2"/>
  <c r="X8" i="2"/>
  <c r="T8" i="2"/>
  <c r="Y7" i="2"/>
  <c r="X7" i="2"/>
  <c r="T7" i="2"/>
  <c r="Y55" i="2"/>
  <c r="X55" i="2"/>
  <c r="T55" i="2"/>
  <c r="Y43" i="2"/>
  <c r="X43" i="2"/>
  <c r="T43" i="2"/>
  <c r="Y42" i="2"/>
  <c r="X42" i="2"/>
  <c r="T42" i="2"/>
  <c r="Y40" i="2"/>
  <c r="X40" i="2"/>
  <c r="T40" i="2"/>
  <c r="Y39" i="2"/>
  <c r="X39" i="2"/>
  <c r="T39" i="2"/>
  <c r="Y23" i="2"/>
  <c r="X23" i="2"/>
  <c r="T23" i="2"/>
  <c r="Y22" i="2"/>
  <c r="X22" i="2"/>
  <c r="T22" i="2"/>
  <c r="Y31" i="2"/>
  <c r="X31" i="2"/>
  <c r="T31" i="2"/>
  <c r="Y18" i="2"/>
  <c r="X18" i="2"/>
  <c r="T18" i="2"/>
  <c r="Y17" i="2"/>
  <c r="X17" i="2"/>
  <c r="T17" i="2"/>
  <c r="Y16" i="2"/>
  <c r="X16" i="2"/>
  <c r="T16" i="2"/>
  <c r="Y15" i="2"/>
  <c r="X15" i="2"/>
  <c r="T15" i="2"/>
  <c r="Y14" i="2"/>
  <c r="X14" i="2"/>
  <c r="T14" i="2"/>
  <c r="Y13" i="2"/>
  <c r="X13" i="2"/>
  <c r="T13" i="2"/>
  <c r="Y12" i="2"/>
  <c r="X12" i="2"/>
  <c r="T12" i="2"/>
  <c r="Y11" i="2"/>
  <c r="X11" i="2"/>
  <c r="T11" i="2"/>
  <c r="Y10" i="2"/>
  <c r="X10" i="2"/>
  <c r="T10" i="2"/>
  <c r="Y38" i="2"/>
  <c r="X38" i="2"/>
  <c r="T38" i="2"/>
  <c r="Y28" i="2"/>
  <c r="X28" i="2"/>
  <c r="T28" i="2"/>
  <c r="Y52" i="2"/>
  <c r="X52" i="2"/>
  <c r="T52" i="2"/>
  <c r="Y35" i="2"/>
  <c r="X35" i="2"/>
  <c r="T35" i="2"/>
  <c r="Y24" i="2"/>
  <c r="X24" i="2"/>
  <c r="T24" i="2"/>
  <c r="Y21" i="2"/>
  <c r="X21" i="2"/>
  <c r="T21" i="2"/>
  <c r="Y6" i="2"/>
  <c r="X6" i="2"/>
  <c r="T6" i="2"/>
  <c r="Y5" i="2"/>
  <c r="X5" i="2"/>
  <c r="T5" i="2"/>
  <c r="Y4" i="2"/>
  <c r="X4" i="2"/>
  <c r="T4" i="2"/>
  <c r="Y32" i="2"/>
  <c r="X32" i="2"/>
  <c r="T32" i="2"/>
  <c r="Y44" i="2"/>
  <c r="X44" i="2"/>
  <c r="T44" i="2"/>
  <c r="Y3" i="2"/>
  <c r="X3" i="2"/>
  <c r="T3" i="2"/>
  <c r="Y49" i="2"/>
  <c r="X49" i="2"/>
  <c r="T49" i="2"/>
  <c r="Y48" i="2"/>
  <c r="X48" i="2"/>
  <c r="T48" i="2"/>
  <c r="Y47" i="2"/>
  <c r="X47" i="2"/>
  <c r="T47" i="2"/>
  <c r="Y46" i="2"/>
  <c r="X46" i="2"/>
  <c r="T46" i="2"/>
  <c r="Y45" i="2"/>
  <c r="X45" i="2"/>
  <c r="T45" i="2"/>
  <c r="Y20" i="2"/>
  <c r="X20" i="2"/>
  <c r="T20" i="2"/>
  <c r="Y19" i="2"/>
  <c r="X19" i="2"/>
  <c r="T19" i="2"/>
  <c r="Y50" i="2"/>
  <c r="X50" i="2"/>
  <c r="T50" i="2"/>
  <c r="Y9" i="2"/>
  <c r="X9" i="2"/>
  <c r="T9" i="2"/>
  <c r="Q271" i="1" l="1"/>
  <c r="Q272" i="1"/>
  <c r="Q273" i="1"/>
  <c r="T273" i="1"/>
  <c r="U273" i="1"/>
  <c r="Q395" i="1"/>
  <c r="Q411" i="1"/>
  <c r="Q417" i="1"/>
  <c r="Q418" i="1"/>
  <c r="Q416" i="1"/>
  <c r="Q419" i="1"/>
  <c r="Q204" i="1"/>
  <c r="Q454" i="1"/>
  <c r="Q457" i="1"/>
  <c r="Q456" i="1"/>
  <c r="Q470" i="1"/>
  <c r="Q166" i="1"/>
  <c r="Q475" i="1"/>
  <c r="Q476" i="1"/>
  <c r="Q474" i="1"/>
  <c r="Q486" i="1"/>
  <c r="Q517" i="1"/>
  <c r="Q518" i="1"/>
  <c r="Q519" i="1"/>
  <c r="Q521" i="1"/>
  <c r="Q522" i="1"/>
  <c r="Q523" i="1"/>
  <c r="Q524" i="1"/>
  <c r="Q525" i="1"/>
  <c r="Q526" i="1"/>
  <c r="Q520" i="1"/>
  <c r="Q527" i="1"/>
  <c r="Q507" i="1"/>
  <c r="Q508" i="1"/>
  <c r="Q509" i="1"/>
  <c r="Q510" i="1"/>
  <c r="Q511" i="1"/>
  <c r="Q514" i="1"/>
  <c r="Q515" i="1"/>
  <c r="Q584" i="1"/>
  <c r="Q585" i="1"/>
  <c r="Q112" i="1"/>
  <c r="Q357" i="1"/>
  <c r="Q253" i="1"/>
  <c r="Q448" i="1"/>
  <c r="Q356" i="1"/>
  <c r="Q344" i="1"/>
  <c r="Q128" i="1"/>
  <c r="Q334" i="1"/>
  <c r="Q586" i="1"/>
  <c r="A122" i="3" l="1"/>
  <c r="A123" i="3" s="1"/>
  <c r="A5" i="7" l="1"/>
</calcChain>
</file>

<file path=xl/comments1.xml><?xml version="1.0" encoding="utf-8"?>
<comments xmlns="http://schemas.openxmlformats.org/spreadsheetml/2006/main">
  <authors>
    <author>HRD-Ririen</author>
    <author>Ririn_HRD</author>
    <author>Ririn HRD</author>
    <author>User</author>
    <author>Ririen</author>
    <author>Klinik kesuma</author>
    <author>HRD</author>
    <author>steve</author>
  </authors>
  <commentList>
    <comment ref="BB18" authorId="0">
      <text>
        <r>
          <rPr>
            <b/>
            <sz val="9"/>
            <color indexed="81"/>
            <rFont val="Tahoma"/>
            <family val="2"/>
          </rPr>
          <t>KENAIKAN GAJI 2021</t>
        </r>
      </text>
    </comment>
    <comment ref="BA20" authorId="0">
      <text>
        <r>
          <rPr>
            <b/>
            <sz val="9"/>
            <color indexed="81"/>
            <rFont val="Tahoma"/>
            <family val="2"/>
          </rPr>
          <t>per 26 hr kerja</t>
        </r>
      </text>
    </comment>
    <comment ref="BA21" authorId="0">
      <text>
        <r>
          <rPr>
            <b/>
            <sz val="9"/>
            <color indexed="81"/>
            <rFont val="Tahoma"/>
            <family val="2"/>
          </rPr>
          <t>per 26 hr kerja</t>
        </r>
      </text>
    </comment>
    <comment ref="BA22" authorId="0">
      <text>
        <r>
          <rPr>
            <b/>
            <sz val="9"/>
            <color indexed="81"/>
            <rFont val="Tahoma"/>
            <family val="2"/>
          </rPr>
          <t>per 26hr</t>
        </r>
      </text>
    </comment>
    <comment ref="BA23" authorId="0">
      <text>
        <r>
          <rPr>
            <b/>
            <sz val="9"/>
            <color indexed="81"/>
            <rFont val="Tahoma"/>
            <family val="2"/>
          </rPr>
          <t>per 26hr</t>
        </r>
      </text>
    </comment>
    <comment ref="BW23" authorId="0">
      <text>
        <r>
          <rPr>
            <b/>
            <sz val="9"/>
            <color indexed="81"/>
            <rFont val="Tahoma"/>
            <family val="2"/>
          </rPr>
          <t>HRD-Ririen:</t>
        </r>
        <r>
          <rPr>
            <sz val="9"/>
            <color indexed="81"/>
            <rFont val="Tahoma"/>
            <family val="2"/>
          </rPr>
          <t xml:space="preserve">
3,4,5,6 MAR 2021 (4HR)</t>
        </r>
      </text>
    </comment>
    <comment ref="BA24" authorId="0">
      <text>
        <r>
          <rPr>
            <b/>
            <sz val="9"/>
            <color indexed="81"/>
            <rFont val="Tahoma"/>
            <family val="2"/>
          </rPr>
          <t>per 26hr</t>
        </r>
      </text>
    </comment>
    <comment ref="BW29" authorId="1">
      <text>
        <r>
          <rPr>
            <b/>
            <sz val="9"/>
            <color indexed="81"/>
            <rFont val="Tahoma"/>
            <family val="2"/>
          </rPr>
          <t>3-4 nov 21 (2HR)</t>
        </r>
      </text>
    </comment>
    <comment ref="BW30" authorId="1">
      <text>
        <r>
          <rPr>
            <b/>
            <sz val="9"/>
            <color indexed="81"/>
            <rFont val="Tahoma"/>
            <family val="2"/>
          </rPr>
          <t>14 DEC 2021</t>
        </r>
      </text>
    </comment>
    <comment ref="BA35" authorId="0">
      <text>
        <r>
          <rPr>
            <b/>
            <sz val="9"/>
            <color indexed="81"/>
            <rFont val="Tahoma"/>
            <family val="2"/>
          </rPr>
          <t>per 26 hr kerja</t>
        </r>
      </text>
    </comment>
    <comment ref="AV46" authorId="0">
      <text>
        <r>
          <rPr>
            <b/>
            <sz val="9"/>
            <color indexed="81"/>
            <rFont val="Tahoma"/>
            <family val="2"/>
          </rPr>
          <t>PRIBADI</t>
        </r>
      </text>
    </comment>
    <comment ref="BA50" authorId="0">
      <text>
        <r>
          <rPr>
            <b/>
            <sz val="9"/>
            <color indexed="81"/>
            <rFont val="Tahoma"/>
            <family val="2"/>
          </rPr>
          <t xml:space="preserve">PER 26 HR KERJA
</t>
        </r>
      </text>
    </comment>
    <comment ref="BA52" authorId="0">
      <text>
        <r>
          <rPr>
            <b/>
            <sz val="9"/>
            <color indexed="81"/>
            <rFont val="Tahoma"/>
            <family val="2"/>
          </rPr>
          <t xml:space="preserve">PER 26 HR KERJA
</t>
        </r>
      </text>
    </comment>
    <comment ref="BW53" authorId="0">
      <text>
        <r>
          <rPr>
            <b/>
            <sz val="9"/>
            <color indexed="81"/>
            <rFont val="Tahoma"/>
            <family val="2"/>
          </rPr>
          <t>HRD-Ririen:</t>
        </r>
        <r>
          <rPr>
            <sz val="9"/>
            <color indexed="81"/>
            <rFont val="Tahoma"/>
            <family val="2"/>
          </rPr>
          <t xml:space="preserve">
4-5 APR 2021 (2HR)</t>
        </r>
      </text>
    </comment>
    <comment ref="BA58" authorId="0">
      <text>
        <r>
          <rPr>
            <b/>
            <sz val="9"/>
            <color indexed="81"/>
            <rFont val="Tahoma"/>
            <family val="2"/>
          </rPr>
          <t>PER 26 HR KERJA</t>
        </r>
      </text>
    </comment>
    <comment ref="S61" authorId="2">
      <text>
        <r>
          <rPr>
            <b/>
            <sz val="9"/>
            <rFont val="Tahoma"/>
            <family val="2"/>
          </rPr>
          <t>IN 9 MAR 2020 SALARY 1/2
TR CITRA 16 MAR 2020</t>
        </r>
      </text>
    </comment>
    <comment ref="BA61" authorId="0">
      <text>
        <r>
          <rPr>
            <b/>
            <sz val="9"/>
            <color indexed="81"/>
            <rFont val="Tahoma"/>
            <family val="2"/>
          </rPr>
          <t>per 26 hr kerja</t>
        </r>
      </text>
    </comment>
    <comment ref="BA62" authorId="0">
      <text>
        <r>
          <rPr>
            <b/>
            <sz val="9"/>
            <color indexed="81"/>
            <rFont val="Tahoma"/>
            <family val="2"/>
          </rPr>
          <t>PER 26HR KERJA</t>
        </r>
      </text>
    </comment>
    <comment ref="BA73" authorId="0">
      <text>
        <r>
          <rPr>
            <b/>
            <sz val="9"/>
            <color indexed="81"/>
            <rFont val="Tahoma"/>
            <family val="2"/>
          </rPr>
          <t>per 26 hr kerja</t>
        </r>
      </text>
    </comment>
    <comment ref="BW74" authorId="0">
      <text>
        <r>
          <rPr>
            <b/>
            <sz val="9"/>
            <color indexed="81"/>
            <rFont val="Tahoma"/>
            <family val="2"/>
          </rPr>
          <t>HRD-Ririen:</t>
        </r>
        <r>
          <rPr>
            <sz val="9"/>
            <color indexed="81"/>
            <rFont val="Tahoma"/>
            <family val="2"/>
          </rPr>
          <t xml:space="preserve">
7,9 SEP 2021 (2HR)
27,28,29 MAR 2021 (3HR)
6 DEC 2021 (1HR) HUTANG CUTI</t>
        </r>
      </text>
    </comment>
    <comment ref="BA75" authorId="0">
      <text>
        <r>
          <rPr>
            <b/>
            <sz val="9"/>
            <color indexed="81"/>
            <rFont val="Tahoma"/>
            <family val="2"/>
          </rPr>
          <t>per 26 hr kerja</t>
        </r>
      </text>
    </comment>
    <comment ref="BA76" authorId="0">
      <text>
        <r>
          <rPr>
            <b/>
            <sz val="9"/>
            <color indexed="81"/>
            <rFont val="Tahoma"/>
            <family val="2"/>
          </rPr>
          <t>per 26 hr kerja</t>
        </r>
      </text>
    </comment>
    <comment ref="B78" authorId="3">
      <text>
        <r>
          <rPr>
            <b/>
            <sz val="9"/>
            <rFont val="Tahoma"/>
            <family val="2"/>
          </rPr>
          <t>DAN KUSUMA DUTA MAS</t>
        </r>
      </text>
    </comment>
    <comment ref="B80" authorId="3">
      <text>
        <r>
          <rPr>
            <b/>
            <sz val="9"/>
            <rFont val="Tahoma"/>
            <family val="2"/>
          </rPr>
          <t>DAN KUSUMA DUTA MAS</t>
        </r>
      </text>
    </comment>
    <comment ref="BK88" authorId="0">
      <text>
        <r>
          <rPr>
            <b/>
            <sz val="9"/>
            <color indexed="81"/>
            <rFont val="Tahoma"/>
            <family val="2"/>
          </rPr>
          <t xml:space="preserve">jika surat sudah jadi dan dipakai klinik
</t>
        </r>
      </text>
    </comment>
    <comment ref="BW89" authorId="0">
      <text>
        <r>
          <rPr>
            <b/>
            <sz val="9"/>
            <color indexed="81"/>
            <rFont val="Tahoma"/>
            <family val="2"/>
          </rPr>
          <t>HRD-Ririen:</t>
        </r>
        <r>
          <rPr>
            <sz val="9"/>
            <color indexed="81"/>
            <rFont val="Tahoma"/>
            <family val="2"/>
          </rPr>
          <t xml:space="preserve">
2 JAN 2021 (1HR)</t>
        </r>
      </text>
    </comment>
    <comment ref="BA90" authorId="0">
      <text>
        <r>
          <rPr>
            <b/>
            <sz val="9"/>
            <color indexed="81"/>
            <rFont val="Tahoma"/>
            <family val="2"/>
          </rPr>
          <t>per 26 hr kerja</t>
        </r>
      </text>
    </comment>
    <comment ref="BA91" authorId="0">
      <text>
        <r>
          <rPr>
            <b/>
            <sz val="9"/>
            <color indexed="81"/>
            <rFont val="Tahoma"/>
            <family val="2"/>
          </rPr>
          <t>per 26 hr kerja</t>
        </r>
      </text>
    </comment>
    <comment ref="BA92" authorId="0">
      <text>
        <r>
          <rPr>
            <b/>
            <sz val="9"/>
            <color indexed="81"/>
            <rFont val="Tahoma"/>
            <family val="2"/>
          </rPr>
          <t>per 26 hr kerja</t>
        </r>
      </text>
    </comment>
    <comment ref="BA93" authorId="0">
      <text>
        <r>
          <rPr>
            <b/>
            <sz val="9"/>
            <color indexed="81"/>
            <rFont val="Tahoma"/>
            <family val="2"/>
          </rPr>
          <t>PER 26HR KERJA</t>
        </r>
      </text>
    </comment>
    <comment ref="BQ104" authorId="0">
      <text>
        <r>
          <rPr>
            <b/>
            <sz val="9"/>
            <color indexed="81"/>
            <rFont val="Tahoma"/>
            <family val="2"/>
          </rPr>
          <t xml:space="preserve">BIAYA DOKTER IJIN PELAKSANA DI KSM KARAWANG
</t>
        </r>
      </text>
    </comment>
    <comment ref="X105" authorId="0">
      <text>
        <r>
          <rPr>
            <b/>
            <sz val="9"/>
            <color indexed="81"/>
            <rFont val="Tahoma"/>
            <family val="2"/>
          </rPr>
          <t xml:space="preserve">MULAI BERLAKU 20 JANUARI 2021 
RP. 1.000.000,-
</t>
        </r>
      </text>
    </comment>
    <comment ref="R108" authorId="4">
      <text>
        <r>
          <rPr>
            <b/>
            <sz val="9"/>
            <rFont val="Times New Roman"/>
            <family val="1"/>
          </rPr>
          <t>TUNGGU STR SELESAI BARU PENGAJUAN GAJI NEW SAMA DENGAN RETNO</t>
        </r>
      </text>
    </comment>
    <comment ref="S108" authorId="4">
      <text>
        <r>
          <rPr>
            <b/>
            <sz val="9"/>
            <rFont val="Times New Roman"/>
            <family val="1"/>
          </rPr>
          <t>TUNGGU STR SELESAI BARU PENGAJUAN GAJI NEW SAMA DENGAN RETNO</t>
        </r>
      </text>
    </comment>
    <comment ref="BA108" authorId="0">
      <text>
        <r>
          <rPr>
            <b/>
            <sz val="9"/>
            <color indexed="81"/>
            <rFont val="Tahoma"/>
            <family val="2"/>
          </rPr>
          <t>per 26 hr kerja</t>
        </r>
      </text>
    </comment>
    <comment ref="BA109" authorId="0">
      <text>
        <r>
          <rPr>
            <b/>
            <sz val="9"/>
            <color indexed="81"/>
            <rFont val="Tahoma"/>
            <family val="2"/>
          </rPr>
          <t>per 26 hr kerja</t>
        </r>
      </text>
    </comment>
    <comment ref="BG109" authorId="1">
      <text>
        <r>
          <rPr>
            <b/>
            <sz val="9"/>
            <color indexed="81"/>
            <rFont val="Tahoma"/>
            <family val="2"/>
          </rPr>
          <t xml:space="preserve">kasir </t>
        </r>
      </text>
    </comment>
    <comment ref="BA110" authorId="0">
      <text>
        <r>
          <rPr>
            <b/>
            <sz val="9"/>
            <color indexed="81"/>
            <rFont val="Tahoma"/>
            <family val="2"/>
          </rPr>
          <t>per 26 hr kerja</t>
        </r>
      </text>
    </comment>
    <comment ref="BA111" authorId="0">
      <text>
        <r>
          <rPr>
            <b/>
            <sz val="9"/>
            <color indexed="81"/>
            <rFont val="Tahoma"/>
            <family val="2"/>
          </rPr>
          <t>per 26 hr kerja</t>
        </r>
      </text>
    </comment>
    <comment ref="BA112" authorId="0">
      <text>
        <r>
          <rPr>
            <b/>
            <sz val="9"/>
            <color indexed="81"/>
            <rFont val="Tahoma"/>
            <family val="2"/>
          </rPr>
          <t>PER 26HR KERJA</t>
        </r>
      </text>
    </comment>
    <comment ref="BA113" authorId="0">
      <text>
        <r>
          <rPr>
            <b/>
            <sz val="9"/>
            <color indexed="81"/>
            <rFont val="Tahoma"/>
            <family val="2"/>
          </rPr>
          <t xml:space="preserve">PER 26HR KERJA
20.000,- x 26 hr </t>
        </r>
      </text>
    </comment>
    <comment ref="BA123" authorId="0">
      <text>
        <r>
          <rPr>
            <b/>
            <sz val="9"/>
            <color indexed="81"/>
            <rFont val="Tahoma"/>
            <family val="2"/>
          </rPr>
          <t>per 26 hr kerja</t>
        </r>
      </text>
    </comment>
    <comment ref="B124" authorId="2">
      <text>
        <r>
          <rPr>
            <b/>
            <sz val="9"/>
            <rFont val="Tahoma"/>
            <family val="2"/>
          </rPr>
          <t>ISOLASI DI KSM DUTA MAS 31 MEI 2020</t>
        </r>
      </text>
    </comment>
    <comment ref="BA124" authorId="0">
      <text>
        <r>
          <rPr>
            <b/>
            <sz val="9"/>
            <color indexed="81"/>
            <rFont val="Tahoma"/>
            <family val="2"/>
          </rPr>
          <t>per 26 hr kerja</t>
        </r>
      </text>
    </comment>
    <comment ref="BA125" authorId="0">
      <text>
        <r>
          <rPr>
            <b/>
            <sz val="9"/>
            <color indexed="81"/>
            <rFont val="Tahoma"/>
            <family val="2"/>
          </rPr>
          <t>per 26 hr kerja</t>
        </r>
      </text>
    </comment>
    <comment ref="BA126" authorId="0">
      <text>
        <r>
          <rPr>
            <b/>
            <sz val="9"/>
            <color indexed="81"/>
            <rFont val="Tahoma"/>
            <family val="2"/>
          </rPr>
          <t>per 26 hr kerja</t>
        </r>
      </text>
    </comment>
    <comment ref="BA127" authorId="0">
      <text>
        <r>
          <rPr>
            <b/>
            <sz val="9"/>
            <color indexed="81"/>
            <rFont val="Tahoma"/>
            <family val="2"/>
          </rPr>
          <t>per 26 hr kerja</t>
        </r>
      </text>
    </comment>
    <comment ref="BA128" authorId="0">
      <text>
        <r>
          <rPr>
            <b/>
            <sz val="9"/>
            <color indexed="81"/>
            <rFont val="Tahoma"/>
            <family val="2"/>
          </rPr>
          <t>per 26 hr kerja</t>
        </r>
      </text>
    </comment>
    <comment ref="BA129" authorId="0">
      <text>
        <r>
          <rPr>
            <b/>
            <sz val="9"/>
            <color indexed="81"/>
            <rFont val="Tahoma"/>
            <family val="2"/>
          </rPr>
          <t>per 26 hr kerja</t>
        </r>
      </text>
    </comment>
    <comment ref="BA163" authorId="0">
      <text>
        <r>
          <rPr>
            <b/>
            <sz val="9"/>
            <color indexed="81"/>
            <rFont val="Tahoma"/>
            <family val="2"/>
          </rPr>
          <t>per 26 hr kerja</t>
        </r>
      </text>
    </comment>
    <comment ref="BW164" authorId="1">
      <text>
        <r>
          <rPr>
            <b/>
            <sz val="9"/>
            <color indexed="81"/>
            <rFont val="Tahoma"/>
            <family val="2"/>
          </rPr>
          <t>2 DEC 2021</t>
        </r>
      </text>
    </comment>
    <comment ref="BA165" authorId="0">
      <text>
        <r>
          <rPr>
            <b/>
            <sz val="9"/>
            <color indexed="81"/>
            <rFont val="Tahoma"/>
            <family val="2"/>
          </rPr>
          <t>per 26 hr kerja</t>
        </r>
      </text>
    </comment>
    <comment ref="BA166" authorId="0">
      <text>
        <r>
          <rPr>
            <b/>
            <sz val="9"/>
            <color indexed="81"/>
            <rFont val="Tahoma"/>
            <family val="2"/>
          </rPr>
          <t>per 26 hr kerja</t>
        </r>
      </text>
    </comment>
    <comment ref="BW166" authorId="1">
      <text>
        <r>
          <rPr>
            <b/>
            <sz val="9"/>
            <color indexed="81"/>
            <rFont val="Tahoma"/>
            <family val="2"/>
          </rPr>
          <t>5,6,7 Nov 2021 (3hr)
12 nov 21 (1 hr)</t>
        </r>
      </text>
    </comment>
    <comment ref="BA167" authorId="0">
      <text>
        <r>
          <rPr>
            <b/>
            <sz val="9"/>
            <color indexed="81"/>
            <rFont val="Tahoma"/>
            <family val="2"/>
          </rPr>
          <t>per 26 hr kerja</t>
        </r>
      </text>
    </comment>
    <comment ref="BW168" authorId="1">
      <text>
        <r>
          <rPr>
            <b/>
            <sz val="9"/>
            <color indexed="81"/>
            <rFont val="Tahoma"/>
            <family val="2"/>
          </rPr>
          <t>3-4 DEC 2021</t>
        </r>
      </text>
    </comment>
    <comment ref="X188" authorId="0">
      <text>
        <r>
          <rPr>
            <b/>
            <sz val="9"/>
            <color indexed="81"/>
            <rFont val="Tahoma"/>
            <family val="2"/>
          </rPr>
          <t>HRD-Ririen:
BERLAKU SAMPAI 4 JAN 2026</t>
        </r>
      </text>
    </comment>
    <comment ref="AZ190" authorId="0">
      <text>
        <r>
          <rPr>
            <b/>
            <sz val="9"/>
            <color indexed="81"/>
            <rFont val="Tahoma"/>
            <family val="2"/>
          </rPr>
          <t>pengajuan payroll sep 2021
sebelumnya : 4.500.000,-</t>
        </r>
      </text>
    </comment>
    <comment ref="B192" authorId="2">
      <text>
        <r>
          <rPr>
            <b/>
            <sz val="9"/>
            <rFont val="Tahoma"/>
            <family val="2"/>
          </rPr>
          <t>DARI KST GADING SERPONG
KSM MDL</t>
        </r>
      </text>
    </comment>
    <comment ref="BW192" authorId="0">
      <text>
        <r>
          <rPr>
            <b/>
            <sz val="9"/>
            <color indexed="81"/>
            <rFont val="Tahoma"/>
            <family val="2"/>
          </rPr>
          <t>HRD-Ririen:</t>
        </r>
        <r>
          <rPr>
            <sz val="9"/>
            <color indexed="81"/>
            <rFont val="Tahoma"/>
            <family val="2"/>
          </rPr>
          <t xml:space="preserve">
2,4,5,6 JAN 2021  (4HR)</t>
        </r>
      </text>
    </comment>
    <comment ref="B193" authorId="2">
      <text>
        <r>
          <rPr>
            <b/>
            <sz val="9"/>
            <rFont val="Tahoma"/>
            <family val="2"/>
          </rPr>
          <t xml:space="preserve">KSM MDL - KSM PLUIT 5 MEI 2020
KSM PLUIT - KSM MDL 10 JUN 2020
</t>
        </r>
      </text>
    </comment>
    <comment ref="BA193" authorId="0">
      <text>
        <r>
          <rPr>
            <b/>
            <sz val="9"/>
            <color indexed="81"/>
            <rFont val="Tahoma"/>
            <family val="2"/>
          </rPr>
          <t>per 26 hr kerja</t>
        </r>
      </text>
    </comment>
    <comment ref="BW193" authorId="0">
      <text>
        <r>
          <rPr>
            <b/>
            <sz val="9"/>
            <color indexed="81"/>
            <rFont val="Tahoma"/>
            <family val="2"/>
          </rPr>
          <t>HRD-Ririen:</t>
        </r>
        <r>
          <rPr>
            <sz val="9"/>
            <color indexed="81"/>
            <rFont val="Tahoma"/>
            <family val="2"/>
          </rPr>
          <t xml:space="preserve">
2 FEB 2021 (1HR)
21 MAR 2021 (1HR)</t>
        </r>
      </text>
    </comment>
    <comment ref="BA195" authorId="0">
      <text>
        <r>
          <rPr>
            <b/>
            <sz val="9"/>
            <color indexed="81"/>
            <rFont val="Tahoma"/>
            <family val="2"/>
          </rPr>
          <t>per 26hr kerja</t>
        </r>
      </text>
    </comment>
    <comment ref="B196" authorId="2">
      <text>
        <r>
          <rPr>
            <b/>
            <sz val="9"/>
            <rFont val="Tahoma"/>
            <family val="2"/>
          </rPr>
          <t>MUTASI KST CIKARANG - KSM MDL 24 FEB 2020</t>
        </r>
      </text>
    </comment>
    <comment ref="BW196" authorId="0">
      <text>
        <r>
          <rPr>
            <b/>
            <sz val="9"/>
            <color indexed="81"/>
            <rFont val="Tahoma"/>
            <family val="2"/>
          </rPr>
          <t>HRD-Ririen:
8,9,11,12 JAN 2021 (4HR)</t>
        </r>
        <r>
          <rPr>
            <sz val="9"/>
            <color indexed="81"/>
            <rFont val="Tahoma"/>
            <family val="2"/>
          </rPr>
          <t xml:space="preserve">
28 AUG 2021 (1HR)
11,12,13,14 DEC 2021 (4HR)</t>
        </r>
      </text>
    </comment>
    <comment ref="BA197" authorId="0">
      <text>
        <r>
          <rPr>
            <b/>
            <sz val="9"/>
            <color indexed="81"/>
            <rFont val="Tahoma"/>
            <family val="2"/>
          </rPr>
          <t>per 26 hr kerja</t>
        </r>
      </text>
    </comment>
    <comment ref="BW197" authorId="0">
      <text>
        <r>
          <rPr>
            <b/>
            <sz val="9"/>
            <color indexed="81"/>
            <rFont val="Tahoma"/>
            <family val="2"/>
          </rPr>
          <t>HRD-Ririen:</t>
        </r>
        <r>
          <rPr>
            <sz val="9"/>
            <color indexed="81"/>
            <rFont val="Tahoma"/>
            <family val="2"/>
          </rPr>
          <t xml:space="preserve">
24-26 SEP 2021 (4HR)</t>
        </r>
      </text>
    </comment>
    <comment ref="BA198" authorId="0">
      <text>
        <r>
          <rPr>
            <b/>
            <sz val="9"/>
            <color indexed="81"/>
            <rFont val="Tahoma"/>
            <family val="2"/>
          </rPr>
          <t>per 26 hr kerja</t>
        </r>
      </text>
    </comment>
    <comment ref="BA199" authorId="0">
      <text>
        <r>
          <rPr>
            <b/>
            <sz val="9"/>
            <color indexed="81"/>
            <rFont val="Tahoma"/>
            <family val="2"/>
          </rPr>
          <t>per 26 hr kerja</t>
        </r>
      </text>
    </comment>
    <comment ref="BA201" authorId="0">
      <text>
        <r>
          <rPr>
            <b/>
            <sz val="9"/>
            <color indexed="81"/>
            <rFont val="Tahoma"/>
            <family val="2"/>
          </rPr>
          <t>HRD-Ririen:</t>
        </r>
        <r>
          <rPr>
            <sz val="9"/>
            <color indexed="81"/>
            <rFont val="Tahoma"/>
            <family val="2"/>
          </rPr>
          <t xml:space="preserve">
PER 26 HR KERJA</t>
        </r>
      </text>
    </comment>
    <comment ref="AZ206" authorId="0">
      <text>
        <r>
          <rPr>
            <b/>
            <sz val="9"/>
            <color indexed="81"/>
            <rFont val="Tahoma"/>
            <family val="2"/>
          </rPr>
          <t>PINJAM NAMA APOTEKER
2 FEB 2021</t>
        </r>
      </text>
    </comment>
    <comment ref="AV210" authorId="0">
      <text>
        <r>
          <rPr>
            <b/>
            <sz val="9"/>
            <color indexed="81"/>
            <rFont val="Tahoma"/>
            <family val="2"/>
          </rPr>
          <t>ANDRA WIJAYA (ANAK)
0003061075318</t>
        </r>
      </text>
    </comment>
    <comment ref="BW210" authorId="0">
      <text>
        <r>
          <rPr>
            <b/>
            <sz val="9"/>
            <color indexed="81"/>
            <rFont val="Tahoma"/>
            <family val="2"/>
          </rPr>
          <t>HRD-Ririen:</t>
        </r>
        <r>
          <rPr>
            <sz val="9"/>
            <color indexed="81"/>
            <rFont val="Tahoma"/>
            <family val="2"/>
          </rPr>
          <t xml:space="preserve">
13 MAR 2021 (1HR)
4 APR 2021 (1HR)</t>
        </r>
      </text>
    </comment>
    <comment ref="AW212" authorId="5">
      <text>
        <r>
          <rPr>
            <b/>
            <sz val="9"/>
            <rFont val="Tahoma"/>
            <family val="2"/>
          </rPr>
          <t>Klinik kesuma:</t>
        </r>
        <r>
          <rPr>
            <sz val="9"/>
            <rFont val="Tahoma"/>
            <family val="2"/>
          </rPr>
          <t xml:space="preserve">
</t>
        </r>
      </text>
    </comment>
    <comment ref="BW213" authorId="0">
      <text>
        <r>
          <rPr>
            <b/>
            <sz val="9"/>
            <color indexed="81"/>
            <rFont val="Tahoma"/>
            <family val="2"/>
          </rPr>
          <t>HRD-Ririen:</t>
        </r>
        <r>
          <rPr>
            <sz val="9"/>
            <color indexed="81"/>
            <rFont val="Tahoma"/>
            <family val="2"/>
          </rPr>
          <t xml:space="preserve">
4 APR 2021  (1HR)</t>
        </r>
      </text>
    </comment>
    <comment ref="AV214" authorId="0">
      <text>
        <r>
          <rPr>
            <b/>
            <sz val="9"/>
            <color indexed="81"/>
            <rFont val="Tahoma"/>
            <family val="2"/>
          </rPr>
          <t>ENDAH RAHAYU (ANAK)
0001181297035</t>
        </r>
      </text>
    </comment>
    <comment ref="BW214" authorId="0">
      <text>
        <r>
          <rPr>
            <b/>
            <sz val="9"/>
            <color indexed="81"/>
            <rFont val="Tahoma"/>
            <family val="2"/>
          </rPr>
          <t>HRD-Ririen:</t>
        </r>
        <r>
          <rPr>
            <sz val="9"/>
            <color indexed="81"/>
            <rFont val="Tahoma"/>
            <family val="2"/>
          </rPr>
          <t xml:space="preserve">
10 JAN 2021 (1HR)
14 FEB 2021 (1HR)
11 APR 2021 (1HR)</t>
        </r>
      </text>
    </comment>
    <comment ref="AV215" authorId="0">
      <text>
        <r>
          <rPr>
            <b/>
            <sz val="9"/>
            <color indexed="81"/>
            <rFont val="Tahoma"/>
            <family val="2"/>
          </rPr>
          <t>ERWIN S (SUAMI)
0002088797804
MUHAMMAD BAIHAQI (ANAK)
0002088798715
M. FAIZ AZ ZUMAR (ANAK)
0002314068276
MUHAMMAD HASBI ALASWARY (ANAK)
0002088798592</t>
        </r>
      </text>
    </comment>
    <comment ref="BW215" authorId="0">
      <text>
        <r>
          <rPr>
            <b/>
            <sz val="9"/>
            <color indexed="81"/>
            <rFont val="Tahoma"/>
            <family val="2"/>
          </rPr>
          <t>HRD-Ririen:</t>
        </r>
        <r>
          <rPr>
            <sz val="9"/>
            <color indexed="81"/>
            <rFont val="Tahoma"/>
            <family val="2"/>
          </rPr>
          <t xml:space="preserve">
5,6,13 JAN 2021 (3HR)
15 FEB 2021 (1 HR)
25 FEB, 10 MAR 2021  (2HR)
9 APR 2021 (1HR)</t>
        </r>
      </text>
    </comment>
    <comment ref="BL218" authorId="1">
      <text>
        <r>
          <rPr>
            <b/>
            <sz val="9"/>
            <color indexed="81"/>
            <rFont val="Tahoma"/>
            <family val="2"/>
          </rPr>
          <t>perjaga</t>
        </r>
      </text>
    </comment>
    <comment ref="BM218" authorId="1">
      <text>
        <r>
          <rPr>
            <b/>
            <sz val="9"/>
            <color indexed="81"/>
            <rFont val="Tahoma"/>
            <family val="2"/>
          </rPr>
          <t>perjaga</t>
        </r>
      </text>
    </comment>
    <comment ref="BN218" authorId="1">
      <text>
        <r>
          <rPr>
            <b/>
            <sz val="9"/>
            <color indexed="81"/>
            <rFont val="Tahoma"/>
            <family val="2"/>
          </rPr>
          <t>Praktek di Hari Raya/hari libur resmi yang ditetapkan oleh Pemerintahan RI</t>
        </r>
      </text>
    </comment>
    <comment ref="BO218" authorId="1">
      <text>
        <r>
          <rPr>
            <b/>
            <sz val="9"/>
            <color indexed="81"/>
            <rFont val="Tahoma"/>
            <family val="2"/>
          </rPr>
          <t>diberikan perbulan/nett</t>
        </r>
      </text>
    </comment>
    <comment ref="BP218" authorId="1">
      <text>
        <r>
          <rPr>
            <b/>
            <sz val="9"/>
            <color indexed="81"/>
            <rFont val="Tahoma"/>
            <family val="2"/>
          </rPr>
          <t xml:space="preserve">Jika dipergunakan dalam pengurusan ijin klinik
</t>
        </r>
      </text>
    </comment>
    <comment ref="BQ218" authorId="1">
      <text>
        <r>
          <rPr>
            <b/>
            <sz val="9"/>
            <color indexed="81"/>
            <rFont val="Tahoma"/>
            <family val="2"/>
          </rPr>
          <t xml:space="preserve">Jika dipergunakan dalam pengurusan ijin klinik
</t>
        </r>
      </text>
    </comment>
    <comment ref="AU221" authorId="1">
      <text>
        <r>
          <rPr>
            <b/>
            <sz val="9"/>
            <color indexed="81"/>
            <rFont val="Tahoma"/>
            <family val="2"/>
          </rPr>
          <t>POT BPJS TK
61.284 MULAI JAN 2022</t>
        </r>
      </text>
    </comment>
    <comment ref="BA221" authorId="0">
      <text>
        <r>
          <rPr>
            <b/>
            <sz val="9"/>
            <color indexed="81"/>
            <rFont val="Tahoma"/>
            <family val="2"/>
          </rPr>
          <t>PER 26HR KERJA</t>
        </r>
      </text>
    </comment>
    <comment ref="BB221" authorId="1">
      <text>
        <r>
          <rPr>
            <b/>
            <sz val="9"/>
            <color indexed="81"/>
            <rFont val="Tahoma"/>
            <family val="2"/>
          </rPr>
          <t>KENAIKAN JAN 2022</t>
        </r>
      </text>
    </comment>
    <comment ref="AU222" authorId="1">
      <text>
        <r>
          <rPr>
            <b/>
            <sz val="9"/>
            <color indexed="81"/>
            <rFont val="Tahoma"/>
            <family val="2"/>
          </rPr>
          <t>POT BPJS TK
61.284 MULAI JAN 2022</t>
        </r>
      </text>
    </comment>
    <comment ref="BA222" authorId="0">
      <text>
        <r>
          <rPr>
            <b/>
            <sz val="9"/>
            <color indexed="81"/>
            <rFont val="Tahoma"/>
            <family val="2"/>
          </rPr>
          <t>PER 26HR KERJA</t>
        </r>
      </text>
    </comment>
    <comment ref="BA223" authorId="0">
      <text>
        <r>
          <rPr>
            <b/>
            <sz val="9"/>
            <color indexed="81"/>
            <rFont val="Tahoma"/>
            <family val="2"/>
          </rPr>
          <t>per 26 hr kerja</t>
        </r>
      </text>
    </comment>
    <comment ref="AU224" authorId="1">
      <text>
        <r>
          <rPr>
            <b/>
            <sz val="9"/>
            <color indexed="81"/>
            <rFont val="Tahoma"/>
            <family val="2"/>
          </rPr>
          <t>POT BPJS TK
61.284 MULAI JAN 2022</t>
        </r>
      </text>
    </comment>
    <comment ref="BA224" authorId="0">
      <text>
        <r>
          <rPr>
            <b/>
            <sz val="9"/>
            <color indexed="81"/>
            <rFont val="Tahoma"/>
            <family val="2"/>
          </rPr>
          <t>PER 26HR KERJA</t>
        </r>
      </text>
    </comment>
    <comment ref="BA234" authorId="0">
      <text>
        <r>
          <rPr>
            <b/>
            <sz val="9"/>
            <color indexed="81"/>
            <rFont val="Tahoma"/>
            <family val="2"/>
          </rPr>
          <t>per 26 hr kerja</t>
        </r>
      </text>
    </comment>
    <comment ref="BW235" authorId="0">
      <text>
        <r>
          <rPr>
            <b/>
            <sz val="9"/>
            <color indexed="81"/>
            <rFont val="Tahoma"/>
            <family val="2"/>
          </rPr>
          <t>HRD-Ririen:</t>
        </r>
        <r>
          <rPr>
            <sz val="9"/>
            <color indexed="81"/>
            <rFont val="Tahoma"/>
            <family val="2"/>
          </rPr>
          <t xml:space="preserve">
9 APR 2021 (1HR)</t>
        </r>
      </text>
    </comment>
    <comment ref="BW236" authorId="0">
      <text>
        <r>
          <rPr>
            <b/>
            <sz val="9"/>
            <color indexed="81"/>
            <rFont val="Tahoma"/>
            <family val="2"/>
          </rPr>
          <t>19,20 AUG 2021
17 OKT 21
13-14 NOV 21
26 NOV 21</t>
        </r>
      </text>
    </comment>
    <comment ref="BA238" authorId="0">
      <text>
        <r>
          <rPr>
            <b/>
            <sz val="9"/>
            <color indexed="81"/>
            <rFont val="Tahoma"/>
            <family val="2"/>
          </rPr>
          <t>per 26 hr kerja</t>
        </r>
      </text>
    </comment>
    <comment ref="BG238" authorId="1">
      <text>
        <r>
          <rPr>
            <b/>
            <sz val="9"/>
            <color indexed="81"/>
            <rFont val="Tahoma"/>
            <family val="2"/>
          </rPr>
          <t>STOKIS</t>
        </r>
      </text>
    </comment>
    <comment ref="BW238" authorId="0">
      <text>
        <r>
          <rPr>
            <b/>
            <sz val="9"/>
            <color indexed="81"/>
            <rFont val="Tahoma"/>
            <family val="2"/>
          </rPr>
          <t>HRD-Ririen:</t>
        </r>
        <r>
          <rPr>
            <sz val="9"/>
            <color indexed="81"/>
            <rFont val="Tahoma"/>
            <family val="2"/>
          </rPr>
          <t xml:space="preserve">
5 APR 2021 (1HR)</t>
        </r>
      </text>
    </comment>
    <comment ref="BW239" authorId="1">
      <text>
        <r>
          <rPr>
            <b/>
            <sz val="9"/>
            <color indexed="81"/>
            <rFont val="Tahoma"/>
            <family val="2"/>
          </rPr>
          <t>18,19,20 OCT 21</t>
        </r>
      </text>
    </comment>
    <comment ref="B240" authorId="2">
      <text>
        <r>
          <rPr>
            <b/>
            <sz val="9"/>
            <rFont val="Tahoma"/>
            <family val="2"/>
          </rPr>
          <t>MUATASI KSM PI - KSM PLUIT 11 FEB 2020</t>
        </r>
      </text>
    </comment>
    <comment ref="BG240" authorId="1">
      <text>
        <r>
          <rPr>
            <b/>
            <sz val="9"/>
            <color indexed="81"/>
            <rFont val="Tahoma"/>
            <family val="2"/>
          </rPr>
          <t>TUNJANGAN STOKIS</t>
        </r>
      </text>
    </comment>
    <comment ref="BW240" authorId="0">
      <text>
        <r>
          <rPr>
            <b/>
            <sz val="9"/>
            <color indexed="81"/>
            <rFont val="Tahoma"/>
            <family val="2"/>
          </rPr>
          <t>HRD-Ririen:</t>
        </r>
        <r>
          <rPr>
            <sz val="9"/>
            <color indexed="81"/>
            <rFont val="Tahoma"/>
            <family val="2"/>
          </rPr>
          <t xml:space="preserve">
2-3 JAN 2021 (2HR)</t>
        </r>
      </text>
    </comment>
    <comment ref="BA242" authorId="0">
      <text>
        <r>
          <rPr>
            <b/>
            <sz val="9"/>
            <color indexed="81"/>
            <rFont val="Tahoma"/>
            <family val="2"/>
          </rPr>
          <t>PER 26HR KERJA</t>
        </r>
      </text>
    </comment>
    <comment ref="BW244" authorId="0">
      <text>
        <r>
          <rPr>
            <b/>
            <sz val="9"/>
            <color indexed="81"/>
            <rFont val="Tahoma"/>
            <family val="2"/>
          </rPr>
          <t>HRD-Ririen:</t>
        </r>
        <r>
          <rPr>
            <sz val="9"/>
            <color indexed="81"/>
            <rFont val="Tahoma"/>
            <family val="2"/>
          </rPr>
          <t xml:space="preserve">
28 JAN 2021 (1HR)
2 APR 2021 (1HR)</t>
        </r>
      </text>
    </comment>
    <comment ref="BA251" authorId="0">
      <text>
        <r>
          <rPr>
            <b/>
            <sz val="9"/>
            <color indexed="81"/>
            <rFont val="Tahoma"/>
            <family val="2"/>
          </rPr>
          <t>per 26 hr kerja</t>
        </r>
      </text>
    </comment>
    <comment ref="BA252" authorId="0">
      <text>
        <r>
          <rPr>
            <b/>
            <sz val="9"/>
            <color indexed="81"/>
            <rFont val="Tahoma"/>
            <family val="2"/>
          </rPr>
          <t>per 26 hr kerja</t>
        </r>
      </text>
    </comment>
    <comment ref="BW252" authorId="1">
      <text>
        <r>
          <rPr>
            <b/>
            <sz val="9"/>
            <color indexed="81"/>
            <rFont val="Tahoma"/>
            <family val="2"/>
          </rPr>
          <t>27-28 NOV 2021 (2HR)</t>
        </r>
      </text>
    </comment>
    <comment ref="BA253" authorId="0">
      <text>
        <r>
          <rPr>
            <b/>
            <sz val="9"/>
            <color indexed="81"/>
            <rFont val="Tahoma"/>
            <family val="2"/>
          </rPr>
          <t>PER 26HR KERJA</t>
        </r>
      </text>
    </comment>
    <comment ref="BA254" authorId="0">
      <text>
        <r>
          <rPr>
            <b/>
            <sz val="9"/>
            <color indexed="81"/>
            <rFont val="Tahoma"/>
            <family val="2"/>
          </rPr>
          <t>per 26 hr kerja</t>
        </r>
      </text>
    </comment>
    <comment ref="BA255" authorId="0">
      <text>
        <r>
          <rPr>
            <b/>
            <sz val="9"/>
            <color indexed="81"/>
            <rFont val="Tahoma"/>
            <family val="2"/>
          </rPr>
          <t>per 26 hr kerja</t>
        </r>
      </text>
    </comment>
    <comment ref="BW257" authorId="1">
      <text>
        <r>
          <rPr>
            <b/>
            <sz val="9"/>
            <color indexed="81"/>
            <rFont val="Tahoma"/>
            <family val="2"/>
          </rPr>
          <t xml:space="preserve">30 NOV 2021
1-2 DEC 2021
</t>
        </r>
      </text>
    </comment>
    <comment ref="BW263" authorId="0">
      <text>
        <r>
          <rPr>
            <b/>
            <sz val="9"/>
            <color indexed="81"/>
            <rFont val="Tahoma"/>
            <family val="2"/>
          </rPr>
          <t>HRD-Ririen:</t>
        </r>
        <r>
          <rPr>
            <sz val="9"/>
            <color indexed="81"/>
            <rFont val="Tahoma"/>
            <family val="2"/>
          </rPr>
          <t xml:space="preserve">
2 JAN 2021 (1HR)
16 JAN 2021 (1HR)
10,11,13,14 FEB 2021 (4HR)</t>
        </r>
      </text>
    </comment>
    <comment ref="BA264" authorId="0">
      <text>
        <r>
          <rPr>
            <b/>
            <sz val="9"/>
            <color indexed="81"/>
            <rFont val="Tahoma"/>
            <family val="2"/>
          </rPr>
          <t>per 26 hr kerja</t>
        </r>
      </text>
    </comment>
    <comment ref="BX270" authorId="0">
      <text>
        <r>
          <rPr>
            <b/>
            <sz val="9"/>
            <color indexed="81"/>
            <rFont val="Tahoma"/>
            <family val="2"/>
          </rPr>
          <t>Cuti 2,7,9,11 Juli 2021</t>
        </r>
      </text>
    </comment>
    <comment ref="AZ276" authorId="0">
      <text>
        <r>
          <rPr>
            <b/>
            <sz val="9"/>
            <color indexed="81"/>
            <rFont val="Tahoma"/>
            <family val="2"/>
          </rPr>
          <t>pengajuan payroll September 2021</t>
        </r>
      </text>
    </comment>
    <comment ref="BW279" authorId="0">
      <text>
        <r>
          <rPr>
            <b/>
            <sz val="9"/>
            <color indexed="81"/>
            <rFont val="Tahoma"/>
            <family val="2"/>
          </rPr>
          <t>HRD-Ririen:</t>
        </r>
        <r>
          <rPr>
            <sz val="9"/>
            <color indexed="81"/>
            <rFont val="Tahoma"/>
            <family val="2"/>
          </rPr>
          <t xml:space="preserve">
18-19 AUG 2021 (2HR)</t>
        </r>
      </text>
    </comment>
    <comment ref="BA281" authorId="0">
      <text>
        <r>
          <rPr>
            <b/>
            <sz val="9"/>
            <color indexed="81"/>
            <rFont val="Tahoma"/>
            <family val="2"/>
          </rPr>
          <t>per 26 hr kerja</t>
        </r>
      </text>
    </comment>
    <comment ref="BW281" authorId="0">
      <text>
        <r>
          <rPr>
            <b/>
            <sz val="9"/>
            <color indexed="81"/>
            <rFont val="Tahoma"/>
            <family val="2"/>
          </rPr>
          <t>HRD-Ririen
6 APR 2021 (1HR)</t>
        </r>
      </text>
    </comment>
    <comment ref="BA282" authorId="0">
      <text>
        <r>
          <rPr>
            <b/>
            <sz val="9"/>
            <color indexed="81"/>
            <rFont val="Tahoma"/>
            <family val="2"/>
          </rPr>
          <t>PER 26 HR KERJA</t>
        </r>
      </text>
    </comment>
    <comment ref="BA283" authorId="0">
      <text>
        <r>
          <rPr>
            <b/>
            <sz val="9"/>
            <color indexed="81"/>
            <rFont val="Tahoma"/>
            <family val="2"/>
          </rPr>
          <t>PER 26 HR KERJA</t>
        </r>
      </text>
    </comment>
    <comment ref="BW283" authorId="0">
      <text>
        <r>
          <rPr>
            <b/>
            <sz val="9"/>
            <color indexed="81"/>
            <rFont val="Tahoma"/>
            <family val="2"/>
          </rPr>
          <t>HRD-Ririen:</t>
        </r>
        <r>
          <rPr>
            <sz val="9"/>
            <color indexed="81"/>
            <rFont val="Tahoma"/>
            <family val="2"/>
          </rPr>
          <t xml:space="preserve">
5-7 FEB 2021 (3HR)
3,4,5,6 DEC 2021 (4HR)</t>
        </r>
      </text>
    </comment>
    <comment ref="BA284" authorId="0">
      <text>
        <r>
          <rPr>
            <b/>
            <sz val="9"/>
            <color indexed="81"/>
            <rFont val="Tahoma"/>
            <family val="2"/>
          </rPr>
          <t>PER 26 HR KERJA</t>
        </r>
      </text>
    </comment>
    <comment ref="BW284" authorId="0">
      <text>
        <r>
          <rPr>
            <b/>
            <sz val="9"/>
            <color indexed="81"/>
            <rFont val="Tahoma"/>
            <family val="2"/>
          </rPr>
          <t>HRD-Ririen:</t>
        </r>
        <r>
          <rPr>
            <sz val="9"/>
            <color indexed="81"/>
            <rFont val="Tahoma"/>
            <family val="2"/>
          </rPr>
          <t xml:space="preserve">
8-10 SEP 2021 (3 HR)
3-5 MAR 2021 (3HR)</t>
        </r>
      </text>
    </comment>
    <comment ref="BA285" authorId="0">
      <text>
        <r>
          <rPr>
            <b/>
            <sz val="9"/>
            <color indexed="81"/>
            <rFont val="Tahoma"/>
            <family val="2"/>
          </rPr>
          <t>PER 26 HR KERJA</t>
        </r>
      </text>
    </comment>
    <comment ref="AZ286" authorId="0">
      <text>
        <r>
          <rPr>
            <b/>
            <sz val="9"/>
            <color indexed="81"/>
            <rFont val="Tahoma"/>
            <family val="2"/>
          </rPr>
          <t>penyesuaian sep 2021</t>
        </r>
      </text>
    </comment>
    <comment ref="BA286" authorId="0">
      <text>
        <r>
          <rPr>
            <b/>
            <sz val="9"/>
            <color indexed="81"/>
            <rFont val="Tahoma"/>
            <family val="2"/>
          </rPr>
          <t>PER 26 HR KERJA</t>
        </r>
      </text>
    </comment>
    <comment ref="BA311" authorId="0">
      <text>
        <r>
          <rPr>
            <b/>
            <sz val="9"/>
            <color indexed="81"/>
            <rFont val="Tahoma"/>
            <family val="2"/>
          </rPr>
          <t>per 26 hr kerja</t>
        </r>
      </text>
    </comment>
    <comment ref="BW311" authorId="0">
      <text>
        <r>
          <rPr>
            <b/>
            <sz val="9"/>
            <color indexed="81"/>
            <rFont val="Tahoma"/>
            <family val="2"/>
          </rPr>
          <t>HRD-Ririen:</t>
        </r>
        <r>
          <rPr>
            <sz val="9"/>
            <color indexed="81"/>
            <rFont val="Tahoma"/>
            <family val="2"/>
          </rPr>
          <t xml:space="preserve">
7 JAN 2021 (1HR)
11 DEC 2021 (1HR)</t>
        </r>
      </text>
    </comment>
    <comment ref="BA312" authorId="0">
      <text>
        <r>
          <rPr>
            <b/>
            <sz val="9"/>
            <color indexed="81"/>
            <rFont val="Tahoma"/>
            <family val="2"/>
          </rPr>
          <t>per 26 hr kerja</t>
        </r>
      </text>
    </comment>
    <comment ref="BA313" authorId="0">
      <text>
        <r>
          <rPr>
            <b/>
            <sz val="9"/>
            <color indexed="81"/>
            <rFont val="Tahoma"/>
            <family val="2"/>
          </rPr>
          <t>per 26 hr kerja</t>
        </r>
      </text>
    </comment>
    <comment ref="BW313" authorId="1">
      <text>
        <r>
          <rPr>
            <b/>
            <sz val="9"/>
            <color indexed="81"/>
            <rFont val="Tahoma"/>
            <family val="2"/>
          </rPr>
          <t>15 DEC 21 (1HR)</t>
        </r>
      </text>
    </comment>
    <comment ref="AZ314" authorId="0">
      <text>
        <r>
          <rPr>
            <b/>
            <sz val="9"/>
            <color indexed="81"/>
            <rFont val="Tahoma"/>
            <family val="2"/>
          </rPr>
          <t>penyesuaian sep 2021</t>
        </r>
      </text>
    </comment>
    <comment ref="BA314" authorId="0">
      <text>
        <r>
          <rPr>
            <b/>
            <sz val="9"/>
            <color indexed="81"/>
            <rFont val="Tahoma"/>
            <family val="2"/>
          </rPr>
          <t>PER 26 HR KERJA</t>
        </r>
      </text>
    </comment>
    <comment ref="BA315" authorId="0">
      <text>
        <r>
          <rPr>
            <b/>
            <sz val="9"/>
            <color indexed="81"/>
            <rFont val="Tahoma"/>
            <family val="2"/>
          </rPr>
          <t>PER 26HR KERJA</t>
        </r>
      </text>
    </comment>
    <comment ref="BA316" authorId="0">
      <text>
        <r>
          <rPr>
            <b/>
            <sz val="9"/>
            <color indexed="81"/>
            <rFont val="Tahoma"/>
            <family val="2"/>
          </rPr>
          <t>per 26 hr kerja</t>
        </r>
      </text>
    </comment>
    <comment ref="BW316" authorId="0">
      <text>
        <r>
          <rPr>
            <b/>
            <sz val="9"/>
            <color indexed="81"/>
            <rFont val="Tahoma"/>
            <family val="2"/>
          </rPr>
          <t>5-8 SEP 2021</t>
        </r>
      </text>
    </comment>
    <comment ref="BA320" authorId="0">
      <text>
        <r>
          <rPr>
            <b/>
            <sz val="9"/>
            <color indexed="81"/>
            <rFont val="Tahoma"/>
            <family val="2"/>
          </rPr>
          <t>per 26 hr kerja</t>
        </r>
      </text>
    </comment>
    <comment ref="BK322" authorId="0">
      <text>
        <r>
          <rPr>
            <b/>
            <sz val="9"/>
            <color indexed="81"/>
            <rFont val="Tahoma"/>
            <family val="2"/>
          </rPr>
          <t>jika ijin dipakai</t>
        </r>
      </text>
    </comment>
    <comment ref="BA329" authorId="0">
      <text>
        <r>
          <rPr>
            <b/>
            <sz val="9"/>
            <color indexed="81"/>
            <rFont val="Tahoma"/>
            <family val="2"/>
          </rPr>
          <t>PER 26HR KERJA</t>
        </r>
      </text>
    </comment>
    <comment ref="BA330" authorId="0">
      <text>
        <r>
          <rPr>
            <b/>
            <sz val="9"/>
            <color indexed="81"/>
            <rFont val="Tahoma"/>
            <family val="2"/>
          </rPr>
          <t>per 26 hr kerja</t>
        </r>
      </text>
    </comment>
    <comment ref="BW332" authorId="1">
      <text>
        <r>
          <rPr>
            <b/>
            <sz val="9"/>
            <color indexed="81"/>
            <rFont val="Tahoma"/>
            <family val="2"/>
          </rPr>
          <t>12 DEC 2021</t>
        </r>
      </text>
    </comment>
    <comment ref="BA333" authorId="0">
      <text>
        <r>
          <rPr>
            <b/>
            <sz val="9"/>
            <color indexed="81"/>
            <rFont val="Tahoma"/>
            <family val="2"/>
          </rPr>
          <t>per 26 hr kerja</t>
        </r>
      </text>
    </comment>
    <comment ref="BW333" authorId="3">
      <text>
        <r>
          <rPr>
            <b/>
            <sz val="9"/>
            <color indexed="81"/>
            <rFont val="Tahoma"/>
            <family val="2"/>
          </rPr>
          <t>User:</t>
        </r>
        <r>
          <rPr>
            <sz val="9"/>
            <color indexed="81"/>
            <rFont val="Tahoma"/>
            <family val="2"/>
          </rPr>
          <t xml:space="preserve">
10-13 Des 2021 (4hr)</t>
        </r>
      </text>
    </comment>
    <comment ref="BA334" authorId="0">
      <text>
        <r>
          <rPr>
            <b/>
            <sz val="9"/>
            <color indexed="81"/>
            <rFont val="Tahoma"/>
            <family val="2"/>
          </rPr>
          <t>per 26 hr kerja</t>
        </r>
      </text>
    </comment>
    <comment ref="BW335" authorId="0">
      <text>
        <r>
          <rPr>
            <b/>
            <sz val="9"/>
            <color indexed="81"/>
            <rFont val="Tahoma"/>
            <family val="2"/>
          </rPr>
          <t>HRD-Ririen:</t>
        </r>
        <r>
          <rPr>
            <sz val="9"/>
            <color indexed="81"/>
            <rFont val="Tahoma"/>
            <family val="2"/>
          </rPr>
          <t xml:space="preserve">
8 JAN 2021 (1HR)</t>
        </r>
      </text>
    </comment>
    <comment ref="BW336" authorId="0">
      <text>
        <r>
          <rPr>
            <b/>
            <sz val="9"/>
            <color indexed="81"/>
            <rFont val="Tahoma"/>
            <family val="2"/>
          </rPr>
          <t>HRD-Ririen:</t>
        </r>
        <r>
          <rPr>
            <sz val="9"/>
            <color indexed="81"/>
            <rFont val="Tahoma"/>
            <family val="2"/>
          </rPr>
          <t xml:space="preserve">
1 FEB 2021 (1HR)</t>
        </r>
      </text>
    </comment>
    <comment ref="BA341" authorId="0">
      <text>
        <r>
          <rPr>
            <b/>
            <sz val="9"/>
            <color indexed="81"/>
            <rFont val="Tahoma"/>
            <family val="2"/>
          </rPr>
          <t>per 26 hr kerja</t>
        </r>
      </text>
    </comment>
    <comment ref="BG341" authorId="1">
      <text>
        <r>
          <rPr>
            <b/>
            <sz val="9"/>
            <color indexed="81"/>
            <rFont val="Tahoma"/>
            <family val="2"/>
          </rPr>
          <t>KASIR</t>
        </r>
      </text>
    </comment>
    <comment ref="B342" authorId="2">
      <text>
        <r>
          <rPr>
            <b/>
            <sz val="9"/>
            <rFont val="Tahoma"/>
            <family val="2"/>
          </rPr>
          <t xml:space="preserve">KSM MDL - KSM PLUIT 5 MEI 2020
KSM PLUIT - KSM MDL 10 JUN 2020
</t>
        </r>
      </text>
    </comment>
    <comment ref="BA342" authorId="0">
      <text>
        <r>
          <rPr>
            <b/>
            <sz val="9"/>
            <color indexed="81"/>
            <rFont val="Tahoma"/>
            <family val="2"/>
          </rPr>
          <t>per 26 hr kerja</t>
        </r>
      </text>
    </comment>
    <comment ref="BG342" authorId="1">
      <text>
        <r>
          <rPr>
            <b/>
            <sz val="9"/>
            <color indexed="81"/>
            <rFont val="Tahoma"/>
            <family val="2"/>
          </rPr>
          <t>STOKIS</t>
        </r>
      </text>
    </comment>
    <comment ref="BW343" authorId="0">
      <text>
        <r>
          <rPr>
            <b/>
            <sz val="9"/>
            <color indexed="81"/>
            <rFont val="Tahoma"/>
            <family val="2"/>
          </rPr>
          <t>HRD-Ririen:</t>
        </r>
        <r>
          <rPr>
            <sz val="9"/>
            <color indexed="81"/>
            <rFont val="Tahoma"/>
            <family val="2"/>
          </rPr>
          <t xml:space="preserve">
17-20 JAN 2021 (4HR)</t>
        </r>
      </text>
    </comment>
    <comment ref="BA344" authorId="0">
      <text>
        <r>
          <rPr>
            <b/>
            <sz val="9"/>
            <color indexed="81"/>
            <rFont val="Tahoma"/>
            <family val="2"/>
          </rPr>
          <t>PER 26HR KERJA</t>
        </r>
      </text>
    </comment>
    <comment ref="BG344" authorId="0">
      <text>
        <r>
          <rPr>
            <b/>
            <sz val="9"/>
            <color indexed="81"/>
            <rFont val="Tahoma"/>
            <family val="2"/>
          </rPr>
          <t xml:space="preserve">PER 16 OKT 2021
</t>
        </r>
      </text>
    </comment>
    <comment ref="BW345" authorId="0">
      <text>
        <r>
          <rPr>
            <b/>
            <sz val="9"/>
            <color indexed="81"/>
            <rFont val="Tahoma"/>
            <family val="2"/>
          </rPr>
          <t>HRD-Ririen:</t>
        </r>
        <r>
          <rPr>
            <sz val="9"/>
            <color indexed="81"/>
            <rFont val="Tahoma"/>
            <family val="2"/>
          </rPr>
          <t xml:space="preserve">
2 JAN 2021 (1HR)
23 MAR - 3 APR 2021 (12HR)</t>
        </r>
      </text>
    </comment>
    <comment ref="BA346" authorId="0">
      <text>
        <r>
          <rPr>
            <b/>
            <sz val="9"/>
            <color indexed="81"/>
            <rFont val="Tahoma"/>
            <family val="2"/>
          </rPr>
          <t>PER 26HR KERJA</t>
        </r>
      </text>
    </comment>
    <comment ref="X349" authorId="0">
      <text>
        <r>
          <rPr>
            <b/>
            <sz val="9"/>
            <color indexed="81"/>
            <rFont val="Tahoma"/>
            <family val="2"/>
          </rPr>
          <t>20 APR 2021
1.000.000,-</t>
        </r>
      </text>
    </comment>
    <comment ref="AZ351" authorId="0">
      <text>
        <r>
          <rPr>
            <b/>
            <sz val="9"/>
            <color indexed="81"/>
            <rFont val="Tahoma"/>
            <family val="2"/>
          </rPr>
          <t xml:space="preserve">PERJANJIAN PINJAM NAMA
</t>
        </r>
      </text>
    </comment>
    <comment ref="AZ352" authorId="0">
      <text>
        <r>
          <rPr>
            <b/>
            <sz val="9"/>
            <color indexed="81"/>
            <rFont val="Tahoma"/>
            <family val="2"/>
          </rPr>
          <t>PERJANJIAN PIJAM NAMA</t>
        </r>
      </text>
    </comment>
    <comment ref="BA354" authorId="0">
      <text>
        <r>
          <rPr>
            <b/>
            <sz val="9"/>
            <color indexed="81"/>
            <rFont val="Tahoma"/>
            <family val="2"/>
          </rPr>
          <t>per 26 hr kerja</t>
        </r>
      </text>
    </comment>
    <comment ref="BW354" authorId="0">
      <text>
        <r>
          <rPr>
            <b/>
            <sz val="9"/>
            <color indexed="81"/>
            <rFont val="Tahoma"/>
            <family val="2"/>
          </rPr>
          <t>HRD-Ririen:</t>
        </r>
        <r>
          <rPr>
            <sz val="9"/>
            <color indexed="81"/>
            <rFont val="Tahoma"/>
            <family val="2"/>
          </rPr>
          <t xml:space="preserve">
1 APR 2021 (1HR)
7 OCT 2021 (1HR)</t>
        </r>
      </text>
    </comment>
    <comment ref="BA355" authorId="0">
      <text>
        <r>
          <rPr>
            <b/>
            <sz val="9"/>
            <color indexed="81"/>
            <rFont val="Tahoma"/>
            <family val="2"/>
          </rPr>
          <t>per 26 hr kerja</t>
        </r>
      </text>
    </comment>
    <comment ref="BW355" authorId="1">
      <text>
        <r>
          <rPr>
            <b/>
            <sz val="9"/>
            <color indexed="81"/>
            <rFont val="Tahoma"/>
            <family val="2"/>
          </rPr>
          <t>10-13 Nov 2021 = 4HR</t>
        </r>
      </text>
    </comment>
    <comment ref="BA356" authorId="0">
      <text>
        <r>
          <rPr>
            <b/>
            <sz val="9"/>
            <color indexed="81"/>
            <rFont val="Tahoma"/>
            <family val="2"/>
          </rPr>
          <t>PER 26HR KERJA</t>
        </r>
      </text>
    </comment>
    <comment ref="BA357" authorId="0">
      <text>
        <r>
          <rPr>
            <b/>
            <sz val="9"/>
            <color indexed="81"/>
            <rFont val="Tahoma"/>
            <family val="2"/>
          </rPr>
          <t>PER 26HR KERJA</t>
        </r>
      </text>
    </comment>
    <comment ref="BA358" authorId="1">
      <text>
        <r>
          <rPr>
            <b/>
            <sz val="9"/>
            <color indexed="81"/>
            <rFont val="Tahoma"/>
            <family val="2"/>
          </rPr>
          <t>PER 26HR</t>
        </r>
      </text>
    </comment>
    <comment ref="X366" authorId="0">
      <text>
        <r>
          <rPr>
            <b/>
            <sz val="9"/>
            <color indexed="81"/>
            <rFont val="Tahoma"/>
            <family val="2"/>
          </rPr>
          <t>20 APR 2021
1.000.000,-</t>
        </r>
      </text>
    </comment>
    <comment ref="BW371" authorId="0">
      <text>
        <r>
          <rPr>
            <b/>
            <sz val="9"/>
            <color indexed="81"/>
            <rFont val="Tahoma"/>
            <family val="2"/>
          </rPr>
          <t>HRD-Ririen:</t>
        </r>
        <r>
          <rPr>
            <sz val="9"/>
            <color indexed="81"/>
            <rFont val="Tahoma"/>
            <family val="2"/>
          </rPr>
          <t xml:space="preserve">
12 sep 2021 (1HR)
21-22 JAN 2021 (2HR)
13,15 NOV 2021
27,29 NOV 2021 (2HR)
11 DEC 2021 (1 HR)</t>
        </r>
      </text>
    </comment>
    <comment ref="BA372" authorId="0">
      <text>
        <r>
          <rPr>
            <b/>
            <sz val="9"/>
            <color indexed="81"/>
            <rFont val="Tahoma"/>
            <family val="2"/>
          </rPr>
          <t>PER 26HR KERJA</t>
        </r>
      </text>
    </comment>
    <comment ref="BA373" authorId="0">
      <text>
        <r>
          <rPr>
            <b/>
            <sz val="9"/>
            <color indexed="81"/>
            <rFont val="Tahoma"/>
            <family val="2"/>
          </rPr>
          <t>per 26 hr kerja</t>
        </r>
      </text>
    </comment>
    <comment ref="BW373" authorId="0">
      <text>
        <r>
          <rPr>
            <b/>
            <sz val="9"/>
            <color indexed="81"/>
            <rFont val="Tahoma"/>
            <family val="2"/>
          </rPr>
          <t>HRD-Ririen:</t>
        </r>
        <r>
          <rPr>
            <sz val="9"/>
            <color indexed="81"/>
            <rFont val="Tahoma"/>
            <family val="2"/>
          </rPr>
          <t xml:space="preserve">
2-9 JAN 2021 (10HR)</t>
        </r>
      </text>
    </comment>
    <comment ref="BW374" authorId="0">
      <text>
        <r>
          <rPr>
            <b/>
            <sz val="9"/>
            <color indexed="81"/>
            <rFont val="Tahoma"/>
            <family val="2"/>
          </rPr>
          <t>HRD-Ririen:</t>
        </r>
        <r>
          <rPr>
            <sz val="9"/>
            <color indexed="81"/>
            <rFont val="Tahoma"/>
            <family val="2"/>
          </rPr>
          <t xml:space="preserve">
11 APR 2021 (1HR)</t>
        </r>
      </text>
    </comment>
    <comment ref="BW375" authorId="1">
      <text>
        <r>
          <rPr>
            <b/>
            <sz val="9"/>
            <color indexed="81"/>
            <rFont val="Tahoma"/>
            <family val="2"/>
          </rPr>
          <t>7-8 DEC 21 (2HR)</t>
        </r>
      </text>
    </comment>
    <comment ref="X378" authorId="0">
      <text>
        <r>
          <rPr>
            <b/>
            <sz val="9"/>
            <color indexed="81"/>
            <rFont val="Tahoma"/>
            <family val="2"/>
          </rPr>
          <t>1 MEI 2021
1.500.000,-</t>
        </r>
      </text>
    </comment>
    <comment ref="BW382" authorId="0">
      <text>
        <r>
          <rPr>
            <b/>
            <sz val="9"/>
            <color indexed="81"/>
            <rFont val="Tahoma"/>
            <family val="2"/>
          </rPr>
          <t>HRD-Ririen:</t>
        </r>
        <r>
          <rPr>
            <sz val="9"/>
            <color indexed="81"/>
            <rFont val="Tahoma"/>
            <family val="2"/>
          </rPr>
          <t xml:space="preserve">
16 JAN 2021 (1HR)</t>
        </r>
      </text>
    </comment>
    <comment ref="BJ383" authorId="6">
      <text>
        <r>
          <rPr>
            <b/>
            <sz val="9"/>
            <color indexed="81"/>
            <rFont val="Tahoma"/>
            <family val="2"/>
          </rPr>
          <t>HRD:</t>
        </r>
        <r>
          <rPr>
            <sz val="9"/>
            <color indexed="81"/>
            <rFont val="Tahoma"/>
            <family val="2"/>
          </rPr>
          <t xml:space="preserve">
JIKA SUDAH DI PAKAI</t>
        </r>
      </text>
    </comment>
    <comment ref="BA384" authorId="0">
      <text>
        <r>
          <rPr>
            <b/>
            <sz val="9"/>
            <color indexed="81"/>
            <rFont val="Tahoma"/>
            <family val="2"/>
          </rPr>
          <t>per 26 hr kerja</t>
        </r>
      </text>
    </comment>
    <comment ref="BW385" authorId="0">
      <text>
        <r>
          <rPr>
            <b/>
            <sz val="9"/>
            <color indexed="81"/>
            <rFont val="Tahoma"/>
            <family val="2"/>
          </rPr>
          <t>HRD-Ririen:</t>
        </r>
        <r>
          <rPr>
            <sz val="9"/>
            <color indexed="81"/>
            <rFont val="Tahoma"/>
            <family val="2"/>
          </rPr>
          <t xml:space="preserve">
3 JAN 2021 (1HR)</t>
        </r>
      </text>
    </comment>
    <comment ref="BW386" authorId="0">
      <text>
        <r>
          <rPr>
            <b/>
            <sz val="9"/>
            <color indexed="81"/>
            <rFont val="Tahoma"/>
            <family val="2"/>
          </rPr>
          <t>HRD-Ririen:</t>
        </r>
        <r>
          <rPr>
            <sz val="9"/>
            <color indexed="81"/>
            <rFont val="Tahoma"/>
            <family val="2"/>
          </rPr>
          <t xml:space="preserve">
3 JAN 2021 (1HR)</t>
        </r>
      </text>
    </comment>
    <comment ref="BW387" authorId="0">
      <text>
        <r>
          <rPr>
            <b/>
            <sz val="9"/>
            <color indexed="81"/>
            <rFont val="Tahoma"/>
            <family val="2"/>
          </rPr>
          <t>HRD-Ririen:</t>
        </r>
        <r>
          <rPr>
            <sz val="9"/>
            <color indexed="81"/>
            <rFont val="Tahoma"/>
            <family val="2"/>
          </rPr>
          <t xml:space="preserve">
9 JAN 2021 (1HR)</t>
        </r>
      </text>
    </comment>
    <comment ref="BA388" authorId="0">
      <text>
        <r>
          <rPr>
            <b/>
            <sz val="9"/>
            <color indexed="81"/>
            <rFont val="Tahoma"/>
            <family val="2"/>
          </rPr>
          <t>per 26 hr kerja</t>
        </r>
      </text>
    </comment>
    <comment ref="BA389" authorId="0">
      <text>
        <r>
          <rPr>
            <b/>
            <sz val="9"/>
            <color indexed="81"/>
            <rFont val="Tahoma"/>
            <family val="2"/>
          </rPr>
          <t>per 26 hr kerja</t>
        </r>
      </text>
    </comment>
    <comment ref="BA391" authorId="0">
      <text>
        <r>
          <rPr>
            <b/>
            <sz val="9"/>
            <color indexed="81"/>
            <rFont val="Tahoma"/>
            <family val="2"/>
          </rPr>
          <t>per 26 hr kerja
@Rp. 20.000,-</t>
        </r>
      </text>
    </comment>
    <comment ref="BB391" authorId="0">
      <text>
        <r>
          <rPr>
            <b/>
            <sz val="9"/>
            <color indexed="81"/>
            <rFont val="Tahoma"/>
            <family val="2"/>
          </rPr>
          <t>kenaikan 2021</t>
        </r>
      </text>
    </comment>
    <comment ref="AZ393" authorId="1">
      <text>
        <r>
          <rPr>
            <b/>
            <sz val="9"/>
            <color indexed="81"/>
            <rFont val="Tahoma"/>
            <family val="2"/>
          </rPr>
          <t>UANG HARIAN JAGA 250K</t>
        </r>
      </text>
    </comment>
    <comment ref="AZ394" authorId="1">
      <text>
        <r>
          <rPr>
            <b/>
            <sz val="9"/>
            <color indexed="81"/>
            <rFont val="Tahoma"/>
            <family val="2"/>
          </rPr>
          <t>UANG HARIAN JAGA 250K</t>
        </r>
      </text>
    </comment>
    <comment ref="BA395" authorId="0">
      <text>
        <r>
          <rPr>
            <b/>
            <sz val="9"/>
            <color indexed="81"/>
            <rFont val="Tahoma"/>
            <family val="2"/>
          </rPr>
          <t>HRD-Ririen:</t>
        </r>
        <r>
          <rPr>
            <sz val="9"/>
            <color indexed="81"/>
            <rFont val="Tahoma"/>
            <family val="2"/>
          </rPr>
          <t xml:space="preserve">
PER 26 HR KERJA
SEHARI RP. 15.000,-</t>
        </r>
      </text>
    </comment>
    <comment ref="BB395" authorId="1">
      <text>
        <r>
          <rPr>
            <b/>
            <sz val="9"/>
            <color indexed="81"/>
            <rFont val="Tahoma"/>
            <family val="2"/>
          </rPr>
          <t>KENAIKAN GAJI JAN 2022</t>
        </r>
      </text>
    </comment>
    <comment ref="BW395" authorId="0">
      <text>
        <r>
          <rPr>
            <b/>
            <sz val="9"/>
            <color indexed="81"/>
            <rFont val="Tahoma"/>
            <family val="2"/>
          </rPr>
          <t>HRD-Ririen:</t>
        </r>
        <r>
          <rPr>
            <sz val="9"/>
            <color indexed="81"/>
            <rFont val="Tahoma"/>
            <family val="2"/>
          </rPr>
          <t xml:space="preserve">
14 APR 2021 (1HR)</t>
        </r>
      </text>
    </comment>
    <comment ref="BA396" authorId="0">
      <text>
        <r>
          <rPr>
            <b/>
            <sz val="9"/>
            <color indexed="81"/>
            <rFont val="Tahoma"/>
            <family val="2"/>
          </rPr>
          <t>HRD-Ririen:</t>
        </r>
        <r>
          <rPr>
            <sz val="9"/>
            <color indexed="81"/>
            <rFont val="Tahoma"/>
            <family val="2"/>
          </rPr>
          <t xml:space="preserve">
PER 26 HR KERJA
SEHARI RP. 15.000,-</t>
        </r>
      </text>
    </comment>
    <comment ref="BB396" authorId="1">
      <text>
        <r>
          <rPr>
            <b/>
            <sz val="9"/>
            <color indexed="81"/>
            <rFont val="Tahoma"/>
            <family val="2"/>
          </rPr>
          <t>KENAIKAN GAJI JAN 2022</t>
        </r>
      </text>
    </comment>
    <comment ref="BA397" authorId="0">
      <text>
        <r>
          <rPr>
            <b/>
            <sz val="9"/>
            <color indexed="81"/>
            <rFont val="Tahoma"/>
            <family val="2"/>
          </rPr>
          <t>HRD-Ririen:</t>
        </r>
        <r>
          <rPr>
            <sz val="9"/>
            <color indexed="81"/>
            <rFont val="Tahoma"/>
            <family val="2"/>
          </rPr>
          <t xml:space="preserve">
PER 26HR KERJA
SEHARI RP.20.000,-</t>
        </r>
      </text>
    </comment>
    <comment ref="B398" authorId="2">
      <text>
        <r>
          <rPr>
            <b/>
            <sz val="9"/>
            <rFont val="Tahoma"/>
            <family val="2"/>
          </rPr>
          <t>KSM KELAPA GADING - MEDAN</t>
        </r>
      </text>
    </comment>
    <comment ref="BA398" authorId="0">
      <text>
        <r>
          <rPr>
            <b/>
            <sz val="9"/>
            <color indexed="81"/>
            <rFont val="Tahoma"/>
            <family val="2"/>
          </rPr>
          <t>HRD-Ririen:</t>
        </r>
        <r>
          <rPr>
            <sz val="9"/>
            <color indexed="81"/>
            <rFont val="Tahoma"/>
            <family val="2"/>
          </rPr>
          <t xml:space="preserve">
PER 26HR KERJA
SEHARI RP.20.000,-</t>
        </r>
      </text>
    </comment>
    <comment ref="BB398" authorId="1">
      <text>
        <r>
          <rPr>
            <b/>
            <sz val="9"/>
            <color indexed="81"/>
            <rFont val="Tahoma"/>
            <family val="2"/>
          </rPr>
          <t>KENAIKAN GAJI JAN 2022</t>
        </r>
      </text>
    </comment>
    <comment ref="BW398" authorId="0">
      <text>
        <r>
          <rPr>
            <b/>
            <sz val="9"/>
            <color indexed="81"/>
            <rFont val="Tahoma"/>
            <family val="2"/>
          </rPr>
          <t>HRD-Ririen:</t>
        </r>
        <r>
          <rPr>
            <sz val="9"/>
            <color indexed="81"/>
            <rFont val="Tahoma"/>
            <family val="2"/>
          </rPr>
          <t xml:space="preserve">
2-.3 JAN 2021 (2HR)</t>
        </r>
      </text>
    </comment>
    <comment ref="BA399" authorId="0">
      <text>
        <r>
          <rPr>
            <b/>
            <sz val="9"/>
            <color indexed="81"/>
            <rFont val="Tahoma"/>
            <family val="2"/>
          </rPr>
          <t>HRD-Ririen:</t>
        </r>
        <r>
          <rPr>
            <sz val="9"/>
            <color indexed="81"/>
            <rFont val="Tahoma"/>
            <family val="2"/>
          </rPr>
          <t xml:space="preserve">
PER 26 HR KERJA
SEHARI RP. 15.000,-</t>
        </r>
      </text>
    </comment>
    <comment ref="BB399" authorId="1">
      <text>
        <r>
          <rPr>
            <b/>
            <sz val="9"/>
            <color indexed="81"/>
            <rFont val="Tahoma"/>
            <family val="2"/>
          </rPr>
          <t>KENAIKAN GAJI JAN 2022</t>
        </r>
      </text>
    </comment>
    <comment ref="BW399" authorId="0">
      <text>
        <r>
          <rPr>
            <b/>
            <sz val="9"/>
            <color indexed="81"/>
            <rFont val="Tahoma"/>
            <family val="2"/>
          </rPr>
          <t>HRD-Ririen:</t>
        </r>
        <r>
          <rPr>
            <sz val="9"/>
            <color indexed="81"/>
            <rFont val="Tahoma"/>
            <family val="2"/>
          </rPr>
          <t xml:space="preserve">
6 MAR 2021</t>
        </r>
      </text>
    </comment>
    <comment ref="BA400" authorId="0">
      <text>
        <r>
          <rPr>
            <b/>
            <sz val="9"/>
            <color indexed="81"/>
            <rFont val="Tahoma"/>
            <family val="2"/>
          </rPr>
          <t>HRD-Ririen:</t>
        </r>
        <r>
          <rPr>
            <sz val="9"/>
            <color indexed="81"/>
            <rFont val="Tahoma"/>
            <family val="2"/>
          </rPr>
          <t xml:space="preserve">
PER 26 HR KERJA
SEHARI RP. 15.000,-</t>
        </r>
      </text>
    </comment>
    <comment ref="BA401" authorId="0">
      <text>
        <r>
          <rPr>
            <b/>
            <sz val="9"/>
            <color indexed="81"/>
            <rFont val="Tahoma"/>
            <family val="2"/>
          </rPr>
          <t>HRD-Ririen:</t>
        </r>
        <r>
          <rPr>
            <sz val="9"/>
            <color indexed="81"/>
            <rFont val="Tahoma"/>
            <family val="2"/>
          </rPr>
          <t xml:space="preserve">
PER 26 HR KERJA
SEHARI RP. 15.000,-</t>
        </r>
      </text>
    </comment>
    <comment ref="BA402" authorId="0">
      <text>
        <r>
          <rPr>
            <b/>
            <sz val="9"/>
            <color indexed="81"/>
            <rFont val="Tahoma"/>
            <family val="2"/>
          </rPr>
          <t>HRD-Ririen:</t>
        </r>
        <r>
          <rPr>
            <sz val="9"/>
            <color indexed="81"/>
            <rFont val="Tahoma"/>
            <family val="2"/>
          </rPr>
          <t xml:space="preserve">
PER 26 HR KERJA
SEHARI RP. 15.000,-</t>
        </r>
      </text>
    </comment>
    <comment ref="BA403" authorId="0">
      <text>
        <r>
          <rPr>
            <b/>
            <sz val="9"/>
            <color indexed="81"/>
            <rFont val="Tahoma"/>
            <family val="2"/>
          </rPr>
          <t>HRD-Ririen:</t>
        </r>
        <r>
          <rPr>
            <sz val="9"/>
            <color indexed="81"/>
            <rFont val="Tahoma"/>
            <family val="2"/>
          </rPr>
          <t xml:space="preserve">
PER 26 HR KERJA
SEHARI RP. 15.000,-</t>
        </r>
      </text>
    </comment>
    <comment ref="AM404" authorId="7">
      <text>
        <r>
          <rPr>
            <b/>
            <sz val="9"/>
            <rFont val="Times New Roman"/>
            <family val="1"/>
          </rPr>
          <t>Fenny :</t>
        </r>
        <r>
          <rPr>
            <sz val="9"/>
            <rFont val="Times New Roman"/>
            <family val="1"/>
          </rPr>
          <t xml:space="preserve">
Masuk ke rek Ci Abeth</t>
        </r>
      </text>
    </comment>
    <comment ref="BA404" authorId="0">
      <text>
        <r>
          <rPr>
            <b/>
            <sz val="9"/>
            <color indexed="81"/>
            <rFont val="Tahoma"/>
            <family val="2"/>
          </rPr>
          <t>HRD-Ririen:</t>
        </r>
        <r>
          <rPr>
            <sz val="9"/>
            <color indexed="81"/>
            <rFont val="Tahoma"/>
            <family val="2"/>
          </rPr>
          <t xml:space="preserve">
PER HR RP. 12.000,-
PER 26 HR KERJA
</t>
        </r>
      </text>
    </comment>
    <comment ref="BB404" authorId="1">
      <text>
        <r>
          <rPr>
            <b/>
            <sz val="9"/>
            <color indexed="81"/>
            <rFont val="Tahoma"/>
            <family val="2"/>
          </rPr>
          <t>KENAIKAN GAJI JAN 2022</t>
        </r>
      </text>
    </comment>
    <comment ref="AZ407" authorId="0">
      <text>
        <r>
          <rPr>
            <b/>
            <sz val="9"/>
            <color indexed="81"/>
            <rFont val="Tahoma"/>
            <family val="2"/>
          </rPr>
          <t>gaji pengajuan payroll sep 2021
sebelumnya : 3.250.000</t>
        </r>
      </text>
    </comment>
    <comment ref="BA407" authorId="0">
      <text>
        <r>
          <rPr>
            <b/>
            <sz val="9"/>
            <color indexed="81"/>
            <rFont val="Tahoma"/>
            <family val="2"/>
          </rPr>
          <t>per 26 hr kerja</t>
        </r>
      </text>
    </comment>
    <comment ref="BG407" authorId="0">
      <text>
        <r>
          <rPr>
            <b/>
            <sz val="9"/>
            <color indexed="81"/>
            <rFont val="Tahoma"/>
            <family val="2"/>
          </rPr>
          <t>gaji pengajuan payroll sep 2021
sebelumnya : 1.250.000</t>
        </r>
      </text>
    </comment>
    <comment ref="AZ409" authorId="1">
      <text>
        <r>
          <rPr>
            <b/>
            <sz val="9"/>
            <color indexed="81"/>
            <rFont val="Tahoma"/>
            <family val="2"/>
          </rPr>
          <t>UANG HARIAN JAGA 250K</t>
        </r>
      </text>
    </comment>
    <comment ref="BB409" authorId="1">
      <text>
        <r>
          <rPr>
            <b/>
            <sz val="9"/>
            <color indexed="81"/>
            <rFont val="Tahoma"/>
            <family val="2"/>
          </rPr>
          <t>KENAIKAN GAJI JAN 2022</t>
        </r>
      </text>
    </comment>
    <comment ref="AZ410" authorId="1">
      <text>
        <r>
          <rPr>
            <b/>
            <sz val="9"/>
            <color indexed="81"/>
            <rFont val="Tahoma"/>
            <family val="2"/>
          </rPr>
          <t>UANG HARIAN JAGA 250K</t>
        </r>
      </text>
    </comment>
    <comment ref="BB410" authorId="1">
      <text>
        <r>
          <rPr>
            <b/>
            <sz val="9"/>
            <color indexed="81"/>
            <rFont val="Tahoma"/>
            <family val="2"/>
          </rPr>
          <t>KENAIKAN GAJI JAN 2022</t>
        </r>
      </text>
    </comment>
    <comment ref="BA411" authorId="0">
      <text>
        <r>
          <rPr>
            <b/>
            <sz val="9"/>
            <color indexed="81"/>
            <rFont val="Tahoma"/>
            <family val="2"/>
          </rPr>
          <t>PER 26 HR KERJA</t>
        </r>
      </text>
    </comment>
    <comment ref="BB411" authorId="1">
      <text>
        <r>
          <rPr>
            <b/>
            <sz val="9"/>
            <color indexed="81"/>
            <rFont val="Tahoma"/>
            <family val="2"/>
          </rPr>
          <t>KENAIKAN GAJI JAN 2022</t>
        </r>
      </text>
    </comment>
    <comment ref="BW411" authorId="0">
      <text>
        <r>
          <rPr>
            <b/>
            <sz val="9"/>
            <color indexed="81"/>
            <rFont val="Tahoma"/>
            <family val="2"/>
          </rPr>
          <t>HRD-Ririen:</t>
        </r>
        <r>
          <rPr>
            <sz val="9"/>
            <color indexed="81"/>
            <rFont val="Tahoma"/>
            <family val="2"/>
          </rPr>
          <t xml:space="preserve">
3-4 JAN 2021 (2HR)
26 NOV 2021</t>
        </r>
      </text>
    </comment>
    <comment ref="BB413" authorId="1">
      <text>
        <r>
          <rPr>
            <b/>
            <sz val="9"/>
            <color indexed="81"/>
            <rFont val="Tahoma"/>
            <family val="2"/>
          </rPr>
          <t>KENAIKAN HAJI JAN 2022</t>
        </r>
      </text>
    </comment>
    <comment ref="BA415" authorId="0">
      <text>
        <r>
          <rPr>
            <b/>
            <sz val="9"/>
            <color indexed="81"/>
            <rFont val="Tahoma"/>
            <family val="2"/>
          </rPr>
          <t>PER 26 HR KERJA</t>
        </r>
      </text>
    </comment>
    <comment ref="BA416" authorId="0">
      <text>
        <r>
          <rPr>
            <b/>
            <sz val="9"/>
            <color indexed="81"/>
            <rFont val="Tahoma"/>
            <family val="2"/>
          </rPr>
          <t>PER 26 HR KERJA</t>
        </r>
      </text>
    </comment>
    <comment ref="BB416" authorId="1">
      <text>
        <r>
          <rPr>
            <b/>
            <sz val="9"/>
            <color indexed="81"/>
            <rFont val="Tahoma"/>
            <family val="2"/>
          </rPr>
          <t>KENAIKAN JAN 2022</t>
        </r>
      </text>
    </comment>
    <comment ref="BW416" authorId="0">
      <text>
        <r>
          <rPr>
            <b/>
            <sz val="9"/>
            <color indexed="81"/>
            <rFont val="Tahoma"/>
            <family val="2"/>
          </rPr>
          <t>HRD-Ririen:</t>
        </r>
        <r>
          <rPr>
            <sz val="9"/>
            <color indexed="81"/>
            <rFont val="Tahoma"/>
            <family val="2"/>
          </rPr>
          <t xml:space="preserve">
7,14,15 FEB 2021 (3HR)
16 FEB 2021 (1HR)
4 APR 2021 (1HR)
5 DEC 2021</t>
        </r>
      </text>
    </comment>
    <comment ref="BA417" authorId="0">
      <text>
        <r>
          <rPr>
            <b/>
            <sz val="9"/>
            <color indexed="81"/>
            <rFont val="Tahoma"/>
            <family val="2"/>
          </rPr>
          <t>PER 26 HR KERJA</t>
        </r>
      </text>
    </comment>
    <comment ref="BB417" authorId="1">
      <text>
        <r>
          <rPr>
            <b/>
            <sz val="9"/>
            <color indexed="81"/>
            <rFont val="Tahoma"/>
            <family val="2"/>
          </rPr>
          <t>KENAIKAN GAJI JAN 2022</t>
        </r>
      </text>
    </comment>
    <comment ref="BA418" authorId="0">
      <text>
        <r>
          <rPr>
            <b/>
            <sz val="9"/>
            <color indexed="81"/>
            <rFont val="Tahoma"/>
            <family val="2"/>
          </rPr>
          <t>PER 26 HR KERJA</t>
        </r>
      </text>
    </comment>
    <comment ref="BB418" authorId="1">
      <text>
        <r>
          <rPr>
            <b/>
            <sz val="9"/>
            <color indexed="81"/>
            <rFont val="Tahoma"/>
            <family val="2"/>
          </rPr>
          <t>KENAIKAN GAJI JAN 2022</t>
        </r>
      </text>
    </comment>
    <comment ref="BW418" authorId="0">
      <text>
        <r>
          <rPr>
            <b/>
            <sz val="9"/>
            <color indexed="81"/>
            <rFont val="Tahoma"/>
            <family val="2"/>
          </rPr>
          <t>HRD-Ririen:</t>
        </r>
        <r>
          <rPr>
            <sz val="9"/>
            <color indexed="81"/>
            <rFont val="Tahoma"/>
            <family val="2"/>
          </rPr>
          <t xml:space="preserve">
12 JAN 2021 (1HR)
29-30 NOV 21</t>
        </r>
      </text>
    </comment>
    <comment ref="AZ419" authorId="1">
      <text>
        <r>
          <rPr>
            <b/>
            <sz val="9"/>
            <color indexed="81"/>
            <rFont val="Tahoma"/>
            <family val="2"/>
          </rPr>
          <t>dari gaji 1.400.000</t>
        </r>
      </text>
    </comment>
    <comment ref="BA419" authorId="0">
      <text>
        <r>
          <rPr>
            <b/>
            <sz val="9"/>
            <color indexed="81"/>
            <rFont val="Tahoma"/>
            <family val="2"/>
          </rPr>
          <t>PER 26 HR KERJA</t>
        </r>
      </text>
    </comment>
    <comment ref="BA420" authorId="0">
      <text>
        <r>
          <rPr>
            <b/>
            <sz val="9"/>
            <color indexed="81"/>
            <rFont val="Tahoma"/>
            <family val="2"/>
          </rPr>
          <t>PER 26 HR KERJA</t>
        </r>
      </text>
    </comment>
    <comment ref="BB420" authorId="1">
      <text>
        <r>
          <rPr>
            <b/>
            <sz val="9"/>
            <color indexed="81"/>
            <rFont val="Tahoma"/>
            <family val="2"/>
          </rPr>
          <t>KENAIKAN GAJI JAN 2022</t>
        </r>
      </text>
    </comment>
    <comment ref="D421" authorId="3">
      <text>
        <r>
          <rPr>
            <b/>
            <sz val="9"/>
            <color indexed="81"/>
            <rFont val="Tahoma"/>
            <family val="2"/>
          </rPr>
          <t>User:</t>
        </r>
        <r>
          <rPr>
            <sz val="9"/>
            <color indexed="81"/>
            <rFont val="Tahoma"/>
            <family val="2"/>
          </rPr>
          <t xml:space="preserve">
Tentara Keamanan Bulanan</t>
        </r>
      </text>
    </comment>
    <comment ref="BW428" authorId="0">
      <text>
        <r>
          <rPr>
            <b/>
            <sz val="9"/>
            <color indexed="81"/>
            <rFont val="Tahoma"/>
            <family val="2"/>
          </rPr>
          <t>HRD-Ririen:</t>
        </r>
        <r>
          <rPr>
            <sz val="9"/>
            <color indexed="81"/>
            <rFont val="Tahoma"/>
            <family val="2"/>
          </rPr>
          <t xml:space="preserve">
3 APR 2021 (1HR)</t>
        </r>
      </text>
    </comment>
    <comment ref="BW429" authorId="0">
      <text>
        <r>
          <rPr>
            <b/>
            <sz val="9"/>
            <color indexed="81"/>
            <rFont val="Tahoma"/>
            <family val="2"/>
          </rPr>
          <t>HRD-Ririen:</t>
        </r>
        <r>
          <rPr>
            <sz val="9"/>
            <color indexed="81"/>
            <rFont val="Tahoma"/>
            <family val="2"/>
          </rPr>
          <t xml:space="preserve">
26 MAR -1 APR 2021 (7HR)</t>
        </r>
      </text>
    </comment>
    <comment ref="BW430" authorId="0">
      <text>
        <r>
          <rPr>
            <b/>
            <sz val="9"/>
            <color indexed="81"/>
            <rFont val="Tahoma"/>
            <family val="2"/>
          </rPr>
          <t>HRD-Ririen:</t>
        </r>
        <r>
          <rPr>
            <sz val="9"/>
            <color indexed="81"/>
            <rFont val="Tahoma"/>
            <family val="2"/>
          </rPr>
          <t xml:space="preserve">
27-28 APR 2021 (2HR)
27-28 NOV 2021</t>
        </r>
      </text>
    </comment>
    <comment ref="BW432" authorId="1">
      <text>
        <r>
          <rPr>
            <b/>
            <sz val="9"/>
            <color indexed="81"/>
            <rFont val="Tahoma"/>
            <family val="2"/>
          </rPr>
          <t>2,3,4,5 DEC 2021
12,13,14 DEC 21</t>
        </r>
      </text>
    </comment>
    <comment ref="X440" authorId="0">
      <text>
        <r>
          <rPr>
            <b/>
            <sz val="9"/>
            <color indexed="81"/>
            <rFont val="Tahoma"/>
            <family val="2"/>
          </rPr>
          <t>20 APR 2021
1.000.000,-</t>
        </r>
      </text>
    </comment>
    <comment ref="X443" authorId="0">
      <text>
        <r>
          <rPr>
            <b/>
            <sz val="9"/>
            <color indexed="81"/>
            <rFont val="Tahoma"/>
            <family val="2"/>
          </rPr>
          <t xml:space="preserve">29 APR 2021
</t>
        </r>
      </text>
    </comment>
    <comment ref="BA445" authorId="0">
      <text>
        <r>
          <rPr>
            <b/>
            <sz val="9"/>
            <color indexed="81"/>
            <rFont val="Tahoma"/>
            <family val="2"/>
          </rPr>
          <t>per 26hr kerja</t>
        </r>
      </text>
    </comment>
    <comment ref="BW445" authorId="0">
      <text>
        <r>
          <rPr>
            <b/>
            <sz val="9"/>
            <color indexed="81"/>
            <rFont val="Tahoma"/>
            <family val="2"/>
          </rPr>
          <t>HRD-Ririen:</t>
        </r>
        <r>
          <rPr>
            <sz val="9"/>
            <color indexed="81"/>
            <rFont val="Tahoma"/>
            <family val="2"/>
          </rPr>
          <t xml:space="preserve">
2,3,5 SEP 2021 (3HR)</t>
        </r>
      </text>
    </comment>
    <comment ref="BA446" authorId="0">
      <text>
        <r>
          <rPr>
            <b/>
            <sz val="9"/>
            <color indexed="81"/>
            <rFont val="Tahoma"/>
            <family val="2"/>
          </rPr>
          <t>per 26 hr kerja</t>
        </r>
      </text>
    </comment>
    <comment ref="BA447" authorId="0">
      <text>
        <r>
          <rPr>
            <b/>
            <sz val="9"/>
            <color indexed="81"/>
            <rFont val="Tahoma"/>
            <family val="2"/>
          </rPr>
          <t>per 26hr kerja</t>
        </r>
      </text>
    </comment>
    <comment ref="BA448" authorId="0">
      <text>
        <r>
          <rPr>
            <b/>
            <sz val="9"/>
            <color indexed="81"/>
            <rFont val="Tahoma"/>
            <family val="2"/>
          </rPr>
          <t>PER 26HR KERJA</t>
        </r>
      </text>
    </comment>
    <comment ref="BA449" authorId="0">
      <text>
        <r>
          <rPr>
            <b/>
            <sz val="9"/>
            <color indexed="81"/>
            <rFont val="Tahoma"/>
            <family val="2"/>
          </rPr>
          <t>PER 26HR KERJA</t>
        </r>
      </text>
    </comment>
    <comment ref="BW450" authorId="0">
      <text>
        <r>
          <rPr>
            <b/>
            <sz val="9"/>
            <color indexed="81"/>
            <rFont val="Tahoma"/>
            <family val="2"/>
          </rPr>
          <t>HRD-Ririen:
2,4 JAN 2021 (2HR)</t>
        </r>
        <r>
          <rPr>
            <sz val="9"/>
            <color indexed="81"/>
            <rFont val="Tahoma"/>
            <family val="2"/>
          </rPr>
          <t xml:space="preserve">
27 AUG 2021 (1HR)
4 SEP 2021 (1HR)
22 MAR 2021 (1HR)
14 APR 2021 (1HR)</t>
        </r>
      </text>
    </comment>
    <comment ref="X454" authorId="0">
      <text>
        <r>
          <rPr>
            <b/>
            <sz val="9"/>
            <color indexed="81"/>
            <rFont val="Tahoma"/>
            <family val="2"/>
          </rPr>
          <t>5 MAY 2021
1.000.000</t>
        </r>
      </text>
    </comment>
    <comment ref="BW456" authorId="1">
      <text>
        <r>
          <rPr>
            <b/>
            <sz val="9"/>
            <color indexed="81"/>
            <rFont val="Tahoma"/>
            <family val="2"/>
          </rPr>
          <t>4-5 DEC 2021</t>
        </r>
      </text>
    </comment>
    <comment ref="X461" authorId="0">
      <text>
        <r>
          <rPr>
            <b/>
            <sz val="9"/>
            <color indexed="81"/>
            <rFont val="Tahoma"/>
            <family val="2"/>
          </rPr>
          <t>DOKTER IJIN PENANGGUNG JAWAB
1.500.000
12 APR 2021</t>
        </r>
      </text>
    </comment>
    <comment ref="BQ462" authorId="1">
      <text>
        <r>
          <rPr>
            <b/>
            <sz val="9"/>
            <color indexed="81"/>
            <rFont val="Tahoma"/>
            <family val="2"/>
          </rPr>
          <t>DOKTER PELAKSANA DI DAMIA BALARAJA</t>
        </r>
      </text>
    </comment>
    <comment ref="X463" authorId="0">
      <text>
        <r>
          <rPr>
            <b/>
            <sz val="9"/>
            <color indexed="81"/>
            <rFont val="Tahoma"/>
            <family val="2"/>
          </rPr>
          <t>BERLAKU
15 APR 2021 - 30 JUN 2025</t>
        </r>
      </text>
    </comment>
    <comment ref="BA466" authorId="0">
      <text>
        <r>
          <rPr>
            <b/>
            <sz val="9"/>
            <color indexed="81"/>
            <rFont val="Tahoma"/>
            <family val="2"/>
          </rPr>
          <t>per 26hr kerja</t>
        </r>
      </text>
    </comment>
    <comment ref="BA467" authorId="0">
      <text>
        <r>
          <rPr>
            <b/>
            <sz val="9"/>
            <color indexed="81"/>
            <rFont val="Tahoma"/>
            <family val="2"/>
          </rPr>
          <t>per 26hr kerja</t>
        </r>
      </text>
    </comment>
    <comment ref="BA468" authorId="0">
      <text>
        <r>
          <rPr>
            <b/>
            <sz val="9"/>
            <color indexed="81"/>
            <rFont val="Tahoma"/>
            <family val="2"/>
          </rPr>
          <t>per 26hr kerja</t>
        </r>
      </text>
    </comment>
    <comment ref="X470" authorId="0">
      <text>
        <r>
          <rPr>
            <b/>
            <sz val="9"/>
            <color indexed="81"/>
            <rFont val="Tahoma"/>
            <family val="2"/>
          </rPr>
          <t>7 JUNI 2021
1.500.000,-</t>
        </r>
      </text>
    </comment>
    <comment ref="BA473" authorId="0">
      <text>
        <r>
          <rPr>
            <b/>
            <sz val="9"/>
            <color indexed="81"/>
            <rFont val="Tahoma"/>
            <family val="2"/>
          </rPr>
          <t>per 26hr kerja</t>
        </r>
      </text>
    </comment>
    <comment ref="BA474" authorId="0">
      <text>
        <r>
          <rPr>
            <b/>
            <sz val="9"/>
            <color indexed="81"/>
            <rFont val="Tahoma"/>
            <family val="2"/>
          </rPr>
          <t>per 26hr kerja</t>
        </r>
      </text>
    </comment>
    <comment ref="BA475" authorId="0">
      <text>
        <r>
          <rPr>
            <b/>
            <sz val="9"/>
            <color indexed="81"/>
            <rFont val="Tahoma"/>
            <family val="2"/>
          </rPr>
          <t>per 26hr kerja</t>
        </r>
      </text>
    </comment>
    <comment ref="BA476" authorId="0">
      <text>
        <r>
          <rPr>
            <b/>
            <sz val="9"/>
            <color indexed="81"/>
            <rFont val="Tahoma"/>
            <family val="2"/>
          </rPr>
          <t>per 26hr kerja</t>
        </r>
      </text>
    </comment>
    <comment ref="BA477" authorId="0">
      <text>
        <r>
          <rPr>
            <b/>
            <sz val="9"/>
            <color indexed="81"/>
            <rFont val="Tahoma"/>
            <family val="2"/>
          </rPr>
          <t>per 26hr kerja</t>
        </r>
      </text>
    </comment>
    <comment ref="BA478" authorId="0">
      <text>
        <r>
          <rPr>
            <b/>
            <sz val="9"/>
            <color indexed="81"/>
            <rFont val="Tahoma"/>
            <family val="2"/>
          </rPr>
          <t>PER 26HR KERJA</t>
        </r>
      </text>
    </comment>
    <comment ref="X480" authorId="0">
      <text>
        <r>
          <rPr>
            <b/>
            <sz val="9"/>
            <color indexed="81"/>
            <rFont val="Tahoma"/>
            <family val="2"/>
          </rPr>
          <t>20 APR 2021
1.000.000,-</t>
        </r>
      </text>
    </comment>
    <comment ref="B482" authorId="2">
      <text>
        <r>
          <rPr>
            <b/>
            <sz val="9"/>
            <rFont val="Tahoma"/>
            <family val="2"/>
          </rPr>
          <t>ISOLASI DI KSM DUTA MAS 31 MEI 2020</t>
        </r>
      </text>
    </comment>
    <comment ref="BA482" authorId="0">
      <text>
        <r>
          <rPr>
            <b/>
            <sz val="9"/>
            <color indexed="81"/>
            <rFont val="Tahoma"/>
            <family val="2"/>
          </rPr>
          <t>per 26 hr kerja</t>
        </r>
      </text>
    </comment>
    <comment ref="BG482" authorId="0">
      <text>
        <r>
          <rPr>
            <b/>
            <sz val="9"/>
            <color indexed="81"/>
            <rFont val="Tahoma"/>
            <family val="2"/>
          </rPr>
          <t>HRD-Ririen:</t>
        </r>
        <r>
          <rPr>
            <sz val="9"/>
            <color indexed="81"/>
            <rFont val="Tahoma"/>
            <family val="2"/>
          </rPr>
          <t xml:space="preserve">
TUNJANGAN JABATAN PER 1 OKT 2021</t>
        </r>
      </text>
    </comment>
    <comment ref="BH482" authorId="1">
      <text>
        <r>
          <rPr>
            <b/>
            <sz val="9"/>
            <color indexed="81"/>
            <rFont val="Tahoma"/>
            <family val="2"/>
          </rPr>
          <t>PER 16 OCT 2021</t>
        </r>
      </text>
    </comment>
    <comment ref="BA483" authorId="0">
      <text>
        <r>
          <rPr>
            <b/>
            <sz val="9"/>
            <color indexed="81"/>
            <rFont val="Tahoma"/>
            <family val="2"/>
          </rPr>
          <t>per 26hr kerja</t>
        </r>
      </text>
    </comment>
    <comment ref="BH483" authorId="1">
      <text>
        <r>
          <rPr>
            <b/>
            <sz val="9"/>
            <color indexed="81"/>
            <rFont val="Tahoma"/>
            <family val="2"/>
          </rPr>
          <t>PER 16 OCT 2021</t>
        </r>
      </text>
    </comment>
    <comment ref="BG484" authorId="1">
      <text>
        <r>
          <rPr>
            <b/>
            <sz val="9"/>
            <color indexed="81"/>
            <rFont val="Tahoma"/>
            <family val="2"/>
          </rPr>
          <t>per payroll Jan 2022</t>
        </r>
      </text>
    </comment>
    <comment ref="BH484" authorId="1">
      <text>
        <r>
          <rPr>
            <b/>
            <sz val="9"/>
            <color indexed="81"/>
            <rFont val="Tahoma"/>
            <family val="2"/>
          </rPr>
          <t>PER 16 OCT 2021</t>
        </r>
      </text>
    </comment>
    <comment ref="B487" authorId="2">
      <text>
        <r>
          <rPr>
            <b/>
            <sz val="9"/>
            <rFont val="Tahoma"/>
            <family val="2"/>
          </rPr>
          <t>MUTASI DARI KSM MODERNLAND KE DUTAMAS TGL …
MUTASI DARI KSM DUTA MAS KE KSM PI TGL 27 APR 2020</t>
        </r>
      </text>
    </comment>
    <comment ref="BW487" authorId="0">
      <text>
        <r>
          <rPr>
            <b/>
            <sz val="9"/>
            <color indexed="81"/>
            <rFont val="Tahoma"/>
            <family val="2"/>
          </rPr>
          <t>HRD-Ririen:</t>
        </r>
        <r>
          <rPr>
            <sz val="9"/>
            <color indexed="81"/>
            <rFont val="Tahoma"/>
            <family val="2"/>
          </rPr>
          <t xml:space="preserve">
7 MAR 2021</t>
        </r>
      </text>
    </comment>
    <comment ref="B488" authorId="2">
      <text>
        <r>
          <rPr>
            <b/>
            <sz val="9"/>
            <rFont val="Tahoma"/>
            <family val="2"/>
          </rPr>
          <t>MUTASI DARI KSM MODERNLAND KE DUTAMAS TGL …
MUTASI DARI KSM DUTA MAS KE KSM PI TGL 27 APR 2020</t>
        </r>
      </text>
    </comment>
    <comment ref="BA488" authorId="0">
      <text>
        <r>
          <rPr>
            <b/>
            <sz val="9"/>
            <color indexed="81"/>
            <rFont val="Tahoma"/>
            <family val="2"/>
          </rPr>
          <t xml:space="preserve">per 26hr kerja
</t>
        </r>
      </text>
    </comment>
    <comment ref="BA490" authorId="0">
      <text>
        <r>
          <rPr>
            <b/>
            <sz val="9"/>
            <color indexed="81"/>
            <rFont val="Tahoma"/>
            <family val="2"/>
          </rPr>
          <t xml:space="preserve">per 26hr kerja
</t>
        </r>
      </text>
    </comment>
    <comment ref="BA491" authorId="0">
      <text>
        <r>
          <rPr>
            <b/>
            <sz val="9"/>
            <color indexed="81"/>
            <rFont val="Tahoma"/>
            <family val="2"/>
          </rPr>
          <t xml:space="preserve">per 26hr kerja
</t>
        </r>
      </text>
    </comment>
    <comment ref="BG491" authorId="1">
      <text>
        <r>
          <rPr>
            <b/>
            <sz val="9"/>
            <color indexed="81"/>
            <rFont val="Tahoma"/>
            <family val="2"/>
          </rPr>
          <t>KASIR</t>
        </r>
      </text>
    </comment>
    <comment ref="BA492" authorId="0">
      <text>
        <r>
          <rPr>
            <b/>
            <sz val="9"/>
            <color indexed="81"/>
            <rFont val="Tahoma"/>
            <family val="2"/>
          </rPr>
          <t xml:space="preserve">per 26hr kerja
</t>
        </r>
      </text>
    </comment>
    <comment ref="BA493" authorId="0">
      <text>
        <r>
          <rPr>
            <b/>
            <sz val="9"/>
            <color indexed="81"/>
            <rFont val="Tahoma"/>
            <family val="2"/>
          </rPr>
          <t xml:space="preserve">per 26hr kerja
</t>
        </r>
      </text>
    </comment>
    <comment ref="BK501" authorId="3">
      <text>
        <r>
          <rPr>
            <b/>
            <sz val="9"/>
            <color indexed="81"/>
            <rFont val="Tahoma"/>
            <family val="2"/>
          </rPr>
          <t xml:space="preserve">APOTEKER PENANGGUNG JAWAB PINJAM NAMA
</t>
        </r>
      </text>
    </comment>
    <comment ref="BW505" authorId="0">
      <text>
        <r>
          <rPr>
            <b/>
            <sz val="9"/>
            <color indexed="81"/>
            <rFont val="Tahoma"/>
            <family val="2"/>
          </rPr>
          <t>HRD-Ririen:</t>
        </r>
        <r>
          <rPr>
            <sz val="9"/>
            <color indexed="81"/>
            <rFont val="Tahoma"/>
            <family val="2"/>
          </rPr>
          <t xml:space="preserve">
18-22 JAN 2021 (5HR)</t>
        </r>
      </text>
    </comment>
    <comment ref="BW506" authorId="0">
      <text>
        <r>
          <rPr>
            <b/>
            <sz val="9"/>
            <color indexed="81"/>
            <rFont val="Tahoma"/>
            <family val="2"/>
          </rPr>
          <t>HRD-Ririen:</t>
        </r>
        <r>
          <rPr>
            <sz val="9"/>
            <color indexed="81"/>
            <rFont val="Tahoma"/>
            <family val="2"/>
          </rPr>
          <t xml:space="preserve">
15 SEP 2021 (1HR)
4 DEC 2021 (1HR)</t>
        </r>
      </text>
    </comment>
    <comment ref="BW508" authorId="0">
      <text>
        <r>
          <rPr>
            <b/>
            <sz val="9"/>
            <color indexed="81"/>
            <rFont val="Tahoma"/>
            <family val="2"/>
          </rPr>
          <t>HRD-Ririen:</t>
        </r>
        <r>
          <rPr>
            <sz val="9"/>
            <color indexed="81"/>
            <rFont val="Tahoma"/>
            <family val="2"/>
          </rPr>
          <t xml:space="preserve">
17 AUG 2021 (1HR)
6 SEP 2021 (1HR)</t>
        </r>
      </text>
    </comment>
    <comment ref="BW510" authorId="1">
      <text>
        <r>
          <rPr>
            <b/>
            <sz val="9"/>
            <color indexed="81"/>
            <rFont val="Tahoma"/>
            <family val="2"/>
          </rPr>
          <t>10 DEC 2021 (1HR)</t>
        </r>
      </text>
    </comment>
    <comment ref="BW511" authorId="0">
      <text>
        <r>
          <rPr>
            <b/>
            <sz val="9"/>
            <color indexed="81"/>
            <rFont val="Tahoma"/>
            <family val="2"/>
          </rPr>
          <t>HRD-Ririen:</t>
        </r>
        <r>
          <rPr>
            <sz val="9"/>
            <color indexed="81"/>
            <rFont val="Tahoma"/>
            <family val="2"/>
          </rPr>
          <t xml:space="preserve">
28 AUG 2021 (1HR)
25 FEB 2021 (1HR)
3 APR 2021 (1HR)
20,26 NOV 2021 (2HR)</t>
        </r>
      </text>
    </comment>
    <comment ref="BW513" authorId="0">
      <text>
        <r>
          <rPr>
            <b/>
            <sz val="9"/>
            <color indexed="81"/>
            <rFont val="Tahoma"/>
            <family val="2"/>
          </rPr>
          <t>HRD-Ririen:</t>
        </r>
        <r>
          <rPr>
            <sz val="9"/>
            <color indexed="81"/>
            <rFont val="Tahoma"/>
            <family val="2"/>
          </rPr>
          <t xml:space="preserve">
14 APR 2021 (1/2HR)</t>
        </r>
      </text>
    </comment>
    <comment ref="AV515" authorId="0">
      <text>
        <r>
          <rPr>
            <b/>
            <sz val="9"/>
            <color indexed="81"/>
            <rFont val="Tahoma"/>
            <family val="2"/>
          </rPr>
          <t>BPJS PRIBADI</t>
        </r>
      </text>
    </comment>
    <comment ref="S528" authorId="0">
      <text>
        <r>
          <rPr>
            <b/>
            <sz val="9"/>
            <color indexed="81"/>
            <rFont val="Tahoma"/>
            <family val="2"/>
          </rPr>
          <t>PKWT 1 10/6/2019 - 9/6/2020
PKWT II 10/6/2020 - 9/6/2021
ADENDUM (SELANJUTNYA)</t>
        </r>
      </text>
    </comment>
    <comment ref="BW528" authorId="1">
      <text>
        <r>
          <rPr>
            <b/>
            <sz val="9"/>
            <color indexed="81"/>
            <rFont val="Tahoma"/>
            <family val="2"/>
          </rPr>
          <t>12,17,18 Mei 2021 (3HR)
27 MEI 2021 (1/2 HR)
11 JUN 2021 (1/2 HR)
1 SEP 2021 (1/2 HR)
1 OCT 2021 (1 HR)
9 NOV 2021 (1 HR)</t>
        </r>
      </text>
    </comment>
    <comment ref="BW529" authorId="1">
      <text>
        <r>
          <rPr>
            <b/>
            <sz val="9"/>
            <color indexed="81"/>
            <rFont val="Tahoma"/>
            <family val="2"/>
          </rPr>
          <t>6 JAN 2021 (1 HR)
19 apr 2021 ( 1 HR)
12 MEI 2021 (1 HR)
17 MEI 2021 (1HR)
11 JUN 2021 (1/2 HR)
15 JUN 2016 (1/2 HR)
18 JUN 2021 (1 HR)
9 AUG 2021 (1/2 HR)
2 NOV 2021 (1 HR)
9 NOV 2021 (1 HR)</t>
        </r>
      </text>
    </comment>
    <comment ref="AZ530" authorId="0">
      <text>
        <r>
          <rPr>
            <b/>
            <sz val="9"/>
            <color indexed="81"/>
            <rFont val="Tahoma"/>
            <family val="2"/>
          </rPr>
          <t>update pengajuan payroll sep 2021
sebelumnya : 6.067.800</t>
        </r>
      </text>
    </comment>
    <comment ref="BW530" authorId="1">
      <text>
        <r>
          <rPr>
            <b/>
            <sz val="9"/>
            <color indexed="81"/>
            <rFont val="Tahoma"/>
            <family val="2"/>
          </rPr>
          <t>CUTI 1 HR 
28 APR 
12 MEI 
27 MEI
22 JUN
23 JUN
23 JUL
23 AUG
24 AUG 
6 SEP
CUTI 1/2 HR
18 FEB 
9 JUN 
2 JUL
19 OCT</t>
        </r>
      </text>
    </comment>
    <comment ref="BG531" authorId="0">
      <text>
        <r>
          <rPr>
            <b/>
            <sz val="9"/>
            <color indexed="81"/>
            <rFont val="Tahoma"/>
            <family val="2"/>
          </rPr>
          <t>pengajuan payroll Juli 2021
sebelumnya : 500.000,-</t>
        </r>
      </text>
    </comment>
    <comment ref="BW531" authorId="1">
      <text>
        <r>
          <rPr>
            <b/>
            <sz val="9"/>
            <color indexed="81"/>
            <rFont val="Tahoma"/>
            <family val="2"/>
          </rPr>
          <t>CUTI 1 HR
12 MEI
27 MEI 
28 MEI
31 MEI
2 JUN
3 JUN 
6 SEP
12 NOV
CUTI 1/2 HR
9 JUL
26 JUL
12 AUG</t>
        </r>
      </text>
    </comment>
    <comment ref="BW533" authorId="1">
      <text>
        <r>
          <rPr>
            <b/>
            <sz val="9"/>
            <color indexed="81"/>
            <rFont val="Tahoma"/>
            <family val="2"/>
          </rPr>
          <t>CUTI 1 HR
26 JAN 
12 MAR
12 MEI
20 MEI
21 MEI
24 MEI
25 MEI
15 SEP
16 SEP
17 SEP
13 NOV 
15 NOV</t>
        </r>
      </text>
    </comment>
    <comment ref="BW534" authorId="1">
      <text>
        <r>
          <rPr>
            <b/>
            <sz val="9"/>
            <color indexed="81"/>
            <rFont val="Tahoma"/>
            <family val="2"/>
          </rPr>
          <t>CUTI 1 HR
12 MEI 2021</t>
        </r>
      </text>
    </comment>
    <comment ref="AZ535" authorId="0">
      <text>
        <r>
          <rPr>
            <b/>
            <sz val="9"/>
            <color indexed="81"/>
            <rFont val="Tahoma"/>
            <family val="2"/>
          </rPr>
          <t>penyesuaian gaji di payroll Sep 2021
sebelumnya : 4.263.000</t>
        </r>
      </text>
    </comment>
    <comment ref="BW535" authorId="1">
      <text>
        <r>
          <rPr>
            <b/>
            <sz val="9"/>
            <color indexed="81"/>
            <rFont val="Tahoma"/>
            <family val="2"/>
          </rPr>
          <t>CUTI 1 HR
12 MEI
24 SEP
CUTI 1/2 HR
23 APR
17 JUN
30 JUN 
30 JUL</t>
        </r>
      </text>
    </comment>
    <comment ref="AZ536" authorId="0">
      <text>
        <r>
          <rPr>
            <b/>
            <sz val="9"/>
            <color indexed="81"/>
            <rFont val="Tahoma"/>
            <family val="2"/>
          </rPr>
          <t>penyesuaian gaji di payroll Sep 2021
sebelumnya : 3.850.000</t>
        </r>
      </text>
    </comment>
    <comment ref="BW536" authorId="1">
      <text>
        <r>
          <rPr>
            <b/>
            <sz val="9"/>
            <color indexed="81"/>
            <rFont val="Tahoma"/>
            <family val="2"/>
          </rPr>
          <t xml:space="preserve">CUTI 1 HR
19 AUG 
12 NOV 
CUTI 1/2HR
22 OCT </t>
        </r>
      </text>
    </comment>
    <comment ref="BW537" authorId="1">
      <text>
        <r>
          <rPr>
            <b/>
            <sz val="9"/>
            <color indexed="81"/>
            <rFont val="Tahoma"/>
            <family val="2"/>
          </rPr>
          <t>CUTI 1 HR
29 MAR
12 MAY
20 AUG
6 DEC
CUTI 1/2 HR
24 DES</t>
        </r>
      </text>
    </comment>
    <comment ref="BW538" authorId="1">
      <text>
        <r>
          <rPr>
            <b/>
            <sz val="9"/>
            <color indexed="81"/>
            <rFont val="Tahoma"/>
            <family val="2"/>
          </rPr>
          <t>CUTI 1 HR
22 APR
12 MEI
9 JUN
26 JUL
28 AUG
7 SEP
5 OKT
5 NOV
CUTI 1/2
5 FEB 
28 MEI</t>
        </r>
      </text>
    </comment>
    <comment ref="AZ539" authorId="0">
      <text>
        <r>
          <rPr>
            <b/>
            <sz val="9"/>
            <color indexed="81"/>
            <rFont val="Tahoma"/>
            <family val="2"/>
          </rPr>
          <t>update pengajuan payroll sep 2021
sebelumnya : 4.000.000,-</t>
        </r>
      </text>
    </comment>
    <comment ref="BW539" authorId="1">
      <text>
        <r>
          <rPr>
            <b/>
            <sz val="9"/>
            <color indexed="81"/>
            <rFont val="Tahoma"/>
            <family val="2"/>
          </rPr>
          <t>CUTI 1 HR
12 MEI CUTI BERSAMA</t>
        </r>
      </text>
    </comment>
    <comment ref="BW543" authorId="1">
      <text>
        <r>
          <rPr>
            <b/>
            <sz val="9"/>
            <color indexed="81"/>
            <rFont val="Tahoma"/>
            <family val="2"/>
          </rPr>
          <t>CUTI 1 HR
12 MEI
11 SEP
30 OKT
20 NOV
11 DEC</t>
        </r>
      </text>
    </comment>
    <comment ref="BW544" authorId="1">
      <text>
        <r>
          <rPr>
            <b/>
            <sz val="9"/>
            <color indexed="81"/>
            <rFont val="Tahoma"/>
            <family val="2"/>
          </rPr>
          <t xml:space="preserve">CUTI 1 HR
10 MEI
12 EI
14 JUL
CUTI 1/2 HR
23 AUG </t>
        </r>
      </text>
    </comment>
    <comment ref="BW545" authorId="1">
      <text>
        <r>
          <rPr>
            <b/>
            <sz val="9"/>
            <color indexed="81"/>
            <rFont val="Tahoma"/>
            <family val="2"/>
          </rPr>
          <t>CUTI 1 HR
12 MEI
27 JUL
5 AUG 
17 SEP</t>
        </r>
      </text>
    </comment>
    <comment ref="BW546" authorId="1">
      <text>
        <r>
          <rPr>
            <b/>
            <sz val="9"/>
            <color indexed="81"/>
            <rFont val="Tahoma"/>
            <family val="2"/>
          </rPr>
          <t>CUTI 1 HR
20 DEC 2021</t>
        </r>
      </text>
    </comment>
    <comment ref="BW547" authorId="1">
      <text>
        <r>
          <rPr>
            <b/>
            <sz val="9"/>
            <color indexed="81"/>
            <rFont val="Tahoma"/>
            <family val="2"/>
          </rPr>
          <t>CUTI 1 HR
5 JAN
8 MAR
12 MEI
21 MEI
16 AUG
27 AUG
7 SEP
12 OKT
2 NOV
8 NOV
CUTI 1/2 HR
12 JUL</t>
        </r>
      </text>
    </comment>
    <comment ref="BW548" authorId="1">
      <text>
        <r>
          <rPr>
            <b/>
            <sz val="9"/>
            <color indexed="81"/>
            <rFont val="Tahoma"/>
            <family val="2"/>
          </rPr>
          <t>CUTI 1 HR
3 FEB 
10 APR
12 MEI
14 JUN
12 AUG
113 AUG
14 AUG
14 AUG
16 AUG
18 AUG
19 AUG
2 SEP
3 SEP</t>
        </r>
      </text>
    </comment>
    <comment ref="BW549" authorId="1">
      <text>
        <r>
          <rPr>
            <b/>
            <sz val="9"/>
            <color indexed="81"/>
            <rFont val="Tahoma"/>
            <family val="2"/>
          </rPr>
          <t>CUTI 2020
3 JAN 2021
CUTI 1 HR
1 FEB
1 APR
9 APR
12 MEI
30 JUN
1 JUL
2 JUL
CUTI 1/2 HR
23 APR
7 MEI</t>
        </r>
      </text>
    </comment>
    <comment ref="BB551" authorId="0">
      <text>
        <r>
          <rPr>
            <b/>
            <sz val="9"/>
            <color indexed="81"/>
            <rFont val="Tahoma"/>
            <family val="2"/>
          </rPr>
          <t>pengajuan</t>
        </r>
      </text>
    </comment>
    <comment ref="BW551" authorId="1">
      <text>
        <r>
          <rPr>
            <b/>
            <sz val="9"/>
            <color indexed="81"/>
            <rFont val="Tahoma"/>
            <family val="2"/>
          </rPr>
          <t>CUTI 1 HR
12 MEI
27 MEI
18 JUN
30 JUN</t>
        </r>
      </text>
    </comment>
    <comment ref="AZ552" authorId="1">
      <text>
        <r>
          <rPr>
            <b/>
            <sz val="9"/>
            <color indexed="81"/>
            <rFont val="Tahoma"/>
            <family val="2"/>
          </rPr>
          <t xml:space="preserve">ADA KENAIKAN DI PAYROLL JAN 2022
GP SEBELUM RP. 3.412.500,-
</t>
        </r>
      </text>
    </comment>
    <comment ref="BA552" authorId="0">
      <text>
        <r>
          <rPr>
            <b/>
            <sz val="9"/>
            <color indexed="81"/>
            <rFont val="Tahoma"/>
            <family val="2"/>
          </rPr>
          <t>per 26 hr kerja</t>
        </r>
      </text>
    </comment>
    <comment ref="BA553" authorId="0">
      <text>
        <r>
          <rPr>
            <b/>
            <sz val="9"/>
            <color indexed="81"/>
            <rFont val="Tahoma"/>
            <family val="2"/>
          </rPr>
          <t>UM @Rp. 50.000,-</t>
        </r>
      </text>
    </comment>
    <comment ref="BW553" authorId="1">
      <text>
        <r>
          <rPr>
            <b/>
            <sz val="9"/>
            <color indexed="81"/>
            <rFont val="Tahoma"/>
            <family val="2"/>
          </rPr>
          <t>CUTI 1 HR
12 JAN
13 JAN
12 MEI
17 MEI</t>
        </r>
      </text>
    </comment>
    <comment ref="BW554" authorId="1">
      <text>
        <r>
          <rPr>
            <b/>
            <sz val="9"/>
            <color indexed="81"/>
            <rFont val="Tahoma"/>
            <family val="2"/>
          </rPr>
          <t>CUTI 1 HR
13 MAR
15 MAR
5 APR
9 APR
4 MEI
12 MEI CUTI BERSAMA
20 MEI
3 JUL
17 JUL
18 OKT
12 OKT</t>
        </r>
      </text>
    </comment>
    <comment ref="BA555" authorId="0">
      <text>
        <r>
          <rPr>
            <b/>
            <sz val="9"/>
            <color indexed="81"/>
            <rFont val="Tahoma"/>
            <family val="2"/>
          </rPr>
          <t>per 26 hr kerja</t>
        </r>
      </text>
    </comment>
    <comment ref="AZ556" authorId="0">
      <text>
        <r>
          <rPr>
            <b/>
            <sz val="9"/>
            <color indexed="81"/>
            <rFont val="Tahoma"/>
            <family val="2"/>
          </rPr>
          <t>HARIAN LEPAS GAJI PERHARI @Rp. 125.000</t>
        </r>
      </text>
    </comment>
    <comment ref="AZ557" authorId="0">
      <text>
        <r>
          <rPr>
            <b/>
            <sz val="9"/>
            <color indexed="81"/>
            <rFont val="Tahoma"/>
            <family val="2"/>
          </rPr>
          <t>HARIAN LEPAS GAJI PERHARI @Rp. 125.000</t>
        </r>
      </text>
    </comment>
    <comment ref="BG559" authorId="0">
      <text>
        <r>
          <rPr>
            <b/>
            <sz val="9"/>
            <color indexed="81"/>
            <rFont val="Tahoma"/>
            <family val="2"/>
          </rPr>
          <t>pengajuan payroll sep 2021</t>
        </r>
      </text>
    </comment>
    <comment ref="BW560" authorId="1">
      <text>
        <r>
          <rPr>
            <b/>
            <sz val="9"/>
            <color indexed="81"/>
            <rFont val="Tahoma"/>
            <family val="2"/>
          </rPr>
          <t>CUTI 2020
12-13 JAN 2021
CUTI 1 HR 2021
13 MAR 2021
12 MEI 2021
1 NOV 2021
2 NOV 2021
3 NOV 2021
4 NOV 2021
CUTI 1/2 HR
1 OCT 2021
6 DEC 2021
8 DEC 2021
14 FEB 2022</t>
        </r>
      </text>
    </comment>
    <comment ref="BW561" authorId="1">
      <text>
        <r>
          <rPr>
            <b/>
            <sz val="9"/>
            <color indexed="81"/>
            <rFont val="Tahoma"/>
            <family val="2"/>
          </rPr>
          <t>CUTI 1 HR
12 APR
12 MEI
3 JUN
11 JUL
CUTI 1/2 HR
29 JUL</t>
        </r>
      </text>
    </comment>
    <comment ref="U562" authorId="1">
      <text>
        <r>
          <rPr>
            <b/>
            <sz val="9"/>
            <color indexed="81"/>
            <rFont val="Tahoma"/>
            <family val="2"/>
          </rPr>
          <t>bpjs nunggu pencairan</t>
        </r>
      </text>
    </comment>
    <comment ref="AU562" authorId="1">
      <text>
        <r>
          <rPr>
            <b/>
            <sz val="9"/>
            <color indexed="81"/>
            <rFont val="Tahoma"/>
            <family val="2"/>
          </rPr>
          <t>tunggu pencairan</t>
        </r>
      </text>
    </comment>
    <comment ref="AZ562" authorId="0">
      <text>
        <r>
          <rPr>
            <b/>
            <sz val="9"/>
            <color indexed="81"/>
            <rFont val="Tahoma"/>
            <family val="2"/>
          </rPr>
          <t>pengajuan payroll sep 2021</t>
        </r>
      </text>
    </comment>
    <comment ref="BW564" authorId="1">
      <text>
        <r>
          <rPr>
            <b/>
            <sz val="9"/>
            <color indexed="81"/>
            <rFont val="Tahoma"/>
            <family val="2"/>
          </rPr>
          <t>CUTI 1 HR
12 MEI
17 MEI
18 MEI
31 MEI
5 JUL
31 JUL
2 AUG 
27 SEP
18 OKT</t>
        </r>
      </text>
    </comment>
    <comment ref="BF568" authorId="1">
      <text>
        <r>
          <rPr>
            <b/>
            <sz val="9"/>
            <color indexed="81"/>
            <rFont val="Tahoma"/>
            <family val="2"/>
          </rPr>
          <t>payroll nov 2021</t>
        </r>
      </text>
    </comment>
    <comment ref="BW568" authorId="0">
      <text>
        <r>
          <rPr>
            <b/>
            <sz val="9"/>
            <color indexed="81"/>
            <rFont val="Tahoma"/>
            <family val="2"/>
          </rPr>
          <t>HRD-Ririen:</t>
        </r>
        <r>
          <rPr>
            <sz val="9"/>
            <color indexed="81"/>
            <rFont val="Tahoma"/>
            <family val="2"/>
          </rPr>
          <t xml:space="preserve">
1,5 APR 2021 (2HR)</t>
        </r>
      </text>
    </comment>
    <comment ref="AU571" authorId="1">
      <text>
        <r>
          <rPr>
            <b/>
            <sz val="9"/>
            <color indexed="81"/>
            <rFont val="Tahoma"/>
            <family val="2"/>
          </rPr>
          <t>proses pencairan</t>
        </r>
      </text>
    </comment>
    <comment ref="AU572" authorId="1">
      <text>
        <r>
          <rPr>
            <b/>
            <sz val="9"/>
            <color indexed="81"/>
            <rFont val="Tahoma"/>
            <family val="2"/>
          </rPr>
          <t>proses pencairan</t>
        </r>
      </text>
    </comment>
    <comment ref="BG575" authorId="0">
      <text>
        <r>
          <rPr>
            <b/>
            <sz val="9"/>
            <color indexed="81"/>
            <rFont val="Tahoma"/>
            <family val="2"/>
          </rPr>
          <t>pengajuan payroll Sep 2021</t>
        </r>
      </text>
    </comment>
    <comment ref="BW579" authorId="0">
      <text>
        <r>
          <rPr>
            <b/>
            <sz val="9"/>
            <color indexed="81"/>
            <rFont val="Tahoma"/>
            <family val="2"/>
          </rPr>
          <t>HRD-Ririen:</t>
        </r>
        <r>
          <rPr>
            <sz val="9"/>
            <color indexed="81"/>
            <rFont val="Tahoma"/>
            <family val="2"/>
          </rPr>
          <t xml:space="preserve">
23,25,26 JAN 2021  (3HR)</t>
        </r>
      </text>
    </comment>
    <comment ref="BW582" authorId="0">
      <text>
        <r>
          <rPr>
            <b/>
            <sz val="9"/>
            <color indexed="81"/>
            <rFont val="Tahoma"/>
            <family val="2"/>
          </rPr>
          <t>HRD-Ririen:</t>
        </r>
        <r>
          <rPr>
            <sz val="9"/>
            <color indexed="81"/>
            <rFont val="Tahoma"/>
            <family val="2"/>
          </rPr>
          <t xml:space="preserve">
3 MAR 2021 (1HR)</t>
        </r>
      </text>
    </comment>
    <comment ref="V583" authorId="1">
      <text>
        <r>
          <rPr>
            <b/>
            <sz val="9"/>
            <color indexed="81"/>
            <rFont val="Tahoma"/>
            <family val="2"/>
          </rPr>
          <t>KONTRAK II DONE</t>
        </r>
      </text>
    </comment>
    <comment ref="BA583" authorId="0">
      <text>
        <r>
          <rPr>
            <b/>
            <sz val="9"/>
            <color indexed="81"/>
            <rFont val="Tahoma"/>
            <family val="2"/>
          </rPr>
          <t>per 26 hari</t>
        </r>
      </text>
    </comment>
    <comment ref="BW584" authorId="0">
      <text>
        <r>
          <rPr>
            <b/>
            <sz val="9"/>
            <color indexed="81"/>
            <rFont val="Tahoma"/>
            <family val="2"/>
          </rPr>
          <t>HRD-Ririen:</t>
        </r>
        <r>
          <rPr>
            <sz val="9"/>
            <color indexed="81"/>
            <rFont val="Tahoma"/>
            <family val="2"/>
          </rPr>
          <t xml:space="preserve">
3,5,6 APR 2021 (3HR)</t>
        </r>
      </text>
    </comment>
    <comment ref="BA586" authorId="0">
      <text>
        <r>
          <rPr>
            <b/>
            <sz val="9"/>
            <color indexed="81"/>
            <rFont val="Tahoma"/>
            <family val="2"/>
          </rPr>
          <t>PER 26HR KERJA</t>
        </r>
      </text>
    </comment>
  </commentList>
</comments>
</file>

<file path=xl/comments2.xml><?xml version="1.0" encoding="utf-8"?>
<comments xmlns="http://schemas.openxmlformats.org/spreadsheetml/2006/main">
  <authors>
    <author>HRD-Ririen</author>
  </authors>
  <commentList>
    <comment ref="V4" authorId="0">
      <text>
        <r>
          <rPr>
            <b/>
            <sz val="9"/>
            <color indexed="81"/>
            <rFont val="Tahoma"/>
            <family val="2"/>
          </rPr>
          <t>PKWT 1 10/6/2019 - 9/6/2020
PKWT II 10/6/2020 - 9/6/2021
ADENDUM (SELANJUTNYA)</t>
        </r>
      </text>
    </comment>
  </commentList>
</comments>
</file>

<file path=xl/comments3.xml><?xml version="1.0" encoding="utf-8"?>
<comments xmlns="http://schemas.openxmlformats.org/spreadsheetml/2006/main">
  <authors>
    <author>HRD-Ririen</author>
    <author>IT Support</author>
    <author>guest 01</author>
    <author>User</author>
    <author>Hendrik</author>
    <author>Ririn HRD</author>
    <author>Ririn_HRD</author>
  </authors>
  <commentList>
    <comment ref="BK5" authorId="0">
      <text>
        <r>
          <rPr>
            <b/>
            <sz val="9"/>
            <color indexed="81"/>
            <rFont val="Tahoma"/>
            <family val="2"/>
          </rPr>
          <t>HRD-Ririen:</t>
        </r>
        <r>
          <rPr>
            <sz val="9"/>
            <color indexed="81"/>
            <rFont val="Tahoma"/>
            <family val="2"/>
          </rPr>
          <t xml:space="preserve">
1 APR 2021</t>
        </r>
      </text>
    </comment>
    <comment ref="AZ8" authorId="0">
      <text>
        <r>
          <rPr>
            <b/>
            <sz val="9"/>
            <color indexed="81"/>
            <rFont val="Tahoma"/>
            <family val="2"/>
          </rPr>
          <t>per 26hr</t>
        </r>
      </text>
    </comment>
    <comment ref="BK8" authorId="0">
      <text>
        <r>
          <rPr>
            <b/>
            <sz val="9"/>
            <color indexed="81"/>
            <rFont val="Tahoma"/>
            <family val="2"/>
          </rPr>
          <t>HRD-Ririen:</t>
        </r>
        <r>
          <rPr>
            <sz val="9"/>
            <color indexed="81"/>
            <rFont val="Tahoma"/>
            <family val="2"/>
          </rPr>
          <t xml:space="preserve">
2-3 JAN 2021 (2HR)</t>
        </r>
      </text>
    </comment>
    <comment ref="AZ9" authorId="0">
      <text>
        <r>
          <rPr>
            <b/>
            <sz val="9"/>
            <color indexed="81"/>
            <rFont val="Tahoma"/>
            <family val="2"/>
          </rPr>
          <t>per 26 hr kerja</t>
        </r>
      </text>
    </comment>
    <comment ref="AZ11" authorId="0">
      <text>
        <r>
          <rPr>
            <b/>
            <sz val="9"/>
            <color indexed="81"/>
            <rFont val="Tahoma"/>
            <family val="2"/>
          </rPr>
          <t>per 26 hr kerja</t>
        </r>
      </text>
    </comment>
    <comment ref="AZ17" authorId="0">
      <text>
        <r>
          <rPr>
            <b/>
            <sz val="9"/>
            <color indexed="81"/>
            <rFont val="Tahoma"/>
            <family val="2"/>
          </rPr>
          <t>per 26 hr kerja</t>
        </r>
      </text>
    </comment>
    <comment ref="BK28" authorId="0">
      <text>
        <r>
          <rPr>
            <b/>
            <sz val="9"/>
            <color indexed="81"/>
            <rFont val="Tahoma"/>
            <family val="2"/>
          </rPr>
          <t>HRD-Ririen:</t>
        </r>
        <r>
          <rPr>
            <sz val="9"/>
            <color indexed="81"/>
            <rFont val="Tahoma"/>
            <family val="2"/>
          </rPr>
          <t xml:space="preserve">
12 FEB 2021 (1/2HR)
12-13 APR 2021 (2HR)</t>
        </r>
      </text>
    </comment>
    <comment ref="BK29" authorId="1">
      <text>
        <r>
          <rPr>
            <b/>
            <sz val="9"/>
            <rFont val="Tahoma"/>
            <family val="2"/>
          </rPr>
          <t>IJIN DATANG SIANG URUS ANAK IMUNISASI
POT CUTI 1/2 
6 JAN 2021
31 MAR 2021
1 APR 2021
19 APR 2021</t>
        </r>
      </text>
    </comment>
    <comment ref="BK30" authorId="0">
      <text>
        <r>
          <rPr>
            <b/>
            <sz val="9"/>
            <color indexed="81"/>
            <rFont val="Tahoma"/>
            <family val="2"/>
          </rPr>
          <t>HRD-Ririen:</t>
        </r>
        <r>
          <rPr>
            <sz val="9"/>
            <color indexed="81"/>
            <rFont val="Tahoma"/>
            <family val="2"/>
          </rPr>
          <t xml:space="preserve">
7 APR 2021 (1HR)</t>
        </r>
      </text>
    </comment>
    <comment ref="AZ36" authorId="0">
      <text>
        <r>
          <rPr>
            <b/>
            <sz val="9"/>
            <color indexed="81"/>
            <rFont val="Tahoma"/>
            <family val="2"/>
          </rPr>
          <t>per 26 hr kerja</t>
        </r>
      </text>
    </comment>
    <comment ref="AZ46" authorId="0">
      <text>
        <r>
          <rPr>
            <b/>
            <sz val="9"/>
            <color indexed="81"/>
            <rFont val="Tahoma"/>
            <family val="2"/>
          </rPr>
          <t>per 26hr kerja</t>
        </r>
      </text>
    </comment>
    <comment ref="AZ48" authorId="0">
      <text>
        <r>
          <rPr>
            <b/>
            <sz val="9"/>
            <color indexed="81"/>
            <rFont val="Tahoma"/>
            <family val="2"/>
          </rPr>
          <t>per 26hr</t>
        </r>
      </text>
    </comment>
    <comment ref="BC48" authorId="2">
      <text>
        <r>
          <rPr>
            <b/>
            <sz val="9"/>
            <color indexed="81"/>
            <rFont val="Tahoma"/>
            <family val="2"/>
          </rPr>
          <t>Kasir 300.000+tugas di batam +200.000</t>
        </r>
        <r>
          <rPr>
            <sz val="9"/>
            <color indexed="81"/>
            <rFont val="Tahoma"/>
            <family val="2"/>
          </rPr>
          <t xml:space="preserve">
</t>
        </r>
      </text>
    </comment>
    <comment ref="BC49" authorId="3">
      <text>
        <r>
          <rPr>
            <b/>
            <sz val="9"/>
            <color indexed="81"/>
            <rFont val="Tahoma"/>
            <family val="2"/>
          </rPr>
          <t>User:</t>
        </r>
        <r>
          <rPr>
            <sz val="9"/>
            <color indexed="81"/>
            <rFont val="Tahoma"/>
            <family val="2"/>
          </rPr>
          <t xml:space="preserve">
Tunjangan Sebelumnya 100,000,- Menjadi 200,000 Karena Menggantikan fungsi Rafika (Cuti Melahirkan)</t>
        </r>
      </text>
    </comment>
    <comment ref="BN49" authorId="0">
      <text>
        <r>
          <rPr>
            <b/>
            <sz val="9"/>
            <color indexed="81"/>
            <rFont val="Tahoma"/>
            <family val="2"/>
          </rPr>
          <t>DEPRESI KARNA PINJOL</t>
        </r>
      </text>
    </comment>
    <comment ref="AZ52" authorId="0">
      <text>
        <r>
          <rPr>
            <b/>
            <sz val="9"/>
            <color indexed="81"/>
            <rFont val="Tahoma"/>
            <family val="2"/>
          </rPr>
          <t>per 26 hr kerja</t>
        </r>
      </text>
    </comment>
    <comment ref="BA52" authorId="0">
      <text>
        <r>
          <rPr>
            <b/>
            <sz val="9"/>
            <color indexed="81"/>
            <rFont val="Tahoma"/>
            <family val="2"/>
          </rPr>
          <t>HRD-Ririen:</t>
        </r>
        <r>
          <rPr>
            <sz val="9"/>
            <color indexed="81"/>
            <rFont val="Tahoma"/>
            <family val="2"/>
          </rPr>
          <t xml:space="preserve">
TUNJANGAN SIP</t>
        </r>
      </text>
    </comment>
    <comment ref="AZ54" authorId="0">
      <text>
        <r>
          <rPr>
            <b/>
            <sz val="9"/>
            <color indexed="81"/>
            <rFont val="Tahoma"/>
            <family val="2"/>
          </rPr>
          <t>per 26 hr kerja</t>
        </r>
      </text>
    </comment>
    <comment ref="AZ55" authorId="0">
      <text>
        <r>
          <rPr>
            <b/>
            <sz val="9"/>
            <color indexed="81"/>
            <rFont val="Tahoma"/>
            <family val="2"/>
          </rPr>
          <t>per 26 hr kerja</t>
        </r>
      </text>
    </comment>
    <comment ref="AZ56" authorId="0">
      <text>
        <r>
          <rPr>
            <b/>
            <sz val="9"/>
            <color indexed="81"/>
            <rFont val="Tahoma"/>
            <family val="2"/>
          </rPr>
          <t>per 26 hr kerja</t>
        </r>
      </text>
    </comment>
    <comment ref="BL57" authorId="0">
      <text>
        <r>
          <rPr>
            <b/>
            <sz val="9"/>
            <color indexed="81"/>
            <rFont val="Tahoma"/>
            <family val="2"/>
          </rPr>
          <t>HRD-Ririen:</t>
        </r>
        <r>
          <rPr>
            <sz val="9"/>
            <color indexed="81"/>
            <rFont val="Tahoma"/>
            <family val="2"/>
          </rPr>
          <t xml:space="preserve">
11,13,14 SEP 2021 (3HR)
</t>
        </r>
      </text>
    </comment>
    <comment ref="AZ58" authorId="0">
      <text>
        <r>
          <rPr>
            <b/>
            <sz val="9"/>
            <color indexed="81"/>
            <rFont val="Tahoma"/>
            <family val="2"/>
          </rPr>
          <t>per 26 hr kerja</t>
        </r>
      </text>
    </comment>
    <comment ref="AY59" authorId="0">
      <text>
        <r>
          <rPr>
            <b/>
            <sz val="9"/>
            <color indexed="81"/>
            <rFont val="Tahoma"/>
            <family val="2"/>
          </rPr>
          <t>HARIAN LEPAS GAJI PERHARI @Rp. 125.000</t>
        </r>
      </text>
    </comment>
    <comment ref="BA62" authorId="4">
      <text>
        <r>
          <rPr>
            <b/>
            <sz val="9"/>
            <color indexed="81"/>
            <rFont val="Tahoma"/>
            <family val="2"/>
          </rPr>
          <t>Hendrik:</t>
        </r>
        <r>
          <rPr>
            <sz val="9"/>
            <color indexed="81"/>
            <rFont val="Tahoma"/>
            <family val="2"/>
          </rPr>
          <t xml:space="preserve">
Tnj. C-Bakes</t>
        </r>
      </text>
    </comment>
    <comment ref="AZ63" authorId="0">
      <text>
        <r>
          <rPr>
            <b/>
            <sz val="9"/>
            <color indexed="81"/>
            <rFont val="Tahoma"/>
            <family val="2"/>
          </rPr>
          <t>per 26 hr kerja</t>
        </r>
      </text>
    </comment>
    <comment ref="BL63" authorId="0">
      <text>
        <r>
          <rPr>
            <b/>
            <sz val="9"/>
            <color indexed="81"/>
            <rFont val="Tahoma"/>
            <family val="2"/>
          </rPr>
          <t>HRD-Ririen:</t>
        </r>
        <r>
          <rPr>
            <sz val="9"/>
            <color indexed="81"/>
            <rFont val="Tahoma"/>
            <family val="2"/>
          </rPr>
          <t xml:space="preserve">
1-3 MAR 2021 (3HR)</t>
        </r>
      </text>
    </comment>
    <comment ref="BL64" authorId="0">
      <text>
        <r>
          <rPr>
            <b/>
            <sz val="9"/>
            <color indexed="81"/>
            <rFont val="Tahoma"/>
            <family val="2"/>
          </rPr>
          <t>HRD-Ririen:</t>
        </r>
        <r>
          <rPr>
            <sz val="9"/>
            <color indexed="81"/>
            <rFont val="Tahoma"/>
            <family val="2"/>
          </rPr>
          <t xml:space="preserve">
2-3 JAN 2021 (2HR)</t>
        </r>
      </text>
    </comment>
    <comment ref="B66" authorId="5">
      <text>
        <r>
          <rPr>
            <b/>
            <sz val="9"/>
            <rFont val="Tahoma"/>
            <family val="2"/>
          </rPr>
          <t>MUTASI CITRA KE KST GS TGL 4 JAN 2020</t>
        </r>
      </text>
    </comment>
    <comment ref="AZ66" authorId="0">
      <text>
        <r>
          <rPr>
            <b/>
            <sz val="9"/>
            <color indexed="81"/>
            <rFont val="Tahoma"/>
            <family val="2"/>
          </rPr>
          <t>per 26 hr kerja</t>
        </r>
      </text>
    </comment>
    <comment ref="BL66" authorId="6">
      <text>
        <r>
          <rPr>
            <b/>
            <sz val="9"/>
            <color indexed="81"/>
            <rFont val="Tahoma"/>
            <family val="2"/>
          </rPr>
          <t>23,24,25 NOV 2021 (3HR)</t>
        </r>
      </text>
    </comment>
    <comment ref="BV66" authorId="0">
      <text>
        <r>
          <rPr>
            <b/>
            <sz val="9"/>
            <color indexed="81"/>
            <rFont val="Tahoma"/>
            <family val="2"/>
          </rPr>
          <t>HRD-Ririen:</t>
        </r>
        <r>
          <rPr>
            <sz val="9"/>
            <color indexed="81"/>
            <rFont val="Tahoma"/>
            <family val="2"/>
          </rPr>
          <t xml:space="preserve">
10-12 APR 2021
29 OCT 2021</t>
        </r>
      </text>
    </comment>
    <comment ref="AN68" authorId="0">
      <text>
        <r>
          <rPr>
            <b/>
            <sz val="9"/>
            <color indexed="81"/>
            <rFont val="Tahoma"/>
            <family val="2"/>
          </rPr>
          <t>PER 26HR KERJA</t>
        </r>
      </text>
    </comment>
    <comment ref="AN70" authorId="0">
      <text>
        <r>
          <rPr>
            <b/>
            <sz val="9"/>
            <color indexed="81"/>
            <rFont val="Tahoma"/>
            <family val="2"/>
          </rPr>
          <t>PER 26HR KERJA</t>
        </r>
      </text>
    </comment>
    <comment ref="AN71" authorId="0">
      <text>
        <r>
          <rPr>
            <b/>
            <sz val="9"/>
            <color indexed="81"/>
            <rFont val="Tahoma"/>
            <family val="2"/>
          </rPr>
          <t>PER 26HR KERJA</t>
        </r>
      </text>
    </comment>
    <comment ref="AN72" authorId="0">
      <text>
        <r>
          <rPr>
            <b/>
            <sz val="9"/>
            <color indexed="81"/>
            <rFont val="Tahoma"/>
            <family val="2"/>
          </rPr>
          <t>per 26 hr kerja</t>
        </r>
      </text>
    </comment>
    <comment ref="AZ78" authorId="0">
      <text>
        <r>
          <rPr>
            <b/>
            <sz val="9"/>
            <color indexed="81"/>
            <rFont val="Tahoma"/>
            <family val="2"/>
          </rPr>
          <t>per 26 hr kerja</t>
        </r>
      </text>
    </comment>
    <comment ref="AZ79" authorId="0">
      <text>
        <r>
          <rPr>
            <b/>
            <sz val="9"/>
            <color indexed="81"/>
            <rFont val="Tahoma"/>
            <family val="2"/>
          </rPr>
          <t>per 26 hr kerja</t>
        </r>
      </text>
    </comment>
    <comment ref="AZ80" authorId="0">
      <text>
        <r>
          <rPr>
            <b/>
            <sz val="9"/>
            <color indexed="81"/>
            <rFont val="Tahoma"/>
            <family val="2"/>
          </rPr>
          <t>per 26 hr kerja</t>
        </r>
      </text>
    </comment>
    <comment ref="AZ82" authorId="0">
      <text>
        <r>
          <rPr>
            <b/>
            <sz val="9"/>
            <color indexed="81"/>
            <rFont val="Tahoma"/>
            <family val="2"/>
          </rPr>
          <t>per 26 hr kerja</t>
        </r>
      </text>
    </comment>
    <comment ref="AZ83" authorId="0">
      <text>
        <r>
          <rPr>
            <b/>
            <sz val="9"/>
            <color indexed="81"/>
            <rFont val="Tahoma"/>
            <family val="2"/>
          </rPr>
          <t>per 26 hr kerja</t>
        </r>
      </text>
    </comment>
    <comment ref="AZ87" authorId="0">
      <text>
        <r>
          <rPr>
            <b/>
            <sz val="9"/>
            <color indexed="81"/>
            <rFont val="Tahoma"/>
            <family val="2"/>
          </rPr>
          <t>HRD-Ririen:</t>
        </r>
        <r>
          <rPr>
            <sz val="9"/>
            <color indexed="81"/>
            <rFont val="Tahoma"/>
            <family val="2"/>
          </rPr>
          <t xml:space="preserve">
PER 26 HR KERJA
SEHARI RP. 15.000,-</t>
        </r>
      </text>
    </comment>
    <comment ref="BV87" authorId="0">
      <text>
        <r>
          <rPr>
            <b/>
            <sz val="9"/>
            <color indexed="81"/>
            <rFont val="Tahoma"/>
            <family val="2"/>
          </rPr>
          <t>HRD-Ririen:</t>
        </r>
        <r>
          <rPr>
            <sz val="9"/>
            <color indexed="81"/>
            <rFont val="Tahoma"/>
            <family val="2"/>
          </rPr>
          <t xml:space="preserve">
12,13,14 MAR 2021</t>
        </r>
      </text>
    </comment>
    <comment ref="AZ89" authorId="0">
      <text>
        <r>
          <rPr>
            <b/>
            <sz val="9"/>
            <color indexed="81"/>
            <rFont val="Tahoma"/>
            <family val="2"/>
          </rPr>
          <t>PER 26 HR KERJA</t>
        </r>
      </text>
    </comment>
    <comment ref="B90" authorId="5">
      <text>
        <r>
          <rPr>
            <b/>
            <sz val="9"/>
            <rFont val="Tahoma"/>
            <family val="2"/>
          </rPr>
          <t xml:space="preserve">MUTASI CITRA - KSM GS 4 JAN 2020
KSM GADING SEPONG
</t>
        </r>
      </text>
    </comment>
    <comment ref="AZ90" authorId="0">
      <text>
        <r>
          <rPr>
            <b/>
            <sz val="9"/>
            <color indexed="81"/>
            <rFont val="Tahoma"/>
            <family val="2"/>
          </rPr>
          <t>per 26 hr kerja</t>
        </r>
      </text>
    </comment>
    <comment ref="BV90" authorId="0">
      <text>
        <r>
          <rPr>
            <b/>
            <sz val="9"/>
            <color indexed="81"/>
            <rFont val="Tahoma"/>
            <family val="2"/>
          </rPr>
          <t>HRD-Ririen:</t>
        </r>
        <r>
          <rPr>
            <sz val="9"/>
            <color indexed="81"/>
            <rFont val="Tahoma"/>
            <family val="2"/>
          </rPr>
          <t xml:space="preserve">
2 JAN 2021 (1HR)
12 MAY 21 (1HR)
31 MAY 21 (1HR)
14-15 NOV 21 (2HR)
16 NOV 2021 (1HR)
6 DEC 21 (1HR)
13,14,15 DEC 2021 (3HT)</t>
        </r>
      </text>
    </comment>
    <comment ref="AZ91" authorId="0">
      <text>
        <r>
          <rPr>
            <b/>
            <sz val="9"/>
            <color indexed="81"/>
            <rFont val="Tahoma"/>
            <family val="2"/>
          </rPr>
          <t>PER 26 HR KERJA</t>
        </r>
      </text>
    </comment>
    <comment ref="AZ92" authorId="0">
      <text>
        <r>
          <rPr>
            <b/>
            <sz val="9"/>
            <color indexed="81"/>
            <rFont val="Tahoma"/>
            <family val="2"/>
          </rPr>
          <t>per 26 hr kerja</t>
        </r>
      </text>
    </comment>
    <comment ref="AZ93" authorId="0">
      <text>
        <r>
          <rPr>
            <b/>
            <sz val="9"/>
            <color indexed="81"/>
            <rFont val="Tahoma"/>
            <family val="2"/>
          </rPr>
          <t>per 26 hr kerja</t>
        </r>
      </text>
    </comment>
    <comment ref="AZ94" authorId="0">
      <text>
        <r>
          <rPr>
            <b/>
            <sz val="9"/>
            <color indexed="81"/>
            <rFont val="Tahoma"/>
            <family val="2"/>
          </rPr>
          <t>per 26 hr kerja</t>
        </r>
      </text>
    </comment>
    <comment ref="BV95" authorId="0">
      <text>
        <r>
          <rPr>
            <b/>
            <sz val="9"/>
            <color indexed="81"/>
            <rFont val="Tahoma"/>
            <family val="2"/>
          </rPr>
          <t>HRD-Ririen:</t>
        </r>
        <r>
          <rPr>
            <sz val="9"/>
            <color indexed="81"/>
            <rFont val="Tahoma"/>
            <family val="2"/>
          </rPr>
          <t xml:space="preserve">
16,30 MAR , 11 APR 2021 (3HR)</t>
        </r>
      </text>
    </comment>
    <comment ref="AZ96" authorId="0">
      <text>
        <r>
          <rPr>
            <b/>
            <sz val="9"/>
            <color indexed="81"/>
            <rFont val="Tahoma"/>
            <family val="2"/>
          </rPr>
          <t>per 26 hr kerja</t>
        </r>
      </text>
    </comment>
    <comment ref="AZ97" authorId="0">
      <text>
        <r>
          <rPr>
            <b/>
            <sz val="9"/>
            <color indexed="81"/>
            <rFont val="Tahoma"/>
            <family val="2"/>
          </rPr>
          <t>per 26 hr kerja</t>
        </r>
      </text>
    </comment>
    <comment ref="BV97" authorId="0">
      <text>
        <r>
          <rPr>
            <b/>
            <sz val="9"/>
            <color indexed="81"/>
            <rFont val="Tahoma"/>
            <family val="2"/>
          </rPr>
          <t>HRD-Ririen:</t>
        </r>
        <r>
          <rPr>
            <sz val="9"/>
            <color indexed="81"/>
            <rFont val="Tahoma"/>
            <family val="2"/>
          </rPr>
          <t xml:space="preserve">
16 MAR 2021 (1HR)
7-8 DEC 2021</t>
        </r>
      </text>
    </comment>
    <comment ref="AZ100" authorId="0">
      <text>
        <r>
          <rPr>
            <b/>
            <sz val="9"/>
            <color indexed="81"/>
            <rFont val="Tahoma"/>
            <family val="2"/>
          </rPr>
          <t>per 26 hr kerja</t>
        </r>
      </text>
    </comment>
    <comment ref="AZ101" authorId="0">
      <text>
        <r>
          <rPr>
            <b/>
            <sz val="9"/>
            <color indexed="81"/>
            <rFont val="Tahoma"/>
            <family val="2"/>
          </rPr>
          <t>per 26 hr kerja</t>
        </r>
      </text>
    </comment>
    <comment ref="BV101" authorId="0">
      <text>
        <r>
          <rPr>
            <b/>
            <sz val="9"/>
            <color indexed="81"/>
            <rFont val="Tahoma"/>
            <family val="2"/>
          </rPr>
          <t>HRD-Ririen:</t>
        </r>
        <r>
          <rPr>
            <sz val="9"/>
            <color indexed="81"/>
            <rFont val="Tahoma"/>
            <family val="2"/>
          </rPr>
          <t xml:space="preserve">
3 APR 2021 (1HR)
11,12,13 oct 21 (3hr)
19 OCT 21 (1HR)
1,2,3 NOV 21 (3HR)</t>
        </r>
      </text>
    </comment>
    <comment ref="AZ103" authorId="0">
      <text>
        <r>
          <rPr>
            <b/>
            <sz val="9"/>
            <color indexed="81"/>
            <rFont val="Tahoma"/>
            <family val="2"/>
          </rPr>
          <t>PER 26 HR KERJA</t>
        </r>
      </text>
    </comment>
    <comment ref="BV103" authorId="0">
      <text>
        <r>
          <rPr>
            <b/>
            <sz val="9"/>
            <color indexed="81"/>
            <rFont val="Tahoma"/>
            <family val="2"/>
          </rPr>
          <t>HRD-Ririen:</t>
        </r>
        <r>
          <rPr>
            <sz val="9"/>
            <color indexed="81"/>
            <rFont val="Tahoma"/>
            <family val="2"/>
          </rPr>
          <t xml:space="preserve">
13 JAN 2021 (1 HR)
22 JAN 2021 (1HR)
25 MAR 2021 (1HR)</t>
        </r>
      </text>
    </comment>
    <comment ref="AZ105" authorId="0">
      <text>
        <r>
          <rPr>
            <b/>
            <sz val="9"/>
            <color indexed="81"/>
            <rFont val="Tahoma"/>
            <family val="2"/>
          </rPr>
          <t>per 26hr kerja</t>
        </r>
      </text>
    </comment>
    <comment ref="BV109" authorId="0">
      <text>
        <r>
          <rPr>
            <b/>
            <sz val="9"/>
            <color indexed="81"/>
            <rFont val="Tahoma"/>
            <family val="2"/>
          </rPr>
          <t>HRD-Ririen:</t>
        </r>
        <r>
          <rPr>
            <sz val="9"/>
            <color indexed="81"/>
            <rFont val="Tahoma"/>
            <family val="2"/>
          </rPr>
          <t xml:space="preserve">
16 JAN 2021 (1HR)</t>
        </r>
      </text>
    </comment>
    <comment ref="BV110" authorId="0">
      <text>
        <r>
          <rPr>
            <b/>
            <sz val="9"/>
            <color indexed="81"/>
            <rFont val="Tahoma"/>
            <family val="2"/>
          </rPr>
          <t>HRD-Ririen:</t>
        </r>
        <r>
          <rPr>
            <sz val="9"/>
            <color indexed="81"/>
            <rFont val="Tahoma"/>
            <family val="2"/>
          </rPr>
          <t xml:space="preserve">
20,21,22 FEB 2021 (3HR)HUTANG CUTI 2021</t>
        </r>
      </text>
    </comment>
    <comment ref="B111" authorId="5">
      <text>
        <r>
          <rPr>
            <b/>
            <sz val="9"/>
            <rFont val="Tahoma"/>
            <family val="2"/>
          </rPr>
          <t>MUTASI KSM DUTA MAS - KSM PI TGL 12 FEB 2020</t>
        </r>
      </text>
    </comment>
    <comment ref="BV112" authorId="0">
      <text>
        <r>
          <rPr>
            <b/>
            <sz val="9"/>
            <color indexed="81"/>
            <rFont val="Tahoma"/>
            <family val="2"/>
          </rPr>
          <t>HRD-Ririen:</t>
        </r>
        <r>
          <rPr>
            <sz val="9"/>
            <color indexed="81"/>
            <rFont val="Tahoma"/>
            <family val="2"/>
          </rPr>
          <t xml:space="preserve">
2-5 JAN 2021 (4HR)
1,6,7 feb 2021 (3HR)</t>
        </r>
      </text>
    </comment>
    <comment ref="AY113" authorId="6">
      <text>
        <r>
          <rPr>
            <b/>
            <sz val="9"/>
            <color indexed="81"/>
            <rFont val="Tahoma"/>
            <family val="2"/>
          </rPr>
          <t xml:space="preserve">STR BLM JADI DAN BLM BISA DIAJUKAN UNTUK PENGAJUAN TUNJANGAN KENAIKAN
FU 7 DEC 2021 (SEGERA JADI)
</t>
        </r>
      </text>
    </comment>
    <comment ref="AZ113" authorId="0">
      <text>
        <r>
          <rPr>
            <b/>
            <sz val="9"/>
            <color indexed="81"/>
            <rFont val="Tahoma"/>
            <family val="2"/>
          </rPr>
          <t>per 26 hr kerja</t>
        </r>
      </text>
    </comment>
    <comment ref="BV113" authorId="0">
      <text>
        <r>
          <rPr>
            <b/>
            <sz val="9"/>
            <color indexed="81"/>
            <rFont val="Tahoma"/>
            <family val="2"/>
          </rPr>
          <t>HRD-Ririen:</t>
        </r>
        <r>
          <rPr>
            <sz val="9"/>
            <color indexed="81"/>
            <rFont val="Tahoma"/>
            <family val="2"/>
          </rPr>
          <t xml:space="preserve">
11-13 JAN 2021 (3HR)
10 APR 2021 (1HR)</t>
        </r>
      </text>
    </comment>
    <comment ref="AZ114" authorId="0">
      <text>
        <r>
          <rPr>
            <b/>
            <sz val="9"/>
            <color indexed="81"/>
            <rFont val="Tahoma"/>
            <family val="2"/>
          </rPr>
          <t>PER 26HR KERJA</t>
        </r>
      </text>
    </comment>
    <comment ref="AZ115" authorId="0">
      <text>
        <r>
          <rPr>
            <b/>
            <sz val="9"/>
            <color indexed="81"/>
            <rFont val="Tahoma"/>
            <family val="2"/>
          </rPr>
          <t>per 26 hr kerja</t>
        </r>
      </text>
    </comment>
    <comment ref="AZ116" authorId="0">
      <text>
        <r>
          <rPr>
            <b/>
            <sz val="9"/>
            <color indexed="81"/>
            <rFont val="Tahoma"/>
            <family val="2"/>
          </rPr>
          <t>per 26 hr kerja</t>
        </r>
      </text>
    </comment>
    <comment ref="BV116" authorId="0">
      <text>
        <r>
          <rPr>
            <b/>
            <sz val="9"/>
            <color indexed="81"/>
            <rFont val="Tahoma"/>
            <family val="2"/>
          </rPr>
          <t>HRD-Ririen:</t>
        </r>
        <r>
          <rPr>
            <sz val="9"/>
            <color indexed="81"/>
            <rFont val="Tahoma"/>
            <family val="2"/>
          </rPr>
          <t xml:space="preserve">
14-15 MAR 2021 (2HR)
16-17 MAR 2021 (2HR)</t>
        </r>
      </text>
    </comment>
    <comment ref="AZ118" authorId="0">
      <text>
        <r>
          <rPr>
            <b/>
            <sz val="9"/>
            <color indexed="81"/>
            <rFont val="Tahoma"/>
            <family val="2"/>
          </rPr>
          <t>per 26 hr kerja</t>
        </r>
      </text>
    </comment>
    <comment ref="BW122" authorId="0">
      <text>
        <r>
          <rPr>
            <b/>
            <sz val="9"/>
            <color indexed="81"/>
            <rFont val="Tahoma"/>
            <family val="2"/>
          </rPr>
          <t>HRD-Ririen:</t>
        </r>
        <r>
          <rPr>
            <sz val="9"/>
            <color indexed="81"/>
            <rFont val="Tahoma"/>
            <family val="2"/>
          </rPr>
          <t xml:space="preserve">
2,3,4 MAR 2021 (3HR)</t>
        </r>
      </text>
    </comment>
    <comment ref="B123" authorId="3">
      <text>
        <r>
          <rPr>
            <b/>
            <sz val="9"/>
            <rFont val="Tahoma"/>
            <family val="2"/>
          </rPr>
          <t>DAN KUSUMA DUTA MAS</t>
        </r>
      </text>
    </comment>
    <comment ref="BA128" authorId="0">
      <text>
        <r>
          <rPr>
            <b/>
            <sz val="9"/>
            <color indexed="81"/>
            <rFont val="Tahoma"/>
            <family val="2"/>
          </rPr>
          <t>per 26hr kerja</t>
        </r>
      </text>
    </comment>
    <comment ref="BA129" authorId="0">
      <text>
        <r>
          <rPr>
            <b/>
            <sz val="9"/>
            <color indexed="81"/>
            <rFont val="Tahoma"/>
            <family val="2"/>
          </rPr>
          <t>HRD-Ririen:</t>
        </r>
        <r>
          <rPr>
            <sz val="9"/>
            <color indexed="81"/>
            <rFont val="Tahoma"/>
            <family val="2"/>
          </rPr>
          <t xml:space="preserve">
PER 26 HR KERJA
SEHARI RP. 15.000,-</t>
        </r>
      </text>
    </comment>
    <comment ref="BB129" authorId="6">
      <text>
        <r>
          <rPr>
            <b/>
            <sz val="9"/>
            <color indexed="81"/>
            <rFont val="Tahoma"/>
            <family val="2"/>
          </rPr>
          <t>KENAIKAN GAJI JAN 2022</t>
        </r>
      </text>
    </comment>
    <comment ref="BW129" authorId="0">
      <text>
        <r>
          <rPr>
            <b/>
            <sz val="9"/>
            <color indexed="81"/>
            <rFont val="Tahoma"/>
            <family val="2"/>
          </rPr>
          <t>HRD-Ririen:</t>
        </r>
        <r>
          <rPr>
            <sz val="9"/>
            <color indexed="81"/>
            <rFont val="Tahoma"/>
            <family val="2"/>
          </rPr>
          <t xml:space="preserve">
18-19 JAN 2021 (2HR)
17-18 DEC 2021</t>
        </r>
      </text>
    </comment>
    <comment ref="BA130" authorId="0">
      <text>
        <r>
          <rPr>
            <b/>
            <sz val="9"/>
            <color indexed="81"/>
            <rFont val="Tahoma"/>
            <family val="2"/>
          </rPr>
          <t>HRD-Ririen:</t>
        </r>
        <r>
          <rPr>
            <sz val="9"/>
            <color indexed="81"/>
            <rFont val="Tahoma"/>
            <family val="2"/>
          </rPr>
          <t xml:space="preserve">
PER 26 HR KERJA
SEHARI RP. 15.000,-</t>
        </r>
      </text>
    </comment>
    <comment ref="BW130" authorId="0">
      <text>
        <r>
          <rPr>
            <b/>
            <sz val="9"/>
            <color indexed="81"/>
            <rFont val="Tahoma"/>
            <family val="2"/>
          </rPr>
          <t>HRD-Ririen:</t>
        </r>
        <r>
          <rPr>
            <sz val="9"/>
            <color indexed="81"/>
            <rFont val="Tahoma"/>
            <family val="2"/>
          </rPr>
          <t xml:space="preserve">
13,14,15 FEB 2021 (3HR)
12 MAR 2021 (1HR)</t>
        </r>
      </text>
    </comment>
    <comment ref="BA131" authorId="0">
      <text>
        <r>
          <rPr>
            <b/>
            <sz val="9"/>
            <color indexed="81"/>
            <rFont val="Tahoma"/>
            <family val="2"/>
          </rPr>
          <t>HRD-Ririen:</t>
        </r>
        <r>
          <rPr>
            <sz val="9"/>
            <color indexed="81"/>
            <rFont val="Tahoma"/>
            <family val="2"/>
          </rPr>
          <t xml:space="preserve">
PER 26 HR KERJA
SEHARI RP. 15.000,-</t>
        </r>
      </text>
    </comment>
    <comment ref="BB131" authorId="6">
      <text>
        <r>
          <rPr>
            <b/>
            <sz val="9"/>
            <color indexed="81"/>
            <rFont val="Tahoma"/>
            <family val="2"/>
          </rPr>
          <t>KENAIKAN GAJI JAN 2022</t>
        </r>
      </text>
    </comment>
    <comment ref="BW131" authorId="0">
      <text>
        <r>
          <rPr>
            <b/>
            <sz val="9"/>
            <color indexed="81"/>
            <rFont val="Tahoma"/>
            <family val="2"/>
          </rPr>
          <t>HRD-Ririen:</t>
        </r>
        <r>
          <rPr>
            <sz val="9"/>
            <color indexed="81"/>
            <rFont val="Tahoma"/>
            <family val="2"/>
          </rPr>
          <t xml:space="preserve">
5,6,7 APR 2021 (3HR)
1-2 DEC 2021</t>
        </r>
      </text>
    </comment>
    <comment ref="BA132" authorId="0">
      <text>
        <r>
          <rPr>
            <b/>
            <sz val="9"/>
            <color indexed="81"/>
            <rFont val="Tahoma"/>
            <family val="2"/>
          </rPr>
          <t>HRD-Ririen:</t>
        </r>
        <r>
          <rPr>
            <sz val="9"/>
            <color indexed="81"/>
            <rFont val="Tahoma"/>
            <family val="2"/>
          </rPr>
          <t xml:space="preserve">
PER 26 HR KERJA
SEHARI RP. 15.000,-</t>
        </r>
      </text>
    </comment>
    <comment ref="BW132" authorId="0">
      <text>
        <r>
          <rPr>
            <b/>
            <sz val="9"/>
            <color indexed="81"/>
            <rFont val="Tahoma"/>
            <family val="2"/>
          </rPr>
          <t>HRD-Ririen:</t>
        </r>
        <r>
          <rPr>
            <sz val="9"/>
            <color indexed="81"/>
            <rFont val="Tahoma"/>
            <family val="2"/>
          </rPr>
          <t xml:space="preserve">
1 APR 2021</t>
        </r>
      </text>
    </comment>
    <comment ref="BA134" authorId="0">
      <text>
        <r>
          <rPr>
            <b/>
            <sz val="9"/>
            <color indexed="81"/>
            <rFont val="Tahoma"/>
            <family val="2"/>
          </rPr>
          <t>PER 26HR KERJA</t>
        </r>
      </text>
    </comment>
    <comment ref="BB135" authorId="6">
      <text>
        <r>
          <rPr>
            <b/>
            <sz val="9"/>
            <color indexed="81"/>
            <rFont val="Tahoma"/>
            <family val="2"/>
          </rPr>
          <t>KENAIKAN GAJI JAN 2022</t>
        </r>
      </text>
    </comment>
  </commentList>
</comments>
</file>

<file path=xl/comments4.xml><?xml version="1.0" encoding="utf-8"?>
<comments xmlns="http://schemas.openxmlformats.org/spreadsheetml/2006/main">
  <authors>
    <author>HRD-Ririen</author>
    <author>Ririn_HRD</author>
    <author>User</author>
  </authors>
  <commentList>
    <comment ref="G9" authorId="0">
      <text>
        <r>
          <rPr>
            <b/>
            <sz val="9"/>
            <color indexed="81"/>
            <rFont val="Tahoma"/>
            <family val="2"/>
          </rPr>
          <t>HRD-Ririen:</t>
        </r>
        <r>
          <rPr>
            <sz val="9"/>
            <color indexed="81"/>
            <rFont val="Tahoma"/>
            <family val="2"/>
          </rPr>
          <t xml:space="preserve">
PER 26 HR KERJA
SEHARI RP. 15.000,-</t>
        </r>
      </text>
    </comment>
    <comment ref="H9" authorId="1">
      <text>
        <r>
          <rPr>
            <b/>
            <sz val="9"/>
            <color indexed="81"/>
            <rFont val="Tahoma"/>
            <family val="2"/>
          </rPr>
          <t>KENAIKAN GAJI JAN 2022</t>
        </r>
      </text>
    </comment>
    <comment ref="G10" authorId="0">
      <text>
        <r>
          <rPr>
            <b/>
            <sz val="9"/>
            <color indexed="81"/>
            <rFont val="Tahoma"/>
            <family val="2"/>
          </rPr>
          <t>HRD-Ririen:</t>
        </r>
        <r>
          <rPr>
            <sz val="9"/>
            <color indexed="81"/>
            <rFont val="Tahoma"/>
            <family val="2"/>
          </rPr>
          <t xml:space="preserve">
PER 26 HR KERJA
SEHARI RP. 15.000,-</t>
        </r>
      </text>
    </comment>
    <comment ref="H10" authorId="1">
      <text>
        <r>
          <rPr>
            <b/>
            <sz val="9"/>
            <color indexed="81"/>
            <rFont val="Tahoma"/>
            <family val="2"/>
          </rPr>
          <t>KENAIKAN GAJI JAN 2022</t>
        </r>
      </text>
    </comment>
    <comment ref="H11" authorId="1">
      <text>
        <r>
          <rPr>
            <b/>
            <sz val="9"/>
            <color indexed="81"/>
            <rFont val="Tahoma"/>
            <family val="2"/>
          </rPr>
          <t>KENAIKAN GAJI JAN 2022</t>
        </r>
      </text>
    </comment>
    <comment ref="G12" authorId="0">
      <text>
        <r>
          <rPr>
            <b/>
            <sz val="9"/>
            <color indexed="81"/>
            <rFont val="Tahoma"/>
            <family val="2"/>
          </rPr>
          <t>HRD-Ririen:</t>
        </r>
        <r>
          <rPr>
            <sz val="9"/>
            <color indexed="81"/>
            <rFont val="Tahoma"/>
            <family val="2"/>
          </rPr>
          <t xml:space="preserve">
PER 26HR KERJA
SEHARI RP.20.000,-</t>
        </r>
      </text>
    </comment>
    <comment ref="G13" authorId="0">
      <text>
        <r>
          <rPr>
            <b/>
            <sz val="9"/>
            <color indexed="81"/>
            <rFont val="Tahoma"/>
            <family val="2"/>
          </rPr>
          <t>HRD-Ririen:</t>
        </r>
        <r>
          <rPr>
            <sz val="9"/>
            <color indexed="81"/>
            <rFont val="Tahoma"/>
            <family val="2"/>
          </rPr>
          <t xml:space="preserve">
PER 26HR KERJA
SEHARI RP.20.000,-</t>
        </r>
      </text>
    </comment>
    <comment ref="H13" authorId="1">
      <text>
        <r>
          <rPr>
            <b/>
            <sz val="9"/>
            <color indexed="81"/>
            <rFont val="Tahoma"/>
            <family val="2"/>
          </rPr>
          <t>KENAIKAN GAJI JAN 2022</t>
        </r>
      </text>
    </comment>
    <comment ref="G14" authorId="0">
      <text>
        <r>
          <rPr>
            <b/>
            <sz val="9"/>
            <color indexed="81"/>
            <rFont val="Tahoma"/>
            <family val="2"/>
          </rPr>
          <t>HRD-Ririen:</t>
        </r>
        <r>
          <rPr>
            <sz val="9"/>
            <color indexed="81"/>
            <rFont val="Tahoma"/>
            <family val="2"/>
          </rPr>
          <t xml:space="preserve">
PER 26 HR KERJA
SEHARI RP. 15.000,-</t>
        </r>
      </text>
    </comment>
    <comment ref="H14" authorId="1">
      <text>
        <r>
          <rPr>
            <b/>
            <sz val="9"/>
            <color indexed="81"/>
            <rFont val="Tahoma"/>
            <family val="2"/>
          </rPr>
          <t>KENAIKAN GAJI JAN 2022</t>
        </r>
      </text>
    </comment>
    <comment ref="G15" authorId="0">
      <text>
        <r>
          <rPr>
            <b/>
            <sz val="9"/>
            <color indexed="81"/>
            <rFont val="Tahoma"/>
            <family val="2"/>
          </rPr>
          <t>HRD-Ririen:</t>
        </r>
        <r>
          <rPr>
            <sz val="9"/>
            <color indexed="81"/>
            <rFont val="Tahoma"/>
            <family val="2"/>
          </rPr>
          <t xml:space="preserve">
PER 26 HR KERJA
SEHARI RP. 15.000,-</t>
        </r>
      </text>
    </comment>
    <comment ref="G16" authorId="0">
      <text>
        <r>
          <rPr>
            <b/>
            <sz val="9"/>
            <color indexed="81"/>
            <rFont val="Tahoma"/>
            <family val="2"/>
          </rPr>
          <t>HRD-Ririen:</t>
        </r>
        <r>
          <rPr>
            <sz val="9"/>
            <color indexed="81"/>
            <rFont val="Tahoma"/>
            <family val="2"/>
          </rPr>
          <t xml:space="preserve">
PER 26 HR KERJA
SEHARI RP. 15.000,-</t>
        </r>
      </text>
    </comment>
    <comment ref="G17" authorId="0">
      <text>
        <r>
          <rPr>
            <b/>
            <sz val="9"/>
            <color indexed="81"/>
            <rFont val="Tahoma"/>
            <family val="2"/>
          </rPr>
          <t>HRD-Ririen:</t>
        </r>
        <r>
          <rPr>
            <sz val="9"/>
            <color indexed="81"/>
            <rFont val="Tahoma"/>
            <family val="2"/>
          </rPr>
          <t xml:space="preserve">
PER 26 HR KERJA
SEHARI RP. 15.000,-</t>
        </r>
      </text>
    </comment>
    <comment ref="G18" authorId="0">
      <text>
        <r>
          <rPr>
            <b/>
            <sz val="9"/>
            <color indexed="81"/>
            <rFont val="Tahoma"/>
            <family val="2"/>
          </rPr>
          <t>HRD-Ririen:</t>
        </r>
        <r>
          <rPr>
            <sz val="9"/>
            <color indexed="81"/>
            <rFont val="Tahoma"/>
            <family val="2"/>
          </rPr>
          <t xml:space="preserve">
PER 26 HR KERJA
SEHARI RP. 15.000,-</t>
        </r>
      </text>
    </comment>
    <comment ref="G19" authorId="0">
      <text>
        <r>
          <rPr>
            <b/>
            <sz val="9"/>
            <color indexed="81"/>
            <rFont val="Tahoma"/>
            <family val="2"/>
          </rPr>
          <t>HRD-Ririen:</t>
        </r>
        <r>
          <rPr>
            <sz val="9"/>
            <color indexed="81"/>
            <rFont val="Tahoma"/>
            <family val="2"/>
          </rPr>
          <t xml:space="preserve">
PER HR RP. 12.000,-
PER 26 HR KERJA
</t>
        </r>
      </text>
    </comment>
    <comment ref="H19" authorId="1">
      <text>
        <r>
          <rPr>
            <b/>
            <sz val="9"/>
            <color indexed="81"/>
            <rFont val="Tahoma"/>
            <family val="2"/>
          </rPr>
          <t>KENAIKAN GAJI JAN 2022</t>
        </r>
      </text>
    </comment>
    <comment ref="F22" authorId="0">
      <text>
        <r>
          <rPr>
            <b/>
            <sz val="9"/>
            <color indexed="81"/>
            <rFont val="Tahoma"/>
            <family val="2"/>
          </rPr>
          <t>gaji pengajuan payroll sep 2021
sebelumnya : 3.250.000</t>
        </r>
      </text>
    </comment>
    <comment ref="G22" authorId="0">
      <text>
        <r>
          <rPr>
            <b/>
            <sz val="9"/>
            <color indexed="81"/>
            <rFont val="Tahoma"/>
            <family val="2"/>
          </rPr>
          <t>per 26 hr kerja</t>
        </r>
      </text>
    </comment>
    <comment ref="I22" authorId="0">
      <text>
        <r>
          <rPr>
            <b/>
            <sz val="9"/>
            <color indexed="81"/>
            <rFont val="Tahoma"/>
            <family val="2"/>
          </rPr>
          <t>gaji pengajuan payroll sep 2021
sebelumnya : 1.250.000</t>
        </r>
      </text>
    </comment>
    <comment ref="F24" authorId="1">
      <text>
        <r>
          <rPr>
            <b/>
            <sz val="9"/>
            <color indexed="81"/>
            <rFont val="Tahoma"/>
            <family val="2"/>
          </rPr>
          <t>UANG HARIAN JAGA 250K</t>
        </r>
      </text>
    </comment>
    <comment ref="H24" authorId="1">
      <text>
        <r>
          <rPr>
            <b/>
            <sz val="9"/>
            <color indexed="81"/>
            <rFont val="Tahoma"/>
            <family val="2"/>
          </rPr>
          <t>KENAIKAN GAJI JAN 2022</t>
        </r>
      </text>
    </comment>
    <comment ref="F25" authorId="1">
      <text>
        <r>
          <rPr>
            <b/>
            <sz val="9"/>
            <color indexed="81"/>
            <rFont val="Tahoma"/>
            <family val="2"/>
          </rPr>
          <t>UANG HARIAN JAGA 250K</t>
        </r>
      </text>
    </comment>
    <comment ref="H25" authorId="1">
      <text>
        <r>
          <rPr>
            <b/>
            <sz val="9"/>
            <color indexed="81"/>
            <rFont val="Tahoma"/>
            <family val="2"/>
          </rPr>
          <t>KENAIKAN GAJI JAN 2022</t>
        </r>
      </text>
    </comment>
    <comment ref="G26" authorId="0">
      <text>
        <r>
          <rPr>
            <b/>
            <sz val="9"/>
            <color indexed="81"/>
            <rFont val="Tahoma"/>
            <family val="2"/>
          </rPr>
          <t>PER 26 HR KERJA</t>
        </r>
      </text>
    </comment>
    <comment ref="H26" authorId="1">
      <text>
        <r>
          <rPr>
            <b/>
            <sz val="9"/>
            <color indexed="81"/>
            <rFont val="Tahoma"/>
            <family val="2"/>
          </rPr>
          <t>KENAIKAN GAJI JAN 2022</t>
        </r>
      </text>
    </comment>
    <comment ref="H27" authorId="1">
      <text>
        <r>
          <rPr>
            <b/>
            <sz val="9"/>
            <color indexed="81"/>
            <rFont val="Tahoma"/>
            <family val="2"/>
          </rPr>
          <t>KENAIKAN HAJI JAN 2022</t>
        </r>
      </text>
    </comment>
    <comment ref="G28" authorId="0">
      <text>
        <r>
          <rPr>
            <b/>
            <sz val="9"/>
            <color indexed="81"/>
            <rFont val="Tahoma"/>
            <family val="2"/>
          </rPr>
          <t>PER 26 HR KERJA</t>
        </r>
      </text>
    </comment>
    <comment ref="G29" authorId="0">
      <text>
        <r>
          <rPr>
            <b/>
            <sz val="9"/>
            <color indexed="81"/>
            <rFont val="Tahoma"/>
            <family val="2"/>
          </rPr>
          <t>PER 26 HR KERJA</t>
        </r>
      </text>
    </comment>
    <comment ref="H29" authorId="1">
      <text>
        <r>
          <rPr>
            <b/>
            <sz val="9"/>
            <color indexed="81"/>
            <rFont val="Tahoma"/>
            <family val="2"/>
          </rPr>
          <t>KENAIKAN JAN 2022</t>
        </r>
      </text>
    </comment>
    <comment ref="G30" authorId="0">
      <text>
        <r>
          <rPr>
            <b/>
            <sz val="9"/>
            <color indexed="81"/>
            <rFont val="Tahoma"/>
            <family val="2"/>
          </rPr>
          <t>PER 26 HR KERJA</t>
        </r>
      </text>
    </comment>
    <comment ref="H30" authorId="1">
      <text>
        <r>
          <rPr>
            <b/>
            <sz val="9"/>
            <color indexed="81"/>
            <rFont val="Tahoma"/>
            <family val="2"/>
          </rPr>
          <t>KENAIKAN GAJI JAN 2022</t>
        </r>
      </text>
    </comment>
    <comment ref="G31" authorId="0">
      <text>
        <r>
          <rPr>
            <b/>
            <sz val="9"/>
            <color indexed="81"/>
            <rFont val="Tahoma"/>
            <family val="2"/>
          </rPr>
          <t>PER 26 HR KERJA</t>
        </r>
      </text>
    </comment>
    <comment ref="H31" authorId="1">
      <text>
        <r>
          <rPr>
            <b/>
            <sz val="9"/>
            <color indexed="81"/>
            <rFont val="Tahoma"/>
            <family val="2"/>
          </rPr>
          <t>KENAIKAN GAJI JAN 2022</t>
        </r>
      </text>
    </comment>
    <comment ref="F32" authorId="1">
      <text>
        <r>
          <rPr>
            <b/>
            <sz val="9"/>
            <color indexed="81"/>
            <rFont val="Tahoma"/>
            <family val="2"/>
          </rPr>
          <t>dari gaji 1.400.000</t>
        </r>
      </text>
    </comment>
    <comment ref="G32" authorId="0">
      <text>
        <r>
          <rPr>
            <b/>
            <sz val="9"/>
            <color indexed="81"/>
            <rFont val="Tahoma"/>
            <family val="2"/>
          </rPr>
          <t>PER 26 HR KERJA</t>
        </r>
      </text>
    </comment>
    <comment ref="G33" authorId="0">
      <text>
        <r>
          <rPr>
            <b/>
            <sz val="9"/>
            <color indexed="81"/>
            <rFont val="Tahoma"/>
            <family val="2"/>
          </rPr>
          <t>PER 26 HR KERJA</t>
        </r>
      </text>
    </comment>
    <comment ref="H33" authorId="1">
      <text>
        <r>
          <rPr>
            <b/>
            <sz val="9"/>
            <color indexed="81"/>
            <rFont val="Tahoma"/>
            <family val="2"/>
          </rPr>
          <t>KENAIKAN GAJI JAN 2022</t>
        </r>
      </text>
    </comment>
    <comment ref="D34" authorId="2">
      <text>
        <r>
          <rPr>
            <b/>
            <sz val="9"/>
            <color indexed="81"/>
            <rFont val="Tahoma"/>
            <family val="2"/>
          </rPr>
          <t>User:</t>
        </r>
        <r>
          <rPr>
            <sz val="9"/>
            <color indexed="81"/>
            <rFont val="Tahoma"/>
            <family val="2"/>
          </rPr>
          <t xml:space="preserve">
Tentara Keamanan Bulanan</t>
        </r>
      </text>
    </comment>
  </commentList>
</comments>
</file>

<file path=xl/sharedStrings.xml><?xml version="1.0" encoding="utf-8"?>
<sst xmlns="http://schemas.openxmlformats.org/spreadsheetml/2006/main" count="19403" uniqueCount="5602">
  <si>
    <t>DATA KARYAWAN</t>
  </si>
  <si>
    <t>SMA</t>
  </si>
  <si>
    <t>KUSUMA GRUP</t>
  </si>
  <si>
    <t xml:space="preserve">                             </t>
  </si>
  <si>
    <t>PERIODE : 13 AGUSTUS 2021</t>
  </si>
  <si>
    <t xml:space="preserve"> </t>
  </si>
  <si>
    <t xml:space="preserve">                                   </t>
  </si>
  <si>
    <t>Cabang</t>
  </si>
  <si>
    <t>AMB01</t>
  </si>
  <si>
    <t>MEDIS</t>
  </si>
  <si>
    <t>JIKA ADA TUGAS TAMBAHAN SELAIN TUGAS UTAMA</t>
  </si>
  <si>
    <t>NO</t>
  </si>
  <si>
    <t>CABANG</t>
  </si>
  <si>
    <t>NIK BARU</t>
  </si>
  <si>
    <t>NAMA</t>
  </si>
  <si>
    <t>NAMA PANGGILAN</t>
  </si>
  <si>
    <t>KATEGORI PENEMPATAN</t>
  </si>
  <si>
    <t>EMP GROUP</t>
  </si>
  <si>
    <t>AREA NSM</t>
  </si>
  <si>
    <t>WILAYAH ADMIN</t>
  </si>
  <si>
    <t>GRADE</t>
  </si>
  <si>
    <t>POSITION ID</t>
  </si>
  <si>
    <t>UNIT KERJA/DEPARTEMEN</t>
  </si>
  <si>
    <t>JABATAN</t>
  </si>
  <si>
    <t>NOTE/TUGAS TAMBAHAN</t>
  </si>
  <si>
    <t>JK</t>
  </si>
  <si>
    <t>TEMPAT LAHIR</t>
  </si>
  <si>
    <t>TGL LAHIR</t>
  </si>
  <si>
    <t>USIA</t>
  </si>
  <si>
    <t>TGL TRAINING</t>
  </si>
  <si>
    <t>TGL. MASUK</t>
  </si>
  <si>
    <t>MASA KERJA</t>
  </si>
  <si>
    <t>STATUS PKWT</t>
  </si>
  <si>
    <t>PENDIDIKAN</t>
  </si>
  <si>
    <t>STR/SIP/SIPER</t>
  </si>
  <si>
    <t>PENGALAMAN KERJA</t>
  </si>
  <si>
    <t>ALAMAT</t>
  </si>
  <si>
    <t>NO TEL RMH / HP</t>
  </si>
  <si>
    <t>AGAMA</t>
  </si>
  <si>
    <t>NAMA ISTRI/ SUAMI</t>
  </si>
  <si>
    <t>NAMA ANAK KE 1</t>
  </si>
  <si>
    <t>NAMA ANAK KE 2</t>
  </si>
  <si>
    <t>NAMA ANAK KE 3</t>
  </si>
  <si>
    <t>NAMA ANAK KE 4</t>
  </si>
  <si>
    <t>NO REKENING BCA</t>
  </si>
  <si>
    <t>Nama Orang Tua IBU</t>
  </si>
  <si>
    <t>Nama Orang Tua AYAH</t>
  </si>
  <si>
    <t>Alamat Orang Tua</t>
  </si>
  <si>
    <t>Nama Mertua</t>
  </si>
  <si>
    <t>Alamat Mertua</t>
  </si>
  <si>
    <t>KOMPETENSI ( expired)</t>
  </si>
  <si>
    <t>PIBI</t>
  </si>
  <si>
    <t>PENANGGUNG JAWAB</t>
  </si>
  <si>
    <t>NO.JAMSOSTEK</t>
  </si>
  <si>
    <t>NO.BPJS KESEHATAN</t>
  </si>
  <si>
    <t>KTP</t>
  </si>
  <si>
    <t>NPWP</t>
  </si>
  <si>
    <t>KET.NPWP TAMBAHAN</t>
  </si>
  <si>
    <t>GAJI</t>
  </si>
  <si>
    <t>UANG MAKAN</t>
  </si>
  <si>
    <t>ALAMAT EMAIL</t>
  </si>
  <si>
    <t>HISTORI</t>
  </si>
  <si>
    <t>OFFICE MODERNLAND</t>
  </si>
  <si>
    <t>201908010001</t>
  </si>
  <si>
    <t>ABDUL MUIS</t>
  </si>
  <si>
    <t>MUIS</t>
  </si>
  <si>
    <t>OFFICE</t>
  </si>
  <si>
    <t>TEKNISI</t>
  </si>
  <si>
    <t>GA</t>
  </si>
  <si>
    <t>TEKNISI LISTRIK</t>
  </si>
  <si>
    <t>L</t>
  </si>
  <si>
    <t>K1</t>
  </si>
  <si>
    <t>JAKARTA</t>
  </si>
  <si>
    <t>KONTRAK</t>
  </si>
  <si>
    <t xml:space="preserve">PERMATA REGENSI BLOK B4/39 RT/RW 009/016 KEL. WANASARI KEC. CIBITUNG KAB. BEKASI JAWA BARAT DALAM </t>
  </si>
  <si>
    <t>081906334722</t>
  </si>
  <si>
    <t>ISLAM</t>
  </si>
  <si>
    <t>3173071503870000</t>
  </si>
  <si>
    <t>00.000.000.0-000.000</t>
  </si>
  <si>
    <t>202004010002</t>
  </si>
  <si>
    <t>ADELYA ZAHRAENI</t>
  </si>
  <si>
    <t>ADEL</t>
  </si>
  <si>
    <t>ACCT</t>
  </si>
  <si>
    <t>ACCOUNTING</t>
  </si>
  <si>
    <t>STAFF ACCOUNTING</t>
  </si>
  <si>
    <t>P</t>
  </si>
  <si>
    <t>TK</t>
  </si>
  <si>
    <t>TANGERANG</t>
  </si>
  <si>
    <t>SMK</t>
  </si>
  <si>
    <t>TANAH TINGGI RT/RW 007/0003 KEL. TANAH TINGGI KEC. TANGERANG KOTA TANGERANG BANTEN</t>
  </si>
  <si>
    <t>0895331241161</t>
  </si>
  <si>
    <t>8670-365-892</t>
  </si>
  <si>
    <t>3671016210990001</t>
  </si>
  <si>
    <t>95.854.811.7-416.000</t>
  </si>
  <si>
    <t>KUSUMA PONDOK INDAH</t>
  </si>
  <si>
    <t>202009020003</t>
  </si>
  <si>
    <t>ADIL ESA PUTRI ZALUKHU</t>
  </si>
  <si>
    <t>PUTRI</t>
  </si>
  <si>
    <t>BC</t>
  </si>
  <si>
    <t>BEAUTICIAN</t>
  </si>
  <si>
    <t>BANGKINANG</t>
  </si>
  <si>
    <t xml:space="preserve">TETEHOSI SOROWI RT/RW -/- KEL. TETEHOSI SOROWI KEC. LAHEWA TIMUR KAB. NIAS UTARA SUMATERA UTARA </t>
  </si>
  <si>
    <t>082276229107</t>
  </si>
  <si>
    <t>1204156808020001</t>
  </si>
  <si>
    <t>202003010001</t>
  </si>
  <si>
    <t>AGUS KASNA PRANATA</t>
  </si>
  <si>
    <t>AGUS</t>
  </si>
  <si>
    <t>SPV GA</t>
  </si>
  <si>
    <t>MARKETING</t>
  </si>
  <si>
    <t>SUPERVISOR GA</t>
  </si>
  <si>
    <t>K2</t>
  </si>
  <si>
    <t>S1</t>
  </si>
  <si>
    <t>PERUM BUGEL INDAH C2 NO 7 KEL. BUGEL KEC. KARAWACI TANGERANG BANTEN15113</t>
  </si>
  <si>
    <t>083879964355</t>
  </si>
  <si>
    <t>BUDHA</t>
  </si>
  <si>
    <t>7130288949</t>
  </si>
  <si>
    <t>20077876777</t>
  </si>
  <si>
    <t>3671072701820002</t>
  </si>
  <si>
    <t>202009020001</t>
  </si>
  <si>
    <t>AGUS MOCHAMAD ROSIDIN</t>
  </si>
  <si>
    <t>RASYID</t>
  </si>
  <si>
    <t>OB</t>
  </si>
  <si>
    <t>CLERICAL</t>
  </si>
  <si>
    <t>OFFICE BOY</t>
  </si>
  <si>
    <t>OPERATOR CBAKES</t>
  </si>
  <si>
    <t>GARUT</t>
  </si>
  <si>
    <t>KP. KEBON KALAPA RT/RW 002/001 KEL. MALANGBONG KEC. MALANGBONG KAB. GARUT JAWA BARAT</t>
  </si>
  <si>
    <t>081222845808</t>
  </si>
  <si>
    <t>3205140808880016</t>
  </si>
  <si>
    <t>202002010001</t>
  </si>
  <si>
    <t>AHMAD HILMY MUHLYA</t>
  </si>
  <si>
    <t>HILMY</t>
  </si>
  <si>
    <t>GD</t>
  </si>
  <si>
    <t>KP KEBON KELAPA RT/RW 003/004 KEL. PASAR KEMIS KEC. PASAR KEMIS KAB. TANGERANG BANTEN</t>
  </si>
  <si>
    <t>081295745044</t>
  </si>
  <si>
    <t>7615150240</t>
  </si>
  <si>
    <t>3603122911880004</t>
  </si>
  <si>
    <t>55.322.905.5-418.000</t>
  </si>
  <si>
    <t>KUSUMA PLUIT</t>
  </si>
  <si>
    <t>202006020008</t>
  </si>
  <si>
    <t>ALI ANWARUDIN</t>
  </si>
  <si>
    <t>ALI</t>
  </si>
  <si>
    <t>MAJALENGKA</t>
  </si>
  <si>
    <t>DUSUN MALAUSMA KALER RT/RW 003/003 KEL. MALAUSMA KEC. MALAUSMA KAB. MAJLENGKA JAWA BARAT</t>
  </si>
  <si>
    <t>082116249103</t>
  </si>
  <si>
    <t>3210262110000001</t>
  </si>
  <si>
    <t>91.641.066.5-438.000</t>
  </si>
  <si>
    <t>KUSUMA BOGOR</t>
  </si>
  <si>
    <t>202006020009</t>
  </si>
  <si>
    <t>AMELIA LAELATUSSYARIFAH</t>
  </si>
  <si>
    <t>AMEL</t>
  </si>
  <si>
    <t>KP BEBEDAHAN RT. 01 / RW. 07, DESA MALANGBONG, KEC. MALANGBONG, KAB. GARUT</t>
  </si>
  <si>
    <t>08818209331</t>
  </si>
  <si>
    <t>3205144612020011</t>
  </si>
  <si>
    <t>ANA RISKA NUR LAELA</t>
  </si>
  <si>
    <t>ANA</t>
  </si>
  <si>
    <t>202006010003</t>
  </si>
  <si>
    <t>ANDY KURNIAWAN</t>
  </si>
  <si>
    <t>ANDY</t>
  </si>
  <si>
    <t>SARI BUMI INDAH B-4/4 RT/RW 002/018 KEL. BINONG KEC. CURUG KAB. TANGERANG BANTEN</t>
  </si>
  <si>
    <t>081382996259</t>
  </si>
  <si>
    <t>761.028.2509</t>
  </si>
  <si>
    <t>3603170804000002</t>
  </si>
  <si>
    <t>KRISTIE MEDAN RINGROAD</t>
  </si>
  <si>
    <t>ANISA</t>
  </si>
  <si>
    <t>201906020016</t>
  </si>
  <si>
    <t>ANISA SUCI PRATIWI</t>
  </si>
  <si>
    <t>TASIKMALAYA</t>
  </si>
  <si>
    <t>PERUM PERMATA INTAN REGENCY JL. INTAN BERLIA RT/RW 001/015 KEL. CEPEDAS KEC. CIPEDAS KOTA TASIKMALAYA JAWA BARAT</t>
  </si>
  <si>
    <t>081211071380</t>
  </si>
  <si>
    <t>3278014412000004</t>
  </si>
  <si>
    <t>201806020006</t>
  </si>
  <si>
    <t>ANISHA TIANA SALSABILLA</t>
  </si>
  <si>
    <t>ANISHA</t>
  </si>
  <si>
    <t>KASIR</t>
  </si>
  <si>
    <t>FO</t>
  </si>
  <si>
    <t>FRONT OFFICE</t>
  </si>
  <si>
    <t>KUNINGAN</t>
  </si>
  <si>
    <t>DUSUN MANUS RT/RW 005/001 KEL. MANDIRANCANG KEC. MANDIRANCANG KAB. KUNINGAN JAWA BARAT</t>
  </si>
  <si>
    <t>085793507546</t>
  </si>
  <si>
    <t>320814440701003</t>
  </si>
  <si>
    <t>202011020002</t>
  </si>
  <si>
    <t>ANISYA FITRIANI MURNIJAH</t>
  </si>
  <si>
    <t>ANISYA</t>
  </si>
  <si>
    <t>TANJUNG PASIR RT/RW 003/001 KEL. TANJUNG PASIR KEC. TELUKNAGA KAB. TANGERANG BANTEN</t>
  </si>
  <si>
    <t>085715106917</t>
  </si>
  <si>
    <t>3603134712010006</t>
  </si>
  <si>
    <t>KUSUMA KELAPA GADING</t>
  </si>
  <si>
    <t>202002020003</t>
  </si>
  <si>
    <t>APRI</t>
  </si>
  <si>
    <t>K</t>
  </si>
  <si>
    <t>PALEMBANG</t>
  </si>
  <si>
    <t>JL. TPH SOFYAN KENAWAS NO - RT/RW 016/005 KEL. GANDUS KEC. GANDUS KOTA PALEMBANG SUMATERA SELATAN</t>
  </si>
  <si>
    <t>082373446321</t>
  </si>
  <si>
    <t>1671120510820007</t>
  </si>
  <si>
    <t>KRISTIE PORIS</t>
  </si>
  <si>
    <t>201712030002</t>
  </si>
  <si>
    <t>ARIF HIDAYAT</t>
  </si>
  <si>
    <t>ARIF</t>
  </si>
  <si>
    <t>BREBES</t>
  </si>
  <si>
    <t>KRAJAN RT/RW 003/002 KEL. KALIWADAS KEC. BUMIAYU KAB. BREBES JAWA TENGAH</t>
  </si>
  <si>
    <t>085717752924</t>
  </si>
  <si>
    <t/>
  </si>
  <si>
    <t>TAOLIM</t>
  </si>
  <si>
    <t>3329032804940007</t>
  </si>
  <si>
    <t>KUSUMA LEBAK BULUS</t>
  </si>
  <si>
    <t>202007020006</t>
  </si>
  <si>
    <t>ARIFAH SYAFARINA</t>
  </si>
  <si>
    <t>RINA</t>
  </si>
  <si>
    <t>STOKIS</t>
  </si>
  <si>
    <t>KP. PANGKALAN RT/RW 001/004 KEL. CITERAS KEC. MALANGBONG KAB. GARUT JAWA BARAT</t>
  </si>
  <si>
    <t>082317018720</t>
  </si>
  <si>
    <t>3205144709940005</t>
  </si>
  <si>
    <t>202009010004</t>
  </si>
  <si>
    <t>ARIYANTO</t>
  </si>
  <si>
    <t>ARI</t>
  </si>
  <si>
    <t>082269316665</t>
  </si>
  <si>
    <t>KRISTIE CIGANJUR</t>
  </si>
  <si>
    <t>200901020001</t>
  </si>
  <si>
    <t>AROS AWALIS RAHAYU</t>
  </si>
  <si>
    <t>AROS</t>
  </si>
  <si>
    <t>HEAD BEAUTICIAN</t>
  </si>
  <si>
    <t>JL. MARGASATWA GG H BEDEN NO. 47 RRT/RW 010/002 KEL. PONDOK LABU KEC. CILANDAK JAKARTA SELATAN DKI JAKARTA</t>
  </si>
  <si>
    <t>081316747548</t>
  </si>
  <si>
    <t>3174044804810001</t>
  </si>
  <si>
    <t>MEDISA MANGGA BESAR</t>
  </si>
  <si>
    <t>ARYATI</t>
  </si>
  <si>
    <t>OFFICE GIRL</t>
  </si>
  <si>
    <t>K3</t>
  </si>
  <si>
    <t>BOGOR</t>
  </si>
  <si>
    <t>SD</t>
  </si>
  <si>
    <t xml:space="preserve">KP. CITAYAM RT. 001 / RW. 004, KEL. RAGAJAYA, KEC. BOJONG GEDE, KAB. BOGOR, JAWA BARAT </t>
  </si>
  <si>
    <t>087878894630</t>
  </si>
  <si>
    <t>3201134110610003</t>
  </si>
  <si>
    <t>KUSUMA BATAM</t>
  </si>
  <si>
    <t>201307020001</t>
  </si>
  <si>
    <t>ASRIYATI</t>
  </si>
  <si>
    <t>KUALA ENOK</t>
  </si>
  <si>
    <t>TANJUNG UMA BLOK D NO. 27 RT/RW 006/004 KEL. TANJUNG UMA KEC. LUBUK BAJA KOTA BATAM KEPULAUAN RIAU</t>
  </si>
  <si>
    <t>2171066307789005</t>
  </si>
  <si>
    <t>ASTUTI</t>
  </si>
  <si>
    <t>WONOSOBO</t>
  </si>
  <si>
    <t>JALAN KEBON JERUK XV NO. 34 RT. 001 / RW. 008, KEL. MAPHAR, KEC. TAMAN SARI, JAKARTA BARAT DKI JAKARTA</t>
  </si>
  <si>
    <t>082123156861</t>
  </si>
  <si>
    <t>3173035706820004</t>
  </si>
  <si>
    <t>KUSUMA PALEMBANG</t>
  </si>
  <si>
    <t>202012020001</t>
  </si>
  <si>
    <t>AYU APRILLIANY</t>
  </si>
  <si>
    <t>AYU</t>
  </si>
  <si>
    <t>PERAWAT</t>
  </si>
  <si>
    <t>NANJUNGAN</t>
  </si>
  <si>
    <t>D3</t>
  </si>
  <si>
    <t>DESA NANJUNGAN RT/RW 000/000 KEL. NANJUNGAN KEC. PENDOPO KAB. EMPAT LAWANG SUMATERA SELATAN</t>
  </si>
  <si>
    <t>081272476230</t>
  </si>
  <si>
    <t>1611024404980002</t>
  </si>
  <si>
    <t>KUSUMA CITRA GARDEN</t>
  </si>
  <si>
    <t>201508020004</t>
  </si>
  <si>
    <t>AYU YUNINGSIH</t>
  </si>
  <si>
    <t>CIAMIS</t>
  </si>
  <si>
    <t>DSN. PAMOTAN RT 001 RW 002 DS PAMOTAN KEC KALIPUCANG PANGANDARAN</t>
  </si>
  <si>
    <t>083870245178</t>
  </si>
  <si>
    <t>3207215506960010</t>
  </si>
  <si>
    <t>KUSUMA PAMANUKAN</t>
  </si>
  <si>
    <t>AZIZAH TYANI SAFITRI</t>
  </si>
  <si>
    <t>TYAN</t>
  </si>
  <si>
    <t>BLITAR</t>
  </si>
  <si>
    <t xml:space="preserve">DSN BANGSRI I RT/RW 002/002 KEL. BANGSRI KEC. NGLEGOK KAB. BLITAR JAWA TIMUR </t>
  </si>
  <si>
    <t>082331847003</t>
  </si>
  <si>
    <t>3505096503970001</t>
  </si>
  <si>
    <t>201407020007</t>
  </si>
  <si>
    <t>BAMBANG TRI UTOMO</t>
  </si>
  <si>
    <t>BAMBANG</t>
  </si>
  <si>
    <t>SECURITY</t>
  </si>
  <si>
    <t>SECC</t>
  </si>
  <si>
    <t>KP GAGA RT 007 RW 03 NO 55 KEL. SEMANAN KEC. KALIDERES JAKARTA BARAT DKI JAKARTA</t>
  </si>
  <si>
    <t>0895380353700</t>
  </si>
  <si>
    <t>3173061204950006</t>
  </si>
  <si>
    <t>201404030002</t>
  </si>
  <si>
    <t>BAYU PRATAMA</t>
  </si>
  <si>
    <t>BAYU</t>
  </si>
  <si>
    <t>K0</t>
  </si>
  <si>
    <t>JL. H RAUSIN NO 27 RT 005 RW 008 KEL. KELAPA DUA KEC. KEBON JERUK</t>
  </si>
  <si>
    <t>081519286487</t>
  </si>
  <si>
    <t>3173070807870001</t>
  </si>
  <si>
    <t>86.313.232.0-031.000</t>
  </si>
  <si>
    <t>KRISTIE PALEMBANG</t>
  </si>
  <si>
    <t>201810030001</t>
  </si>
  <si>
    <t>BELA OKTA ANGGRAENI</t>
  </si>
  <si>
    <t>BANYUASIN</t>
  </si>
  <si>
    <t>JL. SWADAYA RT/RW 019/RW 003 KEL. TALANG KERAMAT KEC. TALANG KELAPA KAB. BANYUASIN SUMATERA SELATAN</t>
  </si>
  <si>
    <t>083182796903</t>
  </si>
  <si>
    <t>1607104910990007</t>
  </si>
  <si>
    <t>201111020003</t>
  </si>
  <si>
    <t>BETTY HERAWATI</t>
  </si>
  <si>
    <t>BETTY</t>
  </si>
  <si>
    <t>INSTITUTE</t>
  </si>
  <si>
    <t>JL. BHAKTI IV NO 10 RT 0004 RW 006 KEL. CIPUTAT KEC. CIPUTAT KOTA TANGERANG SELATAN BANTEN</t>
  </si>
  <si>
    <t>0817112255</t>
  </si>
  <si>
    <t>36740470127330001</t>
  </si>
  <si>
    <t>69.287.208.8-4111.000</t>
  </si>
  <si>
    <t>202102010001</t>
  </si>
  <si>
    <t>BONITA WIDI DESTYANI</t>
  </si>
  <si>
    <t>BONITA</t>
  </si>
  <si>
    <t>SPV TRAINING</t>
  </si>
  <si>
    <t>HRD</t>
  </si>
  <si>
    <t>GRAND DUTA TANGERANG BLOK G-1 NO.31 RT/RW 001/023 KEL. GEBANG RAYA KEC. PERIUK KOTA TANGERANG BANTEN</t>
  </si>
  <si>
    <t>081283846583</t>
  </si>
  <si>
    <t>PEREMPUAN</t>
  </si>
  <si>
    <t>TRI KARTIKA DEWI HANDAYANI</t>
  </si>
  <si>
    <t>SUNARDI</t>
  </si>
  <si>
    <t>3671076312950003</t>
  </si>
  <si>
    <t>76.300.837.2-402.00</t>
  </si>
  <si>
    <t>bonitawidi.des@gmail.com</t>
  </si>
  <si>
    <t>201710020015</t>
  </si>
  <si>
    <t>BUDHI MEINANTO</t>
  </si>
  <si>
    <t>BUDHI</t>
  </si>
  <si>
    <t>KP PANGKALAN RT 06 RW 10 KALIDERES JAWA BARAT DKI JAKARTA</t>
  </si>
  <si>
    <t>081383000184</t>
  </si>
  <si>
    <t>WARSIYEM</t>
  </si>
  <si>
    <t>MUHASIM</t>
  </si>
  <si>
    <t>3671052905840005</t>
  </si>
  <si>
    <t>59.648.854.4.416.000</t>
  </si>
  <si>
    <t>202006010001</t>
  </si>
  <si>
    <t>CACA RAHMAT</t>
  </si>
  <si>
    <t>CACA</t>
  </si>
  <si>
    <t>SPV TEKNISI</t>
  </si>
  <si>
    <t>BANDUNG</t>
  </si>
  <si>
    <t>KP. COBOGO RT/RW 002/001 KEL. SINDANGMULYA KEC. CIBARUSAH KAB. BEKASI JAWA BARAT</t>
  </si>
  <si>
    <t>081210617385</t>
  </si>
  <si>
    <t>428.004.9650</t>
  </si>
  <si>
    <t>3277033101830009</t>
  </si>
  <si>
    <t>45.432.065.6-421.000</t>
  </si>
  <si>
    <t>202002010002</t>
  </si>
  <si>
    <t>CHRISTIAN SANTOSO</t>
  </si>
  <si>
    <t>CHRISTIAN</t>
  </si>
  <si>
    <t>SUPERVISOR ACCOUNTING</t>
  </si>
  <si>
    <t>GERENDENG ILIR RT/RW 002/006 KEL. GERENDENG KEC. KARAWACI KOTA TANGERANG BANTEN</t>
  </si>
  <si>
    <t>081288855585</t>
  </si>
  <si>
    <t>7130-729-759</t>
  </si>
  <si>
    <t>3671070812650001</t>
  </si>
  <si>
    <t>59.474.292.6-402.000</t>
  </si>
  <si>
    <t>202012010002</t>
  </si>
  <si>
    <t>CINDY</t>
  </si>
  <si>
    <t>FIN</t>
  </si>
  <si>
    <t>FINANCE</t>
  </si>
  <si>
    <t>STAFF FINANCE</t>
  </si>
  <si>
    <t>JL. IMAM BONJOL TEGAL BARU RT/RW 001/009 KEL. SUKAJADI KEC. KARAWACI KOTA TANGERANG BANTEN</t>
  </si>
  <si>
    <t>081283842533</t>
  </si>
  <si>
    <t>3671074212970005</t>
  </si>
  <si>
    <t>202008010003</t>
  </si>
  <si>
    <t>DANIEL ANTHONY BUDIMAN</t>
  </si>
  <si>
    <t>DANIEL</t>
  </si>
  <si>
    <t>PASAR BARU BLOK EMPANG RT. 004 / RW. 002, KEL. PASAR BARU, KEC. KARAWACI, TANGERANG, BANTEN</t>
  </si>
  <si>
    <t>082258295712</t>
  </si>
  <si>
    <t>KRISTEN</t>
  </si>
  <si>
    <t>3671070404940002</t>
  </si>
  <si>
    <t>79.323.975.7-402.000</t>
  </si>
  <si>
    <t>DAVID YUNUS SIREGAR</t>
  </si>
  <si>
    <t>KUSUMA SUNTER</t>
  </si>
  <si>
    <t>202009020004</t>
  </si>
  <si>
    <t>DAYANG  PASSEPTA</t>
  </si>
  <si>
    <t>SEPTA</t>
  </si>
  <si>
    <t>LAMPUNG</t>
  </si>
  <si>
    <t>RENGAS JAYA A RT/RW 002/003 KEL. JATI INDAH KEC. TANJUNG BINTANG KAB. LAMPUNG SELATAN LAMPUNG</t>
  </si>
  <si>
    <t>085768616297</t>
  </si>
  <si>
    <t>1801055808000002</t>
  </si>
  <si>
    <t>91.484.169.7.325.000</t>
  </si>
  <si>
    <t>201712020001</t>
  </si>
  <si>
    <t xml:space="preserve">DAYANTI PUSPITA AYU </t>
  </si>
  <si>
    <t>YANTI</t>
  </si>
  <si>
    <t xml:space="preserve">DS, TANJUNGKERTA KEC KARANGCANA KUNINGAN JAWA BARAT </t>
  </si>
  <si>
    <t>085770831688</t>
  </si>
  <si>
    <t>belum punya ktp</t>
  </si>
  <si>
    <t>202102020005</t>
  </si>
  <si>
    <t>DEMSI</t>
  </si>
  <si>
    <t>OKI, BULU CAWANG</t>
  </si>
  <si>
    <t>LR. GUBAH NO. 46 RT/RW 019/005 KEL. DUKU KEC. ILIR TIMUR TIGA KOTA PALEMBANG SUMATERA SELATAN</t>
  </si>
  <si>
    <t>1671060511640008</t>
  </si>
  <si>
    <t>202008010005</t>
  </si>
  <si>
    <t>DENIARSA PRIHANDIKA</t>
  </si>
  <si>
    <t>DENI</t>
  </si>
  <si>
    <t>MGR OPS</t>
  </si>
  <si>
    <t>OPERASIONAL</t>
  </si>
  <si>
    <t>MANAGER OPERASIONAL</t>
  </si>
  <si>
    <t>JL. PONCOL II NO. 58 RT/RW 005/007 KEL. GANDARIA SELATAN KEC. CILANDAK JAKARTA SELATAN DKI JAKARTA</t>
  </si>
  <si>
    <t>081212232268</t>
  </si>
  <si>
    <t>3171032410850006</t>
  </si>
  <si>
    <t>KRISTIE SEMARANG</t>
  </si>
  <si>
    <t>202012030003</t>
  </si>
  <si>
    <t>DEVI KARTIKA SARI</t>
  </si>
  <si>
    <t>DEVI</t>
  </si>
  <si>
    <t>SEMARANG</t>
  </si>
  <si>
    <t>KARANGANYAR RT/RW 005/003 KEL. KARANGANYAR KEC. TUGU KOTA SEMARANG JAWA TENGAH</t>
  </si>
  <si>
    <t>089668296039</t>
  </si>
  <si>
    <t>3374166612940001</t>
  </si>
  <si>
    <t>201910030001</t>
  </si>
  <si>
    <t>DEWI ASTRIA</t>
  </si>
  <si>
    <t>KP. BROHOL</t>
  </si>
  <si>
    <t>DUSUN VI TANJUNG KUBAH RT/RW 000/000 KEL. TANJUNG KUBAH KEC. AIR PUTIH KAB. BATU BARA SUMATERA UTARA</t>
  </si>
  <si>
    <t>085925753371</t>
  </si>
  <si>
    <t>1219036607980002</t>
  </si>
  <si>
    <t>86.842.608.1-115.000</t>
  </si>
  <si>
    <t>201906030011</t>
  </si>
  <si>
    <t>DEWI ASTRIANI</t>
  </si>
  <si>
    <t>DUSUN EMPANGSARI 003/006 KALIPUCANG PANGANDARAN JAWA BARAT</t>
  </si>
  <si>
    <t>085559232150</t>
  </si>
  <si>
    <t>3207216807010001</t>
  </si>
  <si>
    <t>KUSUMA MODERNLAND</t>
  </si>
  <si>
    <t>201607030002</t>
  </si>
  <si>
    <t>DEWI ERNA SAPUTRI</t>
  </si>
  <si>
    <t>DEERSA</t>
  </si>
  <si>
    <t>MDL01</t>
  </si>
  <si>
    <t>-</t>
  </si>
  <si>
    <t xml:space="preserve">DUSUN IX RT/RW 021/009 KEL. SRI PURNOMO KEC. KALIREJO KAB. LAMPUNG TENGAH </t>
  </si>
  <si>
    <t>085788577535</t>
  </si>
  <si>
    <t>SUSANTI NINGSIH</t>
  </si>
  <si>
    <t>RUBIJO</t>
  </si>
  <si>
    <t>1802015007980003</t>
  </si>
  <si>
    <t>200802030001</t>
  </si>
  <si>
    <t>DEWI FITRI YANTI SIALAGAN</t>
  </si>
  <si>
    <t>JL. PERTANIAN RSS. BTN GRIYA SINAR ROS ABADI BLOK RT/RW 026/005 KEL. TALANG JAMBE KEC. SUKARAMI KOTA PALEMBANG SUMATERA SELATAN</t>
  </si>
  <si>
    <t>1671076507820015</t>
  </si>
  <si>
    <t>201806030001</t>
  </si>
  <si>
    <t>DINDA WICAKSONO</t>
  </si>
  <si>
    <t>CEPOKO RT/RW 003/001 KEL. CEPOKO KEC. GUNUNG PATI KOTA SEMARANG JAWA TENGAH</t>
  </si>
  <si>
    <t>087737944024</t>
  </si>
  <si>
    <t>3374027105000001</t>
  </si>
  <si>
    <t>201810010006</t>
  </si>
  <si>
    <t>DJUWITA</t>
  </si>
  <si>
    <t>MGR FIN</t>
  </si>
  <si>
    <t>MANAGER FINANCE</t>
  </si>
  <si>
    <t>TG. KARANG</t>
  </si>
  <si>
    <t>JL. RATU FLAMBOYAN BARAT II/8 JAKARTA 11510</t>
  </si>
  <si>
    <t>087882296045</t>
  </si>
  <si>
    <t>2881043370</t>
  </si>
  <si>
    <t>3173055809630012</t>
  </si>
  <si>
    <t>49.946.420.4-039.000</t>
  </si>
  <si>
    <t>201908010002</t>
  </si>
  <si>
    <t>DODI SUPRIANTO</t>
  </si>
  <si>
    <t>TEKNISI HARIAN</t>
  </si>
  <si>
    <t>TEKNISI HARIAN LEPAS</t>
  </si>
  <si>
    <t>SMP</t>
  </si>
  <si>
    <t>DUSUN IV SIDOREJO RT/RW 006/004 KEL. SIDOREJO Kec. BANGUNREJO KAB. LAMPUNG TENGAH PROV. LAMPUNG</t>
  </si>
  <si>
    <t>087808947886</t>
  </si>
  <si>
    <t>1802022111910000</t>
  </si>
  <si>
    <t>DR ANGEL</t>
  </si>
  <si>
    <t>KONSULTAN MEDIS</t>
  </si>
  <si>
    <t>DOKTER</t>
  </si>
  <si>
    <t>S1 KEDOKTERAN</t>
  </si>
  <si>
    <t>JL. MALEO RAYA BLOK JE.11/03 BTR IX RT/RW 005/010 KEL. PONDOK PUCUNG KEC. PONDOK AREN KOTA TANGERANG SELATAN BANTEN 15429</t>
  </si>
  <si>
    <t>08128521486</t>
  </si>
  <si>
    <t>KATHOLIK</t>
  </si>
  <si>
    <t>3173034801890001</t>
  </si>
  <si>
    <t>82.124.050.4-032.000</t>
  </si>
  <si>
    <t>DAMIA BEAUTY BALARAJA</t>
  </si>
  <si>
    <t>202010020002</t>
  </si>
  <si>
    <t>DR INDRI</t>
  </si>
  <si>
    <t>VILLA TANGERANG REGENCY I BLOK NO, 3 NO 7 RT/RW 005/017 KEL. GEBANG RAYA KEC. PERIUK KOTA TANGERANG BANTEN</t>
  </si>
  <si>
    <t>089529797868</t>
  </si>
  <si>
    <t>3671086810950002</t>
  </si>
  <si>
    <t>92.443442.6-402.000</t>
  </si>
  <si>
    <t>JL. MANGGA BESAR IV / 46 RT. 006 / RW. 003, KEL. TAMAN SARI, KEC. TAMAN SARI, JAKARTA BARAT DKI JAKARTA</t>
  </si>
  <si>
    <t>081513702120</t>
  </si>
  <si>
    <t>3173036201530001</t>
  </si>
  <si>
    <t>49.752.512.1-032.000</t>
  </si>
  <si>
    <t>202103030001</t>
  </si>
  <si>
    <t>DR RINIE</t>
  </si>
  <si>
    <t>S2</t>
  </si>
  <si>
    <t>DONTER INTERNSHIP RSU AISYIYAH PONOROGO TH 2020, PUSKESMAS PONOROGO UTARA</t>
  </si>
  <si>
    <t>JL. FAQIH JALALUDIN NO. 226 RT/RW 013/004 KEL. 19 ILIR KEC. BUKIT KECIL KOTA PALEMBANG SUMATERA SELATAN</t>
  </si>
  <si>
    <t>081274267741</t>
  </si>
  <si>
    <t>WENI HARTATI</t>
  </si>
  <si>
    <t>KGS ANDI ASKARI</t>
  </si>
  <si>
    <t>JL. FAQIH JALALUDIN NO. 226 KEL. 19 ILIR KEC. BUKIT KECIL, PALEMBANG , SUMATERA SELATAN</t>
  </si>
  <si>
    <t>1671115206930001</t>
  </si>
  <si>
    <t>93.217.910.4-307.000</t>
  </si>
  <si>
    <t>riniesihp@gmail.com</t>
  </si>
  <si>
    <t>KUSUMA KARAWANG</t>
  </si>
  <si>
    <t>202010020003</t>
  </si>
  <si>
    <t>PANGKAL PINANG</t>
  </si>
  <si>
    <t>JL. BATU KADERA RT/RW 013/003 KEL. SEMABUNG LAMA KEC. BUKIT INTAN KOTA PANGKAL PINANG PROV. KEPULAUAN BANGKA BELITUNG</t>
  </si>
  <si>
    <t>082123182295</t>
  </si>
  <si>
    <t>1971016206950001</t>
  </si>
  <si>
    <t>91.274.024.8-304.000</t>
  </si>
  <si>
    <t>202005020003</t>
  </si>
  <si>
    <t>DR ADI</t>
  </si>
  <si>
    <t>SARJANA KEDOKTERAN</t>
  </si>
  <si>
    <t>BATUCEPER RT/RW 005/003 KEL. BATUCEPER KEC.BATUCEPER KOTA TANGERANG BANTEN</t>
  </si>
  <si>
    <t>082186360829</t>
  </si>
  <si>
    <t>3671030302940002</t>
  </si>
  <si>
    <t>75.285.844.9-416.000</t>
  </si>
  <si>
    <t>DR ANDREW</t>
  </si>
  <si>
    <t>PONTIANAK</t>
  </si>
  <si>
    <t>KALIDERES PERMAI BLOK B7 NO 1 RT 009 RW 014 KEL KALIDERES KEC KALIDERES JAKARTA</t>
  </si>
  <si>
    <t>317306260954004</t>
  </si>
  <si>
    <t>PEKANBARU</t>
  </si>
  <si>
    <t>KOMPLEK VILLA DELIMA BLOK T NO. 18 RT/RW 014/003 KEL. LEBAK BULUS KEC. CILANDAK JAKARTA SELATAN DKI JAKARTA</t>
  </si>
  <si>
    <t>081385999537</t>
  </si>
  <si>
    <t>1403096801940002</t>
  </si>
  <si>
    <t>82.963.705.7-016.000</t>
  </si>
  <si>
    <t>KUSUMA GADING SERPONG</t>
  </si>
  <si>
    <t>201908020001</t>
  </si>
  <si>
    <t>GROBOGAN</t>
  </si>
  <si>
    <t>JL. DANAU BATUR 12 NO.3 RT/RW 004/007 KEL. BENCONGAN KEC. KELAPA DUA KOTA TANGERANG BANTEN</t>
  </si>
  <si>
    <t>0819322235700</t>
  </si>
  <si>
    <t>3315115607860002</t>
  </si>
  <si>
    <t>202005020002</t>
  </si>
  <si>
    <t>DR. CHRISTELLA JUNITA</t>
  </si>
  <si>
    <t>TAMAN TYTYAN INDAH BLOK K3/8 RT/RW 002/011 KEL. KALIBARU KEC. MEDAN SATRIA KOTA BEKASI JAWA BARAT</t>
  </si>
  <si>
    <t>081286113435</t>
  </si>
  <si>
    <t>3275064306940005</t>
  </si>
  <si>
    <t>86.578.855.8-427.000</t>
  </si>
  <si>
    <t>DR CINDY</t>
  </si>
  <si>
    <t>3173064108880011</t>
  </si>
  <si>
    <t>201902020009</t>
  </si>
  <si>
    <t>SINGKAWANG</t>
  </si>
  <si>
    <t>S1 PROFESI</t>
  </si>
  <si>
    <t>JL. HULU NO.8A RT/RW 032/007 KEL. CONDONG KEC. SINGKAWANG TENGAH KOTA SINGKAWANG KALIMANTAN BARAT</t>
  </si>
  <si>
    <t>081297670783</t>
  </si>
  <si>
    <t>6172014707920001</t>
  </si>
  <si>
    <t>80.724.579.0-047.000</t>
  </si>
  <si>
    <t>202104050002</t>
  </si>
  <si>
    <t>DR. FEBELIA CHRISTA WANCA</t>
  </si>
  <si>
    <t>SAMARINDA</t>
  </si>
  <si>
    <t>JL. GAJAH MADA 005/000 BARONG TIONGKOK KUTAI BARAT KALIMANTAN TIMUR</t>
  </si>
  <si>
    <t>081253811993</t>
  </si>
  <si>
    <t>6407076202900001</t>
  </si>
  <si>
    <t>DR FELI</t>
  </si>
  <si>
    <t>DR. FENNY FLORENTIN</t>
  </si>
  <si>
    <t>DR FENNY</t>
  </si>
  <si>
    <t>JL. PELANGI NILAI I A-11/20 RT.014/016 PEGANGSAAN DUA KEC. KELAPA GADING JAKARTA UTARA</t>
  </si>
  <si>
    <t>3172066905840007</t>
  </si>
  <si>
    <t>KRISTIE CILEGON</t>
  </si>
  <si>
    <t>202103030002</t>
  </si>
  <si>
    <t>DR CISCA</t>
  </si>
  <si>
    <t>KOMP GRIYA JAKARTA JL. SAWO 2 BLOK C5 NO.1 RT/RW 006/007 KEL. PAMULANG BARAT KEC. PAMULANG KOTA TANGERANG SELATAN BANTEN</t>
  </si>
  <si>
    <t>081297477674</t>
  </si>
  <si>
    <t>3674065711950009</t>
  </si>
  <si>
    <t>DR SISKA</t>
  </si>
  <si>
    <t>JL. PELEPAHAN INDAH BLOK LA 24/24 RT.010 RW.018 KEL. KELAPA GADING TIMUR KEC. KELAPA GADING JAKARTA UTARA</t>
  </si>
  <si>
    <t>3172064405930002</t>
  </si>
  <si>
    <t>KUSUMA DUTAMAS</t>
  </si>
  <si>
    <t>DR. GINA</t>
  </si>
  <si>
    <t>DR GINA</t>
  </si>
  <si>
    <t>RUKO CIMONE MAS B-5 RT 005 RW 009 DESA CIMONE KEC KARAWACI TANGERANG</t>
  </si>
  <si>
    <t>081808811699</t>
  </si>
  <si>
    <t>3671075603860003</t>
  </si>
  <si>
    <t>202102020006</t>
  </si>
  <si>
    <t>JL. DEWA NO. 17 RT.009/002 KEL. CIRACAS JAKARTA TIMUR DKI JAKARTA</t>
  </si>
  <si>
    <t>082119191915</t>
  </si>
  <si>
    <t>3175096311880003</t>
  </si>
  <si>
    <t>gloriaputria@yahoo.com</t>
  </si>
  <si>
    <t>201909030003</t>
  </si>
  <si>
    <t>JL. VETERAN NO.19K 001/001 GANG BUNTU MEDAN TIMUR SUMATERA UTARA</t>
  </si>
  <si>
    <t>1271203105930005</t>
  </si>
  <si>
    <t>201808020001</t>
  </si>
  <si>
    <t>DR IKE</t>
  </si>
  <si>
    <t>3603185106900002</t>
  </si>
  <si>
    <t>KUSUMA PONTIANAK</t>
  </si>
  <si>
    <t>200512020002</t>
  </si>
  <si>
    <t>DR. INTAN SOFIANI</t>
  </si>
  <si>
    <t>DR INTAN</t>
  </si>
  <si>
    <t>PTK01</t>
  </si>
  <si>
    <t>RSUD DOKTER SUDARSO</t>
  </si>
  <si>
    <t>JL. TANJUNG PURA GG. BAIDURI I NO. 8 RT/RW 004/011 KEL. BENUA MELAYU DARAT KEC. PONTIANAK SELATAN KOTA PONTIANAK KALIMANTAN BARAT</t>
  </si>
  <si>
    <t>JOHANES</t>
  </si>
  <si>
    <t>2 AGUSTUS</t>
  </si>
  <si>
    <t>JESSICA</t>
  </si>
  <si>
    <t>23 OKTOBER</t>
  </si>
  <si>
    <t>ADIAN</t>
  </si>
  <si>
    <t>18 FEBRUARI</t>
  </si>
  <si>
    <t>NG TAN SIAM</t>
  </si>
  <si>
    <t>ALM</t>
  </si>
  <si>
    <t>JL. TEBU GG WARIS PONTIANAK</t>
  </si>
  <si>
    <t>6171015507670011</t>
  </si>
  <si>
    <t>67.522.342.4.701.000</t>
  </si>
  <si>
    <t>intansofiani157@gmail</t>
  </si>
  <si>
    <t>202104050001</t>
  </si>
  <si>
    <t>DR INDAH</t>
  </si>
  <si>
    <t>CIREBON</t>
  </si>
  <si>
    <t>3209124308880006</t>
  </si>
  <si>
    <t>DR JEANNIE</t>
  </si>
  <si>
    <t>CITRA 2 EXT BLOK BK 8/11 KEL PEGADUNGAN KEC KALIDERES JAKARTA BARAT</t>
  </si>
  <si>
    <t>3173064106651001</t>
  </si>
  <si>
    <t xml:space="preserve">DR. KANG FIONA RATNA DEWI </t>
  </si>
  <si>
    <t>JL. JELAMBAR BARU I NO 23 RT 005 RW 007 KEL. JELAMBAR KEC GROGOL PETAMBURAN</t>
  </si>
  <si>
    <t>085810592698</t>
  </si>
  <si>
    <t>3173025112900004</t>
  </si>
  <si>
    <t>DR. KEZIA NATANIA SUDIBYO</t>
  </si>
  <si>
    <t xml:space="preserve">JL. PAMULARSIH NO 99 RT 008 RW 002 DESA GISIKDRONO KEC SEMARANG BARAT </t>
  </si>
  <si>
    <t>3374036410920001</t>
  </si>
  <si>
    <t>key.gingiee@live.com/kezianatania.kn@gmail.com</t>
  </si>
  <si>
    <t>JL. KINTAMANI TMR I BLOK LK/7 RT 001 RW 017 DESA KALIDERES KEC KALIDERES JAKARTA</t>
  </si>
  <si>
    <t>3173066606920005</t>
  </si>
  <si>
    <t>JL. PECAH KULIT DALAM NO 8 RT 004 RW 001 KEL PINANGSIA KEC TAMANSARI JAKARTA BARAT DKI JAKARTA</t>
  </si>
  <si>
    <t>08161864610</t>
  </si>
  <si>
    <t>3173036006700001</t>
  </si>
  <si>
    <t>202104050003</t>
  </si>
  <si>
    <t>202009020009</t>
  </si>
  <si>
    <t>08122970883</t>
  </si>
  <si>
    <t>3372025408880001</t>
  </si>
  <si>
    <t>DR. PUTU YOANA ALVITASARI</t>
  </si>
  <si>
    <t>JL. TAMAN SISWA NO.07 RT.002/001 KEL SEMPLAK KEC. KOTA BOGOR BARAT</t>
  </si>
  <si>
    <t>3271045206900003</t>
  </si>
  <si>
    <t>202012020008</t>
  </si>
  <si>
    <t>DR RUTH</t>
  </si>
  <si>
    <t>JL. SALAK TIMUR VI/19 RT/RW 005/005 KEL. TANJUNG DUREN UTARA KEC. GROGOL PETAMBURAN JAKARTA BARAT DKI JAKARTA</t>
  </si>
  <si>
    <t>081288268102</t>
  </si>
  <si>
    <t>3173026602930002</t>
  </si>
  <si>
    <t>82.536.086.0-036.000</t>
  </si>
  <si>
    <t>KRISTIE GADING SERPONG</t>
  </si>
  <si>
    <t>DR SARI</t>
  </si>
  <si>
    <t>VILLA RIZKI ILHAMI BLOK C3 NO 8 RT 8 RW 35 DESA BOJONG NANGKA KELAPA DUA</t>
  </si>
  <si>
    <t>3603035503850004</t>
  </si>
  <si>
    <t>DR. SILVANI HAMSYAH</t>
  </si>
  <si>
    <t>DR SILVANI</t>
  </si>
  <si>
    <t>JL. MEDITERANIA BOULEVARD KEL. KAPUK UTARA KEC. PENJARINGAN JAKARTA UTARA</t>
  </si>
  <si>
    <t>3171036104890006</t>
  </si>
  <si>
    <t>201902020003</t>
  </si>
  <si>
    <t>DR STEPHANI</t>
  </si>
  <si>
    <t>JL. KOMPOL ZAINAL ABIDIN RT.002/RW.000 KEL. TALANG BANJAR KEC.JAMBI TIMUR KOTA JAMBI</t>
  </si>
  <si>
    <t>081298825343</t>
  </si>
  <si>
    <t>3671085009910005</t>
  </si>
  <si>
    <t>201908020002</t>
  </si>
  <si>
    <t>DR YULI</t>
  </si>
  <si>
    <t>TAMAN DUTA MAS BLOK F-7 NO.11 014/009 WIJAYA KUSUMA GROGOL PETAMBURAN</t>
  </si>
  <si>
    <t>082112918855</t>
  </si>
  <si>
    <t>3173026508900002</t>
  </si>
  <si>
    <t>71.954.372.0-036.000</t>
  </si>
  <si>
    <t>DRA. YEN DHIAN</t>
  </si>
  <si>
    <t>ADMIN</t>
  </si>
  <si>
    <t>S1 ILMU PENDIDIKAN</t>
  </si>
  <si>
    <t>CITRA GARDEN I BLOK D-4/22 RT. 008 / RW. 016, KEL. KALIDERES, KEC. KALIDERES, JAKARTA BARAT DKI JAKARTA</t>
  </si>
  <si>
    <t>081585053537</t>
  </si>
  <si>
    <t>3173065909610006</t>
  </si>
  <si>
    <t>KRISTIE MEDAN MULTATULI</t>
  </si>
  <si>
    <t>201911030003</t>
  </si>
  <si>
    <t>DWI AYU ANGGRAINI</t>
  </si>
  <si>
    <t>CUSTOMER SERVICE</t>
  </si>
  <si>
    <t>MEDAN</t>
  </si>
  <si>
    <t>JL. MEGAWATI/HALAT NO. 21 A RT/RW 000/000 KEL. PASAR MERAH TIMUR KEC. MEDAN AREA KOTA MEDAN SUMATERA UTARA</t>
  </si>
  <si>
    <t>1312115611960002</t>
  </si>
  <si>
    <t>202010020005</t>
  </si>
  <si>
    <t>DYAH KHAIRUNINNISA</t>
  </si>
  <si>
    <t>BEKASI</t>
  </si>
  <si>
    <t>DESA PANGKALAN RT/RW 002/001 KEL. PANGKALAN KEC. LOSARANG KAB. INDRAMAYU JAWA BARAT</t>
  </si>
  <si>
    <t>089612941113</t>
  </si>
  <si>
    <t>3212204806020002</t>
  </si>
  <si>
    <t>E.RETNO WINDUASTUTI</t>
  </si>
  <si>
    <t>APOTEKER</t>
  </si>
  <si>
    <t>APT</t>
  </si>
  <si>
    <t>KUDUS</t>
  </si>
  <si>
    <t>S1 FARMASI</t>
  </si>
  <si>
    <t>JL. SUMBER PELITA GG LL RT. 006 / RW. 001, KEL. SUMUR BATU, KEC. KEMAYORAN, JAKARTA PUSAT DKI JAKARTA</t>
  </si>
  <si>
    <t>08156800254</t>
  </si>
  <si>
    <t>3171036802790008</t>
  </si>
  <si>
    <t>05.962.610.1-027.001</t>
  </si>
  <si>
    <t>201603020001</t>
  </si>
  <si>
    <t>EEN YULIANTINA ANGGRAINI</t>
  </si>
  <si>
    <t>APOTEKER PJ</t>
  </si>
  <si>
    <t>S1 PROFESI APOTEKER</t>
  </si>
  <si>
    <t>JL. HBR MOTIK NO.1568 RT/RW 032/009 KEL. KARYA BARU KEC. ALANG-ALANG LEBAR PALEMBANG SUMATERA SELATAN</t>
  </si>
  <si>
    <t>085268222219</t>
  </si>
  <si>
    <t>1671154407850002</t>
  </si>
  <si>
    <t>201411020002</t>
  </si>
  <si>
    <t>EKA</t>
  </si>
  <si>
    <t>MMVIN'S MART KASIR PERIODE 2011-2015, KONVEKSI BAJU  KARYAWAN PERIODE 2016-2020</t>
  </si>
  <si>
    <t>JL. GUSTI SITUT MAHMUD GG SELAT SUMBA RT/RW 003/016 PONTIANAK</t>
  </si>
  <si>
    <t>082158077511</t>
  </si>
  <si>
    <t>RITA RIBIO</t>
  </si>
  <si>
    <t>TJONG HOI THIN</t>
  </si>
  <si>
    <t>0171046806930001</t>
  </si>
  <si>
    <t>96.432.690.4-707.000</t>
  </si>
  <si>
    <t>zhangeka@gmail.com</t>
  </si>
  <si>
    <t>201904010001</t>
  </si>
  <si>
    <t>EKO SUTRISNA</t>
  </si>
  <si>
    <t>MGR GA</t>
  </si>
  <si>
    <t xml:space="preserve">MANAGER GA </t>
  </si>
  <si>
    <t>BUSINESS DEVOLEPMENT</t>
  </si>
  <si>
    <t>CLUSTER PASADENA NO.27 MODERNLAND TANGERANG BANTEN</t>
  </si>
  <si>
    <t>085885137888</t>
  </si>
  <si>
    <t>1084650059</t>
  </si>
  <si>
    <t>3671071406860004</t>
  </si>
  <si>
    <t>67.674.595.3-402.000</t>
  </si>
  <si>
    <t>202012010001</t>
  </si>
  <si>
    <t>ELLY RUSLI MANULLANG</t>
  </si>
  <si>
    <t>JL. RADEN PATAH VIII NO. 6 RT/RW 005/008 KEL. CIBODAS KEC. CIBODAS KOTA TANGERANG BANTEN</t>
  </si>
  <si>
    <t>081385677641</t>
  </si>
  <si>
    <t>7130867426</t>
  </si>
  <si>
    <t>3671095002960004</t>
  </si>
  <si>
    <t>80.879.020.8-402.000</t>
  </si>
  <si>
    <t>202008020002</t>
  </si>
  <si>
    <t>EMA SULASTRI</t>
  </si>
  <si>
    <t>KP. BABAKN CIKADU RT/RW 002/004 KEL. SEKARWANGI KEC. MALANGBONG KAB. GARUT JAWA BARAT</t>
  </si>
  <si>
    <t>3205145401020002</t>
  </si>
  <si>
    <t>202103020009</t>
  </si>
  <si>
    <t>EMELDA EMELDUT</t>
  </si>
  <si>
    <t>EMELDA</t>
  </si>
  <si>
    <t>ENSANAK</t>
  </si>
  <si>
    <t>JL. YA'M SABRAN GG MELDA RT/RW : 001/001 KEL. TANJUNG HULU KEC. PONTIANAK TIMUR, PONTIANAK, KALIMANTAN BARAT</t>
  </si>
  <si>
    <t>082156013398</t>
  </si>
  <si>
    <t>NAI</t>
  </si>
  <si>
    <t>UBOH</t>
  </si>
  <si>
    <t>6106135603990001</t>
  </si>
  <si>
    <t>meldameldut50@gmail.com</t>
  </si>
  <si>
    <t>KLINIK UMUM PETA SELATAN</t>
  </si>
  <si>
    <t>200312020001</t>
  </si>
  <si>
    <t>EMIL MACHROM</t>
  </si>
  <si>
    <t>CILACAP</t>
  </si>
  <si>
    <t>KP CIPONDOH RT 09 RW 08 KEL. SEMANAN KEC. KALI DERES JAKARTA BARAT DKI JAKARTA</t>
  </si>
  <si>
    <t>081585153570</t>
  </si>
  <si>
    <t>3301052906770003</t>
  </si>
  <si>
    <t>86.901.002.5-085.000</t>
  </si>
  <si>
    <t>EMMY PEPAYOSA SARAGIH SUMBAYAK</t>
  </si>
  <si>
    <t>SERIBU DOLOK</t>
  </si>
  <si>
    <t>D3 KEBIDANAN</t>
  </si>
  <si>
    <t>DUSUN SUMBER SARI II RT/RW 000/000 KEL. TORGANDA KEC. TORGANDA KAB. LABUHANBATU SELATAN SUMATERA UTARA</t>
  </si>
  <si>
    <t>081375599345</t>
  </si>
  <si>
    <t>1222036404960005</t>
  </si>
  <si>
    <t>202006030001</t>
  </si>
  <si>
    <t>ENDAH FARIDAH</t>
  </si>
  <si>
    <t>KP. SUKAMANAH RT/RW 001/002 KEL. SUKAMANAH KEC. MALANGBONG KAB. GARUT JAWA BARAT</t>
  </si>
  <si>
    <t>08889593378</t>
  </si>
  <si>
    <t>3205146506000004</t>
  </si>
  <si>
    <t>200506020001</t>
  </si>
  <si>
    <t>ENDANG MULASIH</t>
  </si>
  <si>
    <t>PASAR BARU RT 02 RW 01 TANGERANG BANTEN</t>
  </si>
  <si>
    <t>087883482509</t>
  </si>
  <si>
    <t>3671075711750002</t>
  </si>
  <si>
    <t>ENDANG SURIANA</t>
  </si>
  <si>
    <t>KP. CURUG RT/RW 001/001 KEL. CURUG KEC. KOTA BOGOR BARAT KOTA BOGOR JAWA BARAT</t>
  </si>
  <si>
    <t>3271041206700018</t>
  </si>
  <si>
    <t>202003020005</t>
  </si>
  <si>
    <t>ERA MARIYANI</t>
  </si>
  <si>
    <t>TEMANGGUNG</t>
  </si>
  <si>
    <t>DIWEK RT/RW 003/003 KEL. SUNGGINGSARI KEC. PARAKAN KAB. TEMANGGUNG JAWA TENGAH</t>
  </si>
  <si>
    <t>087741161046</t>
  </si>
  <si>
    <t>3323085301990001</t>
  </si>
  <si>
    <t>92.266.788.6-533.000</t>
  </si>
  <si>
    <t>201901020002</t>
  </si>
  <si>
    <t>ERNA ALAWIYAH</t>
  </si>
  <si>
    <t>KP. CISITU KIDUL RT/RW 003/006 KEL. CISITU KEC. MALANGBONG KAB. GARUT JAWA BARAT</t>
  </si>
  <si>
    <t>089510269525</t>
  </si>
  <si>
    <t>3205144802980007</t>
  </si>
  <si>
    <t>202008020011</t>
  </si>
  <si>
    <t>ERNA TRIANI AGUSTINA</t>
  </si>
  <si>
    <t>DUSUN PAMOTAN RT/RW 001/002 KEL. PAMOTAN KEC. KALIPUCANG KAB. PANGANDARAN JAWA BARAT</t>
  </si>
  <si>
    <t>088229135676</t>
  </si>
  <si>
    <t>3207214708020001</t>
  </si>
  <si>
    <t>201912010001</t>
  </si>
  <si>
    <t>ERSANDERS NOVELI, SE</t>
  </si>
  <si>
    <t>HEAD ACCOUNTING</t>
  </si>
  <si>
    <t>GRAND BUGEL MANSION BLOK D7 NO. 10 RT/RW 001/011 KEL. BUGEL KEC. KARAWACI KOTA TANGERANG PROV. BANTEN</t>
  </si>
  <si>
    <t>08179922789</t>
  </si>
  <si>
    <t>3671072211860003</t>
  </si>
  <si>
    <t>34.524.510.4-402.000</t>
  </si>
  <si>
    <t>201901030003</t>
  </si>
  <si>
    <t>ESTER YOLANDA ARITONANG</t>
  </si>
  <si>
    <t>BAGAN BATU</t>
  </si>
  <si>
    <t xml:space="preserve">LINGKUNGAN III RT 000 RW 000 DESA INDAPURA KOTA KEC. AIR PUTIH KAB. BATU BARA PROV. SUMATERA UTARA </t>
  </si>
  <si>
    <t>081277512239</t>
  </si>
  <si>
    <t>1219035301970001</t>
  </si>
  <si>
    <t>ESTIN PARHUSIP</t>
  </si>
  <si>
    <t>HABATU</t>
  </si>
  <si>
    <t>D3 GIZI</t>
  </si>
  <si>
    <t>HUTA II RT/RW 000/000 KEL. BANDAR PULO KEC. BANDAR KAB. SIMALUNG SUMATERA UTARA</t>
  </si>
  <si>
    <t>082166814230</t>
  </si>
  <si>
    <t>1208235905960000</t>
  </si>
  <si>
    <t>202102020002</t>
  </si>
  <si>
    <t>EVA AMALIA</t>
  </si>
  <si>
    <t>201706020007</t>
  </si>
  <si>
    <t xml:space="preserve">EVA NURBAITI </t>
  </si>
  <si>
    <t>KP. PANGKALAN RT 01 RW 02 DS CISITU GARUT JAWA BARAT</t>
  </si>
  <si>
    <t>085737134557</t>
  </si>
  <si>
    <t>3205146011980001</t>
  </si>
  <si>
    <t>202101040002</t>
  </si>
  <si>
    <t>FAHRIZAL HUSAINI ARDI</t>
  </si>
  <si>
    <t>VG</t>
  </si>
  <si>
    <t>JL. DAMAI RT/RW 025/000 KEL. SIDODAMAI KEC. SAMARINDA ILIR KOTA SAMARINDA KALIMANTAN TIMUR</t>
  </si>
  <si>
    <t>081351894629</t>
  </si>
  <si>
    <t>ARHAYAH</t>
  </si>
  <si>
    <t>HAYUN JUNAIDI</t>
  </si>
  <si>
    <t>6472042505980001</t>
  </si>
  <si>
    <t>KUSUMA RAWAMANGUN</t>
  </si>
  <si>
    <t>FANI RAHMA SARI</t>
  </si>
  <si>
    <t>JL. WARUDOYONG RT. 10 / RW. 08, KEL. JATINEGARA, KEC. CAKUNG, JAKARTA TIMUR</t>
  </si>
  <si>
    <t>087810917015</t>
  </si>
  <si>
    <t>3175065102990000</t>
  </si>
  <si>
    <t>202006010002</t>
  </si>
  <si>
    <t>FAUZIYAH DZAKIROH</t>
  </si>
  <si>
    <t>LEGAL</t>
  </si>
  <si>
    <t>STAFF LEGAL</t>
  </si>
  <si>
    <t>KP. SALABENDA RT/RW 001/005 KEL. PARAKANJAYA KEC. KEMANG KAB. BOGOR JAWA BARAT</t>
  </si>
  <si>
    <t>087711175392</t>
  </si>
  <si>
    <t>3201125812970001</t>
  </si>
  <si>
    <t>201607020004</t>
  </si>
  <si>
    <t>FEBRY NUR ASTRI</t>
  </si>
  <si>
    <t>KP. LEGOK RT 04 RW 01 DS MARANGBORY GARUT JAWA BARAT</t>
  </si>
  <si>
    <t>081245891102</t>
  </si>
  <si>
    <t>3205145207970001</t>
  </si>
  <si>
    <t>201906010004</t>
  </si>
  <si>
    <t>FENNY HANDAYANI</t>
  </si>
  <si>
    <t>MANAGER ACCOUNTING</t>
  </si>
  <si>
    <t>CIMONE PERMAI I NO.196 A BLOK.8</t>
  </si>
  <si>
    <t>0817749090</t>
  </si>
  <si>
    <t>7090171148</t>
  </si>
  <si>
    <t>3671076102830004</t>
  </si>
  <si>
    <t>47.542.693.8-402.000</t>
  </si>
  <si>
    <t>201912020003</t>
  </si>
  <si>
    <t>FITI SANDUAN</t>
  </si>
  <si>
    <t>PULAU OSI</t>
  </si>
  <si>
    <t>DUSUN PULAU OSI RT/RW -/- KEL. ETI KEC. SERAM BARAT KAB. SERAM BAGIAN BARAT MALUKU</t>
  </si>
  <si>
    <t>081240207473</t>
  </si>
  <si>
    <t>8106024205000002</t>
  </si>
  <si>
    <t>201606020013</t>
  </si>
  <si>
    <t>FITRIANA</t>
  </si>
  <si>
    <t>GG PERINTIS NO.21 RT/RW: 024/006 KEL.DUKU KEC.ILIR TIMUR II PALEMBANG SUMATERA SELATAN</t>
  </si>
  <si>
    <t>089620938341</t>
  </si>
  <si>
    <t>1671065709760008</t>
  </si>
  <si>
    <t>201809010004</t>
  </si>
  <si>
    <t>FITRIANI</t>
  </si>
  <si>
    <t>TANJUNG BERINGIN</t>
  </si>
  <si>
    <t>JL. HALMAHERA V NO.3 RT/RW 003/005. KEL.CIMONE JAYA KARAWACI</t>
  </si>
  <si>
    <t>085289740059</t>
  </si>
  <si>
    <t>6580073571</t>
  </si>
  <si>
    <t>1604166901970001</t>
  </si>
  <si>
    <t>83.574.132.3-402.000</t>
  </si>
  <si>
    <t>202103020002</t>
  </si>
  <si>
    <t>BANGUNREJO</t>
  </si>
  <si>
    <t>DUSUN IV BANGUN REJO RT/RW : 001/006 KEL. BANGUNREJO KEC. BANGUNREJO, LAMPUNG TENGAH</t>
  </si>
  <si>
    <t>082141518718</t>
  </si>
  <si>
    <t>WANTIAH</t>
  </si>
  <si>
    <t>TUGIMAN</t>
  </si>
  <si>
    <t>1802026512010001</t>
  </si>
  <si>
    <t>fit242526@gmail.com</t>
  </si>
  <si>
    <t>KRISTIE MANADO</t>
  </si>
  <si>
    <t>201801030003</t>
  </si>
  <si>
    <t>FLIVINRIA SAIDI</t>
  </si>
  <si>
    <t>RIA</t>
  </si>
  <si>
    <t>MND01</t>
  </si>
  <si>
    <t>LINELEAN JAGA I RT/RW -/- KEL KAKENTURAN KEC. MODOINDING MINAHASA SELATAN SULAWESI UTARA</t>
  </si>
  <si>
    <t>7105016101960001</t>
  </si>
  <si>
    <t>202003020002</t>
  </si>
  <si>
    <t>FRESKA ANGLENA SARI</t>
  </si>
  <si>
    <t>GUNUNG  MEGANG</t>
  </si>
  <si>
    <t>GUNUNG MEGANG RT/RW 000/000 KEL. GUNUNG MEGANG KEC. JARAI KAB. LAHAT SUMATERA SELATAN</t>
  </si>
  <si>
    <t>082289029475</t>
  </si>
  <si>
    <t>1604066404010003</t>
  </si>
  <si>
    <t>93.013.856.5-309.000</t>
  </si>
  <si>
    <t>202007020003</t>
  </si>
  <si>
    <t>FUJI DWI ASTUTI</t>
  </si>
  <si>
    <t>0881023334395</t>
  </si>
  <si>
    <t>3205145212010005</t>
  </si>
  <si>
    <t>202002020004</t>
  </si>
  <si>
    <t>GADIS AYU TRI NAZARETA</t>
  </si>
  <si>
    <t>DUSUN IV BANGUN REJO RT/RW 001/004 KEL. BANGUN REJO KEC. BANGUN REJO LAMPUNG TENGAH LAMPUNG</t>
  </si>
  <si>
    <t>081271110688</t>
  </si>
  <si>
    <t>1802025411000010</t>
  </si>
  <si>
    <t>202101010001</t>
  </si>
  <si>
    <t>GRACE ELISABETH</t>
  </si>
  <si>
    <t>BENTENG MAKASAR VI NO 5 TANGERANG  BANTEN</t>
  </si>
  <si>
    <t>085710888833/08111778839</t>
  </si>
  <si>
    <t>KATOLIK</t>
  </si>
  <si>
    <t>ELISABETH A</t>
  </si>
  <si>
    <t>PAUL TAULADAN</t>
  </si>
  <si>
    <t>0002269266928</t>
  </si>
  <si>
    <t>3671014312860005</t>
  </si>
  <si>
    <t>88.844.017.9-416.000</t>
  </si>
  <si>
    <t>gracetauladen@gmail.com</t>
  </si>
  <si>
    <t>202006020002</t>
  </si>
  <si>
    <t>HARDIANSYAH</t>
  </si>
  <si>
    <t>KP. CIBANTENG BOGOR JAWA BARAT</t>
  </si>
  <si>
    <t>085892883165</t>
  </si>
  <si>
    <t>3201152208010003</t>
  </si>
  <si>
    <t>iyanclalu1212@gmail.com</t>
  </si>
  <si>
    <t>201210010001</t>
  </si>
  <si>
    <t>HARISAH</t>
  </si>
  <si>
    <t>KACAB</t>
  </si>
  <si>
    <t>KP. DURI KOSAMBI RT.001/05 NO.8 CENGKARENG JAKBAR</t>
  </si>
  <si>
    <t>081510861568</t>
  </si>
  <si>
    <t>3173016504880002</t>
  </si>
  <si>
    <t>66.303.116.9-402.000</t>
  </si>
  <si>
    <t>BIOK</t>
  </si>
  <si>
    <t>201505010002</t>
  </si>
  <si>
    <t>HENDRIK GUNAWAN</t>
  </si>
  <si>
    <t>CIKAHURIPAN RT.001/006 MEKARSARI NEGLASARI TANGERANG</t>
  </si>
  <si>
    <t>081381071865</t>
  </si>
  <si>
    <t>3671102501890001</t>
  </si>
  <si>
    <t>77.122.605.7-402.000</t>
  </si>
  <si>
    <t>201802020001</t>
  </si>
  <si>
    <t>HENNI GLERIA SIAGIAN</t>
  </si>
  <si>
    <t>JL. BAHAGIA BY PASS NO. 15 MEDAN RT/RW 000/000 KEL. SUDIREJO II KEC. MEDAN KOTA KOTA MEDAN SUMATERA UTARA</t>
  </si>
  <si>
    <t>0895391967794</t>
  </si>
  <si>
    <t>1271014610980002</t>
  </si>
  <si>
    <t>201803030001</t>
  </si>
  <si>
    <t>HENTI KRISTIAN LAROSA</t>
  </si>
  <si>
    <t>BINAKA</t>
  </si>
  <si>
    <t>DESA BINAKA RT 2 RW 00 KEL BINAKA KEC GUNUNG SITOLI IDANOI SUMATERA UTARA</t>
  </si>
  <si>
    <t>081290546775</t>
  </si>
  <si>
    <t>1204176501980000</t>
  </si>
  <si>
    <t>201406020006</t>
  </si>
  <si>
    <t>HERDINA QOTRUNANDA</t>
  </si>
  <si>
    <t>TEGAL</t>
  </si>
  <si>
    <t>DANARAJA SELAPI BALAPULANG, KAB. TEGAL</t>
  </si>
  <si>
    <t>0895629399817</t>
  </si>
  <si>
    <t>3328045205960003</t>
  </si>
  <si>
    <t>202008020021</t>
  </si>
  <si>
    <t>HERLINA ROSIDA PAULA</t>
  </si>
  <si>
    <t>BATAM</t>
  </si>
  <si>
    <t>TEMBESI 2 GG ADIL NO 6 RT/RW 005/003 KEL. TEMBESI KEC. SAGULUNG KOTA BATAM KEPULAUAN RIAU</t>
  </si>
  <si>
    <t>085273681591</t>
  </si>
  <si>
    <t>2171105708950001</t>
  </si>
  <si>
    <t>HERMAN SYAPUTRA</t>
  </si>
  <si>
    <t>KEPALA CABANG</t>
  </si>
  <si>
    <t>LUBUK LINGGAU</t>
  </si>
  <si>
    <t>JL. RA KARTINI NO 20 JR KP LINTANG RT/RW 000/000 KEL. DURIAN TINGGI KEC. LUBUK SIKAPING KABUPATEN PASAMAN SUMATERA BARAT</t>
  </si>
  <si>
    <t>082284012948</t>
  </si>
  <si>
    <t>MONCEWATI</t>
  </si>
  <si>
    <t>ALM. ZAINI SYOFYAN</t>
  </si>
  <si>
    <t>0001244589952</t>
  </si>
  <si>
    <t>1308051208940001</t>
  </si>
  <si>
    <t>81.361.362.7-202.000</t>
  </si>
  <si>
    <t>202003030001</t>
  </si>
  <si>
    <t>IKA YUNITA</t>
  </si>
  <si>
    <t>MARLINTUNG</t>
  </si>
  <si>
    <t xml:space="preserve">DUSUN V BANJARAN RT/RW 001/001 KEL. KARANG ANYAR KEC. SECANGGANG KAB. LANGKAT SUMATERA UTARA </t>
  </si>
  <si>
    <t>0852643488</t>
  </si>
  <si>
    <t>1205096811950001</t>
  </si>
  <si>
    <t>201611020011</t>
  </si>
  <si>
    <t>IMAS NURHAYATI</t>
  </si>
  <si>
    <t>KP. PANGKALAN RT/RW 001/002 KEL. CISITU KEC. MALANGBONG KAB. GARUT JAWA BARAT</t>
  </si>
  <si>
    <t>082261665352</t>
  </si>
  <si>
    <t>3205145304960005</t>
  </si>
  <si>
    <t>202006020004</t>
  </si>
  <si>
    <t>INDAH FINA ALFIANTI</t>
  </si>
  <si>
    <t>DUSUN MANIS RT/RW 005/001 KEL. CIKEUSIK KEC. CIDAHU KAB. KUNINGAN JAWA BARAT</t>
  </si>
  <si>
    <t>083869835225</t>
  </si>
  <si>
    <t>3208115201010004</t>
  </si>
  <si>
    <t>201911020004</t>
  </si>
  <si>
    <t>INDAH SARI</t>
  </si>
  <si>
    <t>SIDOLUHUR</t>
  </si>
  <si>
    <t>DUSUN III SIDOLUHUR RT/RW 002/003 KEL. SIDOLUHUR KEC. BANGUNREJO KAB. LAMPUNG TENGAH LAMPUNG</t>
  </si>
  <si>
    <t>083169360658</t>
  </si>
  <si>
    <t>1802026709990004</t>
  </si>
  <si>
    <t>92.169.348.7-321.000</t>
  </si>
  <si>
    <t>202010020007</t>
  </si>
  <si>
    <t>INDRA JAKARIA</t>
  </si>
  <si>
    <t>KEAMANAN</t>
  </si>
  <si>
    <t>KP. CIPEUCANG RT/RW 001/005 KEL. SUKAASIH KEC. SINGAPARNA KAB. TASIKMALAYA JAWA BARAT</t>
  </si>
  <si>
    <t>081296275637</t>
  </si>
  <si>
    <t>3278040707730007</t>
  </si>
  <si>
    <t>202011010001</t>
  </si>
  <si>
    <t>INGGRID SEPTIANA</t>
  </si>
  <si>
    <t>HEAD SLS &amp; MKT</t>
  </si>
  <si>
    <t xml:space="preserve">HEAD SALES &amp; MARKETING </t>
  </si>
  <si>
    <t>KOTA BUMI</t>
  </si>
  <si>
    <t>JL. TELUK LAMPUNG GG SUMBER NO. 28 PANJANG RT/RW 006/000 KEL. PIDADA KEC. PANJANG KOTA BANDAR LAMPUNG PROV LAMPUNG</t>
  </si>
  <si>
    <t>082182663955</t>
  </si>
  <si>
    <t>020.272.2227</t>
  </si>
  <si>
    <t>DHARMALENA</t>
  </si>
  <si>
    <t>INDRA JAYA</t>
  </si>
  <si>
    <t>1871044209820004</t>
  </si>
  <si>
    <t>14.501.918.8-324.000</t>
  </si>
  <si>
    <t>inggridseptiana23@gmail.com</t>
  </si>
  <si>
    <t>KRISTIE CIKARANG</t>
  </si>
  <si>
    <t>201201020001</t>
  </si>
  <si>
    <t>INTAN WIDIAYANTI</t>
  </si>
  <si>
    <t>GUNUNG  KIDUL</t>
  </si>
  <si>
    <t>KARANG ASEM A RT 003 RW 005 DESA KARANGASEM KAB GUNUNG KIDUL YOGYA</t>
  </si>
  <si>
    <t>085959112052</t>
  </si>
  <si>
    <t>UNPAID</t>
  </si>
  <si>
    <t>3403055203950003</t>
  </si>
  <si>
    <t>201712020002</t>
  </si>
  <si>
    <t>IRFAN MAULANA</t>
  </si>
  <si>
    <t>KP. PANGKALAN RT.009 RW. 002 MALABONG GARUT JAWA BARAT</t>
  </si>
  <si>
    <t>082118162627</t>
  </si>
  <si>
    <t>3205141101990000</t>
  </si>
  <si>
    <t>202012030002</t>
  </si>
  <si>
    <t>IRMA</t>
  </si>
  <si>
    <t>LR. RUKUN JAYA NO. 171 RT/RW 002/001 KEL. DUKU KEC. ILIR TIMUR II KOTA PALEMBANG SUMATERA SELATAN</t>
  </si>
  <si>
    <t>0895605575352</t>
  </si>
  <si>
    <t>1671065501970011</t>
  </si>
  <si>
    <t>90.224.047.2-301.000</t>
  </si>
  <si>
    <t>IRMA PERMATASARI</t>
  </si>
  <si>
    <t>JALAN DAMAI RAYA KP SUGUTAMU RT. 06 / RW. 021, DEPOK</t>
  </si>
  <si>
    <t>081808227884</t>
  </si>
  <si>
    <t>3276056103960010</t>
  </si>
  <si>
    <t>202001030002</t>
  </si>
  <si>
    <t>IRWAN JAWE</t>
  </si>
  <si>
    <t>IRWAN</t>
  </si>
  <si>
    <t>PAGUYAMAN</t>
  </si>
  <si>
    <t>DUSUN OLIBUA RT/RW -/- KEL. TOLONGIO KEC. ANGGREK KAB. GORONTALO UTARA GORONTALO</t>
  </si>
  <si>
    <t>7505030107930002</t>
  </si>
  <si>
    <t>201807020008</t>
  </si>
  <si>
    <t xml:space="preserve">ISPI SOLIHAT </t>
  </si>
  <si>
    <t>KP KARANG ASEM RT/RW 003/001 KEL. SUKAMANAH KEC. MALANGBONG KAB. GARUT JAWA BARAT</t>
  </si>
  <si>
    <t>081911971471</t>
  </si>
  <si>
    <t>0</t>
  </si>
  <si>
    <t>3205145106000002</t>
  </si>
  <si>
    <t>44.721.205.1-405.000</t>
  </si>
  <si>
    <t>201910010003</t>
  </si>
  <si>
    <t>IWAN ROHMAT MAULANA</t>
  </si>
  <si>
    <t>STAFF IT</t>
  </si>
  <si>
    <t>IT</t>
  </si>
  <si>
    <t>SUKABUMI</t>
  </si>
  <si>
    <t>TANJUNGSARI 003/012 KARANGTENGAH GUNUNG PUYUH SUKABUMI JAWA BARAT</t>
  </si>
  <si>
    <t>3272010811890021</t>
  </si>
  <si>
    <t>JL PLUIT RAYA BLOK B/15/8 RT/RW : 012/007 KEL. PENJARINGAN KEC.PANJARINGAN, JAKARTA UTARA</t>
  </si>
  <si>
    <t>081239321181</t>
  </si>
  <si>
    <t>ERLINA SUTANTO</t>
  </si>
  <si>
    <t>PAUL TAMARA</t>
  </si>
  <si>
    <t>0002779064932</t>
  </si>
  <si>
    <t>3172016012960002</t>
  </si>
  <si>
    <t>202011020001</t>
  </si>
  <si>
    <t>JESSICA NOVIA</t>
  </si>
  <si>
    <t>AA</t>
  </si>
  <si>
    <t>BLOK I KUKULU RT/RW 002/001 KEL. LENGKONGKULON KEC. SINDANGWANGI KAB. MAJALENGKA JAWA BARAT</t>
  </si>
  <si>
    <t>08971189057</t>
  </si>
  <si>
    <t>3210215401980001</t>
  </si>
  <si>
    <t>93.290.157.2-438.000</t>
  </si>
  <si>
    <t>201311020001</t>
  </si>
  <si>
    <t>JUAIRIA</t>
  </si>
  <si>
    <t>BETUNG  MUBA</t>
  </si>
  <si>
    <t>JL. SUNGAI TAWAR LR. BUYUT NO. 353 RT/RW 019/008 KEL. 29 ILIR KEC. ILIR BARAT II KOTA PALEMBANG SUMATERA SELATAN</t>
  </si>
  <si>
    <t>083185802416</t>
  </si>
  <si>
    <t>0000992253183</t>
  </si>
  <si>
    <t>1671017001930004</t>
  </si>
  <si>
    <t>201811030001</t>
  </si>
  <si>
    <t>JULI NOVITASARI</t>
  </si>
  <si>
    <t>JL. NASKAH IV SEPAKAT RT/RW 027/RW 011 KEL. SUKARAMI KEC. SUKARAMI KOTA PALEMBANG SUMATERA SELATAN</t>
  </si>
  <si>
    <t>1671077007970014</t>
  </si>
  <si>
    <t>201503020001</t>
  </si>
  <si>
    <t>JULIATI</t>
  </si>
  <si>
    <t>JULI</t>
  </si>
  <si>
    <t>JL. PUYUH GG. PUYUH 3A RT/RW 003/008 KEL. MARIANA KEC. PONTIANAK KOTA PONTIANAK KALIMANTAN BARAT</t>
  </si>
  <si>
    <t>081381522376</t>
  </si>
  <si>
    <t>6103136107910002</t>
  </si>
  <si>
    <t>201611020001</t>
  </si>
  <si>
    <t>KIKI APANDI</t>
  </si>
  <si>
    <t>LEBAK</t>
  </si>
  <si>
    <t>KP BABAKAN SEAR RT/RW 002/005 KEL. CIPANAS KEC. CIPANAS KAB. LEBAK BANTEN</t>
  </si>
  <si>
    <t>085694250692</t>
  </si>
  <si>
    <t>3602040910980001</t>
  </si>
  <si>
    <t>202008030003</t>
  </si>
  <si>
    <t>LAELA LUTFIA ANDALUSI</t>
  </si>
  <si>
    <t>SERANG</t>
  </si>
  <si>
    <t>LINK. KELAPA DUA RT/RW 001/007 KEL. KAGUNGAN KEC. SERANG KOTA SERANG BANTEN</t>
  </si>
  <si>
    <t>089634489283</t>
  </si>
  <si>
    <t>3604015105961225</t>
  </si>
  <si>
    <t>95.644.749.4-401.000</t>
  </si>
  <si>
    <t>202007020004</t>
  </si>
  <si>
    <t>LALA SOPIALA</t>
  </si>
  <si>
    <t>KP. BALAPULANG RT/RW 004/006 KEL. CINAGARA KEC. MALANGBONG KAB. GARUT JAWA BARAT</t>
  </si>
  <si>
    <t>085846259863</t>
  </si>
  <si>
    <t>3205144404010001</t>
  </si>
  <si>
    <t>202006020010</t>
  </si>
  <si>
    <t>LAVITA ULFA AULIAH</t>
  </si>
  <si>
    <t>CIMARIAS</t>
  </si>
  <si>
    <t>DUSUN I CIMARIAS RT/RW 001/001 KEL. CIMARIAS KEC. BANGUN REJO KAB. LAMPUNG TENGAH LAMPUNG</t>
  </si>
  <si>
    <t>08154054017</t>
  </si>
  <si>
    <t>1802026601020001</t>
  </si>
  <si>
    <t>95.000.482.0-321.000</t>
  </si>
  <si>
    <t>LENGKAP NOPITA</t>
  </si>
  <si>
    <t>JL CIPINANG LONTAR 2 RT. 001 / RW. 08 NO. 11, JAKARTA TIMUR</t>
  </si>
  <si>
    <t>081295966758</t>
  </si>
  <si>
    <t>3175025111900000</t>
  </si>
  <si>
    <t>202101020006</t>
  </si>
  <si>
    <t>LENI ANGGRAENI</t>
  </si>
  <si>
    <t>DUSUN IV CIMARIAS RT/RW : 009/004 KEL. CIMARIAS KEC.BANGUNREJO, LAMPUNG TENGAH</t>
  </si>
  <si>
    <t>087739461354</t>
  </si>
  <si>
    <t>LINDA</t>
  </si>
  <si>
    <t>UMAR</t>
  </si>
  <si>
    <t>1802024403010000</t>
  </si>
  <si>
    <t>201806020005</t>
  </si>
  <si>
    <t>LENI LAELATUL KARIMAH</t>
  </si>
  <si>
    <t>KP. PADASUKA RT 01 RW 06 PADASUKA CIBATU</t>
  </si>
  <si>
    <t>085777603583</t>
  </si>
  <si>
    <t>3205125201990004</t>
  </si>
  <si>
    <t>202102020003</t>
  </si>
  <si>
    <t>LEVIA AUDINA</t>
  </si>
  <si>
    <t>LEVIA</t>
  </si>
  <si>
    <t>SMAN</t>
  </si>
  <si>
    <t>Fresh Graduate</t>
  </si>
  <si>
    <t>DUSUN IV CIMARIAS RT/RW : 008/004 KEL. CIMARIAS KEC. BANGUN REJO LAMPUNG TENGAH, LAMPUNG</t>
  </si>
  <si>
    <t>085789033936</t>
  </si>
  <si>
    <t>ALM. ALFIATI</t>
  </si>
  <si>
    <t>SODIKIN</t>
  </si>
  <si>
    <t>1802026408010002</t>
  </si>
  <si>
    <t>leviaaudina81@gmail.com</t>
  </si>
  <si>
    <t>202103030003</t>
  </si>
  <si>
    <t>LINDA KURNIASIH</t>
  </si>
  <si>
    <t>BAGUN REJO</t>
  </si>
  <si>
    <t>DUSUN I BANGUN REJO RT/RW 002/001 KEL. BANGUN REJO KEC. BANGUNREJO KAB . LAMPUNG TENGAH LAMPUNG</t>
  </si>
  <si>
    <t>085788303221/085369613051</t>
  </si>
  <si>
    <t>JUMIRAH</t>
  </si>
  <si>
    <t>SAMINGUN</t>
  </si>
  <si>
    <t>1802025210020001</t>
  </si>
  <si>
    <t>202008020005</t>
  </si>
  <si>
    <t>LIZA CAHYANI</t>
  </si>
  <si>
    <t>GG. KEMUNING RT. 002 / RW. 006, KEL. PAMULANG BARAT, KEC. PAMULANG, TANGERANG SELATAN, BANTEN</t>
  </si>
  <si>
    <t>082112838939</t>
  </si>
  <si>
    <t>367406486970002</t>
  </si>
  <si>
    <t>LUSIANA UNTORO</t>
  </si>
  <si>
    <t>KEMENANGAN 3 GG 6 NO. 112</t>
  </si>
  <si>
    <t>08588462808</t>
  </si>
  <si>
    <t>3173036605730000</t>
  </si>
  <si>
    <t>201002020001</t>
  </si>
  <si>
    <t>MAFTIKHA</t>
  </si>
  <si>
    <t>JL. PANGKALAN JATI, JAKARTA TIMUR DKI JAKARTA</t>
  </si>
  <si>
    <t>081310601120</t>
  </si>
  <si>
    <t>3175086401810008</t>
  </si>
  <si>
    <t>201512030002</t>
  </si>
  <si>
    <t>MARIA YOSEPHEN WYKE SANDRA NIVENA</t>
  </si>
  <si>
    <t>JL. PESAPEN NO. 03 RT/RW 002/001 KEL. KARANGANYAR KEC. ADIPALA KAB. CILACAP JAWA TENGAH</t>
  </si>
  <si>
    <t>0895329423535</t>
  </si>
  <si>
    <t>3301037004960007</t>
  </si>
  <si>
    <t>202001030001</t>
  </si>
  <si>
    <t>MARKUS KAMURAHAN</t>
  </si>
  <si>
    <t>MARKUS</t>
  </si>
  <si>
    <t>MANADO</t>
  </si>
  <si>
    <t>LINGKUNGAN II RT/RW 000/002 KEL. KOMBOS BARAT KEC. SINGKIL KOTA MNADO SULAWESI UTARA</t>
  </si>
  <si>
    <t>085340010780</t>
  </si>
  <si>
    <t>7171031803800001</t>
  </si>
  <si>
    <t>201604020002</t>
  </si>
  <si>
    <t>MARNIAWATI HURA</t>
  </si>
  <si>
    <t>NIAS</t>
  </si>
  <si>
    <t>JL HOWITZER RT 008 RW 006 KEL SUMUR BATU JAKARTA PUSAT</t>
  </si>
  <si>
    <t>082125513552</t>
  </si>
  <si>
    <t>1204104104970001</t>
  </si>
  <si>
    <t>201907020018</t>
  </si>
  <si>
    <t>MAYA LISADIAH</t>
  </si>
  <si>
    <t>KUNIANGAN</t>
  </si>
  <si>
    <t>DUSUN DUA RT/RW 002/002 KEL. TANJUNGKERTA KEC. KARANGKANCANA KAB. KUNINGAN JAWA BARAT</t>
  </si>
  <si>
    <t>085871202438</t>
  </si>
  <si>
    <t>3208294510000003</t>
  </si>
  <si>
    <t>201308020001</t>
  </si>
  <si>
    <t>MEGAWATI</t>
  </si>
  <si>
    <t>LORONG PRIBADI RT/RW: 010/005 KEC.SEBERANG ULU II PALEMBANG SUMATERA SELATAN</t>
  </si>
  <si>
    <t>082183538089</t>
  </si>
  <si>
    <t>1671035501870006</t>
  </si>
  <si>
    <t>201901030002</t>
  </si>
  <si>
    <t>MELI SAFITRI</t>
  </si>
  <si>
    <t>DSN CIKUNING RT 03 RW 06 DS RAWAAPU KEC PATIMUAN CILACAP JAWA TENGAH</t>
  </si>
  <si>
    <t>083896726296</t>
  </si>
  <si>
    <t>3301194601000002</t>
  </si>
  <si>
    <t>201401020002</t>
  </si>
  <si>
    <t>MELIHANA SILABAN</t>
  </si>
  <si>
    <t>TUALANG BARISAN</t>
  </si>
  <si>
    <t>JL ORDE BARU DSN XIII DS MULIO REJO KOTA DELI SERDANG</t>
  </si>
  <si>
    <t>02112570780010</t>
  </si>
  <si>
    <t>201911030004</t>
  </si>
  <si>
    <t>MELISA SUYONO</t>
  </si>
  <si>
    <t>LISA</t>
  </si>
  <si>
    <t>REMBOKEN</t>
  </si>
  <si>
    <t>JAGA IV RT/RE 000/000 KEL. LELEKO KEC. REMBOKEN KAB. MINAHASA SULAWESI UTARA</t>
  </si>
  <si>
    <t>7102084105960001</t>
  </si>
  <si>
    <t>201907020024</t>
  </si>
  <si>
    <t>MIA MARYANI</t>
  </si>
  <si>
    <t>PANDEGLANG</t>
  </si>
  <si>
    <t>KP CIEKEK LOR 003/005 KEL. KARATON KEC. MAJASARI PANDEGLANG BANTEN</t>
  </si>
  <si>
    <t>088291105737</t>
  </si>
  <si>
    <t>3601346003000001</t>
  </si>
  <si>
    <t>201310010001</t>
  </si>
  <si>
    <t>MICHAEL CHANDRA</t>
  </si>
  <si>
    <t>CLUSTER BUMI PAJAJARAN 3 BLOK G/28 RT 005 RW 004 KEL. PORIS PLAWAT UTARA KEC. CIPONDOH KOTA TANGERANG PROV BANTEN</t>
  </si>
  <si>
    <t>08561192844</t>
  </si>
  <si>
    <t>5490178131</t>
  </si>
  <si>
    <t>3603121905910000</t>
  </si>
  <si>
    <t>79.550.908.2-418.000</t>
  </si>
  <si>
    <t>202008020020</t>
  </si>
  <si>
    <t>MOCH RIFKY FEBRIANSYAH</t>
  </si>
  <si>
    <t>JUNIOR TEKNISI</t>
  </si>
  <si>
    <t>085315781956</t>
  </si>
  <si>
    <t>3205140802020001</t>
  </si>
  <si>
    <t>201811020011</t>
  </si>
  <si>
    <t>MUHAMMAD FADHLUR ROHMAN</t>
  </si>
  <si>
    <t>JLN H MURTAHDO XVI JAKARTA PUSAT DKI JAKARTA</t>
  </si>
  <si>
    <t>085591692966</t>
  </si>
  <si>
    <t>3171041803990001</t>
  </si>
  <si>
    <t>202009010002</t>
  </si>
  <si>
    <t>MUHAMMAD KHULDI ADAM</t>
  </si>
  <si>
    <t>JL. PLUMPANG B NO. 35 RT/RW 005/006 KEL. RAWA BADAK SELATAN KEC. KOJA JAKARTA UTARA DKI JAKARTA</t>
  </si>
  <si>
    <t>085718359566</t>
  </si>
  <si>
    <t>3172031606931001</t>
  </si>
  <si>
    <t>201611020014</t>
  </si>
  <si>
    <t>KALIBATA RT/RW 004/003 KEL. BANTARJATI KEC. KOTA BOGOR UTARA KPOTA BOGOR JAWA BARAT</t>
  </si>
  <si>
    <t>3271050506770004</t>
  </si>
  <si>
    <t>202009020005</t>
  </si>
  <si>
    <t>MU'MINAH</t>
  </si>
  <si>
    <t>MUMU</t>
  </si>
  <si>
    <t>KP. TEMBOL RT/RW 007/004 KEL. TEMBONG KEC. CARITA KAB. PANDEGLANG BANTEN</t>
  </si>
  <si>
    <t>085960391276/08891546040</t>
  </si>
  <si>
    <t>3601285106950001</t>
  </si>
  <si>
    <t>74.210.983.8-419.000</t>
  </si>
  <si>
    <t>201907020025</t>
  </si>
  <si>
    <t>NADIA SALSABILAH</t>
  </si>
  <si>
    <t>KP.CIPATIK 004/003 KEL. NANJUNGJAYA KEC. KERSAMANAH GARUT JAWA BARAT</t>
  </si>
  <si>
    <t>0895344096880</t>
  </si>
  <si>
    <t>3205134303010001</t>
  </si>
  <si>
    <t>NATALIA KRISTANTI</t>
  </si>
  <si>
    <t>SMF</t>
  </si>
  <si>
    <t>KP. PISANGAN RT. 003 / RW. 004, KEL. PENGGILINGAN, KEC. CAKUNG, JAKARTA TIMUR DKI JAKARTA</t>
  </si>
  <si>
    <t>082113836005</t>
  </si>
  <si>
    <t>3175066712800012</t>
  </si>
  <si>
    <t>07.549.771.9-004.000</t>
  </si>
  <si>
    <t>202008020003</t>
  </si>
  <si>
    <t>NENG DEWI SABRINA</t>
  </si>
  <si>
    <t>KP KELAPA PLN RT/RW 003/005 KEL. KELAPA INDAH KEC. TANGERANG KOTA TANGERANG BANTEN</t>
  </si>
  <si>
    <t>087780790179/089619553958</t>
  </si>
  <si>
    <t>3671015806990005</t>
  </si>
  <si>
    <t>201806010003</t>
  </si>
  <si>
    <t>NENG HASNAH</t>
  </si>
  <si>
    <t>STAFF</t>
  </si>
  <si>
    <t>ADMINISTRASI</t>
  </si>
  <si>
    <t>BUILDING MANAGEMENT</t>
  </si>
  <si>
    <t>KP. SUKAMANAH RT/RW 001/002 KEL. SUKAMANAH KEC. MALANGBONG GARUT JAWA BARAT</t>
  </si>
  <si>
    <t>082216751727</t>
  </si>
  <si>
    <t>7330435121</t>
  </si>
  <si>
    <t>3205144107980024</t>
  </si>
  <si>
    <t>202007020001</t>
  </si>
  <si>
    <t>NENG RATIH</t>
  </si>
  <si>
    <t>CIANJUR</t>
  </si>
  <si>
    <t>KEBON NANAS RT. 008 / RW. 001, CIKOKOL, TANGERANG</t>
  </si>
  <si>
    <t>085720785772</t>
  </si>
  <si>
    <t>3203134110000019</t>
  </si>
  <si>
    <t>201306020003</t>
  </si>
  <si>
    <t>NENG SOPA SAROFAH</t>
  </si>
  <si>
    <t>STOKIS INJEKSI</t>
  </si>
  <si>
    <t>DS. SUKAMAHI KEC. SUKARESMI CIANJUR JAWA BARAT</t>
  </si>
  <si>
    <t>085780211282</t>
  </si>
  <si>
    <t>3203134503930008</t>
  </si>
  <si>
    <t>NINDI ROSTIKA DEWI</t>
  </si>
  <si>
    <t>201409020008</t>
  </si>
  <si>
    <t>NINGSIH</t>
  </si>
  <si>
    <t>SIBOLGA</t>
  </si>
  <si>
    <t>JL. HAJI SIRI SUDIMARA PINANG TANGERANG</t>
  </si>
  <si>
    <t>082364792130</t>
  </si>
  <si>
    <t>1110014507950001</t>
  </si>
  <si>
    <t>201501010001</t>
  </si>
  <si>
    <t>NINI ER ARIANTI</t>
  </si>
  <si>
    <t>KENDAL</t>
  </si>
  <si>
    <t>JL. HUSEIN SASTRANEGARA RT.005/001 JURUMUDI BENDA TANGERANG 15124</t>
  </si>
  <si>
    <t>085771401247</t>
  </si>
  <si>
    <t>7020334333</t>
  </si>
  <si>
    <t>3671046205940001</t>
  </si>
  <si>
    <t>578043663402.000</t>
  </si>
  <si>
    <t>202101020007</t>
  </si>
  <si>
    <t>NINIS TRIA PUTRI</t>
  </si>
  <si>
    <t>GG. PORTI RAWAJATI TIMUR RT/RW 002/002 KEL. RAWAJATI KEC. PANCORAN JAKARTA SELATAN DKI JAKARTA</t>
  </si>
  <si>
    <t>087898938809</t>
  </si>
  <si>
    <t>ELI SURYANTI</t>
  </si>
  <si>
    <t>JUNADI</t>
  </si>
  <si>
    <t>3174085705020002</t>
  </si>
  <si>
    <t>ninistriaputri@gmail.com</t>
  </si>
  <si>
    <t>201901020004</t>
  </si>
  <si>
    <t xml:space="preserve">NIRMALA SARI </t>
  </si>
  <si>
    <t>KEMBANG AYUN</t>
  </si>
  <si>
    <t>KEMBANGAN AYUN RT 00 RW 00 DESA KEMBANG AYUN KEC TANJUNG SAKTI PUMU KAB LAHAT PROV SUMSEL</t>
  </si>
  <si>
    <t>085215766712</t>
  </si>
  <si>
    <t>1604016001000003</t>
  </si>
  <si>
    <t>201611030001</t>
  </si>
  <si>
    <t>NITA NISWATI</t>
  </si>
  <si>
    <t>083813944724</t>
  </si>
  <si>
    <t>3671046201980002</t>
  </si>
  <si>
    <t>202001020003</t>
  </si>
  <si>
    <t>NORITA FAUZI</t>
  </si>
  <si>
    <t>KP. BABAKAN KAMASAN RT/RW 002/005 KEL. SUKARASA KEC. MALANGBONG KAB. GARUT JAWA BARAT</t>
  </si>
  <si>
    <t>082118224039</t>
  </si>
  <si>
    <t>3205147005000003</t>
  </si>
  <si>
    <t>201304020002</t>
  </si>
  <si>
    <t>NUR HASANAH</t>
  </si>
  <si>
    <t>BANGKALAN</t>
  </si>
  <si>
    <t>KP. GASMOL RT 015 RW 006</t>
  </si>
  <si>
    <t>081905870170</t>
  </si>
  <si>
    <t>3526064901800001</t>
  </si>
  <si>
    <t>202007020002</t>
  </si>
  <si>
    <t>NUR IKA PERMATA SARI</t>
  </si>
  <si>
    <t>JL. PEDONGKELAN DALAM NO. 52 RT/RW 019/016 KEL. KAPUK CENGKARENG JAKARTA BARAT</t>
  </si>
  <si>
    <t>081384270101</t>
  </si>
  <si>
    <t>3172016611950008</t>
  </si>
  <si>
    <t>90.782.572.3-041.000</t>
  </si>
  <si>
    <t>201809010005</t>
  </si>
  <si>
    <t>NURI NURLAELI</t>
  </si>
  <si>
    <t>KB. NANAS RT.01/01 CIKOKOL TANGERANG</t>
  </si>
  <si>
    <t>085715491554</t>
  </si>
  <si>
    <t>6890564672</t>
  </si>
  <si>
    <t>3671015204990002</t>
  </si>
  <si>
    <t>85.718.054.1-416.000</t>
  </si>
  <si>
    <t>201903030001</t>
  </si>
  <si>
    <t>NURI RAMA SARI</t>
  </si>
  <si>
    <t>TEBING  TINGGI</t>
  </si>
  <si>
    <t>D3 MANAJEMENG INFORMATIKA</t>
  </si>
  <si>
    <t>JL. BUKIT KUBU LK. I RT/RW 001/- KEL. RANTAU LABAN KEC. RAMBUTAN KOTA TEBING TINGGI SUMATERA UTARA</t>
  </si>
  <si>
    <t>085277776362</t>
  </si>
  <si>
    <t>1276024902950003</t>
  </si>
  <si>
    <t>201903030007</t>
  </si>
  <si>
    <t>NURSUCIATI</t>
  </si>
  <si>
    <t>KP. MARGALUYU RT 03 RW 04 KEC CIKEDAL PANDEGLANG JAWA BARAT</t>
  </si>
  <si>
    <t>081938330612</t>
  </si>
  <si>
    <t>3601264703950001</t>
  </si>
  <si>
    <t>201708020012</t>
  </si>
  <si>
    <t>NURUL SRI ILAHI</t>
  </si>
  <si>
    <t>KP. KURNIA RT/RW 003/001 KEL. KERSAMANAH KEC. KERSAMANAH KAB. GARUT JAWA BARAT</t>
  </si>
  <si>
    <t>083826581195</t>
  </si>
  <si>
    <t>3205134612890001</t>
  </si>
  <si>
    <t>202012020005</t>
  </si>
  <si>
    <t>NURUN NIDA</t>
  </si>
  <si>
    <t>KUNINGANG</t>
  </si>
  <si>
    <t>DUSUN KLIWON RT/RW 010/005 KEL. MUNCANGELA KEC. CIPICUNG KAB. KUNINGAN JAWA BARAT</t>
  </si>
  <si>
    <t>089654899094</t>
  </si>
  <si>
    <t>3208214408000004</t>
  </si>
  <si>
    <t>201211020001</t>
  </si>
  <si>
    <t>NYAYU NUR HIKMA SARI</t>
  </si>
  <si>
    <t>JL.KH AZHARI NO.110 RT/RW: 006/002 KEL.II ULU KEC.SEBERANG ULU II PALEMBANG SUMATERA SELATAN</t>
  </si>
  <si>
    <t>087887511991</t>
  </si>
  <si>
    <t>1671036412910003</t>
  </si>
  <si>
    <t>202009010003</t>
  </si>
  <si>
    <t>OKTAVIANA SELIS</t>
  </si>
  <si>
    <t>KP. CIHERANG RT/RW 001/004 KEL. TAMANSARI KEC. RUMPIN KAB. BOGOR JAWA BARAT</t>
  </si>
  <si>
    <t>085771329996</t>
  </si>
  <si>
    <t>8010241651</t>
  </si>
  <si>
    <t>3201184910960002</t>
  </si>
  <si>
    <t>72.262.471.5-434.000</t>
  </si>
  <si>
    <t>ORINDA SUKMAWATI</t>
  </si>
  <si>
    <t>JALAN TAMAN SARI X RT/RW 007/003 KEL. TAMAN SARI KEC. TAMAN SARI JAKARTA BARAT DKI JAKARTA</t>
  </si>
  <si>
    <t>085886929545</t>
  </si>
  <si>
    <t>3173034811940004</t>
  </si>
  <si>
    <t>202101020005</t>
  </si>
  <si>
    <t>PAREZA APRIANI</t>
  </si>
  <si>
    <t>MANGUN SARI</t>
  </si>
  <si>
    <t>MANGUN SARI RT/RW 000/000 KEL, MANGUN SARI KEC. JARAI KAB. LAHAT SUMATERA SELATAN</t>
  </si>
  <si>
    <t>085789532411</t>
  </si>
  <si>
    <t>NURHAYATI</t>
  </si>
  <si>
    <t>IRIANTO</t>
  </si>
  <si>
    <t>1604067012000001</t>
  </si>
  <si>
    <t>parezaapriani3012@gmail.com</t>
  </si>
  <si>
    <t>201303020001</t>
  </si>
  <si>
    <t>PARYATUN KHAIRUNISA</t>
  </si>
  <si>
    <t>JL.MAKRAYU LR.TANJUNG BURUNG NO.1390 RT/RW: 028/010 KEL.30 ILIR KEC.ILIR BARAT II KOTA PALEMBANG SUMATERA SELATAN</t>
  </si>
  <si>
    <t>081272617158</t>
  </si>
  <si>
    <t>1671014812820003</t>
  </si>
  <si>
    <t>201510020005</t>
  </si>
  <si>
    <t>PHENY RESTYANI</t>
  </si>
  <si>
    <t>JAMBI</t>
  </si>
  <si>
    <t>DUSUN II RT 06 RW 02 KEL. KALIREJO KEC. KALIREJO LAMPUNG TENGAH LAMPUNG</t>
  </si>
  <si>
    <t>081315775766</t>
  </si>
  <si>
    <t>1802015810960001</t>
  </si>
  <si>
    <t>200911030001</t>
  </si>
  <si>
    <t>PITRI MANDASARI</t>
  </si>
  <si>
    <t>K. DURIAN</t>
  </si>
  <si>
    <t>JL. KASIH DUSUN VII RT/RW 000/000 KEL. KEDAI DURIAN KEC. DELI TUA KAB. DELI SERDANG SUMATERA UTARA</t>
  </si>
  <si>
    <t>085283466764</t>
  </si>
  <si>
    <t>1207224306870001</t>
  </si>
  <si>
    <t>POSMA BERLIANA</t>
  </si>
  <si>
    <t>JL. KRAMAT LONTAR RT. 005 / RW. 001, KEL. PASEBAN, KEC. SENEN, JAKARTA PUSAT DKI JAKARTA</t>
  </si>
  <si>
    <t>3273107001670002</t>
  </si>
  <si>
    <t>47.405.956.5-404.000</t>
  </si>
  <si>
    <t>202009030002</t>
  </si>
  <si>
    <t xml:space="preserve">PRESDI NAPITUPULU </t>
  </si>
  <si>
    <t>TIGA BOLON</t>
  </si>
  <si>
    <t>DUSUN KEBUN KENCANA RT/RW 003/001 KEL. PASIR PUTIH KEC. BALAI JAYA KAB. ROKAN HILIR PROV RIAU</t>
  </si>
  <si>
    <t>085275331660</t>
  </si>
  <si>
    <t>1407052309930003</t>
  </si>
  <si>
    <t>202103010001</t>
  </si>
  <si>
    <t>TINA</t>
  </si>
  <si>
    <t>SUNGKAI KUPAH</t>
  </si>
  <si>
    <t>JL. H.R.A. RAHMAN NO.219 A RT/RW 001/004 KEL. SUNGAI JAWI DALAM KEC. PONTIANAK BARAT KOTA PONTIANAK KALIMANTAN BARAT</t>
  </si>
  <si>
    <t>08115661234</t>
  </si>
  <si>
    <t>GOU MUI CIN</t>
  </si>
  <si>
    <t>CONG TEK MENG</t>
  </si>
  <si>
    <t>6171036705870010</t>
  </si>
  <si>
    <t>202009020006</t>
  </si>
  <si>
    <t>PUJI AHWATI</t>
  </si>
  <si>
    <t>KP KARANG ASEM RT/RW 03/01 KEL. SUKAMANA KEC. MALANGBONG GARUT JAWA BARAT</t>
  </si>
  <si>
    <t>089662663472</t>
  </si>
  <si>
    <t>3205144211020004</t>
  </si>
  <si>
    <t>201606020012</t>
  </si>
  <si>
    <t>PUPUT DIAN UTAMI</t>
  </si>
  <si>
    <t>DK. NAGOG RT/RW 004/011 KEL. LINGGAPURA KEC. TONJONG KAB. BREBES JAWA TENGAH</t>
  </si>
  <si>
    <t>3329066301990003</t>
  </si>
  <si>
    <t>202101020008</t>
  </si>
  <si>
    <t>PUSPA SARI</t>
  </si>
  <si>
    <t>RAMBAI KACA</t>
  </si>
  <si>
    <t>DS. RAMBAI KACA RT/RW -/- KEL RAMBAI KACA KEC. SUKAMERINDU LAHAT SUMATERA SELATAN</t>
  </si>
  <si>
    <t>082269525389</t>
  </si>
  <si>
    <t>SINA WATI</t>
  </si>
  <si>
    <t>SAPRIN</t>
  </si>
  <si>
    <t>1604124207010002</t>
  </si>
  <si>
    <t>puspasari2juli@gmail.com</t>
  </si>
  <si>
    <t>201908010010</t>
  </si>
  <si>
    <t>PUTRI ADELIA BAKO</t>
  </si>
  <si>
    <t>SMU</t>
  </si>
  <si>
    <t>JL. PELITA NO.11 RT/RW 006/009 KEL. PEKOJAN KEC. TAMBORA JAKARTA BARAT DKI JAKARTA</t>
  </si>
  <si>
    <t>0811771227</t>
  </si>
  <si>
    <t>7455081548</t>
  </si>
  <si>
    <t>3324085603960003</t>
  </si>
  <si>
    <t>201907030017</t>
  </si>
  <si>
    <t>PUTRI MEIDIANA EVITA</t>
  </si>
  <si>
    <t>CILEGON</t>
  </si>
  <si>
    <t>REJOWINANGUN RT/RW 028/009 KEL. REJOWINANGUN KEC. KOTAGEDE KOTA YOGYAKARTA YOGYAKARTA</t>
  </si>
  <si>
    <t>085958065724</t>
  </si>
  <si>
    <t>3672044205990004</t>
  </si>
  <si>
    <t>201808030001</t>
  </si>
  <si>
    <t>PUTRI RAMADANTI S</t>
  </si>
  <si>
    <t>082361967670</t>
  </si>
  <si>
    <t>1271184303940002</t>
  </si>
  <si>
    <t>81.361.976.4.113.000</t>
  </si>
  <si>
    <t>201903030002</t>
  </si>
  <si>
    <t>RAFIKA ERMAYANTI</t>
  </si>
  <si>
    <t>KOMPLEK ABDUL HAMID RT/RW 000/000 NST. F30B KEL. KAMPUNG LALANG KEC. SUNGGAI KAB. DELI SERDANG SUMATERA UTARA</t>
  </si>
  <si>
    <t>0895611296781</t>
  </si>
  <si>
    <t>1207235610880005</t>
  </si>
  <si>
    <t>202103020011</t>
  </si>
  <si>
    <t>RAYMANDA RIDOLLA</t>
  </si>
  <si>
    <t>JL. JENDRAL SUDIRMAN NO. 29 RT/RW 002/004 KEL. PABATON KEC. KOTA BOGOR TENGAH KOTA BOGOR JAWA BARAT</t>
  </si>
  <si>
    <t>087888511690</t>
  </si>
  <si>
    <t>ALM. LESTRIANA N HARAHAP</t>
  </si>
  <si>
    <t>ALM. RAIN NASUTION</t>
  </si>
  <si>
    <t>3271032302870001</t>
  </si>
  <si>
    <t>44.519.462.4-404.000</t>
  </si>
  <si>
    <t>ndharidolla@gmail.com</t>
  </si>
  <si>
    <t>202010010001</t>
  </si>
  <si>
    <t>RD RINALDO ARDILES</t>
  </si>
  <si>
    <t>KR PULO GUNDUL NO. K221 RT/RW 010/013 KEL. TANAH TINGGI KEC. JOHAR BARU JAKARTA PUSAT DKI JAKARTA</t>
  </si>
  <si>
    <t>081290683636</t>
  </si>
  <si>
    <t>0050547621</t>
  </si>
  <si>
    <t>3171080407900004</t>
  </si>
  <si>
    <t>73.529.923.2-024.000</t>
  </si>
  <si>
    <t>201903020001</t>
  </si>
  <si>
    <t>REGA EFMY</t>
  </si>
  <si>
    <t>PAANG</t>
  </si>
  <si>
    <t>JORONG CILACAP SUNGAI LANGSEK KEC.KAMARS BARU</t>
  </si>
  <si>
    <t>082384708730</t>
  </si>
  <si>
    <t>1303064401970002</t>
  </si>
  <si>
    <t>201909020002</t>
  </si>
  <si>
    <t>REGITA APRILIANA</t>
  </si>
  <si>
    <t>DUSUN VIII BANGUN REJO RT/RW 001/008 BANGUN REJO LAMPUNG TENGAH LAMPUNG</t>
  </si>
  <si>
    <t>085781540054 / 083168711143</t>
  </si>
  <si>
    <t>1802025704010005</t>
  </si>
  <si>
    <t>RENA HASANAH</t>
  </si>
  <si>
    <t>KP. PONDOK BENDA RT. 09 / RW. 03, JATIRAHAYU, JATIASIH, BEKASI</t>
  </si>
  <si>
    <t>085881554103</t>
  </si>
  <si>
    <t>275094701910004</t>
  </si>
  <si>
    <t>201708030002</t>
  </si>
  <si>
    <t>RETI ANDRIA</t>
  </si>
  <si>
    <t>TANJUNG BUNUT</t>
  </si>
  <si>
    <t>24 apr95</t>
  </si>
  <si>
    <t>DUSUN III RT/RW 000/000 KEL TANJUNG BUNUT KEC. BELIDA DARAT KAB. MUARA ENIM SUMATERA SELATAN</t>
  </si>
  <si>
    <t>1603176404950002</t>
  </si>
  <si>
    <t>202009030003</t>
  </si>
  <si>
    <t>RETNO KUSUMA WARDANI</t>
  </si>
  <si>
    <t>INDRAMAYU</t>
  </si>
  <si>
    <t>BLOK CEKONG RT/RW 007/004 KEL. RANCAMULYA KEC. GABUSWETAN KAB. INDRAMAYU JAWA BARAT</t>
  </si>
  <si>
    <t>088222810092</t>
  </si>
  <si>
    <t>3212036610960003</t>
  </si>
  <si>
    <t>202008010004</t>
  </si>
  <si>
    <t>RIAN SAMUDERA</t>
  </si>
  <si>
    <t>SPV LEGAL</t>
  </si>
  <si>
    <t>SUPERVISOR LEGAL</t>
  </si>
  <si>
    <t>TAMAN PINANG INDAH BLOK A NO 12 RT/RW 001/004 KEL. NEROKTOK KEC. PINANG KOTA TANGERANG BANTEN</t>
  </si>
  <si>
    <t>087782554345</t>
  </si>
  <si>
    <t>3671110710900004</t>
  </si>
  <si>
    <t>202012020004</t>
  </si>
  <si>
    <t>RIKA TRIANA</t>
  </si>
  <si>
    <t>KP. CIPARI RT/RW 002/007 KEL. CISITU KEC. MALANGBONG KAB. GARUT JAWA BARAT</t>
  </si>
  <si>
    <t>089524352735</t>
  </si>
  <si>
    <t>3205144903010005</t>
  </si>
  <si>
    <t>201806020004</t>
  </si>
  <si>
    <t>RIMA MEGA  PUSPITA</t>
  </si>
  <si>
    <t>DS. KALIPUCANG RT 03 RW 05 PANGANDARAN</t>
  </si>
  <si>
    <t>082218490561</t>
  </si>
  <si>
    <t>3207215306990001</t>
  </si>
  <si>
    <t>202012020002</t>
  </si>
  <si>
    <t>RINDA PURNAMA SARI</t>
  </si>
  <si>
    <t>081310158304</t>
  </si>
  <si>
    <t>1604065603980002</t>
  </si>
  <si>
    <t>201910010004</t>
  </si>
  <si>
    <t>RIRIEN SETYAWATI</t>
  </si>
  <si>
    <t>SPV HRD</t>
  </si>
  <si>
    <t>SUPERVISOR HRD</t>
  </si>
  <si>
    <t>KP. BARU RT/RW 006/003 KEL. SUKABUMI SELATAN KEC. KEBON JERUK JAKARTA BARAT DKI JAKARTA</t>
  </si>
  <si>
    <t>087771181796</t>
  </si>
  <si>
    <t>7330904270</t>
  </si>
  <si>
    <t>20077876785</t>
  </si>
  <si>
    <t>3173054206920003</t>
  </si>
  <si>
    <t>68.599.334.7-035.000</t>
  </si>
  <si>
    <t>200901020002</t>
  </si>
  <si>
    <t>RISHIDAYATI</t>
  </si>
  <si>
    <t>KP. GEBANG RT 005 RW 002 SANGIANG JAYA PRIUK TANGERANG</t>
  </si>
  <si>
    <t>087808196884</t>
  </si>
  <si>
    <t>3671086610770002</t>
  </si>
  <si>
    <t>201709020014</t>
  </si>
  <si>
    <t>RITA SIFA DEWI</t>
  </si>
  <si>
    <t>PROPUK SELATAN RT 005 RW 005 KEC MARGASARI KEL PRUPUK SELATAN TEGAL</t>
  </si>
  <si>
    <t>083870386443</t>
  </si>
  <si>
    <t>3328015707990004</t>
  </si>
  <si>
    <t>202003010003</t>
  </si>
  <si>
    <t>RIZA SUCI YANA FABELLA</t>
  </si>
  <si>
    <t>STAFF OPS</t>
  </si>
  <si>
    <t>STAFF OPERASIONAL</t>
  </si>
  <si>
    <t>TANGERAANG</t>
  </si>
  <si>
    <t>JL. TEUKU UMAR MESS SHINTA RT/RW 004/008 KEL. CIMONE JAYA KEC. KARAWACI KOTA TANGERANG BANTEN</t>
  </si>
  <si>
    <t>081282397608</t>
  </si>
  <si>
    <t>7120036453</t>
  </si>
  <si>
    <t>WARYANA</t>
  </si>
  <si>
    <t>3671075502950009</t>
  </si>
  <si>
    <t>rizasuci@gmail.com</t>
  </si>
  <si>
    <t>201911020005</t>
  </si>
  <si>
    <t>ROHANA</t>
  </si>
  <si>
    <t>JL. RUKUN RT/RW 006/002 KEL. SETU KEC. CIPAYUNG JAKARTA TIMUR DKI JAKARTA</t>
  </si>
  <si>
    <t>081222613352</t>
  </si>
  <si>
    <t>3175106902001002</t>
  </si>
  <si>
    <t>201410020009</t>
  </si>
  <si>
    <t>ROSLINA</t>
  </si>
  <si>
    <t>BLOK KEDUNGANYAR RT/RW 001/004 KEL. LIGUNG KEC. LIGUNG KAB. MAJALENGKA JAWA BRAT</t>
  </si>
  <si>
    <t>0859-2112-2572</t>
  </si>
  <si>
    <t>3210164104960041</t>
  </si>
  <si>
    <t>201811030004</t>
  </si>
  <si>
    <t>RUDI JANWAR</t>
  </si>
  <si>
    <t>SUBANG</t>
  </si>
  <si>
    <t>DUSUN KARANGSARI RT 003 RW 004 DESA JATIREJA KEC COMPREG SUBANG</t>
  </si>
  <si>
    <t>085893296323</t>
  </si>
  <si>
    <t>3213150101900006</t>
  </si>
  <si>
    <t>201512020001</t>
  </si>
  <si>
    <t>RUSMIATI</t>
  </si>
  <si>
    <t>JL.SUKABANGUN 2 LORONG KARYA KOMP.GRIYA SATRIA BLOK G.12A RT/RW: 038/008 KEL.SUKAJAYA KEC.SUKARAMI PALEMBANG SUMATERA SELATAN</t>
  </si>
  <si>
    <t>081355832176</t>
  </si>
  <si>
    <t>1671077011770012</t>
  </si>
  <si>
    <t>16.729.321.6-307.000</t>
  </si>
  <si>
    <t>202008020008</t>
  </si>
  <si>
    <t>SAFITRI</t>
  </si>
  <si>
    <t>JL. KEMANG RT/RW 009/011 KEL. KALISARI KEC. PASAR REBO JAKARTA TIMUR DKI JAKARTA</t>
  </si>
  <si>
    <t>0895380902920</t>
  </si>
  <si>
    <t>3175054404980006</t>
  </si>
  <si>
    <t>201801030004</t>
  </si>
  <si>
    <t>SARON JENIFER EMAN</t>
  </si>
  <si>
    <t>SARON</t>
  </si>
  <si>
    <t>SONDER</t>
  </si>
  <si>
    <t>JAGA III RT/RW 000/000 KEL. TOUNELET SATU KEC. SONDER KAB. MINAHASA SULAWESI UTARA</t>
  </si>
  <si>
    <t>7102116001980002</t>
  </si>
  <si>
    <t>202006030002</t>
  </si>
  <si>
    <t>SEKAR KUSMITA</t>
  </si>
  <si>
    <t>BANGUN REJO</t>
  </si>
  <si>
    <t>DUSUN IX BANGUN REJO RT/RW 001/009 KEL. BANGUN REJO KEC. BANGUN REJO LAMPUNG TENGAH LAMPUNG</t>
  </si>
  <si>
    <t>085890018895</t>
  </si>
  <si>
    <t>1802025902010001</t>
  </si>
  <si>
    <t>202008030001</t>
  </si>
  <si>
    <t>SENAYATI NANDA PUTRI</t>
  </si>
  <si>
    <t>SENA</t>
  </si>
  <si>
    <t>JL. DANAU LIMBOTO RAYA NO. 64 RT/RW 004/031 KEL. BENCONGAN KEL. KELAPA DUA KAB. TANGERANG BANTEN</t>
  </si>
  <si>
    <t>087728715617</t>
  </si>
  <si>
    <t>3603286602980007</t>
  </si>
  <si>
    <t>90.966.713.1-452.000</t>
  </si>
  <si>
    <t>201708030003</t>
  </si>
  <si>
    <t>SIHABUDIN AFRONI</t>
  </si>
  <si>
    <t>JL. H. RAIMAN RT/RW 008/001 KEL. CIGANJUR KEC. JAGAKARSA JAKARTA SELATAN DKI JAKARTA</t>
  </si>
  <si>
    <t>0818435545</t>
  </si>
  <si>
    <t>3174093009840003</t>
  </si>
  <si>
    <t>201709030005</t>
  </si>
  <si>
    <t>SINTA FITRIANI</t>
  </si>
  <si>
    <t>KP. CILEUTIK RT 004 RE 03 DESA BARUDUA KEC. MALANGBONG GARUT</t>
  </si>
  <si>
    <t>085321166457</t>
  </si>
  <si>
    <t>3205144510980014</t>
  </si>
  <si>
    <t>202103030004</t>
  </si>
  <si>
    <t>SINTA NOVIANISA</t>
  </si>
  <si>
    <t>JL. MASJID AL FALAH RT/RW 004/005 NO. 87 RATU JAYA CIPAYUNG</t>
  </si>
  <si>
    <t>085156983519</t>
  </si>
  <si>
    <t>SRI WUNTAT S.H</t>
  </si>
  <si>
    <t>HUSEN USMAN</t>
  </si>
  <si>
    <t>3276014911980005</t>
  </si>
  <si>
    <t>96.052.767.9-412.000</t>
  </si>
  <si>
    <t>201712020003</t>
  </si>
  <si>
    <t>SITI AISYAH</t>
  </si>
  <si>
    <t>MERAK</t>
  </si>
  <si>
    <t>0877722648121</t>
  </si>
  <si>
    <t>3672035709850001</t>
  </si>
  <si>
    <t>201906020001</t>
  </si>
  <si>
    <t>SITI KARMILA</t>
  </si>
  <si>
    <t>SUMEDANG</t>
  </si>
  <si>
    <t>DUSUN BABAKAN KONDANG RT/RW 030/008 KEL. BONGKOK KEC. PASEH KAB. SUMEDANG JAWA BARAT</t>
  </si>
  <si>
    <t>3211085304000005</t>
  </si>
  <si>
    <t>201403010001</t>
  </si>
  <si>
    <t>SITI MAHANANING NURISALATUS.S</t>
  </si>
  <si>
    <t>SPV ACCT</t>
  </si>
  <si>
    <t>NGANJUK</t>
  </si>
  <si>
    <t xml:space="preserve">DK. BULUSARI DESA NGLAYANG KEC. JENUNGAN PONOROGO </t>
  </si>
  <si>
    <t>082142792115</t>
  </si>
  <si>
    <t>5940350435</t>
  </si>
  <si>
    <t>3518115906880004</t>
  </si>
  <si>
    <t>44.558.528.4647.000</t>
  </si>
  <si>
    <t>201904030009</t>
  </si>
  <si>
    <t>SITI MUFIHA</t>
  </si>
  <si>
    <t>KP KADU BANGBAN TIMUR RT 002 RW 001 SERANG BANTEN</t>
  </si>
  <si>
    <t>087887242393</t>
  </si>
  <si>
    <t>3604285204920349</t>
  </si>
  <si>
    <t>202011020003</t>
  </si>
  <si>
    <t>SITI NURAENI</t>
  </si>
  <si>
    <t>KP KALI BARU RT/RW 004/004 KEL. KALIBARU KEC. PAKUHAJI KAB. TANGERANG BANTEN</t>
  </si>
  <si>
    <t>089586681361</t>
  </si>
  <si>
    <t>3603154902020002</t>
  </si>
  <si>
    <t>202103030005</t>
  </si>
  <si>
    <t>SITI NURLELASARI</t>
  </si>
  <si>
    <t>202007020005</t>
  </si>
  <si>
    <t>SITI NURSAIDAH</t>
  </si>
  <si>
    <t>SITI</t>
  </si>
  <si>
    <t>KP. NAGRAK RT/RW 006/001 KEL. NAGRAK KEC. SUKARAJA KAB. BOGOR JAWA BARAT</t>
  </si>
  <si>
    <t>083805611324</t>
  </si>
  <si>
    <t>3201045910010005</t>
  </si>
  <si>
    <t>201204030002</t>
  </si>
  <si>
    <t>SITI ROHIMAH</t>
  </si>
  <si>
    <t>JL. LET SIMANJUNTAK NO. 1147/38 RT/RW 017/004  KEL. PAHLAWAN KEC. KEMUNING KOTA PALEMBANG SUMATERA SELATAN</t>
  </si>
  <si>
    <t>082174015697</t>
  </si>
  <si>
    <t>1671096906720001</t>
  </si>
  <si>
    <t>CAFE CBAKES</t>
  </si>
  <si>
    <t>202101040001</t>
  </si>
  <si>
    <t>SITI SARAH</t>
  </si>
  <si>
    <t>SARAH</t>
  </si>
  <si>
    <t>PRAMUSAJI</t>
  </si>
  <si>
    <t>D1</t>
  </si>
  <si>
    <t>HOTEL GRAND MERCURE JAKARTA HARMONI SEBAGAI ROOM ATTENDANT PERIODE 8 AUG 2018 - 10 OCT 2020</t>
  </si>
  <si>
    <t>KP. CIKARET BALDES RT/RW 022/008 DS. CIKARET KEC. KEBONDEDES KAB. SUKABUMI JAWA BARAT</t>
  </si>
  <si>
    <t>085862349948</t>
  </si>
  <si>
    <t>NURJANAH</t>
  </si>
  <si>
    <t>PIDIN</t>
  </si>
  <si>
    <t>CIKARET KEC. KEBONPEDES KAB. SUKABUMI JAWA BARAT</t>
  </si>
  <si>
    <t>0000393943656</t>
  </si>
  <si>
    <t>3202346612980001</t>
  </si>
  <si>
    <t>95.303.879.1-032.000</t>
  </si>
  <si>
    <t>sitisarah68341@gmail.com</t>
  </si>
  <si>
    <t>201910010001</t>
  </si>
  <si>
    <t>SOLEH SYARIFUDIN</t>
  </si>
  <si>
    <t>CCTV</t>
  </si>
  <si>
    <t>STAFF CCTV</t>
  </si>
  <si>
    <t>JL. CIINDAH III NO.27 RT/RW 003/001 KEL. NUSA JAYA KEC. KARAWACI KOTA TANGGERANG BANTEN</t>
  </si>
  <si>
    <t>0895411126234</t>
  </si>
  <si>
    <t>3301060712970002</t>
  </si>
  <si>
    <t>201009030001</t>
  </si>
  <si>
    <t>SRI HANDAYANI</t>
  </si>
  <si>
    <t>SUPERVISOR CUSTOMER SERVICE</t>
  </si>
  <si>
    <t>JL. TELADAN NO. 9 MEDAN RT/RW 000/000 KEL. TELADAN BARAT KEC. MEDAN KOTA KOTA MEDAN SUMATERA UTARA</t>
  </si>
  <si>
    <t>081361626697</t>
  </si>
  <si>
    <t>1271015701870004</t>
  </si>
  <si>
    <t>SRI HARYANTI</t>
  </si>
  <si>
    <t>SOGATI RT. 002 / RW. 010, KEL. WANAREJA, KEC. WANAREJA, KAB. CILACAP, JAWA TENGAH</t>
  </si>
  <si>
    <t>081316338274</t>
  </si>
  <si>
    <t>3301156002920001</t>
  </si>
  <si>
    <t>SRI RAMA WIDIAWATI</t>
  </si>
  <si>
    <t>JL. TAMAN SARI X RT. 007 / RW. 003, KEL. TAMAN SARI, KEC. TAMAN SARI, JAKARTA BARAT</t>
  </si>
  <si>
    <t>3173035501980007</t>
  </si>
  <si>
    <t>200905020003</t>
  </si>
  <si>
    <t>SRI SUGIARTI</t>
  </si>
  <si>
    <t>KP. ANYAR PRUPUK, TEGAL JAWA TENGAH</t>
  </si>
  <si>
    <t>081290511472</t>
  </si>
  <si>
    <t>3328016606760005</t>
  </si>
  <si>
    <t>201204030001</t>
  </si>
  <si>
    <t>SRY HARMAINI</t>
  </si>
  <si>
    <t>LAHAT</t>
  </si>
  <si>
    <t>JL. TAMAN MURNI LR. PRIBADI NO. 52 RT/RW 016/RW 004 KEL. ALANG-ALANG LEBAR KEC. ALANG-ALANG LEBAR KOTA PALEMBANG SUMATERA SELATAN</t>
  </si>
  <si>
    <t>083177593354</t>
  </si>
  <si>
    <t>1671076405900012</t>
  </si>
  <si>
    <t>202008020013</t>
  </si>
  <si>
    <t>STEVANY</t>
  </si>
  <si>
    <t>JLN. LAKSA IV NO. 95 D RT/RW 007/002 KEL. JEMBATAN LIMA KEC. TAMBORA JAKARTA BARAT DKI JAKARTA</t>
  </si>
  <si>
    <t>081282365806</t>
  </si>
  <si>
    <t>3173044104950003</t>
  </si>
  <si>
    <t>202009030004</t>
  </si>
  <si>
    <t>SUCI LISTRIYANI</t>
  </si>
  <si>
    <t>DUSUN CIMANGGU RT/RW 004/001 KEL. CIPONDOH KEC. KEDAUGEDE KAB. KUNINGAN JAWA BARAT</t>
  </si>
  <si>
    <t>081212502870</t>
  </si>
  <si>
    <t>3208016509010002</t>
  </si>
  <si>
    <t>199701020001</t>
  </si>
  <si>
    <t>SUMINI</t>
  </si>
  <si>
    <t>KALIDERES RT 6 RW 3 KELURAHAN KALIDERES</t>
  </si>
  <si>
    <t>081385385373</t>
  </si>
  <si>
    <t>3173064507730031</t>
  </si>
  <si>
    <t>201904010002</t>
  </si>
  <si>
    <t>SURAHMAWATI</t>
  </si>
  <si>
    <t>JL. RANBAI II KEB. BARU JAKARTA SELATAN DKI JAKARTA</t>
  </si>
  <si>
    <t>081295393578</t>
  </si>
  <si>
    <t>2281503903</t>
  </si>
  <si>
    <t>KOIRAH</t>
  </si>
  <si>
    <t>ZUKEMI</t>
  </si>
  <si>
    <t>3174075807910006</t>
  </si>
  <si>
    <t>45.567.431.7.019.000</t>
  </si>
  <si>
    <t>rahma.zukemi@gmail.com</t>
  </si>
  <si>
    <t>202008020018</t>
  </si>
  <si>
    <t xml:space="preserve">SUSI RAMADHANI </t>
  </si>
  <si>
    <t>DUSUN CIAWITALI RT/RW 001/008 KEL. PAMOTAN KEC. KALIPUCANG KAB. PANGANDARAN JAWA BARAT</t>
  </si>
  <si>
    <t>081382171575</t>
  </si>
  <si>
    <t>3207216712990002</t>
  </si>
  <si>
    <t>202012030001</t>
  </si>
  <si>
    <t>SUYANTI</t>
  </si>
  <si>
    <t>JL. ABIMANYU VIII/19 B RT/RW 008/001 KEL. PENDRIKAN LOR KEC.  SEMARANG TENGAH KOTA SEMARANG JAWA TENGAH</t>
  </si>
  <si>
    <t>089670023898</t>
  </si>
  <si>
    <t>3374014912780002</t>
  </si>
  <si>
    <t>SYIFA HERLIANA MALIK</t>
  </si>
  <si>
    <t>202104030001</t>
  </si>
  <si>
    <t>SWEETHA SEROY</t>
  </si>
  <si>
    <t>SWEETHA</t>
  </si>
  <si>
    <t>LELEKO</t>
  </si>
  <si>
    <t>JAGA IV RT/RW 000/000 KEL. LELEKO KEC. REMBOKEN KAB. MINAHASA SULAWESI UTARA</t>
  </si>
  <si>
    <t>082192234453</t>
  </si>
  <si>
    <t>710285909960001</t>
  </si>
  <si>
    <t>202008010001</t>
  </si>
  <si>
    <t>TASYA ZAHRANI SAFITRI</t>
  </si>
  <si>
    <t>ADMIN SALES</t>
  </si>
  <si>
    <t>JL. MENUR I BLOK A-2 NO. 14, RT. 005 / RT. 002, KEL. RENCONGAN INDAH, KEC. KELAPA DUA, KAB. TANGERANG, BANTEN</t>
  </si>
  <si>
    <t>083892517279</t>
  </si>
  <si>
    <t>3173025102011001</t>
  </si>
  <si>
    <t>90.511.137.3-413.000</t>
  </si>
  <si>
    <t>200910010001</t>
  </si>
  <si>
    <t>TATI NINGSIH</t>
  </si>
  <si>
    <t>RUSUN PINUS ELOK BLOK A3 LT 1/16 RT/RW 012/018 PENGGILINGAN CAKUNG</t>
  </si>
  <si>
    <t>08128620603</t>
  </si>
  <si>
    <t>5390330687</t>
  </si>
  <si>
    <t>3173055703830008</t>
  </si>
  <si>
    <t>202006020001</t>
  </si>
  <si>
    <t>TAUFIK HIDAYAT</t>
  </si>
  <si>
    <t>081585886486</t>
  </si>
  <si>
    <t>3271016602950005</t>
  </si>
  <si>
    <t>201902020007</t>
  </si>
  <si>
    <t>TIKA DAMAYANTI</t>
  </si>
  <si>
    <t>TIKA</t>
  </si>
  <si>
    <t>TUGUMULYO DUSUN IV PADANG RATU, LAMPUNG TENGAH</t>
  </si>
  <si>
    <t>085809669440</t>
  </si>
  <si>
    <t>1802037105990005</t>
  </si>
  <si>
    <t>TUTI KURNIA HALAWA</t>
  </si>
  <si>
    <t>LOLOFITU</t>
  </si>
  <si>
    <t>LOLIFITU, KEL. LOLOFITU, KEC. LOLOFITU MOI, KAB. NIAS BARAT, SUMATERA UTARA</t>
  </si>
  <si>
    <t>085210969895</t>
  </si>
  <si>
    <t>1204074702000002</t>
  </si>
  <si>
    <t>202001020001</t>
  </si>
  <si>
    <t>TUTI WIDIANINGSIH</t>
  </si>
  <si>
    <t>SINDANGHEULA RT/RW 015/006 KEL. SINDANGHEULA KEC. BANJARHARJO KAB. BREBES JAWA TENGAH</t>
  </si>
  <si>
    <t>081299799245</t>
  </si>
  <si>
    <t>3329174109990003</t>
  </si>
  <si>
    <t>202103020010</t>
  </si>
  <si>
    <t>ULFA NUR WAHYUNINGSIH</t>
  </si>
  <si>
    <t>KP. GAGA RT/RW 005/004 KEL. SEMANAN KEC. KALIDERES JAKARTA BARAT DKI JAKARTA</t>
  </si>
  <si>
    <t>089644083398</t>
  </si>
  <si>
    <t>HARTATI</t>
  </si>
  <si>
    <t>MUH. TOHIR</t>
  </si>
  <si>
    <t>3173064103981001</t>
  </si>
  <si>
    <t>ulfanurwahyuningsih@gmail.com</t>
  </si>
  <si>
    <t>199301020001</t>
  </si>
  <si>
    <t>URIPAH</t>
  </si>
  <si>
    <t>KETAPANG RT 04/RW 04 CIPONDOH TANGERANG BANTEN</t>
  </si>
  <si>
    <t>081906417416</t>
  </si>
  <si>
    <t>3671054204720006</t>
  </si>
  <si>
    <t>68.744.557.7416.000</t>
  </si>
  <si>
    <t>202011020005</t>
  </si>
  <si>
    <t>USMAN</t>
  </si>
  <si>
    <t>KP. TANJUNG KAIT RT/RW 004/001 DESA TANJUNG ANOM KEC. MAUK KAB. TANGERANG BANTEN</t>
  </si>
  <si>
    <t>0881024336117</t>
  </si>
  <si>
    <t>3603082704860004</t>
  </si>
  <si>
    <t>201807020009</t>
  </si>
  <si>
    <t>VENNY NOVARIATI</t>
  </si>
  <si>
    <t>TELUK DALAM</t>
  </si>
  <si>
    <t xml:space="preserve">JL. PERUMAHAN TAMAN SAFARI (KUNDUR) </t>
  </si>
  <si>
    <t>082288996609</t>
  </si>
  <si>
    <t>2102026811950005</t>
  </si>
  <si>
    <t>202012020003</t>
  </si>
  <si>
    <t>VINA VAUJIA</t>
  </si>
  <si>
    <t>KP. BANGUN SARI RT/RW 001/005 KEL. SUKARASA KP. MALANGBONG KAB. GARUT JAWA BARAT</t>
  </si>
  <si>
    <t>085872535919</t>
  </si>
  <si>
    <t>3205145510010004</t>
  </si>
  <si>
    <t>202009010001</t>
  </si>
  <si>
    <t>VIRA GEULIS NADITA</t>
  </si>
  <si>
    <t>ADMIN CBAKES</t>
  </si>
  <si>
    <t>KOMP. SEKNEG BLOK E.VII/15 RT/RW 015/003 KEL. PANUNGGANGAN UTARA KEC. PINANG KOTA TANGERANG BANTEN</t>
  </si>
  <si>
    <t>082113305520</t>
  </si>
  <si>
    <t>3671115904950005</t>
  </si>
  <si>
    <t>85.250.793.8-416.000</t>
  </si>
  <si>
    <t>201710030001</t>
  </si>
  <si>
    <t>WIDYA ANGGRAINI</t>
  </si>
  <si>
    <t>D3 FARMASI</t>
  </si>
  <si>
    <t>JL. BENTENG HULU NO. 17 H LK I MEDAN RT/RW 003/001 KEL. TEMBUNG KEC. MEDAN TEMBUNG KOTA MEDAN SUMATERA UTARA</t>
  </si>
  <si>
    <t>085297640071</t>
  </si>
  <si>
    <t>1271146303960003</t>
  </si>
  <si>
    <t>201906030014</t>
  </si>
  <si>
    <t xml:space="preserve">WIFA HUSNIAH </t>
  </si>
  <si>
    <t>KP. KARANG ASEM RT 03 RW 01 KEL. SUKAMANAH KEC.MALANGBONG KAB.GARUT JAWA BARAT</t>
  </si>
  <si>
    <t>085282628162</t>
  </si>
  <si>
    <t>3205145502990004</t>
  </si>
  <si>
    <t>202003010002</t>
  </si>
  <si>
    <t>WIHANA PRATIWI</t>
  </si>
  <si>
    <t>SPV REC</t>
  </si>
  <si>
    <t>SUPERVISOR RECRUITMENT</t>
  </si>
  <si>
    <t>RUSUN TAMBORA BLOK A-ANGGREK RT/RW 005/011 KEL. ANGKE KEC. TAMBORA JAKARTA BARAT DKI JAKARTA</t>
  </si>
  <si>
    <t>08568308686</t>
  </si>
  <si>
    <t>6275000004</t>
  </si>
  <si>
    <t>3173044305890006</t>
  </si>
  <si>
    <t>35.027.880.0-033.000</t>
  </si>
  <si>
    <t>202003020003</t>
  </si>
  <si>
    <t>WINANDA APRILIANI</t>
  </si>
  <si>
    <t>NANDA</t>
  </si>
  <si>
    <t>KTW. TIMUR</t>
  </si>
  <si>
    <t>TEGALAOS BARAT RT/RW 001/006 KEL. KARANGJONGKENG KEC. TONJONG KAB. BREBES JAWA TENGAH</t>
  </si>
  <si>
    <t>082313122044</t>
  </si>
  <si>
    <t>3329066304020043</t>
  </si>
  <si>
    <t>91.544.062.2-501.000</t>
  </si>
  <si>
    <t>201509030001</t>
  </si>
  <si>
    <t>WINARTI</t>
  </si>
  <si>
    <t>BAGANSIAPIAPI</t>
  </si>
  <si>
    <t xml:space="preserve">JL. RAWA CANGKUK III No. 65 RT/RW 000/000 KEL. TEGAL S. MANDALA III KEC. MEDAN DENAI KOTA MEDAN SUMATERA UTARA </t>
  </si>
  <si>
    <t>081371972030</t>
  </si>
  <si>
    <t>1407026302890002</t>
  </si>
  <si>
    <t>202102020001</t>
  </si>
  <si>
    <t>WINDI AGUSTIN</t>
  </si>
  <si>
    <t>WINDI</t>
  </si>
  <si>
    <t>LB01</t>
  </si>
  <si>
    <t>PKL DI TRI JAYA PERMANA DIGITAL PRINTING PANGANDARAN PERIODE 19 JAN 2019 - 30 APR 2019</t>
  </si>
  <si>
    <t>DSN KALENANYAR RT/RW : 003/013 KEL. RAWAAPU KEC. PATIMUAN CILACAP, JAWA TENGAH</t>
  </si>
  <si>
    <t>NANI SURYANI</t>
  </si>
  <si>
    <t>ARIS</t>
  </si>
  <si>
    <t>DSN KALENANYAR RT/RW 003/013 DRA RAWAAOU PATIMUAN</t>
  </si>
  <si>
    <t>3301194708020001</t>
  </si>
  <si>
    <t>wwindi633@gmail.com</t>
  </si>
  <si>
    <t>202104020002</t>
  </si>
  <si>
    <t>WINDI ANGGRAENI</t>
  </si>
  <si>
    <t>WIWIK ANDAYANI</t>
  </si>
  <si>
    <t>DELI TUA</t>
  </si>
  <si>
    <t>LK. IV GG. FAJAR NO. 41 A RT/RW -/- KEL. DELI TUA BARAT KEC. DELI TUA KAB. DELI SERDANG SUMATERA UTARA</t>
  </si>
  <si>
    <t>082167462703</t>
  </si>
  <si>
    <t>1207225406870002</t>
  </si>
  <si>
    <t>202002020007</t>
  </si>
  <si>
    <t>YENI MARLINA</t>
  </si>
  <si>
    <t>PURWOSARI</t>
  </si>
  <si>
    <t>PURWOSARI RT/RW 004/000 KEC. TORUE KAB. PARIMO PROV SULAWESI TENGGARA</t>
  </si>
  <si>
    <t>082293801764</t>
  </si>
  <si>
    <t>7208096203000001</t>
  </si>
  <si>
    <t>201904030008</t>
  </si>
  <si>
    <t>YULIA CRISTIAN</t>
  </si>
  <si>
    <t>YULI</t>
  </si>
  <si>
    <t>JL PUTRI SIMA V NO 13 RT 01 RE 15 KELURAHAN UWUNG JAYA KEC CIBODAS TANGERANG</t>
  </si>
  <si>
    <t>081387999816</t>
  </si>
  <si>
    <t>3671094906930001</t>
  </si>
  <si>
    <t>202008030002</t>
  </si>
  <si>
    <t>ZENATUN RAHMI</t>
  </si>
  <si>
    <t>KP. PORIS RT/RW 003/009 KEL. CIPONDOH MAKMUR KEC. CIPONDOH KOTA TANGERANG BANTEN</t>
  </si>
  <si>
    <t>089503903403</t>
  </si>
  <si>
    <t>3671056202000009</t>
  </si>
  <si>
    <t>202105020001</t>
  </si>
  <si>
    <t>TOFAN FITRI SURYANI</t>
  </si>
  <si>
    <t>FITRI</t>
  </si>
  <si>
    <t>JL. GATAK RT/RW : 003/005 KEL. SISWODIPURAN KEC. BOYOLALI JAWA TENGAH</t>
  </si>
  <si>
    <t>082225514481</t>
  </si>
  <si>
    <t>3309057101989003</t>
  </si>
  <si>
    <t>DERA ARN HEMA PASUKAWATI</t>
  </si>
  <si>
    <t>JL. PENGKOL RT/RW : 009/000 KEL. PENGKOL KEC. TANON SRAGEN, JAWA TENGAH</t>
  </si>
  <si>
    <t>3314124912990003</t>
  </si>
  <si>
    <t>AFIKA RISKIATUN</t>
  </si>
  <si>
    <t>JL. SUDIMARA PINANG RT/RW : 005/005 KEL. SUDIMARA PINANG KEC. PINANG, TANGERANG, BANTEN</t>
  </si>
  <si>
    <t>3325106207970003</t>
  </si>
  <si>
    <t>RIRIN LOSARINA</t>
  </si>
  <si>
    <t>DUSUN IX RT/RW : 001/000 KEL. KEDATON KEC. KEDATON PENINJAUAN RAYA KOMERING ULU, SUMATERA SELATAN</t>
  </si>
  <si>
    <t>1601095005000009</t>
  </si>
  <si>
    <t>FADILA TISTASARI</t>
  </si>
  <si>
    <t>SRIKATON RT/RW : 003/002 KEL. SRIKATON KEC. ANAK TUHA, LAMPUNG TENGAH</t>
  </si>
  <si>
    <t>1802216807030001</t>
  </si>
  <si>
    <t>202105020005</t>
  </si>
  <si>
    <t>NENG SARAH</t>
  </si>
  <si>
    <t>KP. KARAWANG RT/RW : 019/005 KEL. SUKARAME KEC. CARITA, PANDEGLANG, BANTEN</t>
  </si>
  <si>
    <t>3601286904020001</t>
  </si>
  <si>
    <t>AJENG WAHYU LESTARI</t>
  </si>
  <si>
    <t>AJENG</t>
  </si>
  <si>
    <t>DUSUN II SIDOREJO RT/RW : 004/002 KEL. SUKAREJO KEC. BANGUN REJO, LAMPUNG TENGAH</t>
  </si>
  <si>
    <t>CUCU JUBAEDAH</t>
  </si>
  <si>
    <t>MAMAN SUHERMAN</t>
  </si>
  <si>
    <t>1802026708020003</t>
  </si>
  <si>
    <t>202105020007</t>
  </si>
  <si>
    <t>SITI NURLAELA</t>
  </si>
  <si>
    <t>KP. DURI RT/RW : 001/002 KEL. PAKU ALAM KEC. PAKUHAJI, TANGERANG, BANTEN</t>
  </si>
  <si>
    <t>3603156802000008</t>
  </si>
  <si>
    <t>202105030002</t>
  </si>
  <si>
    <t>EHA SOLEHATUN NISA</t>
  </si>
  <si>
    <t>KP. TARIKOLOT RT/RW : 001/006 KEL. CIKEDUNG LOR KEC. CIKEDUNG, INDRAMAYU</t>
  </si>
  <si>
    <t>3212046506020001</t>
  </si>
  <si>
    <t>202105052021</t>
  </si>
  <si>
    <t>DEWI ANGGRAENI</t>
  </si>
  <si>
    <t>KP. JAWA RT/RW : 002/009 KEL. SITU GEDE KEC. BOGOR BARAT, BOGOR</t>
  </si>
  <si>
    <t>3271046810020015</t>
  </si>
  <si>
    <t>NUR LATIFAH</t>
  </si>
  <si>
    <t>1802215506020005</t>
  </si>
  <si>
    <t>202105030004</t>
  </si>
  <si>
    <t>DUSUN BABAKANJAYA RT/RW : 012/005 KEL. KEDUNGWULUH KEC. PADAHERANG KEB. PANGANDARAN</t>
  </si>
  <si>
    <t>3207202901000001</t>
  </si>
  <si>
    <t>202105020009</t>
  </si>
  <si>
    <t>AFRI ANDRI PRATAMA</t>
  </si>
  <si>
    <t>GG. H SIPIN RT/RW : 005/004 KEL. KARANG TIMUR KEC. KARANG TENGAH KOTA TANGERANG</t>
  </si>
  <si>
    <t>3671122504870002</t>
  </si>
  <si>
    <t>202105020010</t>
  </si>
  <si>
    <t>HAERUL FALAH</t>
  </si>
  <si>
    <t>KP CURUG WETAN RT/RW : 002/003 KEL. CURUG WETAN KEC. CURUG, TANGERANG BANTEN</t>
  </si>
  <si>
    <t>3603172404980002</t>
  </si>
  <si>
    <t>202106020001</t>
  </si>
  <si>
    <t>ROMADONI</t>
  </si>
  <si>
    <t>DONI</t>
  </si>
  <si>
    <t>SUPIR</t>
  </si>
  <si>
    <t>PT SMS STILL SEBAGAI HELPER PERIODE 2016-2020</t>
  </si>
  <si>
    <t>KP. RIMPAK WETAN RT/RW : 001/007 KEL. SINDANG ASIH KEC. SINDANG JAYA, TANGERANG</t>
  </si>
  <si>
    <t>087876600971</t>
  </si>
  <si>
    <t>PATIMAH</t>
  </si>
  <si>
    <t>DEA AMELIA</t>
  </si>
  <si>
    <t>KAILA</t>
  </si>
  <si>
    <t>NAILA</t>
  </si>
  <si>
    <t>SUMANAH</t>
  </si>
  <si>
    <t>ROJALI</t>
  </si>
  <si>
    <t>3603292301980005</t>
  </si>
  <si>
    <t>202106020002</t>
  </si>
  <si>
    <t>MUHAMMAD REZA</t>
  </si>
  <si>
    <t>STAFF HRD</t>
  </si>
  <si>
    <t>JL. MAWAR RAYA BLOK B III NO. I RT/RW : 004/009 KEL. SUKATANI KEC. TAPOS KOTA DEPOK</t>
  </si>
  <si>
    <t>3175051105930002</t>
  </si>
  <si>
    <t>202105020011</t>
  </si>
  <si>
    <t>DUSUN IBUL II RT/RW : 002/000 KEL. SEBANGKI KEC. SEBANGKI, KAB.LANDAK KALIMANTAN BARAT</t>
  </si>
  <si>
    <t>6108107012010000</t>
  </si>
  <si>
    <t>202106020003</t>
  </si>
  <si>
    <t>FAJAR BILAL PRIYATNA</t>
  </si>
  <si>
    <t>FAJAR</t>
  </si>
  <si>
    <t xml:space="preserve">AL BAROKAH PERIODE KARYAWAN </t>
  </si>
  <si>
    <t>DUSUN PADAHERANG RT/RW : 005/001 KEL. PADAHERANG KEC. PADAHERANG KAB, PANGANDARAN</t>
  </si>
  <si>
    <t>081461133358</t>
  </si>
  <si>
    <t>TITIN SUHAYATI</t>
  </si>
  <si>
    <t>EDI SUMARNA</t>
  </si>
  <si>
    <t>3207211302000002</t>
  </si>
  <si>
    <t>TDK ADA</t>
  </si>
  <si>
    <t>202106020004</t>
  </si>
  <si>
    <t>FAUZI BALDAN ABDI SALAM</t>
  </si>
  <si>
    <t>FAUZI</t>
  </si>
  <si>
    <t>KG01</t>
  </si>
  <si>
    <t>FRESH GRADUATE</t>
  </si>
  <si>
    <t>KP CIGEULIS RT/RW : 003/001 KEL. CIGEULIS KEC. CIGEULIS, PANDEGLANG, BANTEN</t>
  </si>
  <si>
    <t>085770110542</t>
  </si>
  <si>
    <t>MIMIH</t>
  </si>
  <si>
    <t>3601052809020002</t>
  </si>
  <si>
    <t>SUFIKA PUSPA RAMADHANI</t>
  </si>
  <si>
    <t>JL. KONGSI G DALAM RT/RW : 000/000 KEL. SAMPALI KEC. PERCUT SEI TUAN, DELI SERDANG, SUMUT</t>
  </si>
  <si>
    <t>1271145803930005</t>
  </si>
  <si>
    <t>202106020005</t>
  </si>
  <si>
    <t>DR ALIF</t>
  </si>
  <si>
    <t>1205091105930004</t>
  </si>
  <si>
    <t>202106020006</t>
  </si>
  <si>
    <t>DR AMI</t>
  </si>
  <si>
    <t>JL. DAMAR KP. KUTENI REJE RT/RW 000/000 KEL. KUTENI REJE KEC. LUTWAR KAB. ACEH TENGAH PROV ACEH</t>
  </si>
  <si>
    <t>1104175306930002</t>
  </si>
  <si>
    <t>202106020007</t>
  </si>
  <si>
    <t>MARVEL</t>
  </si>
  <si>
    <t>SPV FR</t>
  </si>
  <si>
    <t>SUPERVISOR FARMASI RELATION</t>
  </si>
  <si>
    <t>JL. MUSHALLA RAWA BEBEK RT/RW 004/001 KEL. KAMAL KEC. KALIDERES JAKARTA BARAT DKI JAKARTA</t>
  </si>
  <si>
    <t>3173061903870010</t>
  </si>
  <si>
    <t>202105020013</t>
  </si>
  <si>
    <t>DWI WIBOWO</t>
  </si>
  <si>
    <t>KP. BARU RT/RW : 002/003 KEL. BOJONG JAYA KEC. KARAWACI, TANGERANG, BANTEN</t>
  </si>
  <si>
    <t>3671071801960004</t>
  </si>
  <si>
    <t>202105020008</t>
  </si>
  <si>
    <t>WARSONO</t>
  </si>
  <si>
    <t>3601062910010002</t>
  </si>
  <si>
    <t>TRAINING MODERNLAND</t>
  </si>
  <si>
    <t>202106020020</t>
  </si>
  <si>
    <t>TIYA SAVIRA</t>
  </si>
  <si>
    <t>SMKN</t>
  </si>
  <si>
    <t>KP. SELAAWI RT/RW 018/004 KEL.WARNASARI KEC. SUKABUMI KAB. SUKABUMI JAWA BARAT</t>
  </si>
  <si>
    <t>085722930017</t>
  </si>
  <si>
    <t>IPAH SARIPAH</t>
  </si>
  <si>
    <t>3202324107020004</t>
  </si>
  <si>
    <t>202106020016</t>
  </si>
  <si>
    <t>SONIA MARTHA</t>
  </si>
  <si>
    <t>SONIA</t>
  </si>
  <si>
    <t>PUR01</t>
  </si>
  <si>
    <t>LILY AND ROSE FACTORY OUTLET SEBAGAI SPG PERIODE DEC 2014-JAN 2016, PT GA INDONESIA SEBAGAI HELPER PRODUKSI PERIODE AUG 2016-MAR 2020</t>
  </si>
  <si>
    <t>DUSUN PAMOTAN RT/RW 001/003 KEL. PAMOTAN KEC. KALIPUCANG KAB. PANGANDARAN JAWA BARAT</t>
  </si>
  <si>
    <t>082113706966</t>
  </si>
  <si>
    <t>ENOK SUKMAWATI</t>
  </si>
  <si>
    <t>DADANG</t>
  </si>
  <si>
    <t>3207214403960003</t>
  </si>
  <si>
    <t>icasonia4396@gmail.com</t>
  </si>
  <si>
    <t>202106020018</t>
  </si>
  <si>
    <t>SITI HALIZAH NURHAYATI</t>
  </si>
  <si>
    <t>PKL DI KLINIK ERVIX MEDIKA KOTA SUKABUMI</t>
  </si>
  <si>
    <t>BALANDONGAN RT/RW 002/005 KEL. SUDAJAYAHILIR KEC. BAROS KOTA SUKABUMI JAWA BARAT</t>
  </si>
  <si>
    <t>083818745245</t>
  </si>
  <si>
    <t>CUCU TUTI HARYATI</t>
  </si>
  <si>
    <t>YUSEP MANSUR</t>
  </si>
  <si>
    <t>JL. WIDYAKRAMA KP. BALANDONGAN</t>
  </si>
  <si>
    <t>3272056903030021</t>
  </si>
  <si>
    <t>sthalizah03@gmail.com</t>
  </si>
  <si>
    <t>202106020019</t>
  </si>
  <si>
    <t>HENTI RESTIANA</t>
  </si>
  <si>
    <t>KP. CIBANDI RT/RW 003/003 KEL. BANTARKALONG KEC. WARUNG KIARA KAB. SUKABUMI JAWA BARAT</t>
  </si>
  <si>
    <t>3202094404020003</t>
  </si>
  <si>
    <t>202106020021</t>
  </si>
  <si>
    <t>SHAQILA HIDAYAT</t>
  </si>
  <si>
    <t>KP. CIRENGED RT/RW 016/005 KEL. KUTASIRNA KEC. CISAAT KAB. SUKABUMI JAWA BARAT</t>
  </si>
  <si>
    <t>3202296909030008</t>
  </si>
  <si>
    <t>202106020022</t>
  </si>
  <si>
    <t>RISA NURLATIFAH</t>
  </si>
  <si>
    <t>RISA</t>
  </si>
  <si>
    <t>KP. LIMUSNUNGGAL RT/RW 019/009 KEL. CIBENTANG KEC. GUNUNGGRUH KAB. SUKABUMI JAWA BARAT</t>
  </si>
  <si>
    <t>089501772496</t>
  </si>
  <si>
    <t>ISLMA</t>
  </si>
  <si>
    <t>3202275202030006</t>
  </si>
  <si>
    <t>202106020017</t>
  </si>
  <si>
    <t>WIDIA SARASWATI</t>
  </si>
  <si>
    <t>WIDIA</t>
  </si>
  <si>
    <t>PKL DI PT TERUS JAYA SENTOSA MOTOR PERIODE OKTOBER 2020- DES 2020. PRAMUNIAGA DI TOKO KOPERASI SMKN 2 SUKABUMI PERIODE OKTOBER 2018-JUN 2019</t>
  </si>
  <si>
    <t>KOLEBERES RT/RW 002/016 KEL. DAYEUHLUHUR KEC. WARUDOYONG KOTA. SUKABUMI JAWA BARAT 43134</t>
  </si>
  <si>
    <t>085798762796</t>
  </si>
  <si>
    <t>ONIH</t>
  </si>
  <si>
    <t>DAMUN</t>
  </si>
  <si>
    <t>3272044311020001</t>
  </si>
  <si>
    <t>widiaara332@gmail.com</t>
  </si>
  <si>
    <t>202106020023</t>
  </si>
  <si>
    <t>AJENG RIKA FAUJIAH</t>
  </si>
  <si>
    <t>KP. CILEULEUY RT/RW 004/004 KEL. SUKARATU KEC. MALANGBONG KAB. GARUT JAWA BARAT</t>
  </si>
  <si>
    <t>3205145806990099</t>
  </si>
  <si>
    <t>ajengrikafaujiah12123218@gmail.com</t>
  </si>
  <si>
    <t>202106020024</t>
  </si>
  <si>
    <t>FRISCA FEBRIANA</t>
  </si>
  <si>
    <t>FRISCA</t>
  </si>
  <si>
    <t>GS02</t>
  </si>
  <si>
    <t>MR. VAPE STORE BEKASI SEBAGAI KASIR PERIODE MEI 2019-OCT 2019, KEVIN PETSHOOP SEBAGAI KEPALA GUDANG PERIODE NOV 2019-APR 2021</t>
  </si>
  <si>
    <t>PERUM MARGAHAYU JAYA BLOK A260 RT/RW 003/014 KEL. MARGAHAYU KEC. BEKASI TIMUR KOTA BEKASI JAWA BARAT 44188</t>
  </si>
  <si>
    <t>088224695183</t>
  </si>
  <si>
    <t>HERLINA JANYANTI</t>
  </si>
  <si>
    <t>HERIYANTO</t>
  </si>
  <si>
    <t>GANG MUSHOLLA NURUL IKHSAN</t>
  </si>
  <si>
    <t>3275015702020012</t>
  </si>
  <si>
    <t>friskafebriana202@gmail.com</t>
  </si>
  <si>
    <t>202106020025</t>
  </si>
  <si>
    <t>LUSI SUSANTI</t>
  </si>
  <si>
    <t>BLOK BUNIHURIP RT/RW 003/004 KEL. LEBAKWANGI KEC. MALAUSMA KAB. MAJALENGKA KEC. JAWA BARAT 45464</t>
  </si>
  <si>
    <t>082321572543</t>
  </si>
  <si>
    <t>SITI MARYAM</t>
  </si>
  <si>
    <t>UYU WAHYUDIN</t>
  </si>
  <si>
    <t>3210264403030001</t>
  </si>
  <si>
    <t>lusisusanty9@gmail.com</t>
  </si>
  <si>
    <t>202106020026</t>
  </si>
  <si>
    <t>MAYDA FIRZA ADILLA</t>
  </si>
  <si>
    <t>KAMURANG BAWAH RT/RW 001/002 KEL. PAKUALAM KEC. SERPONG UTARA KOTA TANGERANG SELATAN BANTEN 15320</t>
  </si>
  <si>
    <t>3674024909030003</t>
  </si>
  <si>
    <t>202106020013</t>
  </si>
  <si>
    <t>MUTOHIRIN</t>
  </si>
  <si>
    <t>HIRIN</t>
  </si>
  <si>
    <t>PEKALONGAN</t>
  </si>
  <si>
    <t xml:space="preserve">DUKUH MAJALANGU RT/RW 007/004 KEL. KARANGGINDANG KEC. KANDANGSERANG KAB. PEKALONGAN JAWA TENGAH </t>
  </si>
  <si>
    <t>083891436272</t>
  </si>
  <si>
    <t>SUPIYAH</t>
  </si>
  <si>
    <t>REBIN</t>
  </si>
  <si>
    <t>DUKUH MAHALANGU RT/RW 007/004 KEL. KARANGGONDANG KEC. KANDANGSERANG KAB. PEKALONGAN JAWA TENGAH</t>
  </si>
  <si>
    <t>3326012308000001</t>
  </si>
  <si>
    <t>202106020014</t>
  </si>
  <si>
    <t>AAN AHYANI</t>
  </si>
  <si>
    <t>AAN</t>
  </si>
  <si>
    <t>KP. WEDA RT/RW 001/006 KEL. PAMARAYAN KEC. JIPUT KAB. PANDEGLANG BANTEN</t>
  </si>
  <si>
    <t>083841108574</t>
  </si>
  <si>
    <t>3601166007000006</t>
  </si>
  <si>
    <t>KUSUMA LAMPUNG</t>
  </si>
  <si>
    <t>202107030003</t>
  </si>
  <si>
    <t>CHRISTMA PRIYANTY</t>
  </si>
  <si>
    <t>CHRISTMA</t>
  </si>
  <si>
    <t>KSMLMP01</t>
  </si>
  <si>
    <t>JUNIOR MANAGER ACCOUNTING</t>
  </si>
  <si>
    <t>TAX</t>
  </si>
  <si>
    <t>T. KARANG</t>
  </si>
  <si>
    <t>PT. PUTRABALI ADYAMULIA ACCOUNTING PERIODE 2000-2013, CV BINTANG TIGA ANUGERAH SEBAGAI ACCOUNTING PERIODE 2015-2020</t>
  </si>
  <si>
    <t>JL. LOBAK NO. 29CLK.III RT/RW 006/- KEL. JAGABAYA II KEC. SUKABUMI KOTA BANDAR LAMPUNG PROV. LAMPUNG</t>
  </si>
  <si>
    <t>085027035322000</t>
  </si>
  <si>
    <t>YOYON SRIYONO</t>
  </si>
  <si>
    <t>ADIKA AULIA DESRIYANTI</t>
  </si>
  <si>
    <t>M. JOERIAN ADZKA</t>
  </si>
  <si>
    <t>MULIA</t>
  </si>
  <si>
    <t>SALIM</t>
  </si>
  <si>
    <t>KARANG ANYAR LAMPUNG</t>
  </si>
  <si>
    <t>1871026304770006</t>
  </si>
  <si>
    <t>08.502.7035-322.000</t>
  </si>
  <si>
    <t>christmapriyanty77@gmail.com</t>
  </si>
  <si>
    <t>202107030001</t>
  </si>
  <si>
    <t>ELSE FRIDA OSAMA</t>
  </si>
  <si>
    <t>ELSE</t>
  </si>
  <si>
    <t>BOSALA</t>
  </si>
  <si>
    <t>PT.EQUITY WORLD FUTURES MANADO STAFF MARTEKTING PERIODE APR 2018-OCT 2019</t>
  </si>
  <si>
    <t>BORONA KEC. TABARU KAB. MALMAHERA BARAT PROV. MALUKU UTARA</t>
  </si>
  <si>
    <t>KRISTEN PROTESTAN</t>
  </si>
  <si>
    <t>PRAHAP ILATA</t>
  </si>
  <si>
    <t>ALPIUS OSAMA</t>
  </si>
  <si>
    <t>7101136704910000</t>
  </si>
  <si>
    <t>41.986.352.2-943.000</t>
  </si>
  <si>
    <t>osanaelsa0@gmail.com</t>
  </si>
  <si>
    <t>202107030002</t>
  </si>
  <si>
    <t>FELMA TESA MOKOLOMBAN</t>
  </si>
  <si>
    <t>FELMA</t>
  </si>
  <si>
    <t>TOMBATU</t>
  </si>
  <si>
    <t>TRANSMART STAR SQUARE PERIODE STAFF DEPT. STORE PERIODE DEC 2018-JUN 2019, MODERN FASHION MEGAMAS SEBAGAI STAFF KASIR PERIODE NOV 2019 - FEB 2020</t>
  </si>
  <si>
    <t>JAGA 1 TOMBATU TIGA SELATAN KEC. TOMBATU KAB. MINAHASA TENGGARA PROV. SULAWESI UTARA</t>
  </si>
  <si>
    <t>ELSYE DOPONG</t>
  </si>
  <si>
    <t>ALFRETS MOKOLOMBAN</t>
  </si>
  <si>
    <t>7107056210950000</t>
  </si>
  <si>
    <t>thesamokolomban@gmail.com</t>
  </si>
  <si>
    <t>202106050002</t>
  </si>
  <si>
    <t>CINTAMIHA ARIANDA AQILAH MADJIO</t>
  </si>
  <si>
    <t>SURABAYA</t>
  </si>
  <si>
    <t>WONOSARI TEGAL 37 RT/RW 010/002 KEL. WONOKUSUMO KEC. SEMAMPIR KOTA SURABAYA JAWA TIMUR</t>
  </si>
  <si>
    <t>085847962792</t>
  </si>
  <si>
    <t>SITI AMINAH RAHMAWATI</t>
  </si>
  <si>
    <t>ARMAN ROSYIDI MADJID</t>
  </si>
  <si>
    <t>3578166109030003</t>
  </si>
  <si>
    <t>cintamiha09@gmail.com</t>
  </si>
  <si>
    <t>202106050001</t>
  </si>
  <si>
    <t>YUNI KURNIAWATI</t>
  </si>
  <si>
    <t>JL. SIMOREJO SARI B-15/10 RT/RW 005/007 KEL. SIDOMULYO BARU KEC. SUKOMANUNGGAL KOTA SURABAYA JAWA TIMUR</t>
  </si>
  <si>
    <t>085234764756</t>
  </si>
  <si>
    <t>MUSLIHAH</t>
  </si>
  <si>
    <t>MOCHAMMAD NUR</t>
  </si>
  <si>
    <t>3578134509950002</t>
  </si>
  <si>
    <t>yunikurniawati050995@gmail.com</t>
  </si>
  <si>
    <t>202106010001</t>
  </si>
  <si>
    <t>YULIANDI</t>
  </si>
  <si>
    <t>KP. JATAKE RT/RW 002/002 KEL. JATAKE KEC. PAGEDANGAN KAB. TANGERANG BANTEN</t>
  </si>
  <si>
    <t>0818.0900.7755</t>
  </si>
  <si>
    <t>TAN PIN NIO</t>
  </si>
  <si>
    <t>ABENG</t>
  </si>
  <si>
    <t>3603221707890001</t>
  </si>
  <si>
    <t>yuliandi773@gmail.com</t>
  </si>
  <si>
    <t>202106030001</t>
  </si>
  <si>
    <t>RYAN VITALY OROH</t>
  </si>
  <si>
    <t>RYAN</t>
  </si>
  <si>
    <t>PERUM BTN WALE NUSANTARA LK IV NO. 06 RT/RW 000/000 KEL. PANIKI BAWAH KEC. MAPANGET KOTA MANADO SULAWESI UTARA</t>
  </si>
  <si>
    <t>7171070102920003</t>
  </si>
  <si>
    <t>202107010001</t>
  </si>
  <si>
    <t>YOLANDA RESFITA</t>
  </si>
  <si>
    <t xml:space="preserve">CAWANG I RT/RW : 004/012 KEL. BIDARA CINA KEC. JATINEGARA, JAKARTA TIMUR </t>
  </si>
  <si>
    <t>087889524452</t>
  </si>
  <si>
    <t>2302460478</t>
  </si>
  <si>
    <t>NOVRITA</t>
  </si>
  <si>
    <t>RESFIT RIZAI</t>
  </si>
  <si>
    <t>3175035103991002</t>
  </si>
  <si>
    <t>DR NAOMI</t>
  </si>
  <si>
    <t>TMN RATU INDAH BLOK EE II/2 RT/RW 009/010 KEL. DURI KEPA KEC. KEBON JERUK JAKARTA BARAT DKI JAKARTA</t>
  </si>
  <si>
    <t>3171075509960003</t>
  </si>
  <si>
    <t>DR TASYA</t>
  </si>
  <si>
    <t>JL. PERUM EDELWEIS BLOK E6 RT/RW 004/001 KEL. PONDOK KARYA KEC. PONDOK AREN KOTA TANGGERANG SELATAN BANTEN</t>
  </si>
  <si>
    <t>5171036504920002</t>
  </si>
  <si>
    <t>202107010002</t>
  </si>
  <si>
    <t>PUTRI ANDARI</t>
  </si>
  <si>
    <t>CT</t>
  </si>
  <si>
    <t>CREATIVE TEAM KRISTIE</t>
  </si>
  <si>
    <t>s1</t>
  </si>
  <si>
    <t>JL. SLIPI BLOK C/34 RT/RW 011/001 KEL. KEMANGGISAN KEC. PALMERAH JAKARTA BARAT DKI JAKARTA</t>
  </si>
  <si>
    <t>081219404675</t>
  </si>
  <si>
    <t>6580660621</t>
  </si>
  <si>
    <t>ANI DEWANTI</t>
  </si>
  <si>
    <t>MUHAMAD  FARHAN</t>
  </si>
  <si>
    <t>3173074210940002</t>
  </si>
  <si>
    <t>85.341.389.6-031.000</t>
  </si>
  <si>
    <t>putriandarini@gmail.com</t>
  </si>
  <si>
    <t>202107010003</t>
  </si>
  <si>
    <t>FRANSISKA CINDY CARMELIA</t>
  </si>
  <si>
    <t>CREATIVE TEAM KUSUMA</t>
  </si>
  <si>
    <t>MELIA RESIDENCE BLOK X 11/03 RT/RW 005/013 KEL. MEKAR BAKTI KEC. PANONGAN KAB. TANGERANG BANTEN</t>
  </si>
  <si>
    <t>081287310199</t>
  </si>
  <si>
    <t>7641189174</t>
  </si>
  <si>
    <t>ELY PAWATI</t>
  </si>
  <si>
    <t>AKARIUS GANTI</t>
  </si>
  <si>
    <t>3603194303980004</t>
  </si>
  <si>
    <t>41.646.657.1-452.000</t>
  </si>
  <si>
    <t>fransiskacarmelia@uahoo.co.id</t>
  </si>
  <si>
    <t>202107010004</t>
  </si>
  <si>
    <t>RYZA HANIFA</t>
  </si>
  <si>
    <t>CREATIVE TEAM CBAKES CAFÉ</t>
  </si>
  <si>
    <t>JL. MUNCANG BLOK N GG 3 NO 4 TJ. PRIOK JAKARTA UTARA DKI JAKARTA</t>
  </si>
  <si>
    <t>0858-9360-4539</t>
  </si>
  <si>
    <t>4140519231</t>
  </si>
  <si>
    <t>ZAROH</t>
  </si>
  <si>
    <t>RYAN SHAHREZADE</t>
  </si>
  <si>
    <t>3172036010960006</t>
  </si>
  <si>
    <t>94.997.504.9-045.000</t>
  </si>
  <si>
    <t>ryzahanifa20@GMAIL.com</t>
  </si>
  <si>
    <t>RUMAH IBU CYNTHIA</t>
  </si>
  <si>
    <t>BUDI SUHENDRA</t>
  </si>
  <si>
    <t>SUPIR BU CYNTHIA WIDJOJO</t>
  </si>
  <si>
    <t>DRV</t>
  </si>
  <si>
    <t>JL. AL-BARKAH NO. 51 RT/RW 002/003 KEL. RAWA BUAYA KEC. CENGKARENG JAKARTA BARAT DKI JAKARTA</t>
  </si>
  <si>
    <t>0812-1042-8946</t>
  </si>
  <si>
    <t>3174072609710007</t>
  </si>
  <si>
    <t>202107050001</t>
  </si>
  <si>
    <t>IKEN MEI YANTI</t>
  </si>
  <si>
    <t>JL. PATIMURA BLOK III RT/RW 016/006 KEL. KARANGANYAR KEC. PASEKAN KAB. INDRAMAYU JAWA BARAT</t>
  </si>
  <si>
    <t>0897666900</t>
  </si>
  <si>
    <t>3212295105010001</t>
  </si>
  <si>
    <t>41.715.909.0-437.000</t>
  </si>
  <si>
    <t>202107050002</t>
  </si>
  <si>
    <t>LINDA SRI RAHAYU</t>
  </si>
  <si>
    <t>BLOK DESA RT/RW 006/002 KEL. JATISAWIT LOR KEC. JATIBARANG KAB. INDRAMAYU JAWA BARAT</t>
  </si>
  <si>
    <t>082115196241</t>
  </si>
  <si>
    <t>SUKESIH</t>
  </si>
  <si>
    <t>JUDI</t>
  </si>
  <si>
    <t>3212136602010002</t>
  </si>
  <si>
    <t>202108020001</t>
  </si>
  <si>
    <t>MEILANI DENIATI</t>
  </si>
  <si>
    <t>KP. RARAHAN JL. DAUWAN RT/RW 004/004 KEL. CIMACAN KEC. CIPANAS KAB. CIANJUR JAWA BARAT</t>
  </si>
  <si>
    <t>081546522086</t>
  </si>
  <si>
    <t>3203284803020004</t>
  </si>
  <si>
    <t>202108020002</t>
  </si>
  <si>
    <t>NURIL HADIYANTI</t>
  </si>
  <si>
    <t>JL. KEMUNING VII BLOK K.4 NO.22 RT/RW 027/005 KEL. CIWEDUS KEC. CILEGON KOTA CILEGON BANTEN</t>
  </si>
  <si>
    <t>089650546182</t>
  </si>
  <si>
    <t>IIS</t>
  </si>
  <si>
    <t>3205146710020005</t>
  </si>
  <si>
    <t>nuriihdynto27@gmail.com</t>
  </si>
  <si>
    <t>202108020003</t>
  </si>
  <si>
    <t>NURLAELA</t>
  </si>
  <si>
    <t>MA</t>
  </si>
  <si>
    <t>BLOK REBO RT/RW 005/002 KEL. KELAPADUA KEC. LEMAHSUGIH KAB. MAJALENGKA JAWA BARAT</t>
  </si>
  <si>
    <t>085222679572</t>
  </si>
  <si>
    <t>IIP HOPIPAH</t>
  </si>
  <si>
    <t>ENGKUS</t>
  </si>
  <si>
    <t>3210014706020041</t>
  </si>
  <si>
    <t>nurlaela479@gmail.com</t>
  </si>
  <si>
    <t>202108020004</t>
  </si>
  <si>
    <t>MIFTAKHUL JANAH</t>
  </si>
  <si>
    <t>DUSUN 3 BOYOTELUK RT/RW 001/005 KEL BOYOTELUK KEC. SIWALAN KAB. PEKALONGAN JAWA TENGAH</t>
  </si>
  <si>
    <t>089634110360</t>
  </si>
  <si>
    <t>TARKUMI</t>
  </si>
  <si>
    <t>SUTARYO</t>
  </si>
  <si>
    <t>3326176501010001</t>
  </si>
  <si>
    <t>mithajanah25@gmail.com</t>
  </si>
  <si>
    <t>202108020005</t>
  </si>
  <si>
    <t>RINTAN SITI SA'DIAH</t>
  </si>
  <si>
    <t>KP. SUKAMANAH RT/RW 004/002 KEL. SUAMANAH KEC. MALANGBONG KAB. GARUT JAWA BARAT</t>
  </si>
  <si>
    <t>0895345007053</t>
  </si>
  <si>
    <t>3205144107030057</t>
  </si>
  <si>
    <t>202108020006</t>
  </si>
  <si>
    <t>ANNISYA</t>
  </si>
  <si>
    <t>RUSUN MUARA ANGKE BLOK G.2/2.A RT/RW 012/020 KEL. PLUIT KEC. PENJARINGAN JAKARTA UTARA DKI JAKARTA</t>
  </si>
  <si>
    <t>085692855930</t>
  </si>
  <si>
    <t>YULIAR</t>
  </si>
  <si>
    <t>JAMAIS</t>
  </si>
  <si>
    <t>3172015010970005</t>
  </si>
  <si>
    <t>chachathalibg@gmail.com</t>
  </si>
  <si>
    <t>202108020007</t>
  </si>
  <si>
    <t>NENDEN SITI AISAH</t>
  </si>
  <si>
    <t>089656465221</t>
  </si>
  <si>
    <t>AI SITI AMINAH</t>
  </si>
  <si>
    <t>ADE KAOKABUDIN</t>
  </si>
  <si>
    <t>3205145406030007</t>
  </si>
  <si>
    <t>nendensitiaisah14@gmail.com</t>
  </si>
  <si>
    <t>202108020008</t>
  </si>
  <si>
    <t>ANIS RITA SYAIDA</t>
  </si>
  <si>
    <t>3578065008970001</t>
  </si>
  <si>
    <t>202108020009</t>
  </si>
  <si>
    <t>IMAM MUHDI</t>
  </si>
  <si>
    <t>KP. WEDAN RT/RW 002/006 KEL. PAMARAYAN KEC. JIPUT KAB. PANDEGLANG BANTEN</t>
  </si>
  <si>
    <t>081316925814</t>
  </si>
  <si>
    <t>MARIAM</t>
  </si>
  <si>
    <t>SANTAWI</t>
  </si>
  <si>
    <t>3601161711020001</t>
  </si>
  <si>
    <t>imammuhdi90@gmail.com</t>
  </si>
  <si>
    <t>RITA AMALIA</t>
  </si>
  <si>
    <t>TIFANI</t>
  </si>
  <si>
    <t>EGY</t>
  </si>
  <si>
    <t>202103020004</t>
  </si>
  <si>
    <t>RAHMASARI</t>
  </si>
  <si>
    <t>BOYOLALI</t>
  </si>
  <si>
    <t>15 AMR 21</t>
  </si>
  <si>
    <t>DUSUN 5 SIDOREJO RT/RW 008/005 KEL. SIDOREJO KEC. BANGUNREJO KAB. LAMPUNG TENGAH LAMPUNG</t>
  </si>
  <si>
    <t>083190249046</t>
  </si>
  <si>
    <t>YULI ARSITA</t>
  </si>
  <si>
    <t>RIKAM</t>
  </si>
  <si>
    <t>1802024102020002</t>
  </si>
  <si>
    <t>95.852.071.0-321.000</t>
  </si>
  <si>
    <t>rhmsari48@gmail.com</t>
  </si>
  <si>
    <t>FALAH</t>
  </si>
  <si>
    <t>PT GOLDEN SWAN INDUSTRIAL SEBAGAI SALES PERIODE 2017-2018, PT JAYA SWARASA AGUNG SEBAGAI OPERATOR PERIODE 2018-2019, RESTAURANT SAMBAL PECIK  SEBAGAI KASIR PERIODE 2019-2021</t>
  </si>
  <si>
    <t>081525753069</t>
  </si>
  <si>
    <t>UMNAH</t>
  </si>
  <si>
    <t>SUHANDI</t>
  </si>
  <si>
    <t>90.743.389.0-452.000</t>
  </si>
  <si>
    <t>haerulfalah12@gmail.com</t>
  </si>
  <si>
    <t>REKI SAPUTRA</t>
  </si>
  <si>
    <t>REKI</t>
  </si>
  <si>
    <t>PAKBRIK AQUA SEBAGAI OPERATOR 2019-2020</t>
  </si>
  <si>
    <t>0881023127094</t>
  </si>
  <si>
    <t>IMAS NURISMAWATI</t>
  </si>
  <si>
    <t>RAHMAN ARDI</t>
  </si>
  <si>
    <t>202101020012</t>
  </si>
  <si>
    <t>202104020005</t>
  </si>
  <si>
    <t>HANA SASKIA DINI</t>
  </si>
  <si>
    <t>JL. K RT/RW : 013/003 KEL. CIPINANG MUARA KEC. JATINEGARA, JAKARTA TIMUR</t>
  </si>
  <si>
    <t>081393024368</t>
  </si>
  <si>
    <t>TASIYAH</t>
  </si>
  <si>
    <t>SAHIDIN</t>
  </si>
  <si>
    <t>3301196403020001</t>
  </si>
  <si>
    <t>hanasaskia43@gmail.com</t>
  </si>
  <si>
    <t>202103020005</t>
  </si>
  <si>
    <t>AFIFAH ROHMA H</t>
  </si>
  <si>
    <t>LAMPUNG TENGAH</t>
  </si>
  <si>
    <t>DUSUN IV PURWOREJO RT/RW : 012/005 KEC. KOTAGAJAH KAB. LAMPUNG TENGAH</t>
  </si>
  <si>
    <t>081440024604</t>
  </si>
  <si>
    <t>SITI RUKAYAH</t>
  </si>
  <si>
    <t>NASUKAN JHAYADI</t>
  </si>
  <si>
    <t>1802234801030001</t>
  </si>
  <si>
    <t>afifahjhayadi@gmail.com</t>
  </si>
  <si>
    <t>SITI PUTRI PAJRIAH</t>
  </si>
  <si>
    <t>202104020004</t>
  </si>
  <si>
    <t>AMELIA AGUSTIN</t>
  </si>
  <si>
    <t>KP. BENGRAS RT/RW : 001/005 KEL. SUKANEGARA KEC. CARITA KAB. PANDEGLANG BANTEN</t>
  </si>
  <si>
    <t>VENIE ANJELA S</t>
  </si>
  <si>
    <t>HERMANSYAH</t>
  </si>
  <si>
    <t>3601286808020002</t>
  </si>
  <si>
    <t>ututastuti831@gmail.com</t>
  </si>
  <si>
    <t>202105020012</t>
  </si>
  <si>
    <t>NALA SONIA</t>
  </si>
  <si>
    <t>NALA</t>
  </si>
  <si>
    <t>DUSUN IBUL II RT/RW : 000/000 KEL. SEBANGKI KEC. SEBANGKI, KAB.LANDAK KALIMANTAN BARAT</t>
  </si>
  <si>
    <t>AYU HEROWATI</t>
  </si>
  <si>
    <t>LEBAK KANTIN RT/RW : 003/005 KEL. SEMPUR KEC. BOGOR TENGAH, BOGOR</t>
  </si>
  <si>
    <t>3315146212990004</t>
  </si>
  <si>
    <t>CHERLIN NATALINA SIBORO</t>
  </si>
  <si>
    <t>202105010001</t>
  </si>
  <si>
    <t>RIFKI CAHYA SUHADA</t>
  </si>
  <si>
    <t>MGR HRD</t>
  </si>
  <si>
    <t>MANAGER HRD</t>
  </si>
  <si>
    <t>JL. PERUM PEDURUNGAN BARU GANG III NO. Q82 RT/RW 002/0016 KEL. PEDURUNGAN TENGAH KEC. PEDURUNGAN KOTA SEMARANG JAWA TENGAH</t>
  </si>
  <si>
    <t>082292291916</t>
  </si>
  <si>
    <t>SRI BUDI SUSILOWATI</t>
  </si>
  <si>
    <t>ALM. H. NUR CAHYO</t>
  </si>
  <si>
    <t>3374060403870001</t>
  </si>
  <si>
    <t>rifki_cahya@yahoo.co.uk</t>
  </si>
  <si>
    <t>202008020001</t>
  </si>
  <si>
    <t>DR HENYTA</t>
  </si>
  <si>
    <t>PEMANGKAT</t>
  </si>
  <si>
    <t>RSUD BDUL AZIZ SINGKAWANG SEBAGAI DOKTER UMUM PERIODE MEI 2019- MEI 2020</t>
  </si>
  <si>
    <t>JL. AMAT BAMPE NO. 11A PEMANGKAT, KALIMANTAN BARAT</t>
  </si>
  <si>
    <t>081311483923</t>
  </si>
  <si>
    <t>TJIU TJAK ENG</t>
  </si>
  <si>
    <t>PO SUGIANTO</t>
  </si>
  <si>
    <t>61010568010930005</t>
  </si>
  <si>
    <t>86.949.031.8-702.000</t>
  </si>
  <si>
    <t>henyta_nita@yahoo.com</t>
  </si>
  <si>
    <t>202103020008</t>
  </si>
  <si>
    <t>ANGGA PAUJI</t>
  </si>
  <si>
    <t>ANGGA</t>
  </si>
  <si>
    <t>PT PERMATA TBK</t>
  </si>
  <si>
    <t>KP. KELAPA RT/RW : 002/003 KEL. CIKOKOL KEC. TANGERANG, BANTEN</t>
  </si>
  <si>
    <t>081281216956</t>
  </si>
  <si>
    <t>ELI AMALIAH</t>
  </si>
  <si>
    <t>SIROD</t>
  </si>
  <si>
    <t>321002906010001</t>
  </si>
  <si>
    <t>anggapauji43@gmail.com</t>
  </si>
  <si>
    <t>202103010003</t>
  </si>
  <si>
    <t>FATMA NUR LAILI</t>
  </si>
  <si>
    <t>FATMA</t>
  </si>
  <si>
    <t>PENGELOLA CABANG</t>
  </si>
  <si>
    <t>PT NAAVAGREEN INDONESIA SEBAGAI BRANCH MANAGER PERIODE 2018-2020, INFOMEDIA SOLUSI HUMANIA HRD STAFF PERIODE 2017-2018</t>
  </si>
  <si>
    <t>JL. PERUM PEDURUNGAN BARU GANG III NO. Q 82 RT/RW 015/019 KEL. PEDURUNGAN TENGAH KEC. PEDURUNGAN KOTA SEMARANG JAWA TENGAH</t>
  </si>
  <si>
    <t>082137502151</t>
  </si>
  <si>
    <t>ALM. AHMAD NUR</t>
  </si>
  <si>
    <t>JL. PERUM PEDURUNGAN BARU GG III NO. Q 82 RT/RW : 015/019 KEL. PEDURUNGAN TENGAH KEC. PEDURUNGAN, SEMARANG,. JAWA TENGAH</t>
  </si>
  <si>
    <t>3374065001950002</t>
  </si>
  <si>
    <t>fatma620.fnl@gmail.com</t>
  </si>
  <si>
    <t>202103040002</t>
  </si>
  <si>
    <t>M. ALBANY QOWIY</t>
  </si>
  <si>
    <t>BANI</t>
  </si>
  <si>
    <t>BARISTA</t>
  </si>
  <si>
    <t>CBAKES01</t>
  </si>
  <si>
    <t>JOMBANG</t>
  </si>
  <si>
    <t>PT KIRANA GLOBAL MANDIRI SEBAGAI BARISTA PERIODE 3 APR 2018 - 31 JUL 2019, PT ARAYA MEGAH ABADI GOLF SEBAGAI BARISTA PERIODE 1 JUL 2015 - 9 AUG 2017</t>
  </si>
  <si>
    <t>JL. DANAU TONDANO BARAT II A3 B-8 , SAWO JAJAR KEC. KEDUNGKANDANG MALANG, JAWA TIMUR</t>
  </si>
  <si>
    <t>0822011769159</t>
  </si>
  <si>
    <t>SURYATI</t>
  </si>
  <si>
    <t>JL. SEMANGKA 8 NO 279 DEPOK JAYA DEPOK JAWA BARAT</t>
  </si>
  <si>
    <t>3573032505910002</t>
  </si>
  <si>
    <t>92.425.549.0-623.000</t>
  </si>
  <si>
    <t>m.albanyqowiy@gmail.com</t>
  </si>
  <si>
    <t>202010020006</t>
  </si>
  <si>
    <t>DR DIANA</t>
  </si>
  <si>
    <t>PAM01</t>
  </si>
  <si>
    <t>202101020017</t>
  </si>
  <si>
    <t>DR JAY</t>
  </si>
  <si>
    <t>KP. CISEUKEUT TIMUR RT/ RW : 004/001 KEL. MEKARSARI KEC. PANIMBANG, PANDEGLANG</t>
  </si>
  <si>
    <t>083821391687</t>
  </si>
  <si>
    <t>JASMAH</t>
  </si>
  <si>
    <t>WARSITA</t>
  </si>
  <si>
    <t>VIDEOGRAFER</t>
  </si>
  <si>
    <t>GRAPHIC DESIGNER</t>
  </si>
  <si>
    <t>INASA INSTITUTE</t>
  </si>
  <si>
    <t>STATUS PERKAWINAN</t>
  </si>
  <si>
    <t>TTK</t>
  </si>
  <si>
    <t>FRANSISCUS</t>
  </si>
  <si>
    <t>PN</t>
  </si>
  <si>
    <t>STANDBY</t>
  </si>
  <si>
    <t>PN TIDAK PERPANJANG</t>
  </si>
  <si>
    <t>PN DI DAMIA INDRAMAYU</t>
  </si>
  <si>
    <t>BERMASALAH DENGAN DUKCAPIL. DATA HILANG DI DUKCAPIL.
JADI HARUS KE LAMPUNG UNTUK URUS ULANG</t>
  </si>
  <si>
    <t>TGL. MASUK FROM PAK SANDERS</t>
  </si>
  <si>
    <t>KTP FROM PAK SANDERS</t>
  </si>
  <si>
    <t>1212044303970001</t>
  </si>
  <si>
    <t>1602197110890001</t>
  </si>
  <si>
    <t>6108104409020006</t>
  </si>
  <si>
    <t>3208274803960004</t>
  </si>
  <si>
    <t>1802022507910001</t>
  </si>
  <si>
    <t>1802022111910001</t>
  </si>
  <si>
    <t>3172034312010000</t>
  </si>
  <si>
    <t>NPWP FROM PAK SANDERS</t>
  </si>
  <si>
    <t>94.694.892.4-438.000</t>
  </si>
  <si>
    <t>70.871.322.7-821.000</t>
  </si>
  <si>
    <t>16.952.235.6-085.000</t>
  </si>
  <si>
    <t>72.963.765.2-045.000</t>
  </si>
  <si>
    <t>ALAMAT FROM PAK SANDERS</t>
  </si>
  <si>
    <t>DUSUN CIKAWUNG RT/RW : 034/009 KEL. CINTARATU, KEC. CIAMIS, KAB. CIAMIS JAWA BARAT</t>
  </si>
  <si>
    <t>KP. CISITU KIDUL RT/RW : 003/006 KEL. CISITU, KEC. MALANGBONG, KAB. GARUT, JAWA BARAT</t>
  </si>
  <si>
    <t>KP CISITU KIDUL RT/RW 003/006 KEL. CISITU KEC. MALANGBONG KAB. GARUT JAWA BARAT</t>
  </si>
  <si>
    <t>LUMBANRAU RT. 00 RW. 00 KEL. LUMBANRAU BARAT, KEC. HABINSARAN, KAB. TOBA SAMOSIR</t>
  </si>
  <si>
    <t>JL. MINDI I BLOK O NO. 22 RT/RW : 001/006 KEL. LAGOA KEC. KOJA , JAKARTA UTARA</t>
  </si>
  <si>
    <t>JL. KANCIL PUTIH PALEMBANG NO. 80A RT. 035 RW. 010 KEL. DEMANG LEBAR DAUN, KEC. ILIR BARAT I, KOTA PALEMBANG - SUMATERA SELATAN.</t>
  </si>
  <si>
    <t>DESA NANJUNGAN RT/RW : 000/000 KEL. NANJUNGAN KEC. PENDOPO KAB. EMPAT LAWANG, SUMATERA SELATAN</t>
  </si>
  <si>
    <t>JL. KARET PASAR BARU BARAT RT/RW : 004/007 KEL. KARET TENGSIN KEC. TANAH ABANG, JAKARTA PUSAT</t>
  </si>
  <si>
    <t>JL. GELORA RT. 002 RW. 004 PAJANG, BENDA, TANGERANG, BANTEN</t>
  </si>
  <si>
    <t>DUSUN 8 BANGUNREJO RT/RW 001/008 KEL. BANGUN REJO KEC. BANGUNREJO KAB. LAMPUNG TENGAH LAMPUNG</t>
  </si>
  <si>
    <t>DUSUN IV SIDOREJO BANGUNREJO LAMPUNG</t>
  </si>
  <si>
    <t>REK. BCA FROM PAK SANDERS</t>
  </si>
  <si>
    <t>BCA - 5810511810</t>
  </si>
  <si>
    <t>BCA - 6043678278</t>
  </si>
  <si>
    <t>BCA - 6043636885</t>
  </si>
  <si>
    <t>BCA - 5855137159</t>
  </si>
  <si>
    <t>BCA - 6043377618</t>
  </si>
  <si>
    <t>BCA - 6043287503</t>
  </si>
  <si>
    <t>BCA - 6043287724</t>
  </si>
  <si>
    <t>BCA - 7615166839</t>
  </si>
  <si>
    <t>BCA - 6580394173</t>
  </si>
  <si>
    <t>BCA - 6601000846</t>
  </si>
  <si>
    <t>BCA - 6043435171</t>
  </si>
  <si>
    <t>BCA - 6042442182</t>
  </si>
  <si>
    <t>BCA - 6043636770</t>
  </si>
  <si>
    <t>BCA - 6043678201</t>
  </si>
  <si>
    <t>BCA - 6043637202</t>
  </si>
  <si>
    <t>BCA - 6043411298</t>
  </si>
  <si>
    <t>BCA - 7615342254</t>
  </si>
  <si>
    <t>BCA - 5940385489</t>
  </si>
  <si>
    <t>BCA - 6440697958</t>
  </si>
  <si>
    <t>BCA - 7370469398</t>
  </si>
  <si>
    <t>BCA - 7370480634</t>
  </si>
  <si>
    <t>BCA - 7370422031</t>
  </si>
  <si>
    <t>BCA - 7370480642</t>
  </si>
  <si>
    <t>BCA - 7370507940</t>
  </si>
  <si>
    <t>BCA - 7370346661</t>
  </si>
  <si>
    <t>BCA - 7370479369</t>
  </si>
  <si>
    <t>BCA - 7370357751</t>
  </si>
  <si>
    <t>BCA - 6043377499</t>
  </si>
  <si>
    <t>BCA - 3990262615</t>
  </si>
  <si>
    <t>BCA - 8710249165</t>
  </si>
  <si>
    <t>BCA - 5445182556</t>
  </si>
  <si>
    <t>BCA - 5390540070</t>
  </si>
  <si>
    <t>BCA - 6043209871</t>
  </si>
  <si>
    <t>BCA - 4140880154</t>
  </si>
  <si>
    <t>BCA - 6043678251</t>
  </si>
  <si>
    <t>BCA - 6043678235</t>
  </si>
  <si>
    <t>BCA - 6043584061</t>
  </si>
  <si>
    <t>BCA - 8681041010</t>
  </si>
  <si>
    <t>BCA - 6043342431</t>
  </si>
  <si>
    <t>BCA - 5245170740</t>
  </si>
  <si>
    <t>BCA - 6600383874</t>
  </si>
  <si>
    <t>BCA - 6580325724</t>
  </si>
  <si>
    <t>BCA - 1280176181</t>
  </si>
  <si>
    <t>BCA - 8831091592</t>
  </si>
  <si>
    <t>BCA - 6043584117</t>
  </si>
  <si>
    <t>BCA - 6043568081</t>
  </si>
  <si>
    <t>BCA - 6043678219</t>
  </si>
  <si>
    <t>BCA - 1171043391</t>
  </si>
  <si>
    <t>BCA - 6043637067</t>
  </si>
  <si>
    <t>BCA - 6580351342</t>
  </si>
  <si>
    <t>BCA - 6600439837</t>
  </si>
  <si>
    <t>BCA - 0952970788</t>
  </si>
  <si>
    <t>BCA - 1660273782</t>
  </si>
  <si>
    <t>BCA - 6080474642</t>
  </si>
  <si>
    <t>BCA - 6043568553</t>
  </si>
  <si>
    <t>BCA - 7645039068</t>
  </si>
  <si>
    <t>BCA - 6080621939</t>
  </si>
  <si>
    <t>BCA - 6042973315</t>
  </si>
  <si>
    <t>BCA - 6043678171</t>
  </si>
  <si>
    <t>BCA - 4240485422</t>
  </si>
  <si>
    <t>BCA - 4971378217</t>
  </si>
  <si>
    <t>BCA - 6043319553</t>
  </si>
  <si>
    <t>BCA - 6043342369</t>
  </si>
  <si>
    <t>BCA - 6043678294</t>
  </si>
  <si>
    <t>BCA - 6043411140</t>
  </si>
  <si>
    <t>BCA - 4770182749</t>
  </si>
  <si>
    <t>BCA - 6580131644</t>
  </si>
  <si>
    <t>BCA - 5425193349</t>
  </si>
  <si>
    <t>BCA - 6043637199</t>
  </si>
  <si>
    <t>BCA - 8570130642</t>
  </si>
  <si>
    <t>BCA - 8570428196</t>
  </si>
  <si>
    <t>BCA - 8490408593</t>
  </si>
  <si>
    <t>BCA - 1160442961</t>
  </si>
  <si>
    <t>BCA - 1160442642</t>
  </si>
  <si>
    <t>BCA - 1160442561</t>
  </si>
  <si>
    <t>BCA - 1160442774</t>
  </si>
  <si>
    <t>BCA - 1160442481</t>
  </si>
  <si>
    <t>BCA - 1160492887</t>
  </si>
  <si>
    <t>BCA - 6042852038</t>
  </si>
  <si>
    <t>BCA - 6042972777</t>
  </si>
  <si>
    <t>BCA - 4400036956</t>
  </si>
  <si>
    <t>BCA - 6043162425</t>
  </si>
  <si>
    <t>BCA - 0292634666</t>
  </si>
  <si>
    <t>BCA - 3479000078</t>
  </si>
  <si>
    <t>BCA - 0292666321</t>
  </si>
  <si>
    <t>BCA - 8855020404</t>
  </si>
  <si>
    <t>BCA - 5125142432</t>
  </si>
  <si>
    <t>BCA - 6030756612</t>
  </si>
  <si>
    <t>BCA - 6043342326</t>
  </si>
  <si>
    <t>BCA - 6043287589</t>
  </si>
  <si>
    <t>BCA - 6043415013</t>
  </si>
  <si>
    <t>BCA - 3010159287</t>
  </si>
  <si>
    <t>BCA - 6043435162</t>
  </si>
  <si>
    <t>BCA - 1081622197</t>
  </si>
  <si>
    <t>BCA - 0840657027</t>
  </si>
  <si>
    <t>BCA - 6565065398</t>
  </si>
  <si>
    <t>BCA - 0711877460</t>
  </si>
  <si>
    <t>BCA - 6043435359</t>
  </si>
  <si>
    <t>BCA - 7151296495</t>
  </si>
  <si>
    <t>BCA - 6043210128</t>
  </si>
  <si>
    <t>BCA - 5865092137</t>
  </si>
  <si>
    <t>BCA - 8650076614</t>
  </si>
  <si>
    <t>BCA - 6043508259</t>
  </si>
  <si>
    <t>BCA - 6043122326</t>
  </si>
  <si>
    <t>BCA - 8330173310</t>
  </si>
  <si>
    <t>BCA - 5940615242</t>
  </si>
  <si>
    <t>BCA - 6043508267</t>
  </si>
  <si>
    <t>BCA - 6043162361</t>
  </si>
  <si>
    <t>BCA - 6042900768</t>
  </si>
  <si>
    <t>BCA - 6043319529</t>
  </si>
  <si>
    <t>BCA - 5940511480</t>
  </si>
  <si>
    <t>BCA - 6043637105</t>
  </si>
  <si>
    <t>BCA - 8015522395</t>
  </si>
  <si>
    <t>BCA - 2400254187</t>
  </si>
  <si>
    <t>BCA - 8295377239</t>
  </si>
  <si>
    <t>BCA - 8015280014</t>
  </si>
  <si>
    <t>BCA - 8295323350</t>
  </si>
  <si>
    <t>BCA - 0262610843</t>
  </si>
  <si>
    <t>BCA - 5211315882</t>
  </si>
  <si>
    <t>BCA - 8295323392</t>
  </si>
  <si>
    <t>BCA - 0262643890</t>
  </si>
  <si>
    <t>BCA - 8295301178</t>
  </si>
  <si>
    <t>BCA - 6475162785</t>
  </si>
  <si>
    <t>BCA - 8570249003</t>
  </si>
  <si>
    <t>BCA - 0213453294</t>
  </si>
  <si>
    <t>BCA - 8490408691</t>
  </si>
  <si>
    <t>BCA - 8490408763</t>
  </si>
  <si>
    <t>BCA - 0090832450</t>
  </si>
  <si>
    <t>BCA - 2220757202</t>
  </si>
  <si>
    <t>BCA - 8715186205</t>
  </si>
  <si>
    <t>BCA - 4660065003</t>
  </si>
  <si>
    <t>BCA - 6043508208</t>
  </si>
  <si>
    <t>BCA - 6043508232</t>
  </si>
  <si>
    <t>BCA - 6043636907</t>
  </si>
  <si>
    <t>BCA - 6600428282</t>
  </si>
  <si>
    <t>BCA - 0948486299</t>
  </si>
  <si>
    <t>BCA - 6043637075</t>
  </si>
  <si>
    <t>BCA - 3030734423</t>
  </si>
  <si>
    <t>BCA - 6043435031</t>
  </si>
  <si>
    <t>BCA - 3020744293</t>
  </si>
  <si>
    <t>BCA - 7225051488</t>
  </si>
  <si>
    <t>BCA - 7240108016</t>
  </si>
  <si>
    <t>BCA - 4390473325</t>
  </si>
  <si>
    <t>BCA - 3390567862</t>
  </si>
  <si>
    <t>BCA - 7615058653</t>
  </si>
  <si>
    <t>BCA - 6910272797</t>
  </si>
  <si>
    <t>BCA - 7130288949</t>
  </si>
  <si>
    <t>BCA - 6580345041</t>
  </si>
  <si>
    <t>BCA - 6042973005</t>
  </si>
  <si>
    <t>BCA - 6580654132</t>
  </si>
  <si>
    <t>BCA - 6580085103</t>
  </si>
  <si>
    <t>BCA - 6043508194</t>
  </si>
  <si>
    <t>BCA - 4780129811</t>
  </si>
  <si>
    <t>STATUS PERKAWINAN FROM PAK SANDERS</t>
  </si>
  <si>
    <t>MATRA</t>
  </si>
  <si>
    <t>ENNY SARI</t>
  </si>
  <si>
    <t>BERNADETA LILIS SUHARYANI</t>
  </si>
  <si>
    <t>DEVINA</t>
  </si>
  <si>
    <t>YOLLA YOHANA</t>
  </si>
  <si>
    <t>MARNATAL</t>
  </si>
  <si>
    <t>SARI BATHANA</t>
  </si>
  <si>
    <t>ROMAYA LUBIS</t>
  </si>
  <si>
    <t>SYAMSUL SULEMAN</t>
  </si>
  <si>
    <t>I MADE SURAJA</t>
  </si>
  <si>
    <t>TIFANY</t>
  </si>
  <si>
    <t>RIBKA KAROMBI</t>
  </si>
  <si>
    <t>RATIH KUSUMA . W</t>
  </si>
  <si>
    <t>EGITA</t>
  </si>
  <si>
    <t>HELENA ROSMIA PURBA</t>
  </si>
  <si>
    <t>NANANG YUSWANTO</t>
  </si>
  <si>
    <t>PRISQILLA TINA ADELIA, S.H, MKN</t>
  </si>
  <si>
    <t>RAJA AMRA WIHELMINA</t>
  </si>
  <si>
    <t>EFRIANIS</t>
  </si>
  <si>
    <t>NUR HIDAYAH</t>
  </si>
  <si>
    <t>YULIATI PUTRI</t>
  </si>
  <si>
    <t>FARENSYAH</t>
  </si>
  <si>
    <t>NANCY YULITA MACELINA NGALA</t>
  </si>
  <si>
    <t>NURUN</t>
  </si>
  <si>
    <t>ARNISWAN SATRI ZAI</t>
  </si>
  <si>
    <t>APING</t>
  </si>
  <si>
    <t xml:space="preserve">PERAWAT </t>
  </si>
  <si>
    <t>TK0</t>
  </si>
  <si>
    <t>LYTA ODOR</t>
  </si>
  <si>
    <t>HEAD NURSE</t>
  </si>
  <si>
    <t>SYARIFAH FARIDAH</t>
  </si>
  <si>
    <t>BANDA ACEH</t>
  </si>
  <si>
    <t>JL. SELANGA PERUMNAS LHOK KEUTAPANG RT/RW -/- KEL. LHOK KEUTAPANG KEC. PIDIE KAB. PIDIE ACEH</t>
  </si>
  <si>
    <t>BRI-1053238765</t>
  </si>
  <si>
    <t>SYARIFAH NURJANNAH</t>
  </si>
  <si>
    <t>SAYED HUSEIN</t>
  </si>
  <si>
    <t>ACEH - SIGLI</t>
  </si>
  <si>
    <t>1107165508620001</t>
  </si>
  <si>
    <t>RATNA DEWI</t>
  </si>
  <si>
    <t>KEUTAPANG</t>
  </si>
  <si>
    <t>GAMPONG KEUTAPANG RT/RE -/- KEL. KEUTAPANG ACEH</t>
  </si>
  <si>
    <t>NURMA AMIN</t>
  </si>
  <si>
    <t>SYAMSUDDIN</t>
  </si>
  <si>
    <t>1107076808840001</t>
  </si>
  <si>
    <t>dewijihan0@gmail.com</t>
  </si>
  <si>
    <t>CUT ADEKA</t>
  </si>
  <si>
    <t>DESA KEUTAPANG</t>
  </si>
  <si>
    <t>KEUTAPANG RT/RW -/- KEL. KEUTAPANG KEC. INDRAJAYA KAB. PIDIE ACEH</t>
  </si>
  <si>
    <t>T. HARUN</t>
  </si>
  <si>
    <t>CUT SUMARNI</t>
  </si>
  <si>
    <t>1107076512820001</t>
  </si>
  <si>
    <t>cutadeka2@gmail.com</t>
  </si>
  <si>
    <t>DR CYNTHIA</t>
  </si>
  <si>
    <t>DR KEZIA</t>
  </si>
  <si>
    <t>JEJE</t>
  </si>
  <si>
    <t>DERA</t>
  </si>
  <si>
    <t>NADIA</t>
  </si>
  <si>
    <t>NUR</t>
  </si>
  <si>
    <t>EMA</t>
  </si>
  <si>
    <t>FRESKA</t>
  </si>
  <si>
    <t>YENI</t>
  </si>
  <si>
    <t>ERNA</t>
  </si>
  <si>
    <t>NIRMALA</t>
  </si>
  <si>
    <t>SUSI</t>
  </si>
  <si>
    <t>EVA</t>
  </si>
  <si>
    <t>WIFA</t>
  </si>
  <si>
    <t>INDAH</t>
  </si>
  <si>
    <t>HANA</t>
  </si>
  <si>
    <t>LIZA</t>
  </si>
  <si>
    <t>NINIS</t>
  </si>
  <si>
    <t>IMAS</t>
  </si>
  <si>
    <t>ENDANG</t>
  </si>
  <si>
    <t>PUPUT</t>
  </si>
  <si>
    <t>SRI</t>
  </si>
  <si>
    <t>ULFA</t>
  </si>
  <si>
    <t>FEBRY</t>
  </si>
  <si>
    <t>TAUFIK</t>
  </si>
  <si>
    <t>LENI</t>
  </si>
  <si>
    <t>RIMA</t>
  </si>
  <si>
    <t>HENTI</t>
  </si>
  <si>
    <t>RITA</t>
  </si>
  <si>
    <t>NIA</t>
  </si>
  <si>
    <t>DONNA</t>
  </si>
  <si>
    <t>LALA</t>
  </si>
  <si>
    <t>REGITA</t>
  </si>
  <si>
    <t>NURUL</t>
  </si>
  <si>
    <t>RATIH</t>
  </si>
  <si>
    <t>TRI</t>
  </si>
  <si>
    <t>ERA</t>
  </si>
  <si>
    <t>AFIFAH</t>
  </si>
  <si>
    <t>RIRIN</t>
  </si>
  <si>
    <t>RETI</t>
  </si>
  <si>
    <t>DEWI</t>
  </si>
  <si>
    <t>DYAH</t>
  </si>
  <si>
    <t>MIA</t>
  </si>
  <si>
    <t>FITI</t>
  </si>
  <si>
    <t>HERMAN</t>
  </si>
  <si>
    <t>FUJI</t>
  </si>
  <si>
    <t>GADIS</t>
  </si>
  <si>
    <t>SINTA</t>
  </si>
  <si>
    <t>TUTI</t>
  </si>
  <si>
    <t>INTAN</t>
  </si>
  <si>
    <t>IRFAN</t>
  </si>
  <si>
    <t>RIKA</t>
  </si>
  <si>
    <t>ENDAH</t>
  </si>
  <si>
    <t>ESTER</t>
  </si>
  <si>
    <t>MAYA</t>
  </si>
  <si>
    <t>SEKAR</t>
  </si>
  <si>
    <t>FADILA</t>
  </si>
  <si>
    <t>NITA</t>
  </si>
  <si>
    <t>PRESDI</t>
  </si>
  <si>
    <t>IKA</t>
  </si>
  <si>
    <t>HENNI</t>
  </si>
  <si>
    <t>PITRI</t>
  </si>
  <si>
    <t>WIWIK</t>
  </si>
  <si>
    <t>WIDYA</t>
  </si>
  <si>
    <t>DWI</t>
  </si>
  <si>
    <t>EMMY</t>
  </si>
  <si>
    <t>ESTIN</t>
  </si>
  <si>
    <t>NINDI</t>
  </si>
  <si>
    <t>NURI</t>
  </si>
  <si>
    <t>ALFAN</t>
  </si>
  <si>
    <t>EEN</t>
  </si>
  <si>
    <t>BELA</t>
  </si>
  <si>
    <t>SRY</t>
  </si>
  <si>
    <t>TIYA</t>
  </si>
  <si>
    <t>IYAN</t>
  </si>
  <si>
    <t>MARNI</t>
  </si>
  <si>
    <t>SAFA</t>
  </si>
  <si>
    <t>DR FIONA</t>
  </si>
  <si>
    <t>QILA</t>
  </si>
  <si>
    <t>FADLUR</t>
  </si>
  <si>
    <t>RIDWAN</t>
  </si>
  <si>
    <t>ISAH</t>
  </si>
  <si>
    <t>MAFTIKA</t>
  </si>
  <si>
    <t>ANNA</t>
  </si>
  <si>
    <t>URIP</t>
  </si>
  <si>
    <t>RAHMA</t>
  </si>
  <si>
    <t>DIKA</t>
  </si>
  <si>
    <t>DR NITA</t>
  </si>
  <si>
    <t>RAY</t>
  </si>
  <si>
    <t>DR FEBELIA</t>
  </si>
  <si>
    <t>ROS</t>
  </si>
  <si>
    <t>RUSMI</t>
  </si>
  <si>
    <t>DINA</t>
  </si>
  <si>
    <t>ERLINA</t>
  </si>
  <si>
    <t>DR JUNIAR</t>
  </si>
  <si>
    <t>SABRINA</t>
  </si>
  <si>
    <t>DR MERLIN</t>
  </si>
  <si>
    <t>ZA</t>
  </si>
  <si>
    <t>DR PUTU</t>
  </si>
  <si>
    <t>WINA</t>
  </si>
  <si>
    <t>SUFI</t>
  </si>
  <si>
    <t>FIKA</t>
  </si>
  <si>
    <t>DR GLORI</t>
  </si>
  <si>
    <t>202105020002</t>
  </si>
  <si>
    <t>201811020001</t>
  </si>
  <si>
    <t>202008020025</t>
  </si>
  <si>
    <t>201912020004</t>
  </si>
  <si>
    <t>202008020026</t>
  </si>
  <si>
    <t>200507020001</t>
  </si>
  <si>
    <t>202006020013</t>
  </si>
  <si>
    <t>202105020006</t>
  </si>
  <si>
    <t>202105020004</t>
  </si>
  <si>
    <t>202105020003</t>
  </si>
  <si>
    <t>202105030001</t>
  </si>
  <si>
    <t>202008030005</t>
  </si>
  <si>
    <t>202106030003</t>
  </si>
  <si>
    <t>202106030002</t>
  </si>
  <si>
    <t>202105030003</t>
  </si>
  <si>
    <t>202104020003</t>
  </si>
  <si>
    <t>201904020013</t>
  </si>
  <si>
    <t>PUJI</t>
  </si>
  <si>
    <t>PAGAR ALAM</t>
  </si>
  <si>
    <t>FENNY</t>
  </si>
  <si>
    <t>RIAN</t>
  </si>
  <si>
    <t>GRACE</t>
  </si>
  <si>
    <t>TATI</t>
  </si>
  <si>
    <t>EKO</t>
  </si>
  <si>
    <t>IWAN</t>
  </si>
  <si>
    <t>MIC</t>
  </si>
  <si>
    <t>ELY</t>
  </si>
  <si>
    <t>TASYA</t>
  </si>
  <si>
    <t>DJUWI</t>
  </si>
  <si>
    <t>SOLEH</t>
  </si>
  <si>
    <t>RIFKI</t>
  </si>
  <si>
    <t>DODI</t>
  </si>
  <si>
    <t>OKTA</t>
  </si>
  <si>
    <t>YOLA</t>
  </si>
  <si>
    <t>HASNA</t>
  </si>
  <si>
    <t>NALDO</t>
  </si>
  <si>
    <t>RIFKY</t>
  </si>
  <si>
    <t>IHAN</t>
  </si>
  <si>
    <t>REZA</t>
  </si>
  <si>
    <t>FAUZIAH</t>
  </si>
  <si>
    <t>RIZA</t>
  </si>
  <si>
    <t>INGGRID</t>
  </si>
  <si>
    <t>HANI</t>
  </si>
  <si>
    <t>SISKA</t>
  </si>
  <si>
    <t>ADAM</t>
  </si>
  <si>
    <t>HILMI</t>
  </si>
  <si>
    <t>VIRA</t>
  </si>
  <si>
    <t>LITA</t>
  </si>
  <si>
    <t>HEAD PERAWAT</t>
  </si>
  <si>
    <t>30 Tahun 10 Bulan</t>
  </si>
  <si>
    <t>0Bulan</t>
  </si>
  <si>
    <t>23 Tahun 8 Bulan</t>
  </si>
  <si>
    <t>2Bulan</t>
  </si>
  <si>
    <t>16011155674</t>
  </si>
  <si>
    <t>17056364817</t>
  </si>
  <si>
    <t>19001597988</t>
  </si>
  <si>
    <t>19001597970</t>
  </si>
  <si>
    <t>19000410555</t>
  </si>
  <si>
    <t>19005806039</t>
  </si>
  <si>
    <t>19081437899</t>
  </si>
  <si>
    <t>20002424156</t>
  </si>
  <si>
    <t>20002424198</t>
  </si>
  <si>
    <t>20002424206</t>
  </si>
  <si>
    <t>21013756180</t>
  </si>
  <si>
    <t>21021727603</t>
  </si>
  <si>
    <t>21021727587</t>
  </si>
  <si>
    <t>21021727553</t>
  </si>
  <si>
    <t>21021727538</t>
  </si>
  <si>
    <t>21021727579</t>
  </si>
  <si>
    <t>21021727645</t>
  </si>
  <si>
    <t>21021727595</t>
  </si>
  <si>
    <t>21021727637</t>
  </si>
  <si>
    <t>21021727652</t>
  </si>
  <si>
    <t>21021727611</t>
  </si>
  <si>
    <t>21021727561</t>
  </si>
  <si>
    <t>21021727629</t>
  </si>
  <si>
    <t>21021727546</t>
  </si>
  <si>
    <t>LIDIA</t>
  </si>
  <si>
    <t>21028896427</t>
  </si>
  <si>
    <t>21028896419</t>
  </si>
  <si>
    <t>21043474812</t>
  </si>
  <si>
    <t>DESTY</t>
  </si>
  <si>
    <t>DESTY ANDAM SUFIANI</t>
  </si>
  <si>
    <t>BULAN ALTAMI</t>
  </si>
  <si>
    <t>JULIAWATI</t>
  </si>
  <si>
    <t>SETIA RAHAYU</t>
  </si>
  <si>
    <t>DWI JAYANTI</t>
  </si>
  <si>
    <t>202108020013</t>
  </si>
  <si>
    <t>202108020014</t>
  </si>
  <si>
    <t>202108020015</t>
  </si>
  <si>
    <t>202108020016</t>
  </si>
  <si>
    <t>202108020017</t>
  </si>
  <si>
    <t>DR. ANGEL</t>
  </si>
  <si>
    <t>BULAN</t>
  </si>
  <si>
    <t>TIARA</t>
  </si>
  <si>
    <t>HONORER</t>
  </si>
  <si>
    <t>CIGALEUH RT/RW 002/002 KEL. CIGALEUH KEC. LEMAHABANG KAB. MAJALENGKA JAWA BARAT</t>
  </si>
  <si>
    <t>082127423640</t>
  </si>
  <si>
    <t>BLM PUNYA</t>
  </si>
  <si>
    <t>3210016612020001</t>
  </si>
  <si>
    <t>KP. NANGGELENG RT/RW 003/002 KEL. NEGLASARI KEC. CIKALONGKULON KAB. CIANJUR JAWA BARAT</t>
  </si>
  <si>
    <t>081564614711</t>
  </si>
  <si>
    <t>TETI SUMINAR</t>
  </si>
  <si>
    <t>KODIR</t>
  </si>
  <si>
    <t>3203124504020014</t>
  </si>
  <si>
    <t>asdesty6@gmail.com</t>
  </si>
  <si>
    <t>PONDOK PAKULONAN RT/RW 004/012 KEL. PAKUALAM KEC. SERPONG UTARA KOTA TANGERANG SELATAN BANTEN 15335</t>
  </si>
  <si>
    <t>085890285720</t>
  </si>
  <si>
    <t>UWIN</t>
  </si>
  <si>
    <t>3674024701030002</t>
  </si>
  <si>
    <t>bulanaltami85@gmail.com</t>
  </si>
  <si>
    <t>PT. VISIONET INTERNATIONAL PERIODE MARET 2019 - SEP 2019 SEBAGAI BRAN PRESENTER, PT SOUR SALLY GROUP PERIODE JANUARI 2020- JULI 2020 SEBAGAI CREW AOUTLET</t>
  </si>
  <si>
    <t>JL. ARIA PUTRA RT/RW 010/019 KEL. KEDAUNG KEC. PAMULANG KOTA TANGERANG SELATAN BANTEN</t>
  </si>
  <si>
    <t>085718272872</t>
  </si>
  <si>
    <t>AMSANIAH</t>
  </si>
  <si>
    <t>SIDIK MUHADI</t>
  </si>
  <si>
    <t>3674064507000010</t>
  </si>
  <si>
    <t>sindrajulia072000@gmail.com</t>
  </si>
  <si>
    <t>PWT</t>
  </si>
  <si>
    <t xml:space="preserve">RS AN - NISA TANGERANG 3 MINGGU KEPERAWATAN ANAK, RSUD KABUPATEN TANGERANG 3 MINGGU IGD, RS MEDIKA BSD 5 MINGGU KEPERAWATAN MEDIKAL BEDAH, PANTI SOSIAL BINA WERDHA CIPAYUNG 2MINGGU, PUSKESMAS CENGKARENG 3 MINGGU </t>
  </si>
  <si>
    <t>KLUWUT RT/RW 004/007 KEL. KLUWUT KEC. BULAKAMBA KAB. BREBES JAWA TENGAH</t>
  </si>
  <si>
    <t>089638288026</t>
  </si>
  <si>
    <t>CASKIYAH</t>
  </si>
  <si>
    <t>KASMURI</t>
  </si>
  <si>
    <t>3329145703960002</t>
  </si>
  <si>
    <t>jdwi3216@gmail.com</t>
  </si>
  <si>
    <t>202108030001</t>
  </si>
  <si>
    <t>CHRISTOPHER KURNIAWAN SANTOSO</t>
  </si>
  <si>
    <t>CHRIS</t>
  </si>
  <si>
    <t>SUPERVISOR KLINIK</t>
  </si>
  <si>
    <t>SPV</t>
  </si>
  <si>
    <t>PT FINUSOLPRIMA FARMA INTERNASIONAL (KALBE) SEBAGAI MARKETING EXECUTIVE PERIODE MARET 2021 - JUNI 2021</t>
  </si>
  <si>
    <t>JL. KS. TUBUN NO. 12A RT/RW 004/007 KEL. TEMANGGUNG 1 KEC. TEMANGGUNG KAB. TEMANGGUNG JAWA TENGAH</t>
  </si>
  <si>
    <t>08990948154</t>
  </si>
  <si>
    <t>OLIVIA KURNIAWATI</t>
  </si>
  <si>
    <t>SLAMET SANTOSO</t>
  </si>
  <si>
    <t>3323031103980007</t>
  </si>
  <si>
    <t>41.609.233.6-533.000</t>
  </si>
  <si>
    <t>DENPASAR</t>
  </si>
  <si>
    <t>MD CLINIC CABANG LEBAK BULUS DOKTER PERIODE 27 JAN 2020 - 10 JUL 2021, KAI KOUKAI CLINIC SENAYAN DOKTER UMUM, RADIANCE CLINIC KUTA BALI DOKTER UMUM</t>
  </si>
  <si>
    <t>0817550014</t>
  </si>
  <si>
    <t>82.520.264.1-903.000</t>
  </si>
  <si>
    <t>devinaapriyantinatatasya@gmail.com</t>
  </si>
  <si>
    <t>SALES MARKETING PERIODE 1 MEI 2021 - 17 JUNI 2021</t>
  </si>
  <si>
    <t>tiyasavira98@gmail.com</t>
  </si>
  <si>
    <t>0811876188</t>
  </si>
  <si>
    <t>MARGARETA KARLIM</t>
  </si>
  <si>
    <t>TOMOAKI MAKINO</t>
  </si>
  <si>
    <t>GRAHA RAYA DAHLIA LOKA RC 3 NO. 7 SERPONG</t>
  </si>
  <si>
    <t>94.888.130.5-411.000</t>
  </si>
  <si>
    <t>salnaomi5@gmail.com</t>
  </si>
  <si>
    <t>KYOCHAN  PERIODE 10 JUN - 30 DEC 2019 SEBAGAI STEWARD</t>
  </si>
  <si>
    <t>SUPERVISOR</t>
  </si>
  <si>
    <t>PINJAM NAMA DI DAMIA BALARAJA</t>
  </si>
  <si>
    <t>IJIN SIP MASIH DI PAKAI</t>
  </si>
  <si>
    <t>IJIN SIP MASI DI PAKAI DI KRISTIE CILEGON</t>
  </si>
  <si>
    <t>IJIN SIP MASIH DI PAKAI DI KSM LB (AKAN DIGANTI DGN DOK. CHRISTELLA)</t>
  </si>
  <si>
    <t>DR APRIL</t>
  </si>
  <si>
    <t>ARNIS</t>
  </si>
  <si>
    <t>RETNO</t>
  </si>
  <si>
    <t>INDRA</t>
  </si>
  <si>
    <t>DR ERVINA</t>
  </si>
  <si>
    <t>VINA</t>
  </si>
  <si>
    <t>EHA</t>
  </si>
  <si>
    <t>IKEN</t>
  </si>
  <si>
    <t>DR NOVI</t>
  </si>
  <si>
    <t>PROSES PERPANJANG REKOM</t>
  </si>
  <si>
    <t>PN 7 NOV 2020-7 NOV 2025</t>
  </si>
  <si>
    <t>APOTEKER PENDAMPING</t>
  </si>
  <si>
    <t>ENNY</t>
  </si>
  <si>
    <t>PHENY</t>
  </si>
  <si>
    <t>BERNA</t>
  </si>
  <si>
    <t>LAELA</t>
  </si>
  <si>
    <t>APOTELER PENDAMPING 26 JUL  2018 - 26 JUL 2023</t>
  </si>
  <si>
    <t>TTK PINJAM NAMA</t>
  </si>
  <si>
    <t>TTK PINJAM NAMA (17 FEB 2021 - 26 NOV 2025)</t>
  </si>
  <si>
    <t>DESCA</t>
  </si>
  <si>
    <t>REZA HAYATI</t>
  </si>
  <si>
    <t>RELAWAN COVID-19 RSKD DUREN SAWIT SEBAGAI PERAWAT PERIODE DES 2020 - JUNI 2021, HOMECARE NUSA INDAH SEBAGAI PERAWAT PERIODE JULI 2021</t>
  </si>
  <si>
    <t>KAMPUNG GAGA RT/RW 001/003 KEL. SEMANAN KEC. KALIDERES JAKARTA BARAT DKI JAKARTA</t>
  </si>
  <si>
    <t>085883213551</t>
  </si>
  <si>
    <t>BCA-5930772455</t>
  </si>
  <si>
    <t>HARYATI</t>
  </si>
  <si>
    <t>3173014606990009</t>
  </si>
  <si>
    <t>enjacantik66@gmail.com</t>
  </si>
  <si>
    <t>PINJAM NAMA DI KUSUMA DUTA MAS</t>
  </si>
  <si>
    <t>SULTHAN ZAHIR ULYA, S.FARM</t>
  </si>
  <si>
    <t>SULTHAN</t>
  </si>
  <si>
    <t>JL. MUSHALLA RAWA BEBEK RT/RW 004/001 NO. 117 KEL. KAMAL KEC. KALI DERES KOTA JAKARTA BARAT PROV. DKI JAKARTA</t>
  </si>
  <si>
    <t>3173062601940002</t>
  </si>
  <si>
    <t>93.693.459.5-085.000</t>
  </si>
  <si>
    <t>sulthanzhr@gmail.com</t>
  </si>
  <si>
    <t>TTK (AA)</t>
  </si>
  <si>
    <t>BCA-8060040762</t>
  </si>
  <si>
    <t>BCA-7050136099</t>
  </si>
  <si>
    <t>BCA-2771481819</t>
  </si>
  <si>
    <t>BRI-176501001243501</t>
  </si>
  <si>
    <t>BCA-6600261086</t>
  </si>
  <si>
    <t>BCA-940998859</t>
  </si>
  <si>
    <t>BCA-6610906999</t>
  </si>
  <si>
    <t>BCA-8810998904</t>
  </si>
  <si>
    <t>BCA-8740051040</t>
  </si>
  <si>
    <t>BCA-6755358138</t>
  </si>
  <si>
    <t>BCA-7131116245</t>
  </si>
  <si>
    <t>BCA-2880161485</t>
  </si>
  <si>
    <t>BCA-5810521963</t>
  </si>
  <si>
    <t>BCA-5810546354</t>
  </si>
  <si>
    <t>BCA-7725033591</t>
  </si>
  <si>
    <t>BCA-0930055298</t>
  </si>
  <si>
    <t>BCA-6470367715</t>
  </si>
  <si>
    <t>BCA-5390168375</t>
  </si>
  <si>
    <t>BCA-5325046012</t>
  </si>
  <si>
    <t>BCA-7131069824</t>
  </si>
  <si>
    <t>BCA-7131370575</t>
  </si>
  <si>
    <t>BCA-7615204374</t>
  </si>
  <si>
    <t>BCA-6040893260</t>
  </si>
  <si>
    <t>Mandiri-1680001035219</t>
  </si>
  <si>
    <t>BCA-6600360548</t>
  </si>
  <si>
    <t>BCA-7235120771</t>
  </si>
  <si>
    <t>BCA-5940522406</t>
  </si>
  <si>
    <t>BCA-6043287694</t>
  </si>
  <si>
    <t>BCA-4830423805</t>
  </si>
  <si>
    <t>BCA-79205157228</t>
  </si>
  <si>
    <t>BCA-6600153992</t>
  </si>
  <si>
    <t>BCA-3400097711</t>
  </si>
  <si>
    <t>BCA-0231694284</t>
  </si>
  <si>
    <t>BCA-6043508186</t>
  </si>
  <si>
    <t>BCA-0374447960</t>
  </si>
  <si>
    <t>BCA-6600156436</t>
  </si>
  <si>
    <t>BCA-4930376545</t>
  </si>
  <si>
    <t>BCA-8295377409</t>
  </si>
  <si>
    <t>BCA-6600366856</t>
  </si>
  <si>
    <t>BCA-6475131715</t>
  </si>
  <si>
    <t>BCA-6475131723</t>
  </si>
  <si>
    <t>BCA-6475222800</t>
  </si>
  <si>
    <t>BCA-6175107006</t>
  </si>
  <si>
    <t>BCA-8490408712</t>
  </si>
  <si>
    <t>BCA-0213453260</t>
  </si>
  <si>
    <t>BCA-6580417581</t>
  </si>
  <si>
    <t>BCA-6580461172</t>
  </si>
  <si>
    <t>BCA-8545595873</t>
  </si>
  <si>
    <t>BCA-2851214781</t>
  </si>
  <si>
    <t>BCA-0931055258</t>
  </si>
  <si>
    <t>BCA-7391275410</t>
  </si>
  <si>
    <t>BCA-1761364796</t>
  </si>
  <si>
    <t>BCA-6980216665</t>
  </si>
  <si>
    <t>BCA-2850068197</t>
  </si>
  <si>
    <t>BCA-6980211922</t>
  </si>
  <si>
    <t>BCA-6980202184</t>
  </si>
  <si>
    <t>BCA-3420398544</t>
  </si>
  <si>
    <t>BCA-2850067875</t>
  </si>
  <si>
    <t>BCA-3990080347</t>
  </si>
  <si>
    <t>BCA-7090171148</t>
  </si>
  <si>
    <t>BCA-5490178131</t>
  </si>
  <si>
    <t>BCA-7130729759</t>
  </si>
  <si>
    <t>BCA-5940350435</t>
  </si>
  <si>
    <t>BCA-7130867426</t>
  </si>
  <si>
    <t>BCA-8670365892</t>
  </si>
  <si>
    <t>BCA-7610282509</t>
  </si>
  <si>
    <t>BCA-7020334333</t>
  </si>
  <si>
    <t>BCA-6890564672</t>
  </si>
  <si>
    <t>BCA-8010241651</t>
  </si>
  <si>
    <t>BCA-5390330687</t>
  </si>
  <si>
    <t>BCA-8831170310</t>
  </si>
  <si>
    <t>BCA-7330435121</t>
  </si>
  <si>
    <t>BCA-2881043370</t>
  </si>
  <si>
    <t>BCA-7455081548</t>
  </si>
  <si>
    <t>BCA-1084650059</t>
  </si>
  <si>
    <t>BCA-0050547621</t>
  </si>
  <si>
    <t>BCA-2281503903</t>
  </si>
  <si>
    <t>BCA-7330904270</t>
  </si>
  <si>
    <t>BCA-6275000004</t>
  </si>
  <si>
    <t>BCA-6250408020</t>
  </si>
  <si>
    <t>BCA-2302460478</t>
  </si>
  <si>
    <t>BCA-0202722227</t>
  </si>
  <si>
    <t>BCA-4140519231</t>
  </si>
  <si>
    <t>BCA-6580660621</t>
  </si>
  <si>
    <t>BCA-7641189174</t>
  </si>
  <si>
    <t>BCA-7615150240</t>
  </si>
  <si>
    <t>BCA-5310525903</t>
  </si>
  <si>
    <t>BCA-7310534476</t>
  </si>
  <si>
    <t>BCA-7120036453</t>
  </si>
  <si>
    <t>BCA-8830981307</t>
  </si>
  <si>
    <t>BCA-3770573067</t>
  </si>
  <si>
    <t>BCA-6043678260</t>
  </si>
  <si>
    <t>BCA-5780975131</t>
  </si>
  <si>
    <t>BCA-6043678243</t>
  </si>
  <si>
    <t>BCA-6043636885</t>
  </si>
  <si>
    <t>ZAHRA CAHYAWATI S.Farm. Apt</t>
  </si>
  <si>
    <t>ZAHRA</t>
  </si>
  <si>
    <t>KALIBATA UTARA II NO. 10 RT/RW 014/002 KALIBATA PANCORAN KOTA JAKARTA SELATAN DKI JAKARTA</t>
  </si>
  <si>
    <t>DONNA JUWITA APRIDA A.Md.Kep</t>
  </si>
  <si>
    <t>PERAWAT PINJAM NAMA</t>
  </si>
  <si>
    <t>JL. GUNUNG BAKTI I KMD II PERUMAHAN GRIYA AIRA NUSANTARA RT/RW 002/002 KEL. LALANG KEC. RAMBUTAN KOTA TEBING TINGGI SUMATERA UTARA</t>
  </si>
  <si>
    <t>MANDIRI-1180010016557</t>
  </si>
  <si>
    <t>3275015904960018</t>
  </si>
  <si>
    <t>80.433.260.9-407.000</t>
  </si>
  <si>
    <t>DR SILVIA</t>
  </si>
  <si>
    <t>DOKTER IJIN PENANGGUNG JAWAB</t>
  </si>
  <si>
    <t>DR FRANSISCA</t>
  </si>
  <si>
    <t>DOKTER IJIN PELAKSANA</t>
  </si>
  <si>
    <t>OVIRA</t>
  </si>
  <si>
    <t>DOKTER IJIN PELAKSANA DI DAMIA BALARAJA</t>
  </si>
  <si>
    <t>JL. MAHKITA I BLOK D2/II RT/RW 001/003 KEL. KELAPA INDAH KEC. TANGERANG KOTA TANGERANG - BANTEN</t>
  </si>
  <si>
    <t>MUTIARA EKA SEPTYA</t>
  </si>
  <si>
    <t>MUTIARA</t>
  </si>
  <si>
    <t>AA PINJAM NAMA</t>
  </si>
  <si>
    <t>CAKUNG BARAT RT/RW 002/004 KEL. CAKUNG BARAT KEC. CAKUNG KOTA JAKARTA TIMUR DKI JAKARTA</t>
  </si>
  <si>
    <t>TETEHOSI</t>
  </si>
  <si>
    <t>PERUM TANJAKAN INDAH BLOK L7 NO. 27 RT/RW 004/009 KEL. TANJAKAN KEC. RAJEG KAB. TANGERANG - BANTEN</t>
  </si>
  <si>
    <t>18.2.1.100.1.20.221104</t>
  </si>
  <si>
    <t>JL. PELOPOR 15-A RT/RW 001/005 NO. 5 KEL. TEGAL ALUR KEC. KALI DERES KOTA JAKARTA BARAT DKI JAKARTA</t>
  </si>
  <si>
    <t>3121100120221520</t>
  </si>
  <si>
    <t>3121100118182341</t>
  </si>
  <si>
    <t>DOKTER IIN PENANGGUNG JAWAB</t>
  </si>
  <si>
    <t>ANIS</t>
  </si>
  <si>
    <t>TRIADI</t>
  </si>
  <si>
    <t>ADI</t>
  </si>
  <si>
    <t>ASISTEN DOKTER GIGI DI APOTEK KIMIA FARMA PERIODE 2014-2016, OPERATOR MESIN KIDS FUN DI PT PRODUK REKREASI PERIODE 2016-2019, OFFICE BOY DI PT. INDOSISTEM GLOBAL PERIODE 2019-2020</t>
  </si>
  <si>
    <t>JL. PANCURAN UTARA NO. 289 RT/RW 004/005 KEL. SUKAPURA KEC. KEJAKSAAN KOTA CIREBON JAWA BARAT</t>
  </si>
  <si>
    <t>08997110440</t>
  </si>
  <si>
    <t>PROSES BUAT</t>
  </si>
  <si>
    <t>3274010711940009</t>
  </si>
  <si>
    <t>trdslamet@gmail.com</t>
  </si>
  <si>
    <t>ENAS</t>
  </si>
  <si>
    <t>WARTONO</t>
  </si>
  <si>
    <t>HELPER DI ALFA GLOBAL COMPANY, HELPER DI DRY DOCK WORLD GRAHA PERIODE MARET 2010-SEP 2011, MARKETING DI PERMODALAN NASIONAL MADANI PERIODE MEI 2013-SEP 2015, MARKETING ASTRIDO REJEKU MOBILINDO PERIODE JULI 2018-DESEMBER 2019</t>
  </si>
  <si>
    <t>PRODES BUAT</t>
  </si>
  <si>
    <t>89.439.773.6-437.00</t>
  </si>
  <si>
    <t>3212232901890001</t>
  </si>
  <si>
    <t>DUSUN BABAKAN RT/RW 001/001 KEL. ANJATAN UTARA KEC. ANJATAN KABUPATEN INDRAMAYU</t>
  </si>
  <si>
    <t>IRAH</t>
  </si>
  <si>
    <t>MAHMUD</t>
  </si>
  <si>
    <t>wartono1karahayu@gmail.com</t>
  </si>
  <si>
    <t>202108020018</t>
  </si>
  <si>
    <t>202109020001</t>
  </si>
  <si>
    <t>202109050001</t>
  </si>
  <si>
    <t>ADMIN+MARKETING</t>
  </si>
  <si>
    <t>PETEMON 2/50 RT/RW : 003/009 KEL. PETEMON KEC. SAWAHAN, SURABAYA, JAWA TIMUR</t>
  </si>
  <si>
    <t>BCA-6710157683</t>
  </si>
  <si>
    <t>81.480.919.0-647.000</t>
  </si>
  <si>
    <t>BCA-5310642187</t>
  </si>
  <si>
    <t>LECTURER ASSISTANT PANCASILA UNIVERSITY PERIODE SEP - NOV 2018, PHARMACIST (INTERN) DI DOKTER ESNAWAN ANTARIKSA INDONESIA AIR FORCE HOSPITAL PERIODE FEN 2020, PHARMACIST (INTERN) DI PT KIMIA FARMA APOTEK DEPOK PERIODE MARET 2020, SMALL BUSINESS OWNER FI FOLIE.CO AND YOUR SKIN PARTNER PERIODE FEB 2017</t>
  </si>
  <si>
    <t>082111454180</t>
  </si>
  <si>
    <t>ERFINA KENCANA REGENCY JL. BOULEVARD NO.27 RT/RW 004/010 KEL. NANGGEWER MEKAR KEC. CIBINNONG KAB. BOGOR JAWA BARAT</t>
  </si>
  <si>
    <t>3201137108970001</t>
  </si>
  <si>
    <t>42.185.851.5-403.000</t>
  </si>
  <si>
    <t>SEKURA</t>
  </si>
  <si>
    <t>PUSKESMAS KECAMATAN KALIDERES, PUSKESMAS KELURAHAN TEGAL LAUR 2 JAKARTA BARAT, RSUD CENGKARENG JAKARTA BARAT</t>
  </si>
  <si>
    <t>JALAN PASAR SENTRAL DUSUN SEKURA UTARA RT/WA 016/008 KEL. SEKURA KEC. TELUK KERAMAT KAB. SAMBAS KALIMANTAN BARAT</t>
  </si>
  <si>
    <t>081293311797</t>
  </si>
  <si>
    <t>HABIS 30 AGUSTUS 2021</t>
  </si>
  <si>
    <t>YULIA</t>
  </si>
  <si>
    <t>EFMY</t>
  </si>
  <si>
    <t>MELI</t>
  </si>
  <si>
    <t>VENNY</t>
  </si>
  <si>
    <t>YATI</t>
  </si>
  <si>
    <t>CCO</t>
  </si>
  <si>
    <t>KUSUMA SIGLI</t>
  </si>
  <si>
    <t>KUSUMA BANDA ACEH</t>
  </si>
  <si>
    <t>ROSDIANA</t>
  </si>
  <si>
    <t>DIANA</t>
  </si>
  <si>
    <t>DS KEUTAPANG</t>
  </si>
  <si>
    <t>TAKENGON</t>
  </si>
  <si>
    <t>2009</t>
  </si>
  <si>
    <t>MAHMUDDIN</t>
  </si>
  <si>
    <t>M. KHALIS</t>
  </si>
  <si>
    <t>1107075705820001</t>
  </si>
  <si>
    <t>dianaaceh3@gmail.com</t>
  </si>
  <si>
    <t>KAMARIAH</t>
  </si>
  <si>
    <t>ALI BASYAH</t>
  </si>
  <si>
    <t>CALEU, ACEH</t>
  </si>
  <si>
    <t>OKTAVIA TRI DAMAYANTI LUBIS</t>
  </si>
  <si>
    <t>JL. LADA NO. 03 DSN. MEUSARA AGUNG</t>
  </si>
  <si>
    <t>081264000340/082273500051</t>
  </si>
  <si>
    <t>085383787091</t>
  </si>
  <si>
    <t>HERI AGUS MULYADI</t>
  </si>
  <si>
    <t>SYAKIRA SITI AZZAHRA</t>
  </si>
  <si>
    <t>SHAQUILA SITI CHAYRA</t>
  </si>
  <si>
    <t>RR NURTINI</t>
  </si>
  <si>
    <t>ALM. DRG. SYARIEF LUBIS</t>
  </si>
  <si>
    <t>JL. LADA NO. 03 DSN. MEUSAEA AGUNG</t>
  </si>
  <si>
    <t>ny.herry22@gmail.com</t>
  </si>
  <si>
    <t>1106076210750008</t>
  </si>
  <si>
    <t>KUSUMA BIREUEN</t>
  </si>
  <si>
    <t>SITI AINSYAH</t>
  </si>
  <si>
    <t>AISYAH</t>
  </si>
  <si>
    <t>KUTA BARO</t>
  </si>
  <si>
    <t>DUSUN UTEUN BILI RT/RW 000/000 KEL. KUTA BARO KEC. KUALA KAB. BIREUEN PROV. ACEH</t>
  </si>
  <si>
    <t>SYAWALIAH</t>
  </si>
  <si>
    <t>HAWA AIRA MEDINA</t>
  </si>
  <si>
    <t>HAFISAH</t>
  </si>
  <si>
    <t>MAHYIDDIN</t>
  </si>
  <si>
    <t>KUTA BARO KEC. KUALA KAB. BIREUEN</t>
  </si>
  <si>
    <t>1111144510940001</t>
  </si>
  <si>
    <t>ainsyahsiti24@gmail.com</t>
  </si>
  <si>
    <t>DUSUN UTEUN BILI RT/RW -/- KEL. KUTA BARO KEC. KUALA KAB. BIREUEN ACEH</t>
  </si>
  <si>
    <t>082363188906</t>
  </si>
  <si>
    <t>HABSAH</t>
  </si>
  <si>
    <t>1111146707860003</t>
  </si>
  <si>
    <t>76.933.659.5-104.000</t>
  </si>
  <si>
    <t>KUSUMA MEULABOH</t>
  </si>
  <si>
    <t>ESMA ARIANI</t>
  </si>
  <si>
    <t>SIMPANG PEUT</t>
  </si>
  <si>
    <t>2008</t>
  </si>
  <si>
    <t>JL. IMAM BONJOL LR. IBRAHIM ALI YASIN RT/RW 000/000 KEL. SEUNEUBOK KEC. JOHAN PAHLAWAN KAB. ACEH BARAT ACEH</t>
  </si>
  <si>
    <t>082259206382</t>
  </si>
  <si>
    <t>JASRIL</t>
  </si>
  <si>
    <t>HAFIZH ARISKY</t>
  </si>
  <si>
    <t>ALM. YULIANA</t>
  </si>
  <si>
    <t>IBRAHIM YS</t>
  </si>
  <si>
    <t>SIMPANG PEUT ARONGAN LAMBATEK</t>
  </si>
  <si>
    <t>1105075502900002</t>
  </si>
  <si>
    <t>esmaariani@gmail.com</t>
  </si>
  <si>
    <t>SRI WAHYUNI</t>
  </si>
  <si>
    <t>YUNI</t>
  </si>
  <si>
    <t>MEULABOH</t>
  </si>
  <si>
    <t>2018</t>
  </si>
  <si>
    <t>JL. MANEK ROO LR. APEL RT/RW 001/001 KEL. UJONG BAROH KEC. JOHAN PAHLAWAN KAB. ACEH BARAT PROV. ACEH</t>
  </si>
  <si>
    <t>085224635019</t>
  </si>
  <si>
    <t>RIANIS</t>
  </si>
  <si>
    <t>MUSLEM</t>
  </si>
  <si>
    <t>'1105015904960002</t>
  </si>
  <si>
    <t>sri19091996@gmail.com</t>
  </si>
  <si>
    <t>BUNDA</t>
  </si>
  <si>
    <t>CUT</t>
  </si>
  <si>
    <t>NORITA</t>
  </si>
  <si>
    <t>DAMIA BEAUTY INDRAMAYU</t>
  </si>
  <si>
    <t>DAMIA BEAUTY KOTABUMI</t>
  </si>
  <si>
    <t>DAMIA BEAUTY SURABAYA</t>
  </si>
  <si>
    <t>PLM01</t>
  </si>
  <si>
    <t>HEAD BEAUTICIAN &amp; KASIR</t>
  </si>
  <si>
    <t>DR GUNAWAN</t>
  </si>
  <si>
    <t>DR DELFI</t>
  </si>
  <si>
    <t>DR SUSANTY</t>
  </si>
  <si>
    <t>DESY WULAN SARI</t>
  </si>
  <si>
    <t>DESY</t>
  </si>
  <si>
    <t>BA01</t>
  </si>
  <si>
    <t>BTM01</t>
  </si>
  <si>
    <t>BRN01</t>
  </si>
  <si>
    <t>BGR01</t>
  </si>
  <si>
    <t>CG01</t>
  </si>
  <si>
    <t>DTM01</t>
  </si>
  <si>
    <t>KRW01</t>
  </si>
  <si>
    <t>MLH01</t>
  </si>
  <si>
    <t>PL01</t>
  </si>
  <si>
    <t>PI01</t>
  </si>
  <si>
    <t>RWG01</t>
  </si>
  <si>
    <t>SG01</t>
  </si>
  <si>
    <t>STR01</t>
  </si>
  <si>
    <t>CGR01</t>
  </si>
  <si>
    <t>CKR01</t>
  </si>
  <si>
    <t>CLG01</t>
  </si>
  <si>
    <t>MDN01</t>
  </si>
  <si>
    <t>MDN02</t>
  </si>
  <si>
    <t>PLM02</t>
  </si>
  <si>
    <t>PRS01</t>
  </si>
  <si>
    <t>GS01</t>
  </si>
  <si>
    <t>BLR01</t>
  </si>
  <si>
    <t>SMG01</t>
  </si>
  <si>
    <t>IDR01</t>
  </si>
  <si>
    <t>KB01</t>
  </si>
  <si>
    <t>SUB01</t>
  </si>
  <si>
    <t>KLINIK UMUM DUTAMAS</t>
  </si>
  <si>
    <t>DM02</t>
  </si>
  <si>
    <t>PS01</t>
  </si>
  <si>
    <t>BIOK01</t>
  </si>
  <si>
    <t>MB01</t>
  </si>
  <si>
    <t>OM01</t>
  </si>
  <si>
    <t>II01</t>
  </si>
  <si>
    <t>DR FAIZ</t>
  </si>
  <si>
    <t>DR ANISA</t>
  </si>
  <si>
    <t>DR DEVY</t>
  </si>
  <si>
    <t>DR VIVIN</t>
  </si>
  <si>
    <t>JUGA JAGA DI KSM PLM</t>
  </si>
  <si>
    <t>DR SHIRLEY</t>
  </si>
  <si>
    <t>DR ELSA</t>
  </si>
  <si>
    <t>JAGA JUGA DI KSM KG</t>
  </si>
  <si>
    <t>DR RIKA</t>
  </si>
  <si>
    <t>DR LILIAN</t>
  </si>
  <si>
    <t>KUSUMA PURI INDAH</t>
  </si>
  <si>
    <t>PERAWAT PN</t>
  </si>
  <si>
    <t>MATRA NOVALIA P S. FARM. APT</t>
  </si>
  <si>
    <t>AA PN</t>
  </si>
  <si>
    <t>RESIGN</t>
  </si>
  <si>
    <t>DESCA ROSARI BR TARIGAN, A.MD. KEP</t>
  </si>
  <si>
    <t>APOTEKER PN</t>
  </si>
  <si>
    <t>DRS. ASAL, APT</t>
  </si>
  <si>
    <t>ASAL</t>
  </si>
  <si>
    <t>SIPA</t>
  </si>
  <si>
    <t>STR BELUM KELUAR</t>
  </si>
  <si>
    <t>LAELA LUTFIA ANDALUSI, APT</t>
  </si>
  <si>
    <t>CUTI YANG SUDAH DIAMBIL</t>
  </si>
  <si>
    <t>SISA CUTI</t>
  </si>
  <si>
    <t>MARGARETHA MERLYNA, S FARM, APT</t>
  </si>
  <si>
    <t>MARGARETA</t>
  </si>
  <si>
    <t>INDAH KARLINA</t>
  </si>
  <si>
    <t>DR MERLYN</t>
  </si>
  <si>
    <t>NANCY</t>
  </si>
  <si>
    <t>KARTIKA</t>
  </si>
  <si>
    <t>RISSA MAHARANI DEWI, S, FARM APT</t>
  </si>
  <si>
    <t>RISSA</t>
  </si>
  <si>
    <t>DINDA</t>
  </si>
  <si>
    <t>OVIRA ISLAMIYAH S, FARM APT</t>
  </si>
  <si>
    <t>AYU APRILLIANY, AMD KEP</t>
  </si>
  <si>
    <t>17009709126</t>
  </si>
  <si>
    <t>PROSES PENCAIRAN</t>
  </si>
  <si>
    <t>INPUT KE PURI</t>
  </si>
  <si>
    <t>MULAI PENDAFTARAN</t>
  </si>
  <si>
    <t>202110020001</t>
  </si>
  <si>
    <t>PANDU SATYABRATA</t>
  </si>
  <si>
    <t>PANDU</t>
  </si>
  <si>
    <t>JEMBER</t>
  </si>
  <si>
    <t>PT. TRANS REKREASINDO SEBAGAI BM PERIODE 2020 - SEP 2021, PT WAHANA ANAK INDONESIA SEBAGAI COMMERCIAL MANAGER 2016 - 2020, PT REED PANORAMA EXHIBITION SEBAGAI SALES &amp; MARKETING ASST MANAGER PERIODE 2013-2015</t>
  </si>
  <si>
    <t>KP. BLOK CENGKEH NO. 34 RT/RW 002/013 KEL KEDUNGWARINGIN KEC. BOJONG WARINGIN  KAB. BOGOR JAWA BARAT</t>
  </si>
  <si>
    <t>081218666749</t>
  </si>
  <si>
    <t>HANNY INDRAYANTI</t>
  </si>
  <si>
    <t>MOSES ALBIYAN SATYABRATA</t>
  </si>
  <si>
    <t>ELOK HIDAYAH</t>
  </si>
  <si>
    <t>ALM. ADI SAMEKTO</t>
  </si>
  <si>
    <t>3201040804851001</t>
  </si>
  <si>
    <t>66.059.549.7-403.000</t>
  </si>
  <si>
    <t>pandusatyabrata8@gmail.com</t>
  </si>
  <si>
    <t>IRWANSYAH</t>
  </si>
  <si>
    <t>BAKER</t>
  </si>
  <si>
    <t>202109040001</t>
  </si>
  <si>
    <t>JL. PESANTREN AL-MAKMUR NO. 20 RT/RW 003/003 KEL. KREO SELATAN KEC. LARANGAN</t>
  </si>
  <si>
    <t>081283774755</t>
  </si>
  <si>
    <t>AZIERRA IRCHA ALYAJID</t>
  </si>
  <si>
    <t>KENZOLA ALTHAF SYAWAL</t>
  </si>
  <si>
    <t>BCA - 5240416613</t>
  </si>
  <si>
    <t>SUMIATI</t>
  </si>
  <si>
    <t>MARGO</t>
  </si>
  <si>
    <t>JL. BANGKA RAYA GG AMAL 1</t>
  </si>
  <si>
    <t>3671130105850005</t>
  </si>
  <si>
    <t>irwansyahkenzi3110@gmail.com</t>
  </si>
  <si>
    <t>ADI GILANG PERMANA</t>
  </si>
  <si>
    <t>KP. SIRUANG RT/RW 020/005 KEL. CARINGIN KEC. LABUAN KAB. PANDEGLANG BANTEN</t>
  </si>
  <si>
    <t>081310662501</t>
  </si>
  <si>
    <t>MASIH PROSES</t>
  </si>
  <si>
    <t>YAWAN</t>
  </si>
  <si>
    <t>SARKA</t>
  </si>
  <si>
    <t>3601121606030004</t>
  </si>
  <si>
    <t>adiopong860@gmail.com</t>
  </si>
  <si>
    <t>HABIS IJIN TDK KEMBALI LAGI</t>
  </si>
  <si>
    <t>BURHANUDIN</t>
  </si>
  <si>
    <t>BARU LULUS SEKOLAH</t>
  </si>
  <si>
    <t>KP. DUKUH RT/RW 007/004 KEL. SUKANEGARA KEC. CARITA KAB. PANDEGLANG BANTEN</t>
  </si>
  <si>
    <t>083815682509</t>
  </si>
  <si>
    <t>PROSES</t>
  </si>
  <si>
    <t>3601280105030003</t>
  </si>
  <si>
    <t>202108030003</t>
  </si>
  <si>
    <t>MUHAMMAD ROCHMAN MULTRIANDY</t>
  </si>
  <si>
    <t>ROHMAN</t>
  </si>
  <si>
    <t>OF</t>
  </si>
  <si>
    <t>KARTAP</t>
  </si>
  <si>
    <t>KOMP. KODAM JAYA K-2/6 RT/RW 033/005 KEL. KALIDERES KEC. KEALIDERES JAKARTA BARAT DKI JAKARTA</t>
  </si>
  <si>
    <t>083891949147</t>
  </si>
  <si>
    <t>MULYATI</t>
  </si>
  <si>
    <t>TRI KARTONO</t>
  </si>
  <si>
    <t>BANTEN</t>
  </si>
  <si>
    <t>3173060903031002</t>
  </si>
  <si>
    <t>Tunjangan Jabatan</t>
  </si>
  <si>
    <t>Tunjangan OPS (SIP)</t>
  </si>
  <si>
    <t>202109010001</t>
  </si>
  <si>
    <t>BUDHI HARI NURCAHYO</t>
  </si>
  <si>
    <t>JUNIOR MANAGER LEGAL</t>
  </si>
  <si>
    <t>ASISTEN LAWYER ISMET INONO &amp; REKAN ADVOKAT PERIODE 2016/2018, HRD DI PT OCEAN CENTRA FURNINDO PERIODE 2018-2019, SEBAGAI HR &amp; LEGAL DI PT WORLD INNOVATIVE TETECOMMMUNICATION PERIODE 2019-2020, HR &amp; GA DI PT PUTIKAYO INTERNATIONAL PERIODE 2020- SEP 2021</t>
  </si>
  <si>
    <t>KP. CIPARI RT/RW 004/002 KEL. CISAAT KEC. CICURUG KAB. SUKABUMI JAWA BARAT</t>
  </si>
  <si>
    <t>081281945657</t>
  </si>
  <si>
    <t>081284813782</t>
  </si>
  <si>
    <t>085691209422</t>
  </si>
  <si>
    <t>087781323281</t>
  </si>
  <si>
    <t>085711731997</t>
  </si>
  <si>
    <t>SITI N</t>
  </si>
  <si>
    <t>MUNAWAROH</t>
  </si>
  <si>
    <t>HOFIR SUWOYO</t>
  </si>
  <si>
    <t>KP. CIPARI RT/RW 004/002 KEL. CISAAT KEC. CICURUG KAB. SUKABUMI JAWA BARAT KODE POS 43359</t>
  </si>
  <si>
    <t>3202160107910008</t>
  </si>
  <si>
    <t>80.693.568.0-405.000</t>
  </si>
  <si>
    <t>SYAHRUDI</t>
  </si>
  <si>
    <t>RUDI</t>
  </si>
  <si>
    <t>NOVITA TRIWOHANA LUBIS</t>
  </si>
  <si>
    <t>NOVITA</t>
  </si>
  <si>
    <t>202108050003</t>
  </si>
  <si>
    <t>RIZKY APRILLIA MARYATI</t>
  </si>
  <si>
    <t>RIZKY</t>
  </si>
  <si>
    <t>SRIMULYO</t>
  </si>
  <si>
    <t>MAGRIZA ELSIANNA</t>
  </si>
  <si>
    <t>ICHA</t>
  </si>
  <si>
    <t>BA</t>
  </si>
  <si>
    <t>BEAUTY ADVISOR</t>
  </si>
  <si>
    <t>PURWODADI</t>
  </si>
  <si>
    <t>METRO DEPT SEBAGAI STAFF PERIODE 2009-2010, PT SHAPE UP INDO KLINIK LIGHTHOUSE AA PERIODE 2011-2012, NATASHA SCIN CLINIC CENTER SEBAGAI BTC PERIODE 2012-2015, CV. RATUNA RUBY SKIN CARE SEBAGAI BTC PERIODE 2021.</t>
  </si>
  <si>
    <t>JL. CILOBAK IV NO.22-C RT/RW 004/007 KEL. PANGKALAN JATI KEC. CINERE KOTA DEPOK JAWA BARAT</t>
  </si>
  <si>
    <t>0895337287771</t>
  </si>
  <si>
    <t>RAFA FAUZAN KAMIL</t>
  </si>
  <si>
    <t>ITHNAN CAKRA BIRAWA</t>
  </si>
  <si>
    <t>PUDJI NINGSIH</t>
  </si>
  <si>
    <t>PUDYO BROTO</t>
  </si>
  <si>
    <t>PERUM PURI ANGGREK BLOK B1 NO 11 KEL. KALODRAN KEC. WALANTAKA</t>
  </si>
  <si>
    <t>3276045201880000</t>
  </si>
  <si>
    <t>GEMARI SEBAGAI AA PERIODE 27 JAN 2021 SAMPAI 3 JUNI 2021</t>
  </si>
  <si>
    <t>DUSUN I RT/RW 004/004 KEL. SRI MULYO KEC. KALIREJO KAB. LAMPUNG TENGAH LAMPUNG</t>
  </si>
  <si>
    <t>085657282737/085766735762</t>
  </si>
  <si>
    <t>SUGIARTO</t>
  </si>
  <si>
    <t>MARYADI</t>
  </si>
  <si>
    <t>SRIMULYO KEC. KALIREJO LAMPUNG TENGAH</t>
  </si>
  <si>
    <t>1802016704980003</t>
  </si>
  <si>
    <t>202109020002</t>
  </si>
  <si>
    <t>202109020003</t>
  </si>
  <si>
    <t>YOLLA</t>
  </si>
  <si>
    <t>NENENG</t>
  </si>
  <si>
    <t>MARIA</t>
  </si>
  <si>
    <t>202108020021</t>
  </si>
  <si>
    <t>INDAH LAHITANI NATASYA DASOPANG</t>
  </si>
  <si>
    <t>SAHID BATAM CENTER HOTEL &amp; CONVENTION SEBAGAI WAITRESS PERIODE 20 SEP 2017- 20 DEC 2018, EDELWEISS CAFÉ VILLA PANBIL SEBAGAI WAITRESS PERIODE 20 MEI 2018 - 20 DEC 2018, PANBIL RESIDENCE APAT SEBAGAI WAITRESS &amp; KASIR PERIODE 20 DEC 2018 - 20 MEI 2020</t>
  </si>
  <si>
    <t>KUSUMA LANGSA</t>
  </si>
  <si>
    <t>NURUL HUSNA</t>
  </si>
  <si>
    <t>ERLIA</t>
  </si>
  <si>
    <t>KSMLGS01</t>
  </si>
  <si>
    <t>ALUE GADENG</t>
  </si>
  <si>
    <t>2020</t>
  </si>
  <si>
    <t>DSN. SEJATI DESA BIREM RAYEUK KEC. BIREM BAYEUN ACEH</t>
  </si>
  <si>
    <t>081361499113</t>
  </si>
  <si>
    <t>NURAINI</t>
  </si>
  <si>
    <t>AIYUB</t>
  </si>
  <si>
    <t>1103045801960001</t>
  </si>
  <si>
    <t>nurul.husna011994@gmail.com</t>
  </si>
  <si>
    <t>MAGANG</t>
  </si>
  <si>
    <t>KELVIN PRASETYA</t>
  </si>
  <si>
    <t>KELVIN</t>
  </si>
  <si>
    <t>NURIL</t>
  </si>
  <si>
    <t>RINTAN</t>
  </si>
  <si>
    <t>NENDEN</t>
  </si>
  <si>
    <t>IMAM</t>
  </si>
  <si>
    <t>MGG01</t>
  </si>
  <si>
    <t>MARKETIGN</t>
  </si>
  <si>
    <t>JL. TALES NO. 14 RT/RW 010/002 KEL. MANGGA BESAR KEC. TAMAN SARI JAKARTA BARAT DKI JAKARTA</t>
  </si>
  <si>
    <t>082114507722</t>
  </si>
  <si>
    <t>ANDREAS HARDY</t>
  </si>
  <si>
    <t>JL. BETA RAYA NO.01 CIMONE PERMAI TANGERANG BANTEN</t>
  </si>
  <si>
    <t>3173031205000002</t>
  </si>
  <si>
    <t>Tunjangan Transport</t>
  </si>
  <si>
    <t>ENJA</t>
  </si>
  <si>
    <t>KACAB DI KUSUMA PONDOK INDAH</t>
  </si>
  <si>
    <t>KACAB DI KUSUMA LEBAK BULUS</t>
  </si>
  <si>
    <t>PINJAM NAMA</t>
  </si>
  <si>
    <t>ASTUTININGRUM, ALM</t>
  </si>
  <si>
    <t>IKSAN UDIN BAHA</t>
  </si>
  <si>
    <t>DAMIA BEAUTY TOBELO</t>
  </si>
  <si>
    <t>MEYSYELLA YOLANDA ELIAS</t>
  </si>
  <si>
    <t>SELA</t>
  </si>
  <si>
    <t>TBL01</t>
  </si>
  <si>
    <t>BITUNG</t>
  </si>
  <si>
    <t>SUKIRAH</t>
  </si>
  <si>
    <t>YANCE ELIAS</t>
  </si>
  <si>
    <t>DESA WKO</t>
  </si>
  <si>
    <t>8203115705030001</t>
  </si>
  <si>
    <t>meysyellaelias17@gmail.com</t>
  </si>
  <si>
    <t>karaluhestevani@gmail.com</t>
  </si>
  <si>
    <t>STEVANNY FILADELVIAN ZIPORA KARALUHE</t>
  </si>
  <si>
    <t>VANNY</t>
  </si>
  <si>
    <t>ULFA D</t>
  </si>
  <si>
    <t>PETRAS KARALAHE</t>
  </si>
  <si>
    <t>DESA WOSIA</t>
  </si>
  <si>
    <t>8203115109040001</t>
  </si>
  <si>
    <t>SARAH ANGELINA TAILAN</t>
  </si>
  <si>
    <t>TOBELO</t>
  </si>
  <si>
    <t>SARIPUDIN</t>
  </si>
  <si>
    <t>KP WADEN DESA PAMARATAN KEC. JIPUT KAB. PANDEGLANG BANTEN</t>
  </si>
  <si>
    <t>MUHAMMAD FERDY AGUSTIAN</t>
  </si>
  <si>
    <t>ANAK AGUNG TELAGA ARY</t>
  </si>
  <si>
    <t>WILOPO KS SH MH</t>
  </si>
  <si>
    <t>JL. TUKAD YEH HO B4 RENON DENPASAR BALI</t>
  </si>
  <si>
    <t>RATNA</t>
  </si>
  <si>
    <t>tribambang547@gmail.com</t>
  </si>
  <si>
    <t>MUTASI DARI BIOK</t>
  </si>
  <si>
    <t>0001282078203</t>
  </si>
  <si>
    <t>OVIRA ISLAMIYAH, S. FARM., APT</t>
  </si>
  <si>
    <t>DARAT</t>
  </si>
  <si>
    <t>APT PENANGGUNG JAWAB DI PT ANUGERAH PHARMINDO LESTARI PERIODE 24 FEB 2014 - 31 JAN 2017, APT PENANGGUNG JAWAB DI APOTEK FITRAH PERIODE 13 FEB 2017 - 25 OCT 2018, APOTEK DI DR. AK GANI PALEMBANG PERIODE 30 NOV 2017 - 20 FEB 2019</t>
  </si>
  <si>
    <t>082175118819</t>
  </si>
  <si>
    <t>BCA-6043694681</t>
  </si>
  <si>
    <t>PEPEN CPENDI</t>
  </si>
  <si>
    <t>KP. SUKAMANAH RT/RW  002/002 DS. SUKAMANAH KEC. MALANGBONG</t>
  </si>
  <si>
    <t>KASIR DI TOKO MAKE UP HANYA 2 BULAN BEKERJA</t>
  </si>
  <si>
    <t>KP WADEN RT/RW 002/006 KEL. PAMARAYAN KEC. JIPUT KAB. PANDEGLANG BANTEN</t>
  </si>
  <si>
    <t>OUT TANPA EXIT INTERVIEW DAN TANPA BAST SERTA PENGUNDURAN DIRI. KARNA KETERIMA DI TEMPAT LAMA BEKERJA</t>
  </si>
  <si>
    <t>SUKAMANAH KEC. MALANGBONG KAB. GARUT JAWA BARAT</t>
  </si>
  <si>
    <t>MITA</t>
  </si>
  <si>
    <t>RAMAYANA PEKALONGAN SEBAGAI SPG 2020</t>
  </si>
  <si>
    <t>DS BOYOTELUK RT/RW 001/005 KEC. SIWALAN KAB. PEKALONGAN JAWA TENGAH</t>
  </si>
  <si>
    <t>ANI MULYANI</t>
  </si>
  <si>
    <t>ENCENG TAUPIQ</t>
  </si>
  <si>
    <t>KP. SUKAMANAH RT/RW 004/002 KEL. SUKAMANAH KEC. MALANGBONG KAB. GARUT JAWA BARAT</t>
  </si>
  <si>
    <t>rintan.saidah890@gmail.com</t>
  </si>
  <si>
    <t>KUSUMA JAMBI</t>
  </si>
  <si>
    <t>NAOMI</t>
  </si>
  <si>
    <t>JM01</t>
  </si>
  <si>
    <t>SPOTEKER DI PT DOS MI ROHA SEP 2018- SEP 2019, APOTEKER DI RS ST THERESIA SEP 2019 1 DEC 2019</t>
  </si>
  <si>
    <t>JL. KEPODANG IV NO.29 RT/RW 024/- KEL. ANDIL JAYA KEC. JELUTUNG KOTA JAMBI PROV JAMBI KODE POS 36137</t>
  </si>
  <si>
    <t>085279167515</t>
  </si>
  <si>
    <t>DRA REDDIANA PAKPAHAM</t>
  </si>
  <si>
    <t>G.A.G. SITOMPUL</t>
  </si>
  <si>
    <t>JL. KEPODANG IV NO. 29</t>
  </si>
  <si>
    <t>1571085605930081</t>
  </si>
  <si>
    <t>naomi.theresia11@gmail.com</t>
  </si>
  <si>
    <t>KRISTIN</t>
  </si>
  <si>
    <t>MUARA BULIAN</t>
  </si>
  <si>
    <t>AA DI APOTIK ARYANI JULI 2012-APR 2014, AA RS ST THERESIA OCT 2014-AUG 2020</t>
  </si>
  <si>
    <t>JL. PRAMUKA NO. 03 PERUMNAS RT/RW 019/005 KEL. MUARA BULIAN KEC. MUARA BULIAN KAB. BATANG HARI PROV. JAMBI KODE POS 36613</t>
  </si>
  <si>
    <t>RODERMAN SARAGIH</t>
  </si>
  <si>
    <t>ELEANORA SHERINE SARAGIH</t>
  </si>
  <si>
    <t>MARKONI SIPAYUNG</t>
  </si>
  <si>
    <t>RISMAN PURBA</t>
  </si>
  <si>
    <t>JL. PRAMUKA NO. 3 PERUMNAS MUARA BURLIAN JAMBI</t>
  </si>
  <si>
    <t>1504036012920006</t>
  </si>
  <si>
    <t>olivepopeye.sya@gmail.com</t>
  </si>
  <si>
    <t>AA DI RS PUSAT OTAK NASIONAL 2 MAR - 17 MAR 2020, AA DI PT TIRTA INVESTAMA PERIODE 1 DEC 2014-30 JAN 2015</t>
  </si>
  <si>
    <t>KARYAWAN HARIAN LEPAS</t>
  </si>
  <si>
    <t>NOVITA SAPUTRI</t>
  </si>
  <si>
    <t>LAMPUNG BARAT</t>
  </si>
  <si>
    <t>NYATUN</t>
  </si>
  <si>
    <t>SUSMINI</t>
  </si>
  <si>
    <t>MULYANAH</t>
  </si>
  <si>
    <t>TITIN</t>
  </si>
  <si>
    <t>BETTY YUNINGSIH</t>
  </si>
  <si>
    <t>RUD SINAGA</t>
  </si>
  <si>
    <t>JUNARTI</t>
  </si>
  <si>
    <t>FITRI ASTUTI STIANINGSIH</t>
  </si>
  <si>
    <t>202104020001</t>
  </si>
  <si>
    <t>202108020019</t>
  </si>
  <si>
    <t>202000000001</t>
  </si>
  <si>
    <t>202006020012</t>
  </si>
  <si>
    <t>202109020004</t>
  </si>
  <si>
    <t>200800000001</t>
  </si>
  <si>
    <t>201800000001</t>
  </si>
  <si>
    <t>202108020020</t>
  </si>
  <si>
    <t>201902020002</t>
  </si>
  <si>
    <t>202012030004</t>
  </si>
  <si>
    <t>201612020001</t>
  </si>
  <si>
    <t>201612020002</t>
  </si>
  <si>
    <t>201701060001</t>
  </si>
  <si>
    <t>200709060001</t>
  </si>
  <si>
    <t>201905060001</t>
  </si>
  <si>
    <t>201603060001</t>
  </si>
  <si>
    <t>201501060001</t>
  </si>
  <si>
    <t>200709060002</t>
  </si>
  <si>
    <t>201703060001</t>
  </si>
  <si>
    <t>201807060001</t>
  </si>
  <si>
    <t>200709060003</t>
  </si>
  <si>
    <t>201602020001</t>
  </si>
  <si>
    <t>201705020001</t>
  </si>
  <si>
    <t>202002020008</t>
  </si>
  <si>
    <t>202108020022</t>
  </si>
  <si>
    <t>201912020005</t>
  </si>
  <si>
    <t>202101020020</t>
  </si>
  <si>
    <t>202101020021</t>
  </si>
  <si>
    <t>202008020027</t>
  </si>
  <si>
    <t>202012020009</t>
  </si>
  <si>
    <t>201612020003</t>
  </si>
  <si>
    <t>202102020012</t>
  </si>
  <si>
    <t>201708020001</t>
  </si>
  <si>
    <t>2018100200001</t>
  </si>
  <si>
    <t>202011020008</t>
  </si>
  <si>
    <t>201807020002</t>
  </si>
  <si>
    <t>201512020002</t>
  </si>
  <si>
    <t>200707020001</t>
  </si>
  <si>
    <t>201012020001</t>
  </si>
  <si>
    <t>200709020002</t>
  </si>
  <si>
    <t>202105020014</t>
  </si>
  <si>
    <t>201902020010</t>
  </si>
  <si>
    <t>201907020001</t>
  </si>
  <si>
    <t>202104020007</t>
  </si>
  <si>
    <t>202008030006</t>
  </si>
  <si>
    <t>202006030003</t>
  </si>
  <si>
    <t>202108030002</t>
  </si>
  <si>
    <t>201907030001</t>
  </si>
  <si>
    <t>202003030003</t>
  </si>
  <si>
    <t>202005030001</t>
  </si>
  <si>
    <t>202104050004</t>
  </si>
  <si>
    <t>202109050003</t>
  </si>
  <si>
    <t>202109010002</t>
  </si>
  <si>
    <t>201911070001</t>
  </si>
  <si>
    <t>202104030003</t>
  </si>
  <si>
    <t>AMRA</t>
  </si>
  <si>
    <t>MILA</t>
  </si>
  <si>
    <t>SYIFA</t>
  </si>
  <si>
    <t>DESTI</t>
  </si>
  <si>
    <t>SARI</t>
  </si>
  <si>
    <t>ROMAYA</t>
  </si>
  <si>
    <t>DR MARCELINA</t>
  </si>
  <si>
    <t>SYAMSUL</t>
  </si>
  <si>
    <t>RIBKA</t>
  </si>
  <si>
    <t>I MADE</t>
  </si>
  <si>
    <t>FANY</t>
  </si>
  <si>
    <t>202108020010</t>
  </si>
  <si>
    <t>LUSI</t>
  </si>
  <si>
    <t>HELENA</t>
  </si>
  <si>
    <t>AFIKA</t>
  </si>
  <si>
    <t>YUANITA</t>
  </si>
  <si>
    <t>NANANG</t>
  </si>
  <si>
    <t>NYAYU</t>
  </si>
  <si>
    <t>PARYATUN</t>
  </si>
  <si>
    <t>MEGA</t>
  </si>
  <si>
    <t>FITRIA</t>
  </si>
  <si>
    <t>CAECILIA</t>
  </si>
  <si>
    <t>FANI</t>
  </si>
  <si>
    <t>RENA</t>
  </si>
  <si>
    <t>NOPI</t>
  </si>
  <si>
    <t>BERTA</t>
  </si>
  <si>
    <t>SUCI</t>
  </si>
  <si>
    <t>RICA</t>
  </si>
  <si>
    <t>AAP</t>
  </si>
  <si>
    <t>LOLYTA</t>
  </si>
  <si>
    <t>WITRI</t>
  </si>
  <si>
    <t>LELA</t>
  </si>
  <si>
    <t>MAYDA</t>
  </si>
  <si>
    <t>PAREZA</t>
  </si>
  <si>
    <t>IFAH</t>
  </si>
  <si>
    <t>CINTA</t>
  </si>
  <si>
    <t xml:space="preserve">YUNI </t>
  </si>
  <si>
    <t>POSMA</t>
  </si>
  <si>
    <t>RINDA</t>
  </si>
  <si>
    <t>CHERLIN</t>
  </si>
  <si>
    <t>MARLIANA</t>
  </si>
  <si>
    <t>KIKI</t>
  </si>
  <si>
    <t>EMIL</t>
  </si>
  <si>
    <t>HENDRIK</t>
  </si>
  <si>
    <t>ZAHRI</t>
  </si>
  <si>
    <t>NATALIA</t>
  </si>
  <si>
    <t>DR MARIA</t>
  </si>
  <si>
    <t>ORINDA</t>
  </si>
  <si>
    <t>RAMA</t>
  </si>
  <si>
    <t>ERSANDER</t>
  </si>
  <si>
    <t>ISP</t>
  </si>
  <si>
    <t>BUDI</t>
  </si>
  <si>
    <t>MEILANI</t>
  </si>
  <si>
    <t>DR RICKY</t>
  </si>
  <si>
    <t>Tunjangan Lainnya</t>
  </si>
  <si>
    <t>LISBET SIMORA</t>
  </si>
  <si>
    <t>LISBET</t>
  </si>
  <si>
    <t>LABERTA</t>
  </si>
  <si>
    <t>NO REG: 11 01 5 2 0 17-2074408</t>
  </si>
  <si>
    <t>Tenaga Harian Lepas di RSUD Pasar Rebo periode 1 Maret - 30 September 2007, Perawat di SamMarie Family Healthcare jakarta periode 15 okt 2012 - 27 feb 2013, Perawat Pelaksana di Royal Taruma periode 5 Mei 2014 - 28 Feb 2015, Perawat di RS Murni Teguh Sudirman Jakarta periode 5 Mei 2017 - 2 Mei 2020, RS Darurat Penanganan Covid -19 Wisma Atlit Kemayoran Trainer Keperawatan periode 5 Mei 2020 - 26 Juli 2021</t>
  </si>
  <si>
    <t>JL. KH. HASYIM ASHARI NO. 98 RT/RW 007/002 KEL. PINANG KEC. PINANG KOTA TANGERANG BANTEN KODE POS 15145</t>
  </si>
  <si>
    <t>081382139082</t>
  </si>
  <si>
    <t>PORMAN EFRIANTO SIHITE</t>
  </si>
  <si>
    <t>BRYAN BOY</t>
  </si>
  <si>
    <t>MATTHEW NOEL SEAN</t>
  </si>
  <si>
    <t>REDIANA NABABAN</t>
  </si>
  <si>
    <t>LAU RAJA SIHITE</t>
  </si>
  <si>
    <t>RUSMIANI NANGGOLAN</t>
  </si>
  <si>
    <t>LAMSEN SIMAMORA</t>
  </si>
  <si>
    <t>3671115007830001</t>
  </si>
  <si>
    <t>71.709.262.1-416.000</t>
  </si>
  <si>
    <t>0002045084782</t>
  </si>
  <si>
    <t>202109030001</t>
  </si>
  <si>
    <t>Tunjangan SIPA</t>
  </si>
  <si>
    <t>0001181297024</t>
  </si>
  <si>
    <t>0001312096476</t>
  </si>
  <si>
    <t>0002073447527</t>
  </si>
  <si>
    <t>0002088789074</t>
  </si>
  <si>
    <t>0002088787477</t>
  </si>
  <si>
    <t>0002671145346</t>
  </si>
  <si>
    <t>0002220545518</t>
  </si>
  <si>
    <t>17019227044</t>
  </si>
  <si>
    <t>14028237163</t>
  </si>
  <si>
    <t>20002424149</t>
  </si>
  <si>
    <t>20002424164</t>
  </si>
  <si>
    <t>ARIANTO</t>
  </si>
  <si>
    <t>21021727660</t>
  </si>
  <si>
    <t>21043474986</t>
  </si>
  <si>
    <t>15003869920</t>
  </si>
  <si>
    <t>17040189965</t>
  </si>
  <si>
    <t>17062770247</t>
  </si>
  <si>
    <t>20002424172</t>
  </si>
  <si>
    <t>19023497902</t>
  </si>
  <si>
    <t>20084269917</t>
  </si>
  <si>
    <t>18090008543</t>
  </si>
  <si>
    <t>18090008568</t>
  </si>
  <si>
    <t>18090008550</t>
  </si>
  <si>
    <t>MUHAMMAD IWAN RIDWAN</t>
  </si>
  <si>
    <t>18090008535</t>
  </si>
  <si>
    <t>YURNELI</t>
  </si>
  <si>
    <t>KAMALLUDIN DASOPANG</t>
  </si>
  <si>
    <t>UJUNG BANDAR, LABUAN BATU, RIAU</t>
  </si>
  <si>
    <t>indahdasopang2@gmail.com</t>
  </si>
  <si>
    <t>PT DATASCRIP SEBAGAI RECRUITMENT FEB 2019, STAFF PERSONALIA DI PT BANGGA TEKNOLOGI INDONESIA, SEBAGAI HRD * GA DI PT MAJU MOTOR GROUP</t>
  </si>
  <si>
    <t>EKO FARINGGA PUTRA</t>
  </si>
  <si>
    <t>SUMA</t>
  </si>
  <si>
    <t>wihanapratiwi@gmail.com</t>
  </si>
  <si>
    <t>BANGUNREJO, LAMPUNG TENGAH</t>
  </si>
  <si>
    <t>SONYA TRI MARIA PAKPAHAN</t>
  </si>
  <si>
    <t>SONYA</t>
  </si>
  <si>
    <t>PERUM GURU 36 NO 20 RT/RW 008/000 KEL. PAYO SELINGAN KEC. PAAL MERAH KOTA JAMBI PROV JAMBI</t>
  </si>
  <si>
    <t>A. PAKPAHAN</t>
  </si>
  <si>
    <t>EMMY SIANIPAR</t>
  </si>
  <si>
    <t>BRI - 563401025392533</t>
  </si>
  <si>
    <t>082373151413</t>
  </si>
  <si>
    <t>sonyatmpakpahan@gmail.com</t>
  </si>
  <si>
    <t>UMI MAYSARAH</t>
  </si>
  <si>
    <t>MATAHARI STORE SEBAGAI SPG MEI -JULI 2016</t>
  </si>
  <si>
    <t>LR AMPERA RT/RW 006/003 KEL. TANGKIT KEC. SUNGAI GELAM KAB. MUARO JAMBI JAMBI</t>
  </si>
  <si>
    <t>AMIR SYARIFUDIN</t>
  </si>
  <si>
    <t>NETI HERAWATI</t>
  </si>
  <si>
    <t>081273527330</t>
  </si>
  <si>
    <t>saratara950@gmail.com</t>
  </si>
  <si>
    <t>maria.hutagalung99@gmail.com</t>
  </si>
  <si>
    <t>JL. LINGKAR SELATAN II LORONG MUSTIKA RT/RW 024/000 KEL. LINGKARAN SELATAN KEC. PAAL MERAH KOTA JAMBI JAMBI</t>
  </si>
  <si>
    <t>082289852500</t>
  </si>
  <si>
    <t>MARTINA BR SIJABAT</t>
  </si>
  <si>
    <t>HUMUNTAL HUTAGALUNG</t>
  </si>
  <si>
    <t>ROH MARIA HUTAGALUNG</t>
  </si>
  <si>
    <t>ISTI ARMITA</t>
  </si>
  <si>
    <t>ISTI</t>
  </si>
  <si>
    <t xml:space="preserve">SURAT TEGURAN </t>
  </si>
  <si>
    <t>KASUS KACA MOBIL INNOVA PECAH DAN GANTI DARI POT GAJI SEP 2021, MEMBWA ASSET PERUSAHAAN KE RUMAH SEPERTI LEMARI COKLAT KECIL 1 PINTU (SUDAH DIKEMBALIKAN DAN DI BAWA KE KANTOR, BANG BED (RANJANG KASUR) YANG DI BAWA DARI LEBAK BULUS. TIDUR DI CABANG PORIS TGL 26 AGUSTUS 2021 TANPA SEPENGETAHUAN DAN SE IJIN PIHAK HRD</t>
  </si>
  <si>
    <t>SURAT PERINGATAN 1</t>
  </si>
  <si>
    <t>hmmjririen@gmail.com</t>
  </si>
  <si>
    <t>NINA YULIANI</t>
  </si>
  <si>
    <t>NINA</t>
  </si>
  <si>
    <t>NEGERI JEMANTEN</t>
  </si>
  <si>
    <t>KAMPUNG BALI RT/RW 018/005 KEL. NEGERI JEMANTEN KEC. MARGA TIGA  KAB. LAMPUNG TIMUR PROV LAMPUNG</t>
  </si>
  <si>
    <t>BILLY GLANDY MONINGKA</t>
  </si>
  <si>
    <t>VILLA CITRA BLOK G NP.4 RT/RW 010/- KEL. JAGABAYA III KEC. WAY HALIM KOTA BANDAR LAMPUNG PROV. LAMPUNG</t>
  </si>
  <si>
    <t>1871062011660002</t>
  </si>
  <si>
    <t>1807116303010004</t>
  </si>
  <si>
    <t>CHAIDIR PRADITMA</t>
  </si>
  <si>
    <t>1871072010880008</t>
  </si>
  <si>
    <t>JL. IKAN LAYUR BLOK B NO. 30 RT/RW 007/000 KEL. TELUKBETUNG KEC. TELUKBETUNG SELATAN KOTA BANDAR LAMPUNG PROV. LAMPUNG</t>
  </si>
  <si>
    <t>BANDAR LAMPUNG</t>
  </si>
  <si>
    <t>GISTING</t>
  </si>
  <si>
    <t>JL. RADEN INTAN GG PERDANA NO. 18 A RT/RW 007/- KEL. PELITA KEC. ENGGAL KOTA BANDAR LAMPUNG PROV. LAMPUNG</t>
  </si>
  <si>
    <t>1871176003800001</t>
  </si>
  <si>
    <t>MELIANA</t>
  </si>
  <si>
    <t>WATES</t>
  </si>
  <si>
    <t>JL. P. KEMERDEKAAN GG PUSRI 2/62 RT/RW 001/- KEL. KOTA BARU TANJUNG KARANG TIMUR KOTA BANDAR LAMPUNG PROV LAMPUNG</t>
  </si>
  <si>
    <t>1871055203860014</t>
  </si>
  <si>
    <t>1801077108880001</t>
  </si>
  <si>
    <t>ANDRIYANI</t>
  </si>
  <si>
    <t>LAMPUNG SELATAN</t>
  </si>
  <si>
    <t>JL. MARTADINATA MK PUTRA LKI RT/RW 003/000 KEL. SUKAMAJJU KEC. TELUKBETUNG TIMUR KOTA BANDAR LAMPUNG PROV. LAMPUNG</t>
  </si>
  <si>
    <t>1871025509950008</t>
  </si>
  <si>
    <t>JL. RE MARTADINATA KP KEDAUNG LK II RT/RW 005/000 KEL. SUKAMAJU KEC. TELUKBETUNG TIMUR KOTA BANDAR LAMPUNG PROV. LAMPUNG</t>
  </si>
  <si>
    <t>SRI BASUKI</t>
  </si>
  <si>
    <t>OKTAVIANA PUTRI</t>
  </si>
  <si>
    <t>NOVITA MEGAWATI</t>
  </si>
  <si>
    <t>HANURA</t>
  </si>
  <si>
    <t>JL. P POLEM NO. 7 LK III RT/RW 003/000 KEL. SEGALA MIDER KEC. TANJUNGKARANG BARAT KOTA BANDAR LAMPUNG PROV LAMPUNG</t>
  </si>
  <si>
    <t>1809054710970006</t>
  </si>
  <si>
    <t>1871092007860002</t>
  </si>
  <si>
    <t>SUHERMAN</t>
  </si>
  <si>
    <t>SUKADANA</t>
  </si>
  <si>
    <t>JL. IKAN KITER LK. II RT/RW 009/000 KEL. KANGKUNG KEC. BUMI WARAS KOTA BANDAR LAMPUNG PROV LAMPUNG</t>
  </si>
  <si>
    <t>SUSI RAHMAWATI</t>
  </si>
  <si>
    <t>TELUK BETUNG</t>
  </si>
  <si>
    <t>JL. IKAN PARI NO. 9 LK. II RT/RW 004/000 KEL. TELUKBETUNG KEC. TELUKBETUNG SELATAN KOTA BANDAR LAMPUNG PROV. LAMPUNG</t>
  </si>
  <si>
    <t>1871076010820014</t>
  </si>
  <si>
    <t>INDAH GITA CAHYANI</t>
  </si>
  <si>
    <t>LAMPUNG TIMUR</t>
  </si>
  <si>
    <t>DUSUN SUKAJADI RT/RW 005/003 KEL. GEDUNG WANI TIMUR KEC. MARGA TIGA KAB. LAMPUNG TIMUR PROV. LAMPUNG</t>
  </si>
  <si>
    <t>1807115001010006</t>
  </si>
  <si>
    <t>1871106104880007</t>
  </si>
  <si>
    <t>BUKIT KEMUNING</t>
  </si>
  <si>
    <t>JL. ABD KADIR KAV. B/24 RT/RW 000/000 KEL. RAJABASA KEC. RAJABASA KOTA BANDAR LAMPUNG PROV. LAMPUNG</t>
  </si>
  <si>
    <t>TIWI KRISTI SEPTIANI</t>
  </si>
  <si>
    <t>WAY KANAN</t>
  </si>
  <si>
    <t>DUSUN 4 RT/RW 002/004 KEL. TALANG MANGGA KEC. KASUI KAB. WAY KANAN PROV. LAMPUNG</t>
  </si>
  <si>
    <t>1808024609000001</t>
  </si>
  <si>
    <t>CICI MAHARANI</t>
  </si>
  <si>
    <t>SUMBEREJO</t>
  </si>
  <si>
    <t>SUMBEREJO RT/RW 009/004 KEL. SUMBEREJO KEC. SUMBEREJO KAB. TANGGAMUS PROV. LAMPUNG</t>
  </si>
  <si>
    <t>1806136606020004</t>
  </si>
  <si>
    <t>1871166404990001</t>
  </si>
  <si>
    <t>AYU APRILIA</t>
  </si>
  <si>
    <t>JL. DARUSSALAM GG LANGGAR RT/RW 007/002 KEL. LANGKAPURA BARU KEC. LANGKAPURA KOTA BANDAR LAMPUNG PROV. LAMPUNG</t>
  </si>
  <si>
    <t>NITARIA HASUGIAN</t>
  </si>
  <si>
    <t>SRENGSEM LK I RT/RW 002/000 KEL. SRENGSEM KEC. PANJANG KOTA BANDAR LAMPUNG PROV. LAMPUNG</t>
  </si>
  <si>
    <t>1801136904910003</t>
  </si>
  <si>
    <t>MADE PARUM</t>
  </si>
  <si>
    <t>SITI NUR NINGSIH</t>
  </si>
  <si>
    <t>KAMPUNG BALI, NEGERI JEMANTEN MARGA TIGA</t>
  </si>
  <si>
    <t>GITA</t>
  </si>
  <si>
    <t>CICI</t>
  </si>
  <si>
    <t>CS</t>
  </si>
  <si>
    <t>085758903393</t>
  </si>
  <si>
    <t>MUMINAH</t>
  </si>
  <si>
    <t>IMRON</t>
  </si>
  <si>
    <t>KOPERASI KOPAB SEBAGAI ADM DARI 2016 - 2017, PT. GSM SEBAGAI ADM PERIODE 2018, PT. CHANDRA SEKAWAN ABADI SEBAGAI SPG PERIODE 2019 - MARET 2020.</t>
  </si>
  <si>
    <t>HAMIDAH SURJANA</t>
  </si>
  <si>
    <t>CECEP HIDAYAT</t>
  </si>
  <si>
    <t>apriliaayu132@gmail.com</t>
  </si>
  <si>
    <t>ynina3726@gmail.com</t>
  </si>
  <si>
    <t>tiujigentiarasig@gmail.com</t>
  </si>
  <si>
    <t>TIWI</t>
  </si>
  <si>
    <t>CV. BINTANG JAYA SEBAGAI KARYAWAN PERIODE NOV 2018 - MAR 2019, LAMPUNG MURO KERAMIK SEBAGAI KARYAWAN PERIODE APRIL 2019 - DESEMBER 2019</t>
  </si>
  <si>
    <t>081279512916</t>
  </si>
  <si>
    <t>AMAS MISWANTO</t>
  </si>
  <si>
    <t>LIDIA WARYATI</t>
  </si>
  <si>
    <t>NATA</t>
  </si>
  <si>
    <t>JLN. KEMUNING III NO. 28 PAHAMAN, BANDAR LAMPUNG PROV. LAMPUNG</t>
  </si>
  <si>
    <t>08126868608</t>
  </si>
  <si>
    <t>SATIMINA B</t>
  </si>
  <si>
    <t>ASA ARO</t>
  </si>
  <si>
    <t>DESA SUNGAI LIMA KEC, POSAKA KM 28 BATAM RIAU</t>
  </si>
  <si>
    <t>IMELDA WAHYU SAPUTRA</t>
  </si>
  <si>
    <t>IMELDA</t>
  </si>
  <si>
    <t>085840169881</t>
  </si>
  <si>
    <t>NURUL HASANA</t>
  </si>
  <si>
    <t>TUGIYANTO</t>
  </si>
  <si>
    <t>089692771173</t>
  </si>
  <si>
    <t>RYAN ADITYA WICAKSONO</t>
  </si>
  <si>
    <t>HAYRA SHAREEN ADITYA</t>
  </si>
  <si>
    <t>WIDARTI</t>
  </si>
  <si>
    <t>WASIMAN</t>
  </si>
  <si>
    <t>RKC HANURA TELUK PANDAN</t>
  </si>
  <si>
    <t>SRI BASUKI WAY KANAN</t>
  </si>
  <si>
    <t>ALM. KASIR</t>
  </si>
  <si>
    <t>DAHLIA</t>
  </si>
  <si>
    <t>ARI SEPTIAWAN</t>
  </si>
  <si>
    <t>AHMAD HUSEIN ZULFIKAR</t>
  </si>
  <si>
    <t>082186668531</t>
  </si>
  <si>
    <t>PT. GARMENT SEBAGAI KARYAWAN PERIODE 10 AUG 2014, BUMI MADU MANDIRI KBN SEBAGAI KARYAWAN PERIODE 3 JAN 2021</t>
  </si>
  <si>
    <t>2014</t>
  </si>
  <si>
    <t>08154057344</t>
  </si>
  <si>
    <t>ISMAIL</t>
  </si>
  <si>
    <t>BELVA FAUZIAH</t>
  </si>
  <si>
    <t>LAMIATI</t>
  </si>
  <si>
    <t>DARSONO</t>
  </si>
  <si>
    <t>WATES, GADING REJO</t>
  </si>
  <si>
    <t>SUMARNI</t>
  </si>
  <si>
    <t>SUKADI</t>
  </si>
  <si>
    <t>SIDOMULYO LAMPUNG SELATAN PRV. LAMPUNG</t>
  </si>
  <si>
    <t>NABILA NUR RABBANI</t>
  </si>
  <si>
    <t>4 MAR 1883</t>
  </si>
  <si>
    <t>SUPARDI</t>
  </si>
  <si>
    <t>0895411557444</t>
  </si>
  <si>
    <t>2012</t>
  </si>
  <si>
    <t>HBC</t>
  </si>
  <si>
    <t>ANDRI</t>
  </si>
  <si>
    <t>ROHANIS</t>
  </si>
  <si>
    <t>SABUR SA'API JAYA</t>
  </si>
  <si>
    <t>FAJAR HERMANSYAH</t>
  </si>
  <si>
    <t>SYAFIRA</t>
  </si>
  <si>
    <t>IBRAHIM</t>
  </si>
  <si>
    <t>PING-PING</t>
  </si>
  <si>
    <t>PT. MENSA BINA SUKSES SEBAGAI INKASI PERIODE 2002 - DES 2008, JORDAN BABY AND TOYS SEBAGAI MANAGER TOKO PERIODE JUNI 2011 - DES 2011.</t>
  </si>
  <si>
    <t>YUDAS YUDIARTO</t>
  </si>
  <si>
    <t>BRILLIANT DAREN</t>
  </si>
  <si>
    <t>JEHOUAN DAVEN</t>
  </si>
  <si>
    <t>DEQUEENDA ZEPHANIA</t>
  </si>
  <si>
    <t>MELLI</t>
  </si>
  <si>
    <t>ALM. SUHANDI</t>
  </si>
  <si>
    <t>KOTA AGUNG LAMPUNG</t>
  </si>
  <si>
    <t>RADI</t>
  </si>
  <si>
    <t>081977147772</t>
  </si>
  <si>
    <t>AYIN</t>
  </si>
  <si>
    <t>ASEN</t>
  </si>
  <si>
    <t>RESIGN 15 JUNI 2021</t>
  </si>
  <si>
    <t>ANISA PUTRI</t>
  </si>
  <si>
    <t>NISA</t>
  </si>
  <si>
    <t>ASISTEN APOTEKER</t>
  </si>
  <si>
    <t>PERUM BKP BLOK L NO. 90 LK III PROV. LAMPUNG</t>
  </si>
  <si>
    <t>ROHIM</t>
  </si>
  <si>
    <t>HAMDANI</t>
  </si>
  <si>
    <t>1871135805960007</t>
  </si>
  <si>
    <t>14500004anisaputri@gmail.com</t>
  </si>
  <si>
    <t>PARKIR</t>
  </si>
  <si>
    <t>0895610105051</t>
  </si>
  <si>
    <t>DARINI</t>
  </si>
  <si>
    <t>NICHOLAS</t>
  </si>
  <si>
    <t>JL. M YAMIN LAMPUNG</t>
  </si>
  <si>
    <t>RESIGN 22 SEP 2021</t>
  </si>
  <si>
    <t>BILLY</t>
  </si>
  <si>
    <t>K4</t>
  </si>
  <si>
    <t>082182819502</t>
  </si>
  <si>
    <t>SIDNEY MONINGARA</t>
  </si>
  <si>
    <t>SHALOM</t>
  </si>
  <si>
    <t>2011</t>
  </si>
  <si>
    <t>ELIOR</t>
  </si>
  <si>
    <t>2013</t>
  </si>
  <si>
    <t>E SUMARAW</t>
  </si>
  <si>
    <t>ALM. D. MONINGRA</t>
  </si>
  <si>
    <t>LOS ANGELES, CALIFORNIA USA</t>
  </si>
  <si>
    <t>tidak dapat terbaca</t>
  </si>
  <si>
    <t>BINJAI</t>
  </si>
  <si>
    <t>JL. J. SUDIRMAN NO. 318 LK. VIII RT/RW 000/000 KEL. PEKAN BINJAI KEC. BINJAI KOTA KOTA BINJAI SUMATERA UTARA</t>
  </si>
  <si>
    <t>1275025210910006</t>
  </si>
  <si>
    <t>1271184203890001</t>
  </si>
  <si>
    <t>081362369878</t>
  </si>
  <si>
    <t>JL. PANAH NO. 3 RT/RW -/- KEL. PAHLAWAN KEC. MEDAN PERJUANGAN KOTA MEDAN SUMATERA UTARA</t>
  </si>
  <si>
    <t>08116080411</t>
  </si>
  <si>
    <t>081227302637</t>
  </si>
  <si>
    <t>081288139030</t>
  </si>
  <si>
    <t>STAR RADIO SEBAGAI PENYIAR &amp; CHIEF CREATIVE DIGITAL PERIODE 2018-2019, KUSUMA BEAUTY CLINIC SEBAGAI MARKETING STAFF PERIODE 2019-2021</t>
  </si>
  <si>
    <t>PT. HOME CENTER INDONESIA (INFORMA) PERIODE JULI 2018 - JUNI 2021, PT ARYA NOBLE  SEBAGAI HOLDING COMPANY STAFF RECRUITMENT PERIODE 2016-2018, PT. ERHA CLINIC INDONESIA SEBAGAI STAFF HRD DI HEALTH CARE PERIODE 2014-2016.</t>
  </si>
  <si>
    <t>ALM. INDRA JAYA KUSUMA</t>
  </si>
  <si>
    <t>ALM. RISMA ORLYNA</t>
  </si>
  <si>
    <t>rezahuta021@gmail.com</t>
  </si>
  <si>
    <t>PT BANGGA TEKNOLOGI INDONESIA (ADVAN) SEBAGAI HRD &amp; OPS MANAGER PERIODE APR 2016 - APR 2019, PT INDAH KIAT PULP &amp; PAPER (SINARMAS GROUP) SEBAGAI HEAD OF HRD OPS PERIODE SEP 2014- APR 2016, PT MATAHARI PUTRA PRIMA (HYPERMART) SEBAGAI HRIS &amp; ORGANIZATION DEVELOPMENT SECTION HEAD PERIODE AGUSTUS 2012--AGUSTUS 2014, PELITA HARAPAN UNIVERSITY SEBAGAI HRIS &amp; IT QUALITY ASSURANCE SECTION HEAD PERIODE AGUSTUS 2007 - JUL 2021.</t>
  </si>
  <si>
    <t>sutrisna.eko@gmail.com</t>
  </si>
  <si>
    <t>BUSINESS DEVELEPMENT</t>
  </si>
  <si>
    <t>PT. AJAKIN SUKSES BERSAMA SEBAGAI JUNIOR EVENT MANAGER PERIODE DES 2019 - MEI 2021, LOTTEMART INDONESIA SEBAGAI ADMIN PERIODE SEP 2018 - SEP 2019</t>
  </si>
  <si>
    <t>JL. MUNCANG BLOK N GG 2 NO. 19 JAKARA UTARA DKI JAKARTA</t>
  </si>
  <si>
    <t>BINTANG PH</t>
  </si>
  <si>
    <t>SHASYIE NABILA PN</t>
  </si>
  <si>
    <t>M. RYCKO IBDRAWAN</t>
  </si>
  <si>
    <t>JL. TELUK LAMPUNG GG SUMBER NO 28 PANJANG RT/RW 006/000 KEL. PIDADA KEC. PANJANG KOTA BANDAR LAMPUNG PROV. LAMPUNG</t>
  </si>
  <si>
    <t>KUALA SAMBEH</t>
  </si>
  <si>
    <t>CAFÉ DZAKY SEBAGAI CREW</t>
  </si>
  <si>
    <t>MARIANA</t>
  </si>
  <si>
    <t>ABDUL RAJAB</t>
  </si>
  <si>
    <t xml:space="preserve">DUSUN IBUL II RT/RW -/- KEL. SEBANGKI KEC. SEBANGKI KAB. LANDAJ KALIMANTAN BARAT </t>
  </si>
  <si>
    <t>CAFÉ MAKLONG SEBAGAI CREW</t>
  </si>
  <si>
    <t>SURIANI</t>
  </si>
  <si>
    <t>DERAMAN</t>
  </si>
  <si>
    <t>DUSUN IBUL II RT/RW 002/- KEL. SEBANGKI KEC. SEBANGKI KAB. LANDAK KALIMANTAN BARAT</t>
  </si>
  <si>
    <t>PT. MORULA INDONESIA SEBAGAI INVENTORY MANAGER PERIODE SEP 2018-AUG 2020, PT ERHA CLINIC INDONESIA SEBAGAI BRANCH LEADER PERIODE FEB 2014- SEP 2018, PT. DUTA INTI DAYA , TBK (WATSONS) SEBAGAI STORE SUPERVISOR PERIODE MAY 2011 - FEB 2014, PT. ENSEVAL MEDIKA PRIMA SEBAGAI PRODUCT SPECIALIST PERIODE MARET 2011 - MAY 2011.</t>
  </si>
  <si>
    <t>KOMALA DEWI S.FARM APT</t>
  </si>
  <si>
    <t>HADRIAN ADYATMA RANDIKA</t>
  </si>
  <si>
    <t>REYNAND RIZKY RANDIKA</t>
  </si>
  <si>
    <t>ATHARRAZKA DAVIN RANDIKA</t>
  </si>
  <si>
    <t>DRS. NANO SARTONO</t>
  </si>
  <si>
    <t>GRYA ALAM SANTOSA BLOK I-2 NO. 17 CILENGSI BOGOR JAWA BARAT</t>
  </si>
  <si>
    <t>59.577.175.9-027.000</t>
  </si>
  <si>
    <t>deniarsaprihandika@yahoo.com</t>
  </si>
  <si>
    <t>SRIKATON</t>
  </si>
  <si>
    <t>085758874857</t>
  </si>
  <si>
    <t>SRIASTUTI</t>
  </si>
  <si>
    <t>SISWANTO</t>
  </si>
  <si>
    <t>fadilatista@gmail.com</t>
  </si>
  <si>
    <t>085809471879</t>
  </si>
  <si>
    <t>SUNARMI</t>
  </si>
  <si>
    <t>BISLAM</t>
  </si>
  <si>
    <t>SRIKATON KEC. ANAK TUHA KAB. LAMPUNG SELATAN</t>
  </si>
  <si>
    <t>nurltfh1506@gmail.com</t>
  </si>
  <si>
    <t>083873276829</t>
  </si>
  <si>
    <t>MUNTIAH</t>
  </si>
  <si>
    <t>MASRA</t>
  </si>
  <si>
    <t>PT. TRIOMEGA SEBAGAI OPS PRODEKSI PERIODE 2018-2019, PT. BPK PARASAHABAT BEKASI SEBAGAI ACCT OFFICE PERIODE 2019-2020</t>
  </si>
  <si>
    <t>085794126401</t>
  </si>
  <si>
    <t>AMINAH</t>
  </si>
  <si>
    <t>PAYUMI</t>
  </si>
  <si>
    <t>sitinurlaela0228@gmail.com</t>
  </si>
  <si>
    <t>KEDATON</t>
  </si>
  <si>
    <t>APOTIK BUNDARAN SLIPI SEBAGAI AA PERIODE MARET 2021</t>
  </si>
  <si>
    <t>085351290552</t>
  </si>
  <si>
    <t>ASMIA</t>
  </si>
  <si>
    <t>ISHIDIN</t>
  </si>
  <si>
    <t>ririnlosarina10@gmail.com</t>
  </si>
  <si>
    <t>PT. GGNP SEBAGAI OPERATOR 2002, PT TRENO SEBAGAI TEKNISI 2007, PT BTI SEBAGAI TEKNISI OPS 2016</t>
  </si>
  <si>
    <t>KIKI RIZKY NURAMALIA</t>
  </si>
  <si>
    <t>FARIZ K ZIDANE RAHMAD</t>
  </si>
  <si>
    <t>ALM. ENGKOM</t>
  </si>
  <si>
    <t>UKIN</t>
  </si>
  <si>
    <t>CIMAHI JAWA BARAT</t>
  </si>
  <si>
    <t>cacarahmat487@gmail.com</t>
  </si>
  <si>
    <t>ANDI</t>
  </si>
  <si>
    <t>PT. NEW INTI FURNINDO SEBAGAI STAFF ACCOUNTING PERIODE SEP 2019 - APR 2021</t>
  </si>
  <si>
    <t>41.739.096.0-452.000</t>
  </si>
  <si>
    <t>alifsuhada1993@gmail.com</t>
  </si>
  <si>
    <t>HIMAI KIRI</t>
  </si>
  <si>
    <t>CV. MULTI KONSULTINDO SEBAGAI STAFF ACC &amp; TAX PERIODE JAN 2018 - MAR 2020</t>
  </si>
  <si>
    <t>MAEMUNAH</t>
  </si>
  <si>
    <t>ANLY</t>
  </si>
  <si>
    <t>JL. SUPRIADI RT/RW 007/003 TANAH TINGGI TANGERANG</t>
  </si>
  <si>
    <t>adelyazahra22@gmail.com</t>
  </si>
  <si>
    <t>202110010001</t>
  </si>
  <si>
    <t>NOVIA SEPTIKA RANI</t>
  </si>
  <si>
    <t>VIA</t>
  </si>
  <si>
    <t>PT. AHA PRISMA INDONESIA SEBAGAI ADMIN STAFF PERIODE 21 SEP 2015 - 30 SEP 2019, PT. RASA MUDA MAKMUR (BAKSO ACI AKANG) SEBAGAI GA PERIODE JAN 2020 - MEI 2021, PT TANAHMAS KENCANA ABADI PERIODE JUN - AUG 2021.</t>
  </si>
  <si>
    <t>KP. RANCAGONG RT/RW 001/007 KEL. RANCAGONG KEC. LEGOK KAB. TANGERANG BANTEN</t>
  </si>
  <si>
    <t>082123075911</t>
  </si>
  <si>
    <t>BCA - 8840356371</t>
  </si>
  <si>
    <t>SITI KHODIJAH</t>
  </si>
  <si>
    <t>IBU DI TANGERANG , AYAH DI BOGOR</t>
  </si>
  <si>
    <t>3603205111960004</t>
  </si>
  <si>
    <t>75.317.857.3-452.000</t>
  </si>
  <si>
    <t>noviasjob@gmail.com</t>
  </si>
  <si>
    <t>MARISI SILITONGA</t>
  </si>
  <si>
    <t>MARISI</t>
  </si>
  <si>
    <t>JESSICA DECIRIA JAPINTO</t>
  </si>
  <si>
    <t>ADMIN MARKETING</t>
  </si>
  <si>
    <t>SEBAGAI VISITOR MARKETING DI PT. KRISTAMEDIA PRATAMA PERIODE OKT 2019 - SEP 2020</t>
  </si>
  <si>
    <t>DSN. LIPAT KAJANG II RT/RW 028/012 KEL. BARU KEC. MANGGAR KAB. BELITUNG TIMUR KEPULAUAN BANGKA BELITUNG</t>
  </si>
  <si>
    <t>08118480912</t>
  </si>
  <si>
    <t>EVIE YUSPITA</t>
  </si>
  <si>
    <t>MARKUS JAPINTO</t>
  </si>
  <si>
    <t>1906014912960003</t>
  </si>
  <si>
    <t>BCA - 8895929898</t>
  </si>
  <si>
    <t>chikajapinto@gmail.com</t>
  </si>
  <si>
    <t>DUSUN SUKAJAYA RT/RW 001/003 KEL. PELITA KEC. BAGAN SINEMBAH KAB. ROKAN HILIR PROV. RIAU</t>
  </si>
  <si>
    <t>1407055005990004</t>
  </si>
  <si>
    <t>082268193968</t>
  </si>
  <si>
    <t>VONDALITA CHRISTIANI SITANIA</t>
  </si>
  <si>
    <t>TUGAS JAGA DI CITRA, KOTABUMI</t>
  </si>
  <si>
    <t>PN DI KST GS</t>
  </si>
  <si>
    <t>DR FRANSISKA MAGDALENA</t>
  </si>
  <si>
    <t>DR FRANSISKA</t>
  </si>
  <si>
    <t>TONO</t>
  </si>
  <si>
    <t>LAV</t>
  </si>
  <si>
    <t>DR FRABSISCA</t>
  </si>
  <si>
    <t>DOKTER JAGA DI MDL, PURI</t>
  </si>
  <si>
    <t>DOKTER JAGA DI KDM GS, KST GS</t>
  </si>
  <si>
    <t>DOKTER JAGA DI PLUIT</t>
  </si>
  <si>
    <t>DR FELICIA LUKITO</t>
  </si>
  <si>
    <t>DR JAY MITHILA</t>
  </si>
  <si>
    <t>DR OLIVIA SETIAWAN</t>
  </si>
  <si>
    <t>DR OLIV</t>
  </si>
  <si>
    <t>DR ANDRIYANI</t>
  </si>
  <si>
    <t>DOKTER JAGA DI KELAPA GADING</t>
  </si>
  <si>
    <t>DOKTER JAGA DI KSM DM</t>
  </si>
  <si>
    <t>DOKTER JAGA DI CITRA</t>
  </si>
  <si>
    <t>DOKTER JAGA DI PORIS, MDL, PURI</t>
  </si>
  <si>
    <t>SINTANG</t>
  </si>
  <si>
    <t>CLUSTER TRIMEZIA 8 NO. 17 GADING SERPONG RT/RW 003/025 KEL. CURUG SANGERENG KEC. KELAPA DUA KAB. TANGERANG - BANTEN</t>
  </si>
  <si>
    <t>081258906789</t>
  </si>
  <si>
    <t>085794308164</t>
  </si>
  <si>
    <t>089506607419</t>
  </si>
  <si>
    <t>082114099931</t>
  </si>
  <si>
    <t>25/03/2019 - 21/12/2020</t>
  </si>
  <si>
    <t>PINDAH KE KSM GS 9 SEP 2021</t>
  </si>
  <si>
    <t>OUT 1 SEP 2021 KABUR</t>
  </si>
  <si>
    <t>devinovitasari25@gmail.com</t>
  </si>
  <si>
    <t>ritasyfa07@gmail.com</t>
  </si>
  <si>
    <t>jmithila13@gmail.con</t>
  </si>
  <si>
    <t>lukitofelicia@yahoo.com</t>
  </si>
  <si>
    <t>fransisca_magdalena93@yahoo.co.id</t>
  </si>
  <si>
    <t>DR ANDRIYANI SRI NASTITI</t>
  </si>
  <si>
    <t>DR SALLIE NAOMI</t>
  </si>
  <si>
    <t>DR SARIFATUL ALAWIYAH LUBIS</t>
  </si>
  <si>
    <t>DR EMARIKA CHANDRA</t>
  </si>
  <si>
    <t>DR LILIAN PUTRI K</t>
  </si>
  <si>
    <t>MUTASI 11 SEP 2021 DARI MDL KE KST GS</t>
  </si>
  <si>
    <t>OUT 1 SEP 2021 TIDAK ADA SERAH TERIMA</t>
  </si>
  <si>
    <t>OUT 13 AGUSTUS 2021 TIDAK ADA SERAH TERIMA BAST DAN EXIT INTERVIEW DAN INFO DRI IBU DJUWITA ADA SELISIH PETTY CASH KURLEB 250.000</t>
  </si>
  <si>
    <t>PENGAJUAN RESIGN SELESAI TGL 15 OKT 2021</t>
  </si>
  <si>
    <t>MUTASI DARI KRISTIE GADING SERPONG KE KRISTIE CIKARANG 24 SEP 2021</t>
  </si>
  <si>
    <t>DOKTER JAGA DI MDL,KSM GS</t>
  </si>
  <si>
    <t>36 Tahun 6 Bulan</t>
  </si>
  <si>
    <t>DOKTER JADA DI DAMIA BALARAJA</t>
  </si>
  <si>
    <t>121 Tahun 9 Bulan</t>
  </si>
  <si>
    <t>KONTRAK PINJAM NAMA TTK</t>
  </si>
  <si>
    <t>DR YULIANA</t>
  </si>
  <si>
    <t>DR RUTH ISABELLE SUGIONO</t>
  </si>
  <si>
    <t>DR CYNTHYA FLORENSIA</t>
  </si>
  <si>
    <t>DOKTER HONORER JAGA DI CITRA</t>
  </si>
  <si>
    <t>DOKTER JAGA DI MDL, PORIS, KSM GS</t>
  </si>
  <si>
    <t>01/10/2018 - 05/08/2021</t>
  </si>
  <si>
    <t>TIDAK PERPANJANG INFO LIST YOLA 5 OKT 2021</t>
  </si>
  <si>
    <t>SRAGEN</t>
  </si>
  <si>
    <t>NO STR : 140152121-3435108</t>
  </si>
  <si>
    <t>082326550962</t>
  </si>
  <si>
    <t>081382282218</t>
  </si>
  <si>
    <t>BERLAKU 07/11/2020 -  07/11/2025</t>
  </si>
  <si>
    <t>APING BERLAKU 26/07/2018 - 26/07/2023</t>
  </si>
  <si>
    <t>BERLAKU 11/26/2025</t>
  </si>
  <si>
    <t>UNPAID KARNA SAKIT DI BOGOR (SAKIT JANTUNG)</t>
  </si>
  <si>
    <t>UNPAID KARNA SAKIT DI GARUT</t>
  </si>
  <si>
    <t>DR ELSA WIDJAJA</t>
  </si>
  <si>
    <t>DR ADI BASKORO</t>
  </si>
  <si>
    <t>MASA BERLAKU 29/07/2019 - 22/12/2022</t>
  </si>
  <si>
    <t>MASA BERLAKU 27/05/2021 - 9/3/2024</t>
  </si>
  <si>
    <t>GUNUNG MEGANG</t>
  </si>
  <si>
    <t>082111119008</t>
  </si>
  <si>
    <t>087747566632 / 087774642598</t>
  </si>
  <si>
    <t>MUTASI KE KUSUMA KARAWANG TGL 29 SEPTEMBER 2021</t>
  </si>
  <si>
    <t>MUTASI KE KUSUMA CITRA GARDEN 19 SEPTEMBER 2021</t>
  </si>
  <si>
    <t>MUTASI DARI BALARAJA KE KSM SUNTER 21 AUG 2021. KABUR DARI SUNTER (INFO DARI RAYMANDA)</t>
  </si>
  <si>
    <t>201911010003</t>
  </si>
  <si>
    <t>DR ELISABETH ASTERIA NINDITA</t>
  </si>
  <si>
    <t>DR ELISABETH</t>
  </si>
  <si>
    <t>SURAKARTA</t>
  </si>
  <si>
    <t>PURE LASER CLINIC CABANG SURABAYA SEBAGAI DOKTER ESTETIK PERIODE DESEMBER 2018 - MEI 2020. PROSSI CLINIC SEBAGAI DOKTER ESTETIK PERIODE MAR 2021 - AUG 2021. MEDIKALOKA HEALTH SERVICE DI KLINIK PRATAMA SEBAGAI DOKTER UMUM PERIODE APRIL 2021 - AUG 2021.</t>
  </si>
  <si>
    <t>JL. KAWI RAYA NO. 71 RT/RW : 004/006 KEL. WATES KEC. MAGERSARI, MOJOKERTO, JAWA TIMUR</t>
  </si>
  <si>
    <t>081358850558</t>
  </si>
  <si>
    <t>WENDY K PUTRA</t>
  </si>
  <si>
    <t>BCA-6105243298</t>
  </si>
  <si>
    <t>KATARINA DWI INDARTINI</t>
  </si>
  <si>
    <t>TRIPILIH TOTO MURYANTO</t>
  </si>
  <si>
    <t>JL. KAWI RAYA NO. 71 MOJOKERTO</t>
  </si>
  <si>
    <t>3576026309920005</t>
  </si>
  <si>
    <t>81.933.597.7-602.000</t>
  </si>
  <si>
    <t>elisabethasteria@gmail.com</t>
  </si>
  <si>
    <t>rickyanguda93@gmail.com</t>
  </si>
  <si>
    <t>T. BBM</t>
  </si>
  <si>
    <t>GENERAL PHYSICIAN DI MAYAPADA CLINIC PERIODE APR - NOV 2018. SEBAGAI ON SIDE DOKTER DI INTERNASIONAL SOS PERIODE DEC 2018 - MAR 2019. SEBAGAI DOKTER CONSULTANT DI PT. GOGOMEDIA VISINDO PERIODE MAY 2019 - AUG 2021</t>
  </si>
  <si>
    <t>SUTERA KIRANA IV/5 RT/RW : 002/007 KEL. PONDOK JAGUNG TIMUR KEC. SERPONG UTARA, TANGSEL,BANTEN</t>
  </si>
  <si>
    <t>082214773416</t>
  </si>
  <si>
    <t>BCA-6043143404</t>
  </si>
  <si>
    <t>LASMIDA GULTOM</t>
  </si>
  <si>
    <t>AGUNGSYAH ANWAR</t>
  </si>
  <si>
    <t>3674022008930001</t>
  </si>
  <si>
    <t>80.134.207.2-411.000</t>
  </si>
  <si>
    <t>DR SISKA RAHMAWATI</t>
  </si>
  <si>
    <t>SEBAGAI DOKTER INTERNSIP DI RSUD BANGIL PERIODE OKTOBER 2019 - JUNI 2020. SEBAGAI DOKTER INTERNSIP DI PUSKESMAS PANDAAN PERIODE JUNI 2020 - AGUSTUS 2020. SEBAGAI DOKTER PENGGANTI DI KLINIK PERMATA HUSADA PERIODE DEC 2019 - AUG 2020</t>
  </si>
  <si>
    <t>087782672755</t>
  </si>
  <si>
    <t>ARSHA YAN SETIYOKO</t>
  </si>
  <si>
    <t>BCA-0312455844</t>
  </si>
  <si>
    <t>HARMASTINI</t>
  </si>
  <si>
    <t>RAMELAN</t>
  </si>
  <si>
    <t>BESITO RT/RW 006/004 GEBONG, KUDUS</t>
  </si>
  <si>
    <t>3319084505960007</t>
  </si>
  <si>
    <t>91.670.433.1-506.000</t>
  </si>
  <si>
    <t>DR NOVI SHANTY</t>
  </si>
  <si>
    <t>DR MERLYN ANGELINA</t>
  </si>
  <si>
    <t>DR APRIL BABY</t>
  </si>
  <si>
    <t>DR GUNAWAN WIJAYA SETIAWAN</t>
  </si>
  <si>
    <t>DR DELFI GUNAWATY</t>
  </si>
  <si>
    <t>DR SUSANTY TIO</t>
  </si>
  <si>
    <t>DR NUR ANISA AULIA</t>
  </si>
  <si>
    <t>DR DEVY ROSALINA</t>
  </si>
  <si>
    <t>DR VIVIN NOPRIANTI</t>
  </si>
  <si>
    <t>DR IKE PRABAWATI SUMINAR</t>
  </si>
  <si>
    <t>DR JUNIAR DJUNAIDY</t>
  </si>
  <si>
    <t>DR RINIE BUNGA CITRA</t>
  </si>
  <si>
    <t>DR INDRI HARDIYANTI GUNAWAN</t>
  </si>
  <si>
    <t>DR INDAH PURNAMA</t>
  </si>
  <si>
    <t>DR ERVINA FRANSISKA</t>
  </si>
  <si>
    <t>DR ANGELA JESSICA</t>
  </si>
  <si>
    <t>DR MARIANA HERAWATIGANI</t>
  </si>
  <si>
    <t>DR RICKY ANGUDA</t>
  </si>
  <si>
    <t>MADIUN</t>
  </si>
  <si>
    <t>DOKTER UMUM DI KLINIK SEHAT PERIODE2018-2021</t>
  </si>
  <si>
    <t>3502174511910005</t>
  </si>
  <si>
    <t>082225245975</t>
  </si>
  <si>
    <t>BCA-2890651600</t>
  </si>
  <si>
    <t>SRI SINDAEYANTI</t>
  </si>
  <si>
    <t>HARIYANTO</t>
  </si>
  <si>
    <t>JL. GATOT SUBROTO RT/RW : 003/004 KEL. BROTONEGARAN KEC. PONOROGO, JAWA TIMUR</t>
  </si>
  <si>
    <t>novishanty511@gmail.com</t>
  </si>
  <si>
    <t>SEBAGAI DOKTER DI ERHA APOTHECARY LIPPO MALL PURI PERIODE JANUARI 2018-SEP 2019</t>
  </si>
  <si>
    <t>JL. TAMAN GOLF XVIII BLOK EG3 NO. 26 RT/RW : 002/014 KEL. PORIS PLAWAD KEC. CIPONDOH TANGERANG, BANTEN</t>
  </si>
  <si>
    <t>NICO FERNANDO</t>
  </si>
  <si>
    <t>JOANNA TIFFANY</t>
  </si>
  <si>
    <t>BCA-6580230421</t>
  </si>
  <si>
    <t>SUTANTIK</t>
  </si>
  <si>
    <t>WIDJAJA LUKITO</t>
  </si>
  <si>
    <t>MODERNLAND TANGERANG BANTEN</t>
  </si>
  <si>
    <t>3671055206900010</t>
  </si>
  <si>
    <t>71.066.056.4-416.000</t>
  </si>
  <si>
    <t>SEBAGAI KONSULTAN MEDIS DI PT NAAVAGREEN INDONESIA PERIODE 2013-2018. SEBAGAI DOKTER PERUSAHAAN DI PT. POLYTAMA PROPINDO PERIODE 2018-2019. SEBAGAI DOKTER AHLI PERTAMA DI KEMENDIKBUD DIKTI PERIODE 2019-2020.</t>
  </si>
  <si>
    <t>PERUMAHAN JANGKAR MAS REGENCY BLOK D 36 RT/RW : 005/005 KARANGANYAR-INDRAMAYU, JAWA BARAT</t>
  </si>
  <si>
    <t>081910005059</t>
  </si>
  <si>
    <t>ACHMAD NUR ARIEFIN</t>
  </si>
  <si>
    <t>SAYYIDAH RACHMA A</t>
  </si>
  <si>
    <t>ARTEWI</t>
  </si>
  <si>
    <t>TARWIYA</t>
  </si>
  <si>
    <t>MUNDU PESISIR NO. 3 CIREBON</t>
  </si>
  <si>
    <t>66.672.602.1-426.000</t>
  </si>
  <si>
    <t>purnama_indah00@yahoo.com</t>
  </si>
  <si>
    <t>GRIYA JATINANGOR II JL. CEMARA RAYA NO. 1 RT/RW : 004/013 KEL. CINANJUNG, KEC. TANJUNGSARI, SUMEDANG, JAWA BARAT</t>
  </si>
  <si>
    <t>081274312467</t>
  </si>
  <si>
    <t>BCA-2230631100</t>
  </si>
  <si>
    <t>HJ. NENENG PUSPITA S.PD</t>
  </si>
  <si>
    <t>H. PIPIN SKM</t>
  </si>
  <si>
    <t>3205055812940002</t>
  </si>
  <si>
    <t>86.125.881.2-446.000</t>
  </si>
  <si>
    <t>arifanydiana@gmail.com</t>
  </si>
  <si>
    <t>DR MAHARAMI PUTRI ELSYAHRI</t>
  </si>
  <si>
    <t>DR FAIZ RHOMADIA</t>
  </si>
  <si>
    <t>DR M. ALIF SUHADA HORDY</t>
  </si>
  <si>
    <t>DR ANDREW HALIMANTO</t>
  </si>
  <si>
    <t>DR MARCELINA GRACE TJONDRO</t>
  </si>
  <si>
    <t>DR ANGELINA LAURA T</t>
  </si>
  <si>
    <t>DR SILVIA KARTIKA</t>
  </si>
  <si>
    <t>DR FRANSISCA MAGDALENA SUTRISNA</t>
  </si>
  <si>
    <t>DR DESTRIANI ANISA</t>
  </si>
  <si>
    <t>DR DEVINA APRIYANTI NATASYA</t>
  </si>
  <si>
    <t>DR JEANNIE MERLIN</t>
  </si>
  <si>
    <t>DR STEPHANIE PANGESTIAN</t>
  </si>
  <si>
    <t>DR GLORIA PUTRIANITA</t>
  </si>
  <si>
    <t>DR YULIANI</t>
  </si>
  <si>
    <t>DR DIANALIA NUR ARIFANY</t>
  </si>
  <si>
    <t>DR ANDRIANY CHAIRUNNISA</t>
  </si>
  <si>
    <t>DR CINDY FRANSISCA</t>
  </si>
  <si>
    <t>DR MERLIN RAHARJO</t>
  </si>
  <si>
    <t>DR CINDY DEWINTA SETIAWAN</t>
  </si>
  <si>
    <t>DR ANDRIYANI CHAIRUNNISA</t>
  </si>
  <si>
    <t>DR SHIRLEY PATRICIA</t>
  </si>
  <si>
    <t>DR FRANCISCA NOVELIA</t>
  </si>
  <si>
    <t>DOKTER DI ORISKIN PERIODE 2018-2019. DOKTER UMUM DI PLLTA KLINIK PERIODE 2019-2020. PJ DAN DOKTER DI ONE TOUCH PERIODE NOV 2020 - MAR 2021</t>
  </si>
  <si>
    <t>RANDA SEPTIAN F</t>
  </si>
  <si>
    <t>NURLAILAWATY</t>
  </si>
  <si>
    <t>SYAHRIAL AFRI</t>
  </si>
  <si>
    <t>randa.fona@yahoo.com</t>
  </si>
  <si>
    <t>DOKTER DI RS BADAN PERUSAHAAN (RSPB) DI BATAM PERIODE 2019-2020</t>
  </si>
  <si>
    <t>LINK. II HINAI KIRI RT/RW 000/000 KEL. HINAI KIRI KEC. SECANGGANG KAB. LANGKAT SUMATERA UTARA</t>
  </si>
  <si>
    <t>085373001993</t>
  </si>
  <si>
    <t>HJ. DAHLIANA</t>
  </si>
  <si>
    <t>35.933.773.0-119.000</t>
  </si>
  <si>
    <t>202110020002</t>
  </si>
  <si>
    <t>202110020003</t>
  </si>
  <si>
    <t>202110020004</t>
  </si>
  <si>
    <t>202110020005</t>
  </si>
  <si>
    <t>SITI KHAIRIAH</t>
  </si>
  <si>
    <t>MAHARANI</t>
  </si>
  <si>
    <t>ERISA ALMAIDA QATRUN NANDA</t>
  </si>
  <si>
    <t>FINA NIDA UNABILLAH</t>
  </si>
  <si>
    <t>FINA</t>
  </si>
  <si>
    <t>RANI</t>
  </si>
  <si>
    <t>ECA</t>
  </si>
  <si>
    <t>SIDO RAHAYU</t>
  </si>
  <si>
    <t>JOKOH</t>
  </si>
  <si>
    <t>DI HOTEL IBIS STYLES CIKARANG SEBAGAI HOUSEKEEPING PERIODE DEC 2020 - MAY 2021. DI HOTEL IBIS BUDGET JAKARTA DAN DAAN MOOGOT SEBAGAI HOUSEKEEPING PERIODE DEC 2020 - MAY 2021</t>
  </si>
  <si>
    <t>DUSUN 2 LEBONGJAYA RT/RW 001/002 KEL. SIDO RAHAYU KEC. ABUNG SEMULI KAB. LAMPUNG UTARA PROV LAMPUNG</t>
  </si>
  <si>
    <t>JOKOH RT/RW 001/001 KEL. JOKOH KEC. DEMPO TENGAH KOTA PAGAR ALAM PROV. SUMATERA SELATAN</t>
  </si>
  <si>
    <t>KP. CIPATIK RT/RW 004/003 KEL. NANJUNGJAYA KEC. KERSAMANAH KAB. GARUT JAWA BARAT</t>
  </si>
  <si>
    <t>085268976607</t>
  </si>
  <si>
    <t>082247425875</t>
  </si>
  <si>
    <t>0895635976964</t>
  </si>
  <si>
    <t>083878863061</t>
  </si>
  <si>
    <t>BCA-1980230569</t>
  </si>
  <si>
    <t>SITI AMINAH</t>
  </si>
  <si>
    <t>FADELAN</t>
  </si>
  <si>
    <t>HERLI DIANA</t>
  </si>
  <si>
    <t>LILIS MARTINI</t>
  </si>
  <si>
    <t>SOLEHUDIN</t>
  </si>
  <si>
    <t>UTEP SOLEHUDIN</t>
  </si>
  <si>
    <t>LENI NURAENI</t>
  </si>
  <si>
    <t>1803134306030001</t>
  </si>
  <si>
    <t>1672057012020001</t>
  </si>
  <si>
    <t>3205135505021004</t>
  </si>
  <si>
    <t>3205134601040002</t>
  </si>
  <si>
    <t>43.344.299.3-326.000</t>
  </si>
  <si>
    <t>202108010001</t>
  </si>
  <si>
    <t>202108020023</t>
  </si>
  <si>
    <t>SARYA</t>
  </si>
  <si>
    <t>FURQON</t>
  </si>
  <si>
    <t>202110020006</t>
  </si>
  <si>
    <t>202110020007</t>
  </si>
  <si>
    <t>KP SAWAH RT/RW 004/008 KEL. TANJUNGJAYA KEC. PANIMBANG KAB. PANDEGLANG BANTEN</t>
  </si>
  <si>
    <t>KP. SUKAMANAH RT/RW 001/002 KEL. SUKAMANAH KEC.MALANGBONG KAB. GARUT JAWA BARAT</t>
  </si>
  <si>
    <t>083853150044</t>
  </si>
  <si>
    <t>SAINAH</t>
  </si>
  <si>
    <t>SARKO</t>
  </si>
  <si>
    <t>3601060804000003</t>
  </si>
  <si>
    <t>DEDE HERYANTI</t>
  </si>
  <si>
    <t>TOTO SOPIAN</t>
  </si>
  <si>
    <t>3205142412990002</t>
  </si>
  <si>
    <t>DEPRESI KARNA YBS ADA PINJAMAN ONLINE</t>
  </si>
  <si>
    <t>Sonia Natalia Hutapea</t>
  </si>
  <si>
    <t>BCA 8210440781</t>
  </si>
  <si>
    <t>BCA-0612243091</t>
  </si>
  <si>
    <t>BCA-1750783704</t>
  </si>
  <si>
    <t>BCA 3400110408</t>
  </si>
  <si>
    <t>BCA-3400151821</t>
  </si>
  <si>
    <t>BCA-3403864435</t>
  </si>
  <si>
    <t>BCA-3403864168</t>
  </si>
  <si>
    <t>SURAT TEGURAN 1 Terlambat datang ke kantor pada hari Minggu, 26 September 2021. Jam 10.00 wib blm ada yang stand by di klinik cabang Modernland</t>
  </si>
  <si>
    <t>CUTI 2021</t>
  </si>
  <si>
    <t>SAKIT UNPAID</t>
  </si>
  <si>
    <t>82030544100410001</t>
  </si>
  <si>
    <t>8203054702000003</t>
  </si>
  <si>
    <t>GURAI BELAKANG</t>
  </si>
  <si>
    <t>JL. WOSIA RT/RW : 010/013 KEL. WOSIA KEC. TOBELO TENGAH, HALMAHERA UTARA, MALUKU UTARA</t>
  </si>
  <si>
    <t>JL. WKO RT/RW : 004/001 KEL. WKO KEC. TOBELO TENGAH, HALMAHERA UTARA, MALUKU UTARA</t>
  </si>
  <si>
    <t>JL. GURA RT/RW : 011/001 KEL. GURA KEC. TOBELO, HALMAHERA UTARA, MALUKU UTARA</t>
  </si>
  <si>
    <t>FORNT OFFICE</t>
  </si>
  <si>
    <t>1210026406990010</t>
  </si>
  <si>
    <t>00.0000.000.0-000.000</t>
  </si>
  <si>
    <t>INFO BU TINA AKAN DISELESAIKAN KONTRAK DAN TIDAK PERPANJANG</t>
  </si>
  <si>
    <t>rindapurnamasari16@gmail.com</t>
  </si>
  <si>
    <t>BCA-2460868348</t>
  </si>
  <si>
    <t>BCA-6580276294</t>
  </si>
  <si>
    <t>BCA-7225084807</t>
  </si>
  <si>
    <t>RIZKI FAUZI WARDANI</t>
  </si>
  <si>
    <t>IIS USWATUN HASANAH</t>
  </si>
  <si>
    <t>PERJANJIAN PINJAM NAMA</t>
  </si>
  <si>
    <t>BCA-8880196929</t>
  </si>
  <si>
    <t>BCA-0710169349</t>
  </si>
  <si>
    <t>BCA-6580365599</t>
  </si>
  <si>
    <t>BCA-6042973099</t>
  </si>
  <si>
    <t>DIBAYAR OLEH</t>
  </si>
  <si>
    <t>CV AYANA BUMI INTAN</t>
  </si>
  <si>
    <t>RIZKI</t>
  </si>
  <si>
    <t>CV MITRANESIA SAMPURNA</t>
  </si>
  <si>
    <t>JERIKO ANGGONO</t>
  </si>
  <si>
    <t>JERIKO</t>
  </si>
  <si>
    <t>BCA-8370214973</t>
  </si>
  <si>
    <t>BCA-8000842720</t>
  </si>
  <si>
    <t>BCA-8000848043</t>
  </si>
  <si>
    <t>BCA-8000795527</t>
  </si>
  <si>
    <t>BCA-0222757876</t>
  </si>
  <si>
    <t>BCA-8000785564</t>
  </si>
  <si>
    <t>BCA-8000849554</t>
  </si>
  <si>
    <t>BCA-8000849155</t>
  </si>
  <si>
    <t>BCA-8205325758</t>
  </si>
  <si>
    <t>BCA-6475057833</t>
  </si>
  <si>
    <t>BCA-8205282706</t>
  </si>
  <si>
    <t>BCA-6475137268</t>
  </si>
  <si>
    <t>BCA-3831570651</t>
  </si>
  <si>
    <t>LINA</t>
  </si>
  <si>
    <t>ART</t>
  </si>
  <si>
    <t>BCA-0222751649</t>
  </si>
  <si>
    <t>HERMAWAN</t>
  </si>
  <si>
    <t>BCA-8000828808</t>
  </si>
  <si>
    <t>PENJAGA KLINIK</t>
  </si>
  <si>
    <t>PEMBAYARAN GAJI MELEWATI REKENING CI ABETH</t>
  </si>
  <si>
    <t>CV MITRANESIA SEJAHTERA</t>
  </si>
  <si>
    <t>MIRNA RISNA LOVINANDA</t>
  </si>
  <si>
    <t>MIRNA</t>
  </si>
  <si>
    <t>WARDI VIRKO</t>
  </si>
  <si>
    <t>WARDI</t>
  </si>
  <si>
    <t>TENTARA KEAMANAN BULANAN</t>
  </si>
  <si>
    <t>BCA-8075285210</t>
  </si>
  <si>
    <t>BCA-6475242517</t>
  </si>
  <si>
    <t>BCA-6475046271</t>
  </si>
  <si>
    <t>CUTI MELAHIRKAN</t>
  </si>
  <si>
    <t>CV KUSUMA AYANA PRIMA</t>
  </si>
  <si>
    <t>CV CITRA AYANA</t>
  </si>
  <si>
    <t>Hanya tambahan dari dr. Christo</t>
  </si>
  <si>
    <t>GAJI DIBUAT OLEH</t>
  </si>
  <si>
    <t>OWNER</t>
  </si>
  <si>
    <t>PINJAM NAMA (STAY DI PURI)</t>
  </si>
  <si>
    <t>GAJI LEWAT DOK INDRI</t>
  </si>
  <si>
    <t>PER 1 OKT PEGANG KASIR DI KSM PI</t>
  </si>
  <si>
    <t>MUTASI KE KUSUMA PONDOK INDAH PER 28 AGUSTUS 2021</t>
  </si>
  <si>
    <t>Tunjangan SIP</t>
  </si>
  <si>
    <t>BCA-6042597348</t>
  </si>
  <si>
    <t>BCA-8670372317</t>
  </si>
  <si>
    <t>BCA-6043411361</t>
  </si>
  <si>
    <t>2171126011979002</t>
  </si>
  <si>
    <t>PERUM ARSE INDAH BLOK H NO. 16 BATU AJI BATAM</t>
  </si>
  <si>
    <t>BCA-6580672378</t>
  </si>
  <si>
    <t>BCA-5490805399</t>
  </si>
  <si>
    <t>BCA-2370340351</t>
  </si>
  <si>
    <t>BCA-2090487259</t>
  </si>
  <si>
    <t>BCA-4280277890</t>
  </si>
  <si>
    <t>BCA-1671558621</t>
  </si>
  <si>
    <t>BCA-2880348712</t>
  </si>
  <si>
    <t>BCA-6043508518</t>
  </si>
  <si>
    <t>BCA-0770869315</t>
  </si>
  <si>
    <t>OUT INFO MENDADAK BY WA PADA TGL 11 OKTOBER 2021 DENGAN ALASAN IKUT ORANG TUA KE SURABAYA DAN KULIAH. BEBERAPA KALI KASBON INFO KEPERLUAN UNTUK BIAYA ADIK KANDUNG SEKOLAH</t>
  </si>
  <si>
    <t>Apt. NIA KURNIA, S. Farm</t>
  </si>
  <si>
    <t>DUSUN HILIR RT/RW 002/001 DESA SALAKARIA KEC. SUKADANA KAB. CIAMIS KAB. CIAMIS PROV. JAWA BARAT</t>
  </si>
  <si>
    <t>TRI ANGGRAINI, Amd. Kep</t>
  </si>
  <si>
    <t>DRA. EFRIANIS, APT</t>
  </si>
  <si>
    <t>MASA BERLAKU SIPA 11 FEB 2019 - 13 JULI 2023</t>
  </si>
  <si>
    <t>PROSES PERPANJANG STR</t>
  </si>
  <si>
    <t>YUANITA TURNIP, Amd. Kep</t>
  </si>
  <si>
    <t>Apt. ERLIA ANGGRAINY SIANIPAR, m. Bioed</t>
  </si>
  <si>
    <t>MASA BERLAKU SAMPAI 1 APR 2021</t>
  </si>
  <si>
    <t>PROSES REKOMENDASI</t>
  </si>
  <si>
    <t>MARIA KLAUDIA DJAGO, S.Kep.Ns</t>
  </si>
  <si>
    <t>Apt. NENENG LENY puspita, S.Si</t>
  </si>
  <si>
    <t>CAECILIA SUKARTI PEPE, Amd, Kep</t>
  </si>
  <si>
    <t>Apt. LOLYTA MARETYANI S.Farm</t>
  </si>
  <si>
    <t>KARTIKA SARI POGOS, S. Kep</t>
  </si>
  <si>
    <t>MASA BERLAKU SAMPAI 25 JUL 2023</t>
  </si>
  <si>
    <t>Apt. WITRIANI, S. Farm</t>
  </si>
  <si>
    <t>ESTHER MANURUNG, A.Md.Kep</t>
  </si>
  <si>
    <t>TIDAK PERPANJANG</t>
  </si>
  <si>
    <t>MARLIANA LURET, Amd., Kep</t>
  </si>
  <si>
    <t>MASA BERLAKU SAMPAI 8 MAR 2022</t>
  </si>
  <si>
    <t>MASA BERLAKU SAMPAI 19 OCT 2021 (TIDAK AKAN DIPERPANJANG LAGI)</t>
  </si>
  <si>
    <t>MASA BERLAKU SUDAH HABIS 17 OKT 2020</t>
  </si>
  <si>
    <t>201804020001</t>
  </si>
  <si>
    <t>202109020005</t>
  </si>
  <si>
    <t>202108020011</t>
  </si>
  <si>
    <t>202003030002</t>
  </si>
  <si>
    <t>202107020001</t>
  </si>
  <si>
    <t>202107020002</t>
  </si>
  <si>
    <t>202107020003</t>
  </si>
  <si>
    <t>202107020004</t>
  </si>
  <si>
    <t>202107020005</t>
  </si>
  <si>
    <t>202108050004</t>
  </si>
  <si>
    <t>202108050005</t>
  </si>
  <si>
    <t>202108050006</t>
  </si>
  <si>
    <t>202108050007</t>
  </si>
  <si>
    <t>202109010003</t>
  </si>
  <si>
    <t>202109010004</t>
  </si>
  <si>
    <t>202101020022</t>
  </si>
  <si>
    <t>202103020020</t>
  </si>
  <si>
    <t>202103020021</t>
  </si>
  <si>
    <t>200509020001</t>
  </si>
  <si>
    <t>201404020001</t>
  </si>
  <si>
    <t>201504030001</t>
  </si>
  <si>
    <t>201508020001</t>
  </si>
  <si>
    <t>201608020006</t>
  </si>
  <si>
    <t>201611060001</t>
  </si>
  <si>
    <t>201612030001</t>
  </si>
  <si>
    <t>201710020002</t>
  </si>
  <si>
    <t>201712060001</t>
  </si>
  <si>
    <t>201808020002</t>
  </si>
  <si>
    <t>201809020001</t>
  </si>
  <si>
    <t>MENJABAT JADI STOKIS TGL 1 OKT 2021</t>
  </si>
  <si>
    <t>201812020001</t>
  </si>
  <si>
    <t>BCA-6043678197</t>
  </si>
  <si>
    <t>DELLA RAHMAWATI</t>
  </si>
  <si>
    <t>DELLA</t>
  </si>
  <si>
    <t>SOLOTIGO 22-S RT/RW 012/004 KEL. DUPAK KEC. KREMBANG KOTA SURABAYA JAWA TIMUR</t>
  </si>
  <si>
    <t>089513780523</t>
  </si>
  <si>
    <t>BCA-4680261020</t>
  </si>
  <si>
    <t>KATINI</t>
  </si>
  <si>
    <t>SURYONO</t>
  </si>
  <si>
    <t>SOLOTIGO 22-S RT/RW 012/0004 KEL. DUPAK KEC. KREMBANGAN KOTA SURABAYA JAWA TIMUR KODE POS 60179</t>
  </si>
  <si>
    <t>3578155206010002</t>
  </si>
  <si>
    <t>BEAUTICIAN DI DS BEAUTY AND SKINCARE TH 2020-2021</t>
  </si>
  <si>
    <t>TGL MENJABAT</t>
  </si>
  <si>
    <t>TUNJANGAN KASIR</t>
  </si>
  <si>
    <t>DAMIA TOBELO</t>
  </si>
  <si>
    <t>202110020008</t>
  </si>
  <si>
    <t>IMAS APRILIYANTI</t>
  </si>
  <si>
    <t>APOTEK SOFIA FARMA SELAMA 2 BULAN SEBAGAI AA</t>
  </si>
  <si>
    <t>KP. DUKUH RT/RW 002/003 KEL. PASIR KEC. KRONJO KAB. TANGERANG - BANTEN</t>
  </si>
  <si>
    <t>082111514789</t>
  </si>
  <si>
    <t>BRI-7425010067474530</t>
  </si>
  <si>
    <t>SRI YUNINGSIH, S,Pd.I</t>
  </si>
  <si>
    <t>H. MADARIP</t>
  </si>
  <si>
    <t>3603076304960001</t>
  </si>
  <si>
    <t>imas.apriliyanti23@gmail.com</t>
  </si>
  <si>
    <t>202110020009</t>
  </si>
  <si>
    <t>DIFAN RICKY ANGGRAENI</t>
  </si>
  <si>
    <t>DIFANA</t>
  </si>
  <si>
    <t>APOTEK 7 MENIT MAGACINTA BANDUNG SEBAGAI ADM PERIODE JUNI 2018-MEI 2019. PKL RS SARITIKA ASIH BANDUNG SEBAGA AA PERIODE SEP 2016-NOV 2016.</t>
  </si>
  <si>
    <t>CIPADUNG RT/RW 006/002 KEL. CIPANDUNG KEC. CIBIRU KOTA BANDUNG JAWA BARAT</t>
  </si>
  <si>
    <t>087720032746</t>
  </si>
  <si>
    <t>BRI - 368301013490538</t>
  </si>
  <si>
    <t>DILEM</t>
  </si>
  <si>
    <t>PARIJO EDY WIBOWO</t>
  </si>
  <si>
    <t>3273254106990001</t>
  </si>
  <si>
    <t>anggraenidifan@gmail.com</t>
  </si>
  <si>
    <t>081342385484</t>
  </si>
  <si>
    <t>MARIANI IMINALI BITJOLI</t>
  </si>
  <si>
    <t>DONNY WILLIEM SITANIA</t>
  </si>
  <si>
    <t>202110020010</t>
  </si>
  <si>
    <t>EDO KURNIAWAN</t>
  </si>
  <si>
    <t>DUSUN II RT/RW 004/002 KEL. SUKA NEGERI KEC. SEMENDAWAI BARAT KAB. OKU TIMUR SUMATERA SELATAN</t>
  </si>
  <si>
    <t>085810768836</t>
  </si>
  <si>
    <t>IDA YANI</t>
  </si>
  <si>
    <t>IKOL YUBI</t>
  </si>
  <si>
    <t>1608141011030001</t>
  </si>
  <si>
    <t>MUTASI 27 SEP 2021 KE KST GS</t>
  </si>
  <si>
    <t>HEMELKAN ZAHRI, S.Farm., Apt</t>
  </si>
  <si>
    <t>MANNA</t>
  </si>
  <si>
    <t>ADRIANSYAH</t>
  </si>
  <si>
    <t>AGUS MUSLIHAN</t>
  </si>
  <si>
    <t>RIYAN</t>
  </si>
  <si>
    <t>SUKA MAJU</t>
  </si>
  <si>
    <t>PULAU GEMANTUNG</t>
  </si>
  <si>
    <t>KARYAWAN DI PT. SUMBER ALFARIA PERIODE 2019-2020</t>
  </si>
  <si>
    <t>DUSUN I RT/RW 002/000 KEL. SUKAMAJU KEC. RANTAU ALAI KAB. OGAN ILIR SUMATERA SELATAN</t>
  </si>
  <si>
    <t>PULAU GEMANTUNG INDUK RT/RW 000/000 KEL. PULAU GEMANTUNG KEC. TANJUNG LUBUK KAB. OGAN KOMERING ILIR SUMATERA SELATAN</t>
  </si>
  <si>
    <t>083802892304</t>
  </si>
  <si>
    <t>081366248696</t>
  </si>
  <si>
    <t xml:space="preserve"> '089604427775</t>
  </si>
  <si>
    <t>ERNAWATI</t>
  </si>
  <si>
    <t>SAMSUL BAHRI</t>
  </si>
  <si>
    <t>SOLBIAH</t>
  </si>
  <si>
    <t>UMAR DANI</t>
  </si>
  <si>
    <t>1610061612010002</t>
  </si>
  <si>
    <t>1602022508010003</t>
  </si>
  <si>
    <t>42.827.090.4-312.000</t>
  </si>
  <si>
    <t>agusmuslihan595@gmail.com</t>
  </si>
  <si>
    <t>AYU SRI MARDIANA</t>
  </si>
  <si>
    <t>YUNI RAFHA SIREGAR</t>
  </si>
  <si>
    <t>YURA</t>
  </si>
  <si>
    <t>DAYUN</t>
  </si>
  <si>
    <t>KARYAWAN DI DESY BUNGSU TOUR &amp; TRAVEL PERIODE 2019-2020</t>
  </si>
  <si>
    <t>DAYUN RT/RW 002/001 KEL. DAYUN KEC. DAYUN KAB. SIAK RIAU</t>
  </si>
  <si>
    <t>08574123319</t>
  </si>
  <si>
    <t>N. SITUMORANG</t>
  </si>
  <si>
    <t>GH. SIREGAR</t>
  </si>
  <si>
    <t>1408064303030005</t>
  </si>
  <si>
    <t>siregaryura@gmail.com</t>
  </si>
  <si>
    <t xml:space="preserve">CUSTOMER SERVICE DI BANK BCA </t>
  </si>
  <si>
    <t>KP. BENDA RT/RW 005/003 KEL. LEBAK WANGI KEC. SEPATAN TIMUR KAB. TANGERANG BANTEN</t>
  </si>
  <si>
    <t>081384555306</t>
  </si>
  <si>
    <t>BCA-5875263029</t>
  </si>
  <si>
    <t>YAYAN BASYARIAH</t>
  </si>
  <si>
    <t>SUKIRNO</t>
  </si>
  <si>
    <t>3603305301000001</t>
  </si>
  <si>
    <t>ayusri04022019@gmail.com</t>
  </si>
  <si>
    <t>MASA BERLAKU SIPA KE SATU SAMPAI DENGAN TANGGAL 13 JUNI 2024</t>
  </si>
  <si>
    <t>NIK KARYAWAN</t>
  </si>
  <si>
    <t>NENGSIH SULFIANA HAREFA</t>
  </si>
  <si>
    <t>202111010001</t>
  </si>
  <si>
    <t>RIAN ARDIANTO</t>
  </si>
  <si>
    <t>SEBAGAI MECHANICAL ELECTRICAL DI LION GRUP SELAMA JAN 2020-JULI 2021</t>
  </si>
  <si>
    <t>KP. SANGIANG RT/RW 002/001 KEL. PERIUK KEC. PERIUK KOTA TANGERANG BANTEN</t>
  </si>
  <si>
    <t>089529242925</t>
  </si>
  <si>
    <t>BCA-1081634080</t>
  </si>
  <si>
    <t>SITI MUNAYAH</t>
  </si>
  <si>
    <t>MISTAM EDI MULYANTO</t>
  </si>
  <si>
    <t>3671080106990004</t>
  </si>
  <si>
    <t>90.781.417.2-402.000</t>
  </si>
  <si>
    <t>ryanardian01@gmail.com</t>
  </si>
  <si>
    <t>SURAT TEGURAN1 TIDUR SAAT JAM KERJA (DIPERGOKIN DOK CHRISTO)</t>
  </si>
  <si>
    <t>KUSUMA MAKASSAR</t>
  </si>
  <si>
    <t>NUNUNG YUDARTI</t>
  </si>
  <si>
    <t>NURHILALIYAH</t>
  </si>
  <si>
    <t>AZISAH</t>
  </si>
  <si>
    <t>HUSNAENI</t>
  </si>
  <si>
    <t>SRI WINDASARI</t>
  </si>
  <si>
    <t>NURUL IZZAH FADHILAH</t>
  </si>
  <si>
    <t>WAHIDA</t>
  </si>
  <si>
    <t>202111020001</t>
  </si>
  <si>
    <t>202110020013</t>
  </si>
  <si>
    <t>202110020014</t>
  </si>
  <si>
    <t>202110020015</t>
  </si>
  <si>
    <t>202110020016</t>
  </si>
  <si>
    <t>202108020024</t>
  </si>
  <si>
    <t>IDA</t>
  </si>
  <si>
    <t>MKS01</t>
  </si>
  <si>
    <t>OG</t>
  </si>
  <si>
    <t>BARANA</t>
  </si>
  <si>
    <t>BARANA DUSUN LERANG RT/RW 003/002 KEL. LERANG KEC. LANRISANG KOTA PINRANG PROV. SULAWESI SELATAN KODE POS 91261</t>
  </si>
  <si>
    <t>089516920626</t>
  </si>
  <si>
    <t>ALWI A</t>
  </si>
  <si>
    <t>EHARIL FERDIYAH</t>
  </si>
  <si>
    <t>FADHILLAH</t>
  </si>
  <si>
    <t>5349413049172064</t>
  </si>
  <si>
    <t>ALM. MAHYUDDIN</t>
  </si>
  <si>
    <t>NALWATIA</t>
  </si>
  <si>
    <t>7315105707850002</t>
  </si>
  <si>
    <t>ICA</t>
  </si>
  <si>
    <t>MAKASSAR</t>
  </si>
  <si>
    <t>SEBAGAI SPG DI HARAPAN BARU 2017-2018</t>
  </si>
  <si>
    <t>KOMP. YPPKG BLOK K.3A NO. 6 RT/RW 010/01 KEL. PACCERAKANG KEC. BIRING KANAYA KOTA MAKASSAR SULAWESI SELATAN KODE POS 90241</t>
  </si>
  <si>
    <t>08995745631</t>
  </si>
  <si>
    <t>FATIMAH</t>
  </si>
  <si>
    <t>7892129153</t>
  </si>
  <si>
    <t>MUHAMMAD NATSIR PARAKKASI</t>
  </si>
  <si>
    <t>KOMP. YPPKG BLOK K.3 NO. 6 RT/RW 010/0001 KEL. PACCERAKANG KEC. BIRING KANAYA KOTA MAKASSAR SULAWESI SELATAN</t>
  </si>
  <si>
    <t>7371036412990001</t>
  </si>
  <si>
    <t>dilanurulizzahfadhilah@gmail.com</t>
  </si>
  <si>
    <t>WINDA</t>
  </si>
  <si>
    <t>PANGKAJENE</t>
  </si>
  <si>
    <t>PANGKAJENE RT/RW 000/000 KEL. BULULOE KEC. TURATEA KAB. JENEPONTO SULAWESI SELATAN</t>
  </si>
  <si>
    <t>0900893860</t>
  </si>
  <si>
    <t>HASNAWIYAH</t>
  </si>
  <si>
    <t>DAMAN</t>
  </si>
  <si>
    <t>7304085511030002</t>
  </si>
  <si>
    <t>windasariii1509@gmail.com</t>
  </si>
  <si>
    <t>ENI</t>
  </si>
  <si>
    <t>LINGADANG</t>
  </si>
  <si>
    <t>JL. TRANS SULAWESI RT/RW 007/002 KEL. LINGADAN KEC. DAKO PEMEAN KAB. TOLITOLI PROV. SULAWESI TENGAH KODE POS 94562</t>
  </si>
  <si>
    <t>082292762221</t>
  </si>
  <si>
    <t>7892130321</t>
  </si>
  <si>
    <t>DAI PIA MOH YAMIN</t>
  </si>
  <si>
    <t>ABDI AMIRUDIN</t>
  </si>
  <si>
    <t>72041061030000001</t>
  </si>
  <si>
    <t>husnaeniabdi00@gmail.com</t>
  </si>
  <si>
    <t>CICA</t>
  </si>
  <si>
    <t>UJUNG PANDANG</t>
  </si>
  <si>
    <t>SEBAGAI WAITERS DI UPNORMAL COFFEE ROASTERS 2021, MAGANG DI PLN UP2D DI MAKASSAR 2019</t>
  </si>
  <si>
    <t>JL. TINUMBU NO. 70 RT/RW 001/003 KEL. BUNGAEJAYA KEC. BONTOALA KOTA MAKASSAR SULAWESI SELATAN KODE POS 90154</t>
  </si>
  <si>
    <t>082190428944</t>
  </si>
  <si>
    <t>HJ. MARYAM</t>
  </si>
  <si>
    <t>DIS. H.ASWAD</t>
  </si>
  <si>
    <t>7892130445</t>
  </si>
  <si>
    <t>7371061306980002</t>
  </si>
  <si>
    <t>azisahaswad98@gmail.com</t>
  </si>
  <si>
    <t>IVA</t>
  </si>
  <si>
    <t>PINRANG</t>
  </si>
  <si>
    <t>IVA ALFIANTY AMIR, AMD.KEB</t>
  </si>
  <si>
    <t>SENIOR BEAUTICIAN DI MB CLINIC MAKASSAR 2020</t>
  </si>
  <si>
    <t>JL. JAYA DG. NANRING NO. 61 RT/RW 001/004 KEL. BAROMBONG KEC. TAMALATE KOTA MAKASSAR SULAWESI SELATAN</t>
  </si>
  <si>
    <t>2900199387</t>
  </si>
  <si>
    <t>FADHIL SABDA, S.KEP.NS</t>
  </si>
  <si>
    <t>BILAL RAJ FADHIL</t>
  </si>
  <si>
    <t>MUZAMMIL RAJ FADHIL</t>
  </si>
  <si>
    <t>HJ. NAHIRA, AM.KES</t>
  </si>
  <si>
    <t>IR. H. AMIR JAFAR</t>
  </si>
  <si>
    <t>085255939886</t>
  </si>
  <si>
    <t>DRS. JALALUDDIN/DAHLIAH DH</t>
  </si>
  <si>
    <t>7315116305930001</t>
  </si>
  <si>
    <t>73.101.111.0-804.000</t>
  </si>
  <si>
    <t>iva.alfianty.amir.93@gmail.com</t>
  </si>
  <si>
    <t>BUGIS</t>
  </si>
  <si>
    <t>DUSUN GUSUNG RT/RW 015/007 KEL. BUGIS KEC. SAPE KAB. BIMA PROV. NUSA TENGGARA BARAT KODE POS 84182</t>
  </si>
  <si>
    <t>085238746857</t>
  </si>
  <si>
    <t>DR SASYA</t>
  </si>
  <si>
    <t>202111020005</t>
  </si>
  <si>
    <t>202111020006</t>
  </si>
  <si>
    <t>JIHAN SAFITRI</t>
  </si>
  <si>
    <t>FANI OKTARISA</t>
  </si>
  <si>
    <t>JIHAN</t>
  </si>
  <si>
    <t>JALAN. RA KOSASIH KP KIBODAS RT/RW 001/007 KEL. CISARUA KEC. CIKOLE KOTA SUKABUMI JAWA BARAT</t>
  </si>
  <si>
    <t>089646366514/085720948409</t>
  </si>
  <si>
    <t>BCA-0381468843</t>
  </si>
  <si>
    <t>MILA KAMELAWATI</t>
  </si>
  <si>
    <t>JAINAL</t>
  </si>
  <si>
    <t>3202116511020005</t>
  </si>
  <si>
    <t>safitrijihan2502@gmail.com</t>
  </si>
  <si>
    <t>TRAINING SEBAGAI ASISTEN PERAWAT DI PANTI JOMPO SASANA TRESNA KARYA BAKTI SELAMA 7-16 JAN 2019, TRAINING SEBAGAI ASISTEN PERAWAT DI RS KELUARGA KITA SELAMA 16 JAN - 23 FEB 2019, KASIR DI CUANGKI ODAY PASKAL 165 PERIODE 22 NOV - 1 JUN 2021.</t>
  </si>
  <si>
    <t>JL. PHH. MUSTOPA gg. Babakan Gempol RT/RW 002/011 Kel. Pasirlayung Kec. Cibeunying Kidul Kota Bandung Jawa Barat</t>
  </si>
  <si>
    <t>JL. PHH. MUSTOPA GG. BABAKAN GEMPOL RT/RW 002/011 KEL. PASIRLAYUNG KEC. CIBEUNYING KIDUL KOTA BANDUNG JAWA BARAT</t>
  </si>
  <si>
    <t>ENJANG SUHERMAN</t>
  </si>
  <si>
    <t>NOVI SAFARIAH</t>
  </si>
  <si>
    <t>3273144910010002</t>
  </si>
  <si>
    <t>41.066.351.2-423.000</t>
  </si>
  <si>
    <t>oktarisafan@gmail.com</t>
  </si>
  <si>
    <t>202111010004</t>
  </si>
  <si>
    <t>HIDAYATULLAH</t>
  </si>
  <si>
    <t>HIDAYAT</t>
  </si>
  <si>
    <t>SEBAGAI INSTALASI DI PT TREND INTERIOR 2013, SEBAGAI OPERATOR DI PT MARUNI 2017, SEBGAI INSTALASI DI PT INTI SELARAS MANDIRI 2017-2020</t>
  </si>
  <si>
    <t>KELAPA DUA RT/RW 006/005 KEL. KELAPA DUA KEC. KEBON JERUK JAKARTA BARAT DKI JAKARTA</t>
  </si>
  <si>
    <t>ALM. SEAD</t>
  </si>
  <si>
    <t>ARMAH</t>
  </si>
  <si>
    <t>BCA-4910308063</t>
  </si>
  <si>
    <t>085880573117</t>
  </si>
  <si>
    <t>3173051910790001</t>
  </si>
  <si>
    <t>hidayat.azzaky@gmail.com</t>
  </si>
  <si>
    <t>202111020007</t>
  </si>
  <si>
    <t>SUMMARECON MALL SERPOGN SEBAGI EVENT COORDINATOR 2019, SEBAGAI MARKETING SUPPORT DI PT. KUSUMA SAMPURNA MULIA PERIODE SEP 2020 - OCT 2021</t>
  </si>
  <si>
    <t>KOMP. SEKNEG BLOK E.VII/15 RT/RW 015/003 KEL. PANUNGGANGAN UTARA KEC. PINANG KOTA TANGERANG BANTEN/JL. GEDONG SAWAH III NO. 3 PABATON BOGOR TENGAH JAWA BARAT</t>
  </si>
  <si>
    <t>BOBBY DWI FIRDAUS MUHAMMAD</t>
  </si>
  <si>
    <t>ELVI TAVIPRIANTI</t>
  </si>
  <si>
    <t>ACHMAD KOMARA</t>
  </si>
  <si>
    <t>IBU DI CISEENG JAWA BARAT/ AYAH DI KOMP SEKNEG BLOK E/7 NO. 15 TANGERANG BANTEN</t>
  </si>
  <si>
    <t>virageulisndt@gmail.com</t>
  </si>
  <si>
    <t>201201010001</t>
  </si>
  <si>
    <t>INASA</t>
  </si>
  <si>
    <t>44.798.413.9-009.000</t>
  </si>
  <si>
    <t>N GULTOM</t>
  </si>
  <si>
    <t>J SIREGAR</t>
  </si>
  <si>
    <t>081280850163</t>
  </si>
  <si>
    <t>13002039819</t>
  </si>
  <si>
    <t>0001124081076</t>
  </si>
  <si>
    <t>JL. BAMBU WULUNG RT 006 RW 005 DESA BAMBU APUS CIPAYUNG</t>
  </si>
  <si>
    <t>3175100701890003</t>
  </si>
  <si>
    <t>BCA-6600325963</t>
  </si>
  <si>
    <t>BCA-2370348823</t>
  </si>
  <si>
    <t>BCA - 4280049650</t>
  </si>
  <si>
    <t>BCA- 8850838926</t>
  </si>
  <si>
    <t>DAVID</t>
  </si>
  <si>
    <t>BCA - 7235168430</t>
  </si>
  <si>
    <t>BCA - 7131395853</t>
  </si>
  <si>
    <t>57.804.366.340.2-000</t>
  </si>
  <si>
    <t>TETI</t>
  </si>
  <si>
    <t>KRONO</t>
  </si>
  <si>
    <t>CING MEI</t>
  </si>
  <si>
    <t>TJOA LION NIE</t>
  </si>
  <si>
    <t>RUKATI</t>
  </si>
  <si>
    <t>NURUL JANNAH</t>
  </si>
  <si>
    <t>RASTUH</t>
  </si>
  <si>
    <t>IKA KARTIKA</t>
  </si>
  <si>
    <t>JATI</t>
  </si>
  <si>
    <t>AMERTA</t>
  </si>
  <si>
    <t>UMI URIFAH</t>
  </si>
  <si>
    <t>H. YUSUF</t>
  </si>
  <si>
    <t>SUKARMA</t>
  </si>
  <si>
    <t>SUWARTO</t>
  </si>
  <si>
    <t>PANTI IMBRAN B</t>
  </si>
  <si>
    <t>LIM TJIN SWIE</t>
  </si>
  <si>
    <t>ADAM ALIAMAN</t>
  </si>
  <si>
    <t>M. BAHRI</t>
  </si>
  <si>
    <t>SOLIHIN</t>
  </si>
  <si>
    <t>IMAM YADI</t>
  </si>
  <si>
    <t>TOYIBAH</t>
  </si>
  <si>
    <t>KHU NGO LAI</t>
  </si>
  <si>
    <t>TJANDRA LIOE</t>
  </si>
  <si>
    <t>KP UWUNG GIRANG RT/RW : 003/012 KEL. UWUNG JAYA KEC. CIBODAS, TANGERANG,BANTEN</t>
  </si>
  <si>
    <t>089611429715</t>
  </si>
  <si>
    <t>NURADI</t>
  </si>
  <si>
    <t>Marti</t>
  </si>
  <si>
    <t>CHRISTIAN R</t>
  </si>
  <si>
    <t>VERA SISKA</t>
  </si>
  <si>
    <t>HANDRI SETYAWAN</t>
  </si>
  <si>
    <t>ACHMAD QONAININ</t>
  </si>
  <si>
    <t>DAVID KUSDIYANTO</t>
  </si>
  <si>
    <t>Raphael Georgie Chandra</t>
  </si>
  <si>
    <t>Azka Arfadhia</t>
  </si>
  <si>
    <t>Adam Alfatih</t>
  </si>
  <si>
    <t>Kelvin R</t>
  </si>
  <si>
    <t>Jemima R</t>
  </si>
  <si>
    <t>Quinsa Almira</t>
  </si>
  <si>
    <t>El Rumi Qawiyyu</t>
  </si>
  <si>
    <t>Elnerstitha Sashenka Yuri</t>
  </si>
  <si>
    <t>202110020024</t>
  </si>
  <si>
    <t>DR USWAH SUDIRMAN</t>
  </si>
  <si>
    <t>DR USWAH</t>
  </si>
  <si>
    <t>0816770358</t>
  </si>
  <si>
    <t>JL. HARTONO RAYA NO 112 RT 005 RW 008 DESA CIPETE KECAMATAN PINANG TANGERANG PROV. BANTEN</t>
  </si>
  <si>
    <t>PERUM TIGARAKSA, JLN. VIOLA I BLOK AII C-42 NO. 6 KEL. MARGA SARI KEC. TANGERANG KAB. TANGERANG PROV. BANTEN</t>
  </si>
  <si>
    <t>082213769553</t>
  </si>
  <si>
    <t>PERUM TIGARAKSA BLOK AII 1C 42/6 JL. VIOLA 1 RT 001 RW 003 KEL MARGASARI TIGARAKSA KAB. TANGERANG BANTEN</t>
  </si>
  <si>
    <t>DOKTER PELAKSANA DI PORIS DAN DI KSM MDL</t>
  </si>
  <si>
    <t>jessicanovs14@gmail.com</t>
  </si>
  <si>
    <t>lalasopiala75@gmail.com</t>
  </si>
  <si>
    <t>regitaaprilia1012@gmail.com</t>
  </si>
  <si>
    <t>emmasulastri81@gmail.com</t>
  </si>
  <si>
    <t>melanideniati08@gmail.com</t>
  </si>
  <si>
    <t>Tunjangan Operasional</t>
  </si>
  <si>
    <t>Tunjangan Komunikasi</t>
  </si>
  <si>
    <t>Tunjangan Entertaiment</t>
  </si>
  <si>
    <t>PENGAJUAN PENGUNDURAN DIRI</t>
  </si>
  <si>
    <t>202112020001</t>
  </si>
  <si>
    <t>DR RISFI DWIANDRA SARTIKA</t>
  </si>
  <si>
    <t>DR KIKI</t>
  </si>
  <si>
    <t>SIP PELAKSANA DI PAMANUKAN</t>
  </si>
  <si>
    <t>RS BUNDA MULIA CIKARANG SEBAGAI DOKTER PERIODE MARET 2020-JUL 2021, DI EKLES KLINIK SEBAGAI DOKTER AESTHETIC JULI 2020 - OKT 2020, RS BUNDA MARGONDA SEBAGAI DOKTER PERIODE AGUSTUS 2021 - 1 DES 2021</t>
  </si>
  <si>
    <t>081264462071</t>
  </si>
  <si>
    <t>BCA-5340196602</t>
  </si>
  <si>
    <t>FITRI HIDAYATI</t>
  </si>
  <si>
    <t>ABDUL HARIS NASUTION</t>
  </si>
  <si>
    <t>JL. PROF HM YAMIN SH NO. 73-149 RT/RW 000/000 KEL. SEI KERAH HILIR II KEC. MEDAN PERJUANGAN KOTA MEDAN SUMATERA KODE POS 20233</t>
  </si>
  <si>
    <t>Uang Jaga Praktek/Duduk</t>
  </si>
  <si>
    <t>Praktek diluar hari kerja</t>
  </si>
  <si>
    <t>Uang Kompensasi diluar Jadwal</t>
  </si>
  <si>
    <t>Tunjangan Penempatan</t>
  </si>
  <si>
    <t>Keterangan Gaji</t>
  </si>
  <si>
    <t>Tunjangan PJ</t>
  </si>
  <si>
    <t>Tunjangan PL</t>
  </si>
  <si>
    <t>202101020011</t>
  </si>
  <si>
    <t>LENY DEBORAH</t>
  </si>
  <si>
    <t>3212134207880003</t>
  </si>
  <si>
    <t>BCA - 7610878002</t>
  </si>
  <si>
    <t>KUSUMA CIREBON</t>
  </si>
  <si>
    <t>DEBORAH</t>
  </si>
  <si>
    <t>CR01</t>
  </si>
  <si>
    <t>JL TAMAN PARAHYANGAN III NO. 10 RT/RW : 006/020 KEL, BINONG KEC, CURUG TANGERANG, BANTEN</t>
  </si>
  <si>
    <t>BERMASALAH DENGAN UANG SETORAN KLINIK MODERNLAND</t>
  </si>
  <si>
    <t>OUT TIDAK ADA PENGISIAN BAST &amp; EXIT INTERVIEW 2 DEC 2021</t>
  </si>
  <si>
    <t>0Tahun</t>
  </si>
  <si>
    <t>7Bulan</t>
  </si>
  <si>
    <t>3Bulan</t>
  </si>
  <si>
    <t>4Bulan</t>
  </si>
  <si>
    <t>RIFKA NAZIRA</t>
  </si>
  <si>
    <t>202111020018</t>
  </si>
  <si>
    <t>RIDA RUDIYANTO</t>
  </si>
  <si>
    <t>KUSUMA TASIKMALAYA</t>
  </si>
  <si>
    <t>202112020011</t>
  </si>
  <si>
    <t>JALALUDIN</t>
  </si>
  <si>
    <t>202112020010</t>
  </si>
  <si>
    <t>201602020003</t>
  </si>
  <si>
    <t>JEANE</t>
  </si>
  <si>
    <t>JOHAN HEINRICH MIRONG KEYTIMU</t>
  </si>
  <si>
    <t>DR ANDY PRASETIA</t>
  </si>
  <si>
    <t>HABIB MAULANA</t>
  </si>
  <si>
    <t>KRISA FELICIA IRENE SUMBAYAK</t>
  </si>
  <si>
    <t>BAHRUDIN ARDIANSYAH</t>
  </si>
  <si>
    <t>DR CHRISTOPHER DAMIANUS</t>
  </si>
  <si>
    <t>CYNTHIA WIDJOJO</t>
  </si>
  <si>
    <t>TERINDIKASI ADANYA PENYALAH GUNAAN UANG KASIR DI KUSUMA DUTA MAS</t>
  </si>
  <si>
    <t>36 Tahun 9 Bulan</t>
  </si>
  <si>
    <t>AANG SUTISNA</t>
  </si>
  <si>
    <t>AANG</t>
  </si>
  <si>
    <t>BELUM ADA PENGALAMAN BEKERJA</t>
  </si>
  <si>
    <t>088292114856</t>
  </si>
  <si>
    <t>KP. CIDODOL RT/RW 015/005 KEL. BADUR KEC. CIRINTEN KAB. LEBAK BANTEN</t>
  </si>
  <si>
    <t>HASANAH</t>
  </si>
  <si>
    <t>MURSID</t>
  </si>
  <si>
    <t>KP. CIDODOL RT/RW 015/005 KEL. BADUR KEC. CIRINTEN KEB. LEBAK BANTEN KODE POS 42363</t>
  </si>
  <si>
    <t>3602270707000001</t>
  </si>
  <si>
    <t>CIA</t>
  </si>
  <si>
    <t>MARKETING STAFF</t>
  </si>
  <si>
    <t>202109050004</t>
  </si>
  <si>
    <t>202201020006</t>
  </si>
  <si>
    <t>NELI KUSWIDYAWATI</t>
  </si>
  <si>
    <t>NEY</t>
  </si>
  <si>
    <t>KALIBENING</t>
  </si>
  <si>
    <t>KLINIK ESTETIKA DERMO PLUS SEBAGAI PERAWAT DAN BEAUTICIAN PERIODE JUN 2020 - AGUSTUS 2021</t>
  </si>
  <si>
    <t>DUSUN II RT/RW 004/000 KEL. KALIBENING KEC. TUGUMULYO KAB. MUSI RAWAS SUMATERA SELATAN</t>
  </si>
  <si>
    <t>085758219266</t>
  </si>
  <si>
    <t>BCA - 1160511296</t>
  </si>
  <si>
    <t>IRMA WATI</t>
  </si>
  <si>
    <t>KUSMAN</t>
  </si>
  <si>
    <t>JL. KARTOWARDOYO KALIBENING DUSUN II RT.004/RW 000</t>
  </si>
  <si>
    <t>1605014303980004</t>
  </si>
  <si>
    <t>95.444.827.0-303.000</t>
  </si>
  <si>
    <t>nellikuswidyawaty2019@gmail.com</t>
  </si>
  <si>
    <t>CUTI 2022</t>
  </si>
  <si>
    <t>202201030002</t>
  </si>
  <si>
    <t>YULIA NURHANISA</t>
  </si>
  <si>
    <t>PKL DI RS MUHAMMADIYAH PLM TH 2019, PKL RS MUHAMMADIYAH PLM TH 2021, VAKSINATOR DI POLRESTABES PLM TH 2021</t>
  </si>
  <si>
    <t>0895637397875</t>
  </si>
  <si>
    <t>JLN. SEMATANG LRG. MANGGA I NO. 18 RT 093 RW 034 KEL. SAKO KEC. SAKO KOTA PALEMBANG SUMATERA SELATAN</t>
  </si>
  <si>
    <t>CAWANG I RT/RW : 004/012 KEL. BIDARA CINA KEC. JATINEGARA, JAKARTA TIMUR DKI JAKARTA</t>
  </si>
  <si>
    <t>DR. MARGARETHA MANGINGSENGI., Sp. KK</t>
  </si>
  <si>
    <t>DR MARGARET</t>
  </si>
  <si>
    <t>DOKTER PENANGGUNG JAWAB</t>
  </si>
  <si>
    <t>PINJAM NAMA DOKTER PENANGGUNG JAWAB KLINIK</t>
  </si>
  <si>
    <t>DIAH AYU OKTAVIAYANTI</t>
  </si>
  <si>
    <t>202112020006</t>
  </si>
  <si>
    <t>DIAH</t>
  </si>
  <si>
    <t>KEPALA CABANG KSM MDL</t>
  </si>
  <si>
    <t>EGY JUNAEDI</t>
  </si>
  <si>
    <t>HENY</t>
  </si>
  <si>
    <t>APOTEKER PINJAM NAMA</t>
  </si>
  <si>
    <t>APT. ANDRIAN YANUAR SENJAYA, S.Farm</t>
  </si>
  <si>
    <t>ANDRIAN</t>
  </si>
  <si>
    <t>APT. HENY SETIYA NINGRUM, S.Farm</t>
  </si>
  <si>
    <t>WINDI MELINASARI</t>
  </si>
  <si>
    <t>202111020003</t>
  </si>
  <si>
    <t>202111020011</t>
  </si>
  <si>
    <t>WINA LUCY EFRIANA</t>
  </si>
  <si>
    <t>202111020004</t>
  </si>
  <si>
    <t>ELLA LESTARI</t>
  </si>
  <si>
    <t>ELLA</t>
  </si>
  <si>
    <t>JALAL</t>
  </si>
  <si>
    <t>ALFAN DAKA RAMADHAN</t>
  </si>
  <si>
    <t>SURYANI</t>
  </si>
  <si>
    <t xml:space="preserve">SITI AMINAH </t>
  </si>
  <si>
    <t>VENA</t>
  </si>
  <si>
    <t xml:space="preserve">HANI WIDYANINGSIH </t>
  </si>
  <si>
    <t>ZEFANYA ZELIN KUMONTOY</t>
  </si>
  <si>
    <t>ZEFA</t>
  </si>
  <si>
    <t>CHIEN CHIE LIA E</t>
  </si>
  <si>
    <t>LIA</t>
  </si>
  <si>
    <t>BELA SAPIRA</t>
  </si>
  <si>
    <t>TEUKU MUHAMMAD AGHFA TUWASZA</t>
  </si>
  <si>
    <t>KARMAWAN</t>
  </si>
  <si>
    <t>2021112020008</t>
  </si>
  <si>
    <t>DOKTER TRAINING</t>
  </si>
  <si>
    <t>STR</t>
  </si>
  <si>
    <t>KP GAGA RT/RW : 006/004 KEL. SEMANAN KEC. KALIDERES JAKARTA BARAT</t>
  </si>
  <si>
    <t>'08119513494</t>
  </si>
  <si>
    <t>DR. RIVA VIRSA</t>
  </si>
  <si>
    <t>ALEA MAHARANI</t>
  </si>
  <si>
    <t>ALEXANDRIA NIRMALA</t>
  </si>
  <si>
    <t>AUREL SALSABILA</t>
  </si>
  <si>
    <t>TATIJUS</t>
  </si>
  <si>
    <t>MAXIMILLIAN</t>
  </si>
  <si>
    <t>3173063007760006</t>
  </si>
  <si>
    <t>68.003.518.5-085.000</t>
  </si>
  <si>
    <t>202112010002</t>
  </si>
  <si>
    <t>FRESHGRADUATE</t>
  </si>
  <si>
    <t>JL. HAMENGKUBOWONO V NO.6 RT 007/RW 016, UWUNG JAYA, TANGERANG</t>
  </si>
  <si>
    <t>MARTINA GIRSANG</t>
  </si>
  <si>
    <t>ALM. BINNEN SARAGIH</t>
  </si>
  <si>
    <t>JL. PINTU AIR IV GG. ISM-SIM NO.15, KWALA BEKALA, MEDAN JOHOR, MEDAN</t>
  </si>
  <si>
    <t>1271116006000003</t>
  </si>
  <si>
    <t>53.732.746.2-402.000</t>
  </si>
  <si>
    <t>202201010003</t>
  </si>
  <si>
    <t>PT. HASTA KENCANA JAYA SEBAGAI ORDER HANDLING STAFF, USAHA SAUDARA MANDIRI SEBAGAI PKL</t>
  </si>
  <si>
    <t>TAMAN JATI PERMAI BLOK D 1/20</t>
  </si>
  <si>
    <t>JULIA ENY</t>
  </si>
  <si>
    <t>TJONG HOCK LAI</t>
  </si>
  <si>
    <t>TAMAN JATI PERMAI BLOK D.1 NO.20</t>
  </si>
  <si>
    <t>3603146610030002</t>
  </si>
  <si>
    <t>202201010002</t>
  </si>
  <si>
    <t>HABIB</t>
  </si>
  <si>
    <t>s1 profesi</t>
  </si>
  <si>
    <t>PT. KEHAMILAN SEHAT</t>
  </si>
  <si>
    <t>KP. SIRNAGALIH, RT.001, RW.001, KEL. KARANGSARI, KEC. NEGLASARI, KOTA TANGERANG</t>
  </si>
  <si>
    <t>KARTINI</t>
  </si>
  <si>
    <t>AKSANUDI</t>
  </si>
  <si>
    <t>3671101501980002</t>
  </si>
  <si>
    <t>92.913.671.1-402.000</t>
  </si>
  <si>
    <t>202201010001</t>
  </si>
  <si>
    <t>ARDIAN</t>
  </si>
  <si>
    <t>PT. TELEKOMUNIKASI INTERN ATIONAL SEBAGAI IT SOFTWARE ENGINEERING, DINAR INFORMATICA SEBAGAI TI KONSULTANT PROGRAMMER, DINAR TATARUANG TANGSEL SEBAGAI IT. KONSULTANT PROGRAMMER</t>
  </si>
  <si>
    <t>KP. KADU SANGERENG RT.003/ RW.001, BUNDER, CIKUPA</t>
  </si>
  <si>
    <t>MARFUAH</t>
  </si>
  <si>
    <t>ALM.SOLIKHIN</t>
  </si>
  <si>
    <t>3329143110890004</t>
  </si>
  <si>
    <t>96.840.641.3-501.000</t>
  </si>
  <si>
    <t>202201030001</t>
  </si>
  <si>
    <t>SYLVIA NATHALI</t>
  </si>
  <si>
    <t>SYLVIA</t>
  </si>
  <si>
    <t>FBC AESTETIC CLINIC GADING SERPONG SEBAGAI SPV OPERASIONAL&amp;MARKETING, PT.CITRA NUTRITAMA INDONESIA(PRESOTEA) SEBAGAI OPERATIONAL EXECUTIVE AREA MEDAN, THE BRITISH INSTITUTE (TBI) SEBAGAI OPERATIONAL SPV</t>
  </si>
  <si>
    <t>JL. MONGONSIDI NO.24 MEDAN, SUMATERA UTARA</t>
  </si>
  <si>
    <t>081220800089</t>
  </si>
  <si>
    <t>LEO TOBING</t>
  </si>
  <si>
    <t>SHALOOM CEICILE</t>
  </si>
  <si>
    <t>28/3/12</t>
  </si>
  <si>
    <t>SHELBY CAROLL</t>
  </si>
  <si>
    <t>25/8/15</t>
  </si>
  <si>
    <t>AXL ROSE</t>
  </si>
  <si>
    <t>NONIK LANNY</t>
  </si>
  <si>
    <t>WEN SENG JOENG</t>
  </si>
  <si>
    <t>1271165212830007</t>
  </si>
  <si>
    <t>36.870.802.0-432.000</t>
  </si>
  <si>
    <t>202201020002</t>
  </si>
  <si>
    <t>IRWAN SUSANTO</t>
  </si>
  <si>
    <t>PT. ERHA CLINIC INDONESIA SEBAGAI GROUP CLINIC MANAGER, PT. PRO SEHAT INDONESIA SEBAGAI CHAIN CLINIC MANAGER, PT. DERMA ESTETIK INDONESIA SEBAGAI BRANCH CLINIC MANAGER</t>
  </si>
  <si>
    <t>KP. KADU JAYA RT 002/RW 002 DS. KADU JAYA KEC. CURUG, KAB. TANGERANG</t>
  </si>
  <si>
    <t>081299225237</t>
  </si>
  <si>
    <t>SINTIA NOVITA SARI</t>
  </si>
  <si>
    <t>KAIRO OMAR GIANDRA</t>
  </si>
  <si>
    <t>IMASINAH</t>
  </si>
  <si>
    <t>MASTARI</t>
  </si>
  <si>
    <t>36041205910004</t>
  </si>
  <si>
    <t>77.036.140.0-451.000</t>
  </si>
  <si>
    <t>202201020001</t>
  </si>
  <si>
    <t>SENDI VERMANA</t>
  </si>
  <si>
    <t>SENDI</t>
  </si>
  <si>
    <t>WIJAYA PLATINUM CLINIC SEBAGAI BRANCH MANAGER, AL AMIN SKINCARE SEBAGAI APOTEKER, NATASHA SKIN CLINIC CENTER SEBAGAI APOTEKER</t>
  </si>
  <si>
    <t>TAMAN CILOLOHAN INDAH BLOK F 2 KOTA TASIKMALAYA 46115</t>
  </si>
  <si>
    <t>085223899000</t>
  </si>
  <si>
    <t>LINDA RINDJANI</t>
  </si>
  <si>
    <t>BILAL ADYATAMA VERMANA</t>
  </si>
  <si>
    <t>20/7/18</t>
  </si>
  <si>
    <t>KOKOM KOMALA</t>
  </si>
  <si>
    <t>SUHER,AM</t>
  </si>
  <si>
    <t>DUSUN BOJONG RT 002/RW012 PADAMULYA KEC. CIHAURBEUTIS, CIAMIS</t>
  </si>
  <si>
    <t>3174081303910000</t>
  </si>
  <si>
    <t>202201020004</t>
  </si>
  <si>
    <t>IIN INDRIYANTI</t>
  </si>
  <si>
    <t>IIN</t>
  </si>
  <si>
    <t>NOBBY HIJAB(PT. BASA INTI PERSADA) SEBAGAI KASIR, PT.GLOBAL SINSEI SEBAGAI OPERATOR PRODUKSI</t>
  </si>
  <si>
    <t>KP. PALAHAN RT .001 RW 004 KEL. SETIAMULYA KEC. TAMANSARI KOTA TASIKMALAYA</t>
  </si>
  <si>
    <t>082210415285</t>
  </si>
  <si>
    <t>ALM DIAH NURHIDAYAH</t>
  </si>
  <si>
    <t>3278075005960003</t>
  </si>
  <si>
    <t>202201020005</t>
  </si>
  <si>
    <t>FUTUH NUR IRFANIAH</t>
  </si>
  <si>
    <t>FUTUH</t>
  </si>
  <si>
    <t>ADA</t>
  </si>
  <si>
    <t>KP. MEGASARI RT.001 RW 009. DESA/KEL. MANGGUNGJAYA, KEC.RAJAPOLEH, KAB TASIKMALAYA</t>
  </si>
  <si>
    <t>082321859992</t>
  </si>
  <si>
    <t>ASEP KAMALUDIN</t>
  </si>
  <si>
    <t>15/07/84</t>
  </si>
  <si>
    <t>CUCU ROHAYATI</t>
  </si>
  <si>
    <t>DEDI SURYANA</t>
  </si>
  <si>
    <t>DUSUN DESA KALER, RT/RW 001/001, KEL/DESA CIHAURBEUTI, KEC. CIHAURBEUTI</t>
  </si>
  <si>
    <t>3207064909960001</t>
  </si>
  <si>
    <t>202201020003</t>
  </si>
  <si>
    <t>WULAN</t>
  </si>
  <si>
    <t>RS GRAHA JUANDA SEBAGAI STAFF PENDAFTARAN RAWAT JALAN</t>
  </si>
  <si>
    <t>JL. PUSKESMSA RT 004/RW 001 ARENJAYA , BEKASI</t>
  </si>
  <si>
    <t>081395031115</t>
  </si>
  <si>
    <t>TITIN.S</t>
  </si>
  <si>
    <t>SUKARIYAWAN</t>
  </si>
  <si>
    <t>DUSUN MANIS RT.004/RW001</t>
  </si>
  <si>
    <t>3208296111980002</t>
  </si>
  <si>
    <t>202201020008</t>
  </si>
  <si>
    <t>NINA ROBIYATUL ADAWIYAH</t>
  </si>
  <si>
    <t>DUSUN BOJONG, RT/RW 006/012 DESA PADAMULYA, KEC. CIHAURBEUTI, KAB. CIAMIS</t>
  </si>
  <si>
    <t>089655267587</t>
  </si>
  <si>
    <t>TUTI SURYATI</t>
  </si>
  <si>
    <t>MAHMUDIN</t>
  </si>
  <si>
    <t>3207066907020001</t>
  </si>
  <si>
    <t>202201020009</t>
  </si>
  <si>
    <t>SISTRI NURSOLIH</t>
  </si>
  <si>
    <t>SISTRI</t>
  </si>
  <si>
    <t>PT. RIMAX PROPERTY INDO SENAGAI STAFF ADMINISTRASI</t>
  </si>
  <si>
    <t>KP KENDANG RT/RW 014/005 DESA CIKUPA KARANG UNGGUL TASIKMALAYA</t>
  </si>
  <si>
    <t>085320457634</t>
  </si>
  <si>
    <t>MASPUPAH</t>
  </si>
  <si>
    <t>ALM. MAKSUM</t>
  </si>
  <si>
    <t>3206024107990003</t>
  </si>
  <si>
    <t>2021120200014</t>
  </si>
  <si>
    <t>DHELIA NUR FITRIANI</t>
  </si>
  <si>
    <t>DHELIA</t>
  </si>
  <si>
    <t>JL. HJ. BENTOL RT 05/ RW 07 NO.32, LARANGAN SELATAN, TANGERANG, BANTEN</t>
  </si>
  <si>
    <t>083170446877</t>
  </si>
  <si>
    <t>KUSNITA</t>
  </si>
  <si>
    <t>MULYADI</t>
  </si>
  <si>
    <t>NUR AZMINA</t>
  </si>
  <si>
    <t>UMMITA</t>
  </si>
  <si>
    <t>ZAHARA FONNA</t>
  </si>
  <si>
    <t>ZAHARA</t>
  </si>
  <si>
    <t>RIFKA</t>
  </si>
  <si>
    <t>TEUKU</t>
  </si>
  <si>
    <t>YANI</t>
  </si>
  <si>
    <t>DESMIA</t>
  </si>
  <si>
    <t>RIEN</t>
  </si>
  <si>
    <t>RICA GRACIELA, S. Farm., Apt</t>
  </si>
  <si>
    <t>JL. SELECTA F NO. 59 RT/RW 002/006 KEL. PENGASINAN KEC. RAWA LUMBU KOTA BEKASI JAWA BARAT</t>
  </si>
  <si>
    <t>081315925696</t>
  </si>
  <si>
    <t>PENGAJUAN KENAIKAN GAJI PERIODE PAYROLL JAN 2022 RP. 3.412.500,-</t>
  </si>
  <si>
    <t>202008020007</t>
  </si>
  <si>
    <t>202110020025</t>
  </si>
  <si>
    <t>202111020009</t>
  </si>
  <si>
    <t>DOKTER PELAKSANA DI KSM BATAM</t>
  </si>
  <si>
    <t>DOKTER PJ DI KSM BATAM</t>
  </si>
  <si>
    <t>Tunjangan Kebersihan</t>
  </si>
  <si>
    <t>37 Tahun 6 Bulan</t>
  </si>
  <si>
    <t>BCA - 8740327993</t>
  </si>
  <si>
    <t>202004030001</t>
  </si>
  <si>
    <t>202112030001</t>
  </si>
  <si>
    <t>MITRA KELUARGA JAKARTA PUSAT SEBAGAI PERAWAT PELAKSANA SELAMA 1 TAHUN</t>
  </si>
  <si>
    <t>JL. LINGKUNGAN IV RT/RW : 000/004 KEL. TAAS KEC. TIKALA, KOTA MANADO</t>
  </si>
  <si>
    <t>085282500330</t>
  </si>
  <si>
    <t>BCA - 8295395474</t>
  </si>
  <si>
    <t>STENY RATAG</t>
  </si>
  <si>
    <t>FERRY KUMONTOY</t>
  </si>
  <si>
    <t>7171056409980001</t>
  </si>
  <si>
    <t>baruc9928@gmail.com</t>
  </si>
  <si>
    <t>BERU WETAN RT 001 RW 006 KEL. GONDOSARI KEC. GEBONG KAB. KUDUS JAWA TENGAH</t>
  </si>
  <si>
    <t>BCA - 2880239166 / 6043032246</t>
  </si>
  <si>
    <t>LIST KARYAWAN RESIGN</t>
  </si>
  <si>
    <t>PERUM KDA JL. NURI 5 NO. 12 RT/RW 003/034 KEL. BELIAN KEC. BATAM KOTA KOTA BATAM</t>
  </si>
  <si>
    <t>08117002905</t>
  </si>
  <si>
    <t>1472026903850001</t>
  </si>
  <si>
    <t>89506607419</t>
  </si>
  <si>
    <t>202201060001</t>
  </si>
  <si>
    <t>APT PN</t>
  </si>
  <si>
    <t>SIP</t>
  </si>
  <si>
    <t>SIPA KESATU. NO STRA 19841112/STRA-UII/2008/217329 MASA BERLAKU SAMPAI DENGAN 12 NOV 2026 SEBAGAI APT PENANGGUNG JAWAB</t>
  </si>
  <si>
    <t>APOTEKER PENANGGUNG JAWAB PINJAM NAMA</t>
  </si>
  <si>
    <t>TEGALRUKEM RT.RW 002/002 KEL. CAMPURANOM KEC. BANSARI KAB. TEMANGGUNG JAWA TENGAH KODEPOS 56254</t>
  </si>
  <si>
    <t>087838121262</t>
  </si>
  <si>
    <t>SEMARANG, 3/4/1987</t>
  </si>
  <si>
    <t>BCA - 8670515975</t>
  </si>
  <si>
    <t>TELUK NIBUNG</t>
  </si>
  <si>
    <t>201811020002</t>
  </si>
  <si>
    <t>APT. SITI SAMANIAH, S.FARM</t>
  </si>
  <si>
    <t>PINJAM NAMA KE SATU</t>
  </si>
  <si>
    <t>NO. STR 19841129/STRA-USU/2010/29838 BERLAKU SAMPAI DENGAN 29 NOV 2026</t>
  </si>
  <si>
    <t>JL. MEUNASAH PAPEUN GP MEUNASAH PAPEUN KEC. KRUENG BARONA JAYA KAB. ACEH BESAR</t>
  </si>
  <si>
    <t>081362104001</t>
  </si>
  <si>
    <t>BCA - 6580654906</t>
  </si>
  <si>
    <t>BSI - 7155174182</t>
  </si>
  <si>
    <t>APT. STEFFANY CELLINA KURNIAYU, S.FARM</t>
  </si>
  <si>
    <t>STEFFANY</t>
  </si>
  <si>
    <t>NGAWI</t>
  </si>
  <si>
    <t>APT PINJAM NAMA</t>
  </si>
  <si>
    <t xml:space="preserve">GRIYA KARANGSRI TENTRAM 59 RT/RW 005/009 KEL. KARANGSRI KEC. NGAWI JAWA TIMUR </t>
  </si>
  <si>
    <t>BCA-7330459713</t>
  </si>
  <si>
    <t>083148008830</t>
  </si>
  <si>
    <t>081321145478</t>
  </si>
  <si>
    <t>JL. JAMBAL IV NO. 102 RSS</t>
  </si>
  <si>
    <t>3212156712020003</t>
  </si>
  <si>
    <t>202112050001</t>
  </si>
  <si>
    <t>IKAH JULAEKHA AMD., KEP</t>
  </si>
  <si>
    <t>BLOK LAPANG BOLA RT/RW 006/002 KEL.KRIMUN KEC. LOSARANG KAB. INDRAMAYU JAWA BARAT</t>
  </si>
  <si>
    <t>081312760008</t>
  </si>
  <si>
    <t>PURWAKARTA</t>
  </si>
  <si>
    <t>IKAH</t>
  </si>
  <si>
    <t>202112020012</t>
  </si>
  <si>
    <t>NUNUNG</t>
  </si>
  <si>
    <t>DKTER PELAKSANA DI KSM MAKASSAR</t>
  </si>
  <si>
    <t>NHP CITRA CLUSTER 2 BLOK II NO 1 RT/RW 003/002 KEL. KATIMBANG KEC. BIRING KANAYA KOTA MAKASSAR SULAWESI SELATAN</t>
  </si>
  <si>
    <t>085242867860</t>
  </si>
  <si>
    <t>085757851066</t>
  </si>
  <si>
    <t>BCA-8735176028</t>
  </si>
  <si>
    <t>7315046806930003</t>
  </si>
  <si>
    <t>DOKTER HONORER</t>
  </si>
  <si>
    <t>201709020002</t>
  </si>
  <si>
    <t>JL. HERTASNING BLOK F.30/7 MAKASSAR SULAWESI SELATAN</t>
  </si>
  <si>
    <t>APT. DEVI NOVITASARI, S.FARM</t>
  </si>
  <si>
    <t>PINJAM NAMA DI KST GS</t>
  </si>
  <si>
    <t>NO STRA 19950722/STRA-UNJANI/2018/257619 MASA BERLAKU STRA 22 JU; 2023</t>
  </si>
  <si>
    <t>BCA-3491440714</t>
  </si>
  <si>
    <t>BCA-1087577376</t>
  </si>
  <si>
    <t>BCA-7180196174</t>
  </si>
  <si>
    <t>BCA-7020366065</t>
  </si>
  <si>
    <t>BCA-8840769519</t>
  </si>
  <si>
    <t>1271175507950001</t>
  </si>
  <si>
    <t>92.668.388.9-121,000</t>
  </si>
  <si>
    <t>JL. KANGKUNG NO.28-B MEDAN KEL. PETISAH HULU, KEC. MEDAN BARU, MEDAN , SUMATERA UTARA</t>
  </si>
  <si>
    <t>6105016207950002</t>
  </si>
  <si>
    <t>86.612.477.9-706.000</t>
  </si>
  <si>
    <t>BCA-8665112841</t>
  </si>
  <si>
    <t>APOTEKER PEMAMGGUNG JAWAB PN</t>
  </si>
  <si>
    <t>APT. ADINDA</t>
  </si>
  <si>
    <t>ADA JAGA DI KSM GS, KSM PURI KST PORIS</t>
  </si>
  <si>
    <t>ADA JAGA DI KSM GS, KST GS, KST PORIS, KSM DM</t>
  </si>
  <si>
    <t>DOKTER JAGA DI KSM GS, PORIS, KST GS, KSM DM</t>
  </si>
  <si>
    <t>BCA-4731134817</t>
  </si>
  <si>
    <t xml:space="preserve">ADA JAGA DI KST GS, KST PORIS </t>
  </si>
  <si>
    <t>CTR01</t>
  </si>
  <si>
    <t>3171076807900001</t>
  </si>
  <si>
    <t>70.904.619.7-072.000</t>
  </si>
  <si>
    <t>JL JERUK MANIS I/26 RT/RW : 001/006 DURI KEPA, KEBON JERUK JAKARTA BARAT</t>
  </si>
  <si>
    <t>BCA-4672807909</t>
  </si>
  <si>
    <t>DR INDRIATI KUSUMA, MHA.CID</t>
  </si>
  <si>
    <t>202111030005</t>
  </si>
  <si>
    <t>CEPOKO RT/RW : 001/001 KEL. CEPOKO KEC. GUNUNG JATI, SEMARANG, JAWA TENGAH</t>
  </si>
  <si>
    <t>BCA-0092189749</t>
  </si>
  <si>
    <t>3374124710010002</t>
  </si>
  <si>
    <t>201610030002</t>
  </si>
  <si>
    <t>202001030003</t>
  </si>
  <si>
    <t>201707030001</t>
  </si>
  <si>
    <t>202110030003</t>
  </si>
  <si>
    <t>201904030001</t>
  </si>
  <si>
    <t>201907030002</t>
  </si>
  <si>
    <t>201200000001</t>
  </si>
  <si>
    <t>202006020016</t>
  </si>
  <si>
    <t>202006020015</t>
  </si>
  <si>
    <t>202008020028</t>
  </si>
  <si>
    <t>202012020010</t>
  </si>
  <si>
    <t>KOORDINATOR OB</t>
  </si>
  <si>
    <t>LEVEL</t>
  </si>
  <si>
    <t>MANAGER</t>
  </si>
  <si>
    <t>SUPERVISOR TEKNISI</t>
  </si>
  <si>
    <t>JUNIOR MANAGER</t>
  </si>
  <si>
    <t>CHRISTOPHER</t>
  </si>
  <si>
    <t>PN DI KSM DUTAMAS</t>
  </si>
  <si>
    <t>PN DI KSM LB</t>
  </si>
  <si>
    <t>081370963045</t>
  </si>
  <si>
    <t>BCA-3400196841</t>
  </si>
  <si>
    <t>LUMBANRAU</t>
  </si>
  <si>
    <t>081362826159</t>
  </si>
  <si>
    <t>ZENSHINY STARLIN</t>
  </si>
  <si>
    <t>ZEN</t>
  </si>
  <si>
    <t>PERUM CITRA SIPIN INDAH BLOK. E NO. 01 RT/RW 038/000 KEL. SIMPANG TIGA SIPIN KEC. KOTA BARU KOTA JAMBI PROV. JAMBI</t>
  </si>
  <si>
    <t>SITI HARDIANTI</t>
  </si>
  <si>
    <t>KONTRAK PINJAM NAMA</t>
  </si>
  <si>
    <t>PKL DI RS ANGKATAN LAUT DR. MINTOHARDJO PERIODE APRIL 2014 - MEI 2014</t>
  </si>
  <si>
    <t>PORISGAGA RT/RW 001/003 KEL. PORIS GAGA KEC. BATU CEPER KOTA TANGERANG PROV BANTEN</t>
  </si>
  <si>
    <t>089503411830/083813911173</t>
  </si>
  <si>
    <t>HJ. MURSIDAH</t>
  </si>
  <si>
    <t>H. HERDIYAT. HM</t>
  </si>
  <si>
    <t>PORISGAGA RT/RW 001/003 KEL. PORIS GAGA  KEC. BATU CEPER KOTA TANGERANG BANTEN</t>
  </si>
  <si>
    <t>3671036003970001</t>
  </si>
  <si>
    <t>sitihardianti297@gmail.com</t>
  </si>
  <si>
    <t>COMBIPHAR DIJAKARTA PUSAT PERIODE APR 2021 - PRESENT BUSSINESS DEVELOPMENT SENIOR STAFF, PT BERNOFARM, JAKARTA PUSAT NOV - 2020 - APR 2021 BUSINESS DEVELOPMENT OFFICER</t>
  </si>
  <si>
    <t>087896817196</t>
  </si>
  <si>
    <t>BUDDHA</t>
  </si>
  <si>
    <t>1571075312960021</t>
  </si>
  <si>
    <t>zenshinystarlin@gmail.com</t>
  </si>
  <si>
    <t>APT. DESTI NURMALA SARI S.SI</t>
  </si>
  <si>
    <t>BTN GRIYA MUKTI INDAH BLOK A2 NO. 78 RT/RW 032/011 KEL. GEMBOR KEC. PAGADEN KAB. SUBANG JAWA BARAT</t>
  </si>
  <si>
    <t>1801064112910004</t>
  </si>
  <si>
    <t>PKL DI RS BHAYANGKARA MEDAN, PKL DI APOTEK HARRY NAJAYA FARMA MEDAN, PKL DI RS SEMBIRING DELITUA</t>
  </si>
  <si>
    <t>mayalubis3003@gmail.com</t>
  </si>
  <si>
    <t>AFIFATUL KHASANAH</t>
  </si>
  <si>
    <t>AFIFA</t>
  </si>
  <si>
    <t>DR DELMY SANJAYA</t>
  </si>
  <si>
    <t>DELMY</t>
  </si>
  <si>
    <t>NANGA MAU</t>
  </si>
  <si>
    <t>NO. STR 3111100121233926</t>
  </si>
  <si>
    <t>SEBAGAI DOKTER INTERN DI RSUD DR RUBINI MEMPAWAH PERIODE FEB 2021 - AUG 2021. SEBAGAI DOKTER INTERN DI PUSKESMAS SUI PINYUK PERIODE AUG 2021 - NOV 2021</t>
  </si>
  <si>
    <t>NANGA MAU RT/RE 001/000 KEL. NANGA MAU KEC. KAYAN HILIR KAB. SINTANG KALIMANTAN BARAT</t>
  </si>
  <si>
    <t>082148543621</t>
  </si>
  <si>
    <t>BCA-0980222683</t>
  </si>
  <si>
    <t>AKIAM</t>
  </si>
  <si>
    <t>NANGA MAU RT/RW 001/000 KEL. NANGA MAU KEC. KAYAN HILIR KOTA SINTANG PROV. KALIMANTAN BARAT KODE POS 78693</t>
  </si>
  <si>
    <t>6105080603970001</t>
  </si>
  <si>
    <t>96.659.121.6-706.000</t>
  </si>
  <si>
    <t>delmy_sanjaya@yahoo.com</t>
  </si>
  <si>
    <t>ANGGAHAERUL</t>
  </si>
  <si>
    <t xml:space="preserve">PAKOJAN RT/RW 001/003 KEL. PAKOJAN KEC. PINANG KOTA TANGERANG BANTEN </t>
  </si>
  <si>
    <t>085890076719</t>
  </si>
  <si>
    <t>BCA-6580696102</t>
  </si>
  <si>
    <t>BCA-6043827656</t>
  </si>
  <si>
    <t>BCA-0941587274</t>
  </si>
  <si>
    <t>NINING</t>
  </si>
  <si>
    <t>DANI</t>
  </si>
  <si>
    <t xml:space="preserve">JL. HR. RASINAH SAID CIPETE PAKOJAN RT/RW 001/003 KEL. PAKOJAN KEC. PINANG KOTA TANGERANG BANTEN </t>
  </si>
  <si>
    <t>BLOK KAPRINGAN RT/RW 003/001 KEL. WERU LOR KEC. WERO KAB. CIREBON JAWA BARAT</t>
  </si>
  <si>
    <t>089664377056</t>
  </si>
  <si>
    <t>SUMIYATI</t>
  </si>
  <si>
    <t>DEDI</t>
  </si>
  <si>
    <t>BLOK KAPRINGAN RT/RW 003/001 KEL. WERU LOR KEC. WERO KAB. CIREBON JAWA BARAT KODE POS 45154</t>
  </si>
  <si>
    <t>43.752.062.0-455.000</t>
  </si>
  <si>
    <t>nurhay2006@gmail.com</t>
  </si>
  <si>
    <t>NENIH NURJANAH</t>
  </si>
  <si>
    <t>AII</t>
  </si>
  <si>
    <t>MAD RIDWAN</t>
  </si>
  <si>
    <t>SEBAGAI AA DI PT PERINTIS GENERIK INDONESIA PERIODE 20 AUG 2016 - 30 NOV 2016. SEBAGAI AA DI PT CENTURY FRACHISINDO UTAMA PERIODE 1 DEC 2016 - 8 APR 2018</t>
  </si>
  <si>
    <t>DUSUN UJUNGJAYA RT/RW 004/004 KEL. UJUNGJAYA KEC. UJUNG JAYA KAB. SUMEDANG JAWA BARAT KODE POS 45383</t>
  </si>
  <si>
    <t>TARMINI</t>
  </si>
  <si>
    <t>IIP ANWAR</t>
  </si>
  <si>
    <t>DUSUN DANGDEUR RT/RW 002/004 KEL. BAGINDA KEC.SUMEDANG SELATAN JAWA BARAT</t>
  </si>
  <si>
    <t>76.753.903.4-446.000</t>
  </si>
  <si>
    <t>nenihnurjanah234@gmail.com</t>
  </si>
  <si>
    <t>ARI CUPYANA</t>
  </si>
  <si>
    <t>PRAMUSAJI DI TUANG FOOD AND COFFEE</t>
  </si>
  <si>
    <t>KP. BABAKAN PANDAY RT/RW 003/007 KEL. CIBANTENG KEC. CIAMPEA KAB. BOGOR JAWA BARAT3</t>
  </si>
  <si>
    <t>MAD RAWI</t>
  </si>
  <si>
    <t>ANDRI PRATOMO CENTANA</t>
  </si>
  <si>
    <t>ACCT DI PT ANABATIC TECHNOLOGIES PERIODE OKT 2021 - DEC 2021. TAX XONSULTANT DI PT. SOLUSINDO BERKAT BERSAMA PERIODE JULI 2019 - OCT 2021</t>
  </si>
  <si>
    <t>VILA REGENSI TNG II BLOK FD-13 RT/RW 001/010 KEL. GELAM JAYA KEC. PASAR KEMIS KAB. TANGERANG BANTEN</t>
  </si>
  <si>
    <t>SUTARTI</t>
  </si>
  <si>
    <t>SAIDUN</t>
  </si>
  <si>
    <t>42.798.415.8-418.000</t>
  </si>
  <si>
    <t>andripratomo09@gmail.com</t>
  </si>
  <si>
    <t>ARI WIBOWO KUSUMA JAYA</t>
  </si>
  <si>
    <t>KACAB DI LEBAK BULUS</t>
  </si>
  <si>
    <t>PR DI PT ETERNEL CONCEP PERIODE FEB 2019 - AUG 2020. MGR MKT DI PT. PALBURI ASIAN FUTURE PERIODE DEC 2020 - DEC 2021</t>
  </si>
  <si>
    <t>DUSUN I BUKIT RT/RW 005/001 KEL. BUKIT KEC. BETUNG KAB. BANYUASIN SUMATERA SELATAN</t>
  </si>
  <si>
    <t>BCA-3190062855</t>
  </si>
  <si>
    <t>VERAWATI</t>
  </si>
  <si>
    <t>RAISMAN</t>
  </si>
  <si>
    <t>95.871.767.0-013.000</t>
  </si>
  <si>
    <t>ari656789@gmail.com</t>
  </si>
  <si>
    <t>TETAP</t>
  </si>
  <si>
    <t>TGL 6 FEB 2022 YBS OUT DAN TIDAK MENYERAHKAN SURAT PENGUNDURAN DIRI DAN TDK MENGISI FORM (HOLD GAJI SAMPAI YBS MENYELESAIKAN SERAH TERIMA)</t>
  </si>
  <si>
    <t>APT PENDAMPING DI APOTEK K24 CIJERAH BANDUNG PERIODE 2019-2020</t>
  </si>
  <si>
    <t>AJI NURHUDAYA</t>
  </si>
  <si>
    <t>CIAMIS, 3 JUNI 1986</t>
  </si>
  <si>
    <t>nianiun7546@gmail.com</t>
  </si>
  <si>
    <t>APOTEKER DI PT. KALISTA PRIMA PERIODE OKT 2019 S/D SAAT INI</t>
  </si>
  <si>
    <t>TAMAN SURYA BUANA BLOK L/19 RT/RW 006/003 KEL. CIPADU KEC. LARANGAN KOTA TANGERANG BANTEN</t>
  </si>
  <si>
    <t>FAUZIAHFAHRINA</t>
  </si>
  <si>
    <t>POH LIE</t>
  </si>
  <si>
    <t>JL. PADEMANGAN IV RAYA NO. 5 JAKATA UTARA DKI JAKARTA</t>
  </si>
  <si>
    <t>94.544.256.4-416.000</t>
  </si>
  <si>
    <t>devina.deviinaa@gmail.com</t>
  </si>
  <si>
    <t>AA DI KUSUMA SAMPURNA MULIA CABANG PURI</t>
  </si>
  <si>
    <t>SEBAGAI REGULATORY SPV THE FACE SHOP DI PT ERAJAYA SWASEMBADA, TBK PERIOSE JAN 2021 - SEKARANG. SPV KOSMETIK &amp; PJ TEKNIS DI PT. HASE ARTHA GRAHA PERIODE MEI 2020- MEI 2021</t>
  </si>
  <si>
    <t>HJ. ROSYDAH</t>
  </si>
  <si>
    <t>DRS. H. AHMAD CHAIDIR</t>
  </si>
  <si>
    <t>APT. JENNIFER TAMARA S.FARM</t>
  </si>
  <si>
    <t>SEBAGAI APOTEKER DI KUSUMA SAMPURNA MULIA CABANG PURI</t>
  </si>
  <si>
    <t>41.500.300.3-041.000</t>
  </si>
  <si>
    <t>UPTD PUSKESMAS LOSARANG 2008-2021</t>
  </si>
  <si>
    <t>APT. NADIA PUTRI PERMATASARI, S.Farm Apt</t>
  </si>
  <si>
    <t>EGITA SULISTIONINGSIH</t>
  </si>
  <si>
    <t>AA DI KLINIK &amp; APOTEKER ORCHARD PERIODE 5 NOV 2015-27 OKT 2017. AA DI KLINIK MEDA PERIODE 7 MEI 2018-16 NOV 2018</t>
  </si>
  <si>
    <t>85.786.056.3-004.000</t>
  </si>
  <si>
    <t>3175064608970003</t>
  </si>
  <si>
    <t>egitasulistio@gmail.com</t>
  </si>
  <si>
    <t>JL. PERMAI GG. SELAMAT NO. 8 RT/RW -/- KEL. SIDORAME TIMUR KEC. MEDAN PERJUANGAN KOTA MEDAN SUMATERA UTARA</t>
  </si>
  <si>
    <t>SRI WULAN PRATIWI</t>
  </si>
  <si>
    <t>DR. MONALISA MANIK Sp. D.V</t>
  </si>
  <si>
    <t>DR DIAN</t>
  </si>
  <si>
    <t>0895618548137/082383423942</t>
  </si>
  <si>
    <t>BCA-8000899594</t>
  </si>
  <si>
    <t>BCA-8000899578</t>
  </si>
  <si>
    <t>BCA-800-084-2720</t>
  </si>
  <si>
    <t>BCA-786-518-8153</t>
  </si>
  <si>
    <t>BCA-175-017-4961</t>
  </si>
  <si>
    <t>BCA-825-028-1740</t>
  </si>
  <si>
    <t>BCA-647-525-0781</t>
  </si>
  <si>
    <t>BCA-3461679283</t>
  </si>
  <si>
    <t>DR MONALISA</t>
  </si>
  <si>
    <t>OS</t>
  </si>
  <si>
    <t>BCA-349-124-6811</t>
  </si>
  <si>
    <t>201910030002</t>
  </si>
  <si>
    <t>202111030002</t>
  </si>
  <si>
    <t>202111030003</t>
  </si>
  <si>
    <t>202111030004</t>
  </si>
  <si>
    <t>DESMANIA HASANA</t>
  </si>
  <si>
    <t>BCA-4930423152</t>
  </si>
  <si>
    <t>TEBING TINGGI</t>
  </si>
  <si>
    <t>APOTEK WIRA LESTARI SEBAGAI ADMIN FARMASI SELAMA 3 BULAN</t>
  </si>
  <si>
    <t>JL. KALIANYAR RT/RW : 007/001 KEL. KALIANYAR KEC. TAMBORA JAKARTA BARAT</t>
  </si>
  <si>
    <t>085691617879</t>
  </si>
  <si>
    <t>BCA-4660177294</t>
  </si>
  <si>
    <t>SITI MASRUROH</t>
  </si>
  <si>
    <t>JAMALUDIN</t>
  </si>
  <si>
    <t>JL. MAULANA HASANUDIN GG. MASJID AL HUSNA RT/RW : 004/003 NO.99 CIPONDOH MAKMUR, CIPONDOH TANGERANG</t>
  </si>
  <si>
    <t>3173046605000006</t>
  </si>
  <si>
    <t>lucywina26@gmail.com</t>
  </si>
  <si>
    <t>CRISTINA R PARAPAT</t>
  </si>
  <si>
    <t>YUNI SAHLA</t>
  </si>
  <si>
    <t>JL. SEI KERA GG REZEKI NO. 8B</t>
  </si>
  <si>
    <t>PERNAH BEKERJA DI ATLANTIS KLINIK SEBAGAI BEAUTICIAN SELAMA 1 TAHUN</t>
  </si>
  <si>
    <t>JL. SAKURA 3 NO. 34</t>
  </si>
  <si>
    <t>085762181924</t>
  </si>
  <si>
    <t>081360454907</t>
  </si>
  <si>
    <t>BCA-6995065022</t>
  </si>
  <si>
    <t>BCA-8000907953</t>
  </si>
  <si>
    <t>2271186806960001</t>
  </si>
  <si>
    <t>1217044502990004</t>
  </si>
  <si>
    <t>EMMA MARUA FT</t>
  </si>
  <si>
    <t>JUNJUNAN SUBAGJA</t>
  </si>
  <si>
    <t>YULIANTI</t>
  </si>
  <si>
    <t>NURDIN HARIS</t>
  </si>
  <si>
    <t>SUJOKO</t>
  </si>
  <si>
    <t>DZIKRA F.M</t>
  </si>
  <si>
    <t>22/MEI/2004</t>
  </si>
  <si>
    <t>SUINAH</t>
  </si>
  <si>
    <t>WATORI (ALM)</t>
  </si>
  <si>
    <t>PUSKESMAS CIBATU SEBAGAI ASISTEN APOTEKER, APOTEK ARI MURAH SEBAGAI ASISTEN APOTEKER</t>
  </si>
  <si>
    <t>IMAS HASANAH</t>
  </si>
  <si>
    <t>IMAM SODIKIN</t>
  </si>
  <si>
    <t>SLTA</t>
  </si>
  <si>
    <t>TOKO KOSMETIK SEBAGAI SALES</t>
  </si>
  <si>
    <t>AI NURJANAH</t>
  </si>
  <si>
    <t>AGUS SUDRAJAT</t>
  </si>
  <si>
    <t>SLTP</t>
  </si>
  <si>
    <t>EDY SUSANTO</t>
  </si>
  <si>
    <t>ZIHAN E.S</t>
  </si>
  <si>
    <t>SABILIH.S</t>
  </si>
  <si>
    <t>WATHORI</t>
  </si>
  <si>
    <t>JUNI S.</t>
  </si>
  <si>
    <t>11/JUNI</t>
  </si>
  <si>
    <t>KLINIK CITRA HUSADA SEBAGAI TENAGA MEDIS</t>
  </si>
  <si>
    <t>HERU MUKI</t>
  </si>
  <si>
    <t>DADHILLAH</t>
  </si>
  <si>
    <t>APRILIA</t>
  </si>
  <si>
    <t>FARIKHATUN</t>
  </si>
  <si>
    <t>ATUN</t>
  </si>
  <si>
    <t>JL. MAULANA HASANUDIN, CIPONDOH, TANGERANG</t>
  </si>
  <si>
    <t>081586684097</t>
  </si>
  <si>
    <t>AGUS E.</t>
  </si>
  <si>
    <t>31/MEI/2002</t>
  </si>
  <si>
    <t>TRENDIS KLINIK SEBAGAI BEAUTICIAN</t>
  </si>
  <si>
    <t>JOYKE R.</t>
  </si>
  <si>
    <t>ANGELINA</t>
  </si>
  <si>
    <t>CONSSORD SEBAGAI TENAGA PRODUKSI, AQUAFIT SEBGAAI TENAGA PACKING</t>
  </si>
  <si>
    <t>PT. PMB CARGO SEBAGAI OPERATOR, HOTEL ALLIUM SENAGAI SATPAM. PT. PARIT PADANG SEBAGAI SALES</t>
  </si>
  <si>
    <t>ELISH</t>
  </si>
  <si>
    <t>KAMIILAH</t>
  </si>
  <si>
    <t>HOTEL KITOS BANDUNG SEBAGAI OB, WATUNG SATE SEBAGAI KOKI</t>
  </si>
  <si>
    <t>MATRAMAH</t>
  </si>
  <si>
    <t>MIA JUNITA</t>
  </si>
  <si>
    <t>PEMATANG SIANTAR</t>
  </si>
  <si>
    <t>KLINIK KUSUMA SEBAGAI TENAGA MEDIS</t>
  </si>
  <si>
    <t>JL, GATOT SUBROTO KM.4 DUTA MAS PLAZA A/9</t>
  </si>
  <si>
    <t>081315572757</t>
  </si>
  <si>
    <t>DM03</t>
  </si>
  <si>
    <t>TK1</t>
  </si>
  <si>
    <t xml:space="preserve"> RS. KARYA KASIH MEDAN SEBAGAI PERAWAT</t>
  </si>
  <si>
    <t>JL. MAWAR VIII H7 NO 1C PERUM TAMAN CIBODAS</t>
  </si>
  <si>
    <t>081310088378</t>
  </si>
  <si>
    <t xml:space="preserve">TORANG S. </t>
  </si>
  <si>
    <t>ARIES MINI MARKET SEBAGAI KASIR</t>
  </si>
  <si>
    <t>APOTEK MANDIRI SMART SEBGAAI ASISTEN APOTEKER, APOTEK K24 PETA BARAT SEBAGAI ASISTEN APOTEKER, APOTEK K24 UTAMA SEBAGAI ASISTEN APOTEKER</t>
  </si>
  <si>
    <t>KP. PANGKALAN RT 004/02 NO.81 KALIDERES</t>
  </si>
  <si>
    <t>089628091467</t>
  </si>
  <si>
    <t>KLINIK MH. THAMRIN SEBAGAI KARYAWAN</t>
  </si>
  <si>
    <t>MOH. BASYARI</t>
  </si>
  <si>
    <t>MOH. QORY</t>
  </si>
  <si>
    <t>ARNOL NEVI</t>
  </si>
  <si>
    <t>SUTISNA</t>
  </si>
  <si>
    <t>DJASIKA (ALM)</t>
  </si>
  <si>
    <t>UMI TARIYAH</t>
  </si>
  <si>
    <t>M. ARKHAN</t>
  </si>
  <si>
    <t>WAIJAH</t>
  </si>
  <si>
    <t>M. JARIR</t>
  </si>
  <si>
    <t>KLIIK MAHAITRI SEBAGAI ADMIN, KLINIK AMPERA SEBAGAI ADMIN</t>
  </si>
  <si>
    <t>KP. SUKAJADI RT/RW 03/002, KEL. MEKARSARI, KEC. PULOMERAK</t>
  </si>
  <si>
    <t>KODNAWI</t>
  </si>
  <si>
    <t>PANDAN AGUNG</t>
  </si>
  <si>
    <t>KLINIK CENDRAWASIH SEBAGAI ASISTEN DOKTER, PANTI WERDA SEBAGAI PENGURUS LANSIA</t>
  </si>
  <si>
    <t>KP. JALAKE RT/RW 02/02 KEC. JALIUWUNG KOTA TANGERANG</t>
  </si>
  <si>
    <t>087883572939</t>
  </si>
  <si>
    <t>NGADIRAH</t>
  </si>
  <si>
    <t>CIPANAS</t>
  </si>
  <si>
    <t>RS. KMC SEBAGAI ASISTEN PERAWAT, PUSKES NMB SEBAGAI ASISTEN PERAWAT</t>
  </si>
  <si>
    <t>SRI PANCAWATI RAHAYU</t>
  </si>
  <si>
    <t>KUSMANA</t>
  </si>
  <si>
    <t>C.O PANAMA SEBAGAI OPERATOR PRODUKSI</t>
  </si>
  <si>
    <t xml:space="preserve">DIDAH FARIDAH </t>
  </si>
  <si>
    <t>OOY SOFIAN</t>
  </si>
  <si>
    <t>NIAGA</t>
  </si>
  <si>
    <t>MUHAMAD HAIDIR</t>
  </si>
  <si>
    <t>HAIDIR</t>
  </si>
  <si>
    <t xml:space="preserve"> PT. PANCA MINTRA KECASI KULING SEBAGAI CHEF PRODUKSI</t>
  </si>
  <si>
    <t>KP. KEDALING RT/RW 005/001 SERUA INDAH, CIPUTAT</t>
  </si>
  <si>
    <t>081511681532</t>
  </si>
  <si>
    <t>NARWAHYUNI</t>
  </si>
  <si>
    <t>RAYAN</t>
  </si>
  <si>
    <t>ARYA</t>
  </si>
  <si>
    <t>UNIH MURYANIH</t>
  </si>
  <si>
    <t>SUMSARI</t>
  </si>
  <si>
    <t>SERUA INDAH</t>
  </si>
  <si>
    <t>3674041404800002</t>
  </si>
  <si>
    <t>43.148.544.0-453.000</t>
  </si>
  <si>
    <t>LUSIA</t>
  </si>
  <si>
    <t>BUN HO</t>
  </si>
  <si>
    <t>JL. D.I. PANJAITAN N0 89-90, SINTANG</t>
  </si>
  <si>
    <t>PRAMITHA LAB BANDUNG SEBAGAI DOKTER MCIL, RS. MYRIA PALEMBANG SEBAGAI DOKTER FI, RS. KARYA ASIH PALEMBANG SEBAGAI DOKTER FI, KUSUMA PALEMBANG SEBGAAI DR FI</t>
  </si>
  <si>
    <t>JL. SKB II N0.36 PERUM. EL CLASICO B9 RT. 61 RW.10 KEL. SUKAJAYA KEC. SUKARAMI PALEMBANG</t>
  </si>
  <si>
    <t>085279243788</t>
  </si>
  <si>
    <t>DR. VERDIANSYAH, SPPK, MMRS</t>
  </si>
  <si>
    <t>FREDERICK ICHSAN</t>
  </si>
  <si>
    <t>SOFIA VERDIAN</t>
  </si>
  <si>
    <t>BCA-0212622638</t>
  </si>
  <si>
    <t>SULIYANTI</t>
  </si>
  <si>
    <t>KUSNAIDI</t>
  </si>
  <si>
    <t>JL. MAYSABARA NO. 2576 RT.37 RW 10, PALEMBANG</t>
  </si>
  <si>
    <t>1671055312850006</t>
  </si>
  <si>
    <t>TRIANI</t>
  </si>
  <si>
    <t>TASLIM</t>
  </si>
  <si>
    <t>APOTEK DEBBY FARMA JL. SERSAN ALI ARAS NO.18 RT/RW 002/001 KGL. TEBAT GIRI INDAH KEC. PAGAR ALAM SELATAN</t>
  </si>
  <si>
    <t>1807036311860003</t>
  </si>
  <si>
    <t>085266607606</t>
  </si>
  <si>
    <t>KOMP. GRIYA DUTA MAS CLUSTER CENDANA C5/06 RT.018/RW.007 KEL. SUKABUMI, KEC. SUKARAMI, PALEMBANG</t>
  </si>
  <si>
    <t>DOKTER PTT LAMPUNG SEBAGAI DOKTER FUNGSIONAL, BNN KOTA PAGARALAM SEBAGAI DOKTER REHAB, KLINIK KUSUMA, KRISTIE SEBAGAI DOKTER FUNGSIONAL</t>
  </si>
  <si>
    <t>PAGARALAM</t>
  </si>
  <si>
    <t>VEMMY MEYANSYAH</t>
  </si>
  <si>
    <t>28/MEI/1985</t>
  </si>
  <si>
    <t>VIYOZA AL RAMADHAN</t>
  </si>
  <si>
    <t>7/JULI/2014</t>
  </si>
  <si>
    <t>VARELLIO EIJI ASKARA</t>
  </si>
  <si>
    <t>ADITYA</t>
  </si>
  <si>
    <t>M. GHIBAN ABIZHAR</t>
  </si>
  <si>
    <t>SUHAENI</t>
  </si>
  <si>
    <t>PURWANTO</t>
  </si>
  <si>
    <t>JL. SWADAYA RT/RW 019/003 KEL. TANG KERAMAT KEC. TANG KELAPA</t>
  </si>
  <si>
    <t>OMBRE CAFÉ AND RESTO SEBAGAI KASIR DAN WAITRESS, PT. INDONARCO PRISNATAMA SEBAGAI KASIR</t>
  </si>
  <si>
    <t>MORNIAWATI</t>
  </si>
  <si>
    <t>KUNAK ARDAS</t>
  </si>
  <si>
    <t>KURNIAWAN</t>
  </si>
  <si>
    <t>M. FAEYZA KHAIRU</t>
  </si>
  <si>
    <t>MURNIS</t>
  </si>
  <si>
    <t>AL JUFRI (ALM)</t>
  </si>
  <si>
    <t>BCA- 8490519018</t>
  </si>
  <si>
    <t>HAMDANI SALEH</t>
  </si>
  <si>
    <t>1671085107000010</t>
  </si>
  <si>
    <t>082181894788</t>
  </si>
  <si>
    <t>BAMIN DAMANIK</t>
  </si>
  <si>
    <t>MUHAMMAD ZABY AL AZHAM</t>
  </si>
  <si>
    <t>KEYKO ORIZASATIPA</t>
  </si>
  <si>
    <t xml:space="preserve">SEWIK </t>
  </si>
  <si>
    <t>SAUNAN(ALM)</t>
  </si>
  <si>
    <t>TALANG JAMBE</t>
  </si>
  <si>
    <t>0895637322140</t>
  </si>
  <si>
    <t>BANRY PRIMA</t>
  </si>
  <si>
    <t>10/AGT/1994</t>
  </si>
  <si>
    <t>QIANDRA ZAINAH</t>
  </si>
  <si>
    <t>SRI LINDA YANI</t>
  </si>
  <si>
    <t>SUTRISNO</t>
  </si>
  <si>
    <t>201006020001</t>
  </si>
  <si>
    <t>201907020022</t>
  </si>
  <si>
    <t>202202020005</t>
  </si>
  <si>
    <t>202202020002</t>
  </si>
  <si>
    <t>202202020003</t>
  </si>
  <si>
    <t>202110020021</t>
  </si>
  <si>
    <t>202112020009</t>
  </si>
  <si>
    <t>2022010300011</t>
  </si>
  <si>
    <t>202202030001</t>
  </si>
  <si>
    <t>202201030007</t>
  </si>
  <si>
    <t>202201030003</t>
  </si>
  <si>
    <t>202202030002</t>
  </si>
  <si>
    <t>DEMAK</t>
  </si>
  <si>
    <t>202201030004</t>
  </si>
  <si>
    <t>202111040001</t>
  </si>
  <si>
    <t>202208020001</t>
  </si>
  <si>
    <t>202202010002</t>
  </si>
  <si>
    <t>KLINIK PARTNER</t>
  </si>
  <si>
    <t>DR ERIK SULAIMAN</t>
  </si>
  <si>
    <t>PARTNER</t>
  </si>
  <si>
    <t>DR ERIK</t>
  </si>
  <si>
    <t>24 /09/2019 - 26/09/2022 DOKTER PENANGGUNG JAWAB</t>
  </si>
  <si>
    <t xml:space="preserve">JL. SURYA KENCANA No 180 KOTA BOGOR </t>
  </si>
  <si>
    <t>202110020030</t>
  </si>
  <si>
    <t>202110020031</t>
  </si>
  <si>
    <t>202110020032</t>
  </si>
  <si>
    <t>202110020033</t>
  </si>
  <si>
    <t>201704020001</t>
  </si>
  <si>
    <t>19/01/2018 - 01/06/2023 DOKTER PELAKSANA</t>
  </si>
  <si>
    <t>DOKTER PELAKSANA</t>
  </si>
  <si>
    <t>201801020001</t>
  </si>
  <si>
    <t>05/05/2021 - 12/06/2026 DOKTER PELAKSANA</t>
  </si>
  <si>
    <t>25/04/2019 - 10/09/2022 DOKTER PELAKSANA</t>
  </si>
  <si>
    <t>PRW PN</t>
  </si>
  <si>
    <t>200711020001</t>
  </si>
  <si>
    <t>19970330/STRTTK_12/2020/200741 BERLAKU 06/07/2021-30/03/2025</t>
  </si>
  <si>
    <t>19961220/STRA-UNUD/2020/269346 MASA BERLAKU 05/07/2021-20/12/2025</t>
  </si>
  <si>
    <t>BERLAKU 13/07/2021-01/12/2025</t>
  </si>
  <si>
    <t>201505020001</t>
  </si>
  <si>
    <t>BERLAKU 12/05/2017 - 26/09/2022</t>
  </si>
  <si>
    <t>BERLAKU 18/12/2021 -29/09/2026</t>
  </si>
  <si>
    <t>BERLAKU 30/11/2021 - 11/03/2026</t>
  </si>
  <si>
    <t>APT. CHRISTOPHER KURNIAWAN SANTOSO</t>
  </si>
  <si>
    <t>19940126/STRTTK-31/2018/14490 BERLAKU 30/08/2021 - 16/01/2023</t>
  </si>
  <si>
    <t>DOKTER PENANGGUNG JAWAB DI KSM GS</t>
  </si>
  <si>
    <t>BERLAKU 09/08/2019 - 14/08/2022</t>
  </si>
  <si>
    <t>BERLAKU 03/12/2019 - 16/07/2022</t>
  </si>
  <si>
    <t xml:space="preserve"> BERLAKU 08/12/2019 - 08/12/2024</t>
  </si>
  <si>
    <t>201912020007</t>
  </si>
  <si>
    <t>BERLAKU05/03/2019 - 01/09/2024</t>
  </si>
  <si>
    <t>201903020004</t>
  </si>
  <si>
    <t>BERLAKU 11/10/2019 -  09/06/2024</t>
  </si>
  <si>
    <t>DR RAFIKA PRAMASANDY</t>
  </si>
  <si>
    <t>DR RAFIKA</t>
  </si>
  <si>
    <t>BERLAKU 31 OCT 2018 - 16 NOV 2023</t>
  </si>
  <si>
    <t>JL. SUNAN BONANG NO. 62 RT 017 KEL. SIMPANG III SIPIN KEC. KOTA BARU KOTA JAMBI</t>
  </si>
  <si>
    <t>DR YULAN ALDENI</t>
  </si>
  <si>
    <t>DR YULAN</t>
  </si>
  <si>
    <t>201807020004</t>
  </si>
  <si>
    <t>201910020002</t>
  </si>
  <si>
    <t>201810020002</t>
  </si>
  <si>
    <t>BERLAKU 9 JUL 2018 - 18 DES 2023</t>
  </si>
  <si>
    <t>KRISTIN NATASHA, A.MD.FARM</t>
  </si>
  <si>
    <t>BERLAKU 4 JAN 2021 - 20 DEC 2023</t>
  </si>
  <si>
    <t>DEBBY VERONICA SIRUMAPEA, AMD. KEP</t>
  </si>
  <si>
    <t>DEBBY</t>
  </si>
  <si>
    <t>BERLAKU 14/10/2020 - 21/04/2024</t>
  </si>
  <si>
    <t>202010020010</t>
  </si>
  <si>
    <t>202010020009</t>
  </si>
  <si>
    <t>202010020008</t>
  </si>
  <si>
    <t>NAOMI THERESIA, S.FARM, APT</t>
  </si>
  <si>
    <t>BERLAKU 20/01/2020 - 16/05/2023</t>
  </si>
  <si>
    <t>NO STR : 31.2.1.1.001.18.188957 NO. REKOMENDASI OP : 514/SRIP/ISI/Cab.Krw/DU/XI/2020 NO SIP : 503/125/15/SIP.DU/I/DPMPTSP/2021 BERLAKU 08/01/2021 - 04/05/20242024</t>
  </si>
  <si>
    <t>31.2.1.1.001.20.213135 BERLAKU 20/01/2021 - 22/06/2024</t>
  </si>
  <si>
    <t>PINJAM NAMA APING</t>
  </si>
  <si>
    <t>NO. STRA : 19960711/STRA-UNJANI/2019/262387, NO SIPA 503/3823/132/SIP.A/VII/DPMTSP/2021 BERLAKU 13/07/2021 - 11/07/2022</t>
  </si>
  <si>
    <t>NO STR : 12 01 5 2 1 17-2132618, NO SIPP 503/89/19/SIP.P/I/DPMPTSP/2021 BERLAKU 05/01/2021 - 19/04/2022</t>
  </si>
  <si>
    <t>DR CHRISTOPHER DAMIANUS, MBA., SP,KK</t>
  </si>
  <si>
    <t>DR CHRISTOPHER</t>
  </si>
  <si>
    <t>BERLAKU 01/04/2021 - 07/03/2024</t>
  </si>
  <si>
    <t>DIREKTUR</t>
  </si>
  <si>
    <t>0816255123</t>
  </si>
  <si>
    <t>CHYNTHIA WIDJOJO, MBA</t>
  </si>
  <si>
    <t>BERLAKU 15/10/2020 - 28/06/2025</t>
  </si>
  <si>
    <t>BERLAKU 23/12/2019 - 24/07/2024</t>
  </si>
  <si>
    <t>BERLAKU  23/01/2021 - 23/01/2026</t>
  </si>
  <si>
    <t>19900613/STRA-UP/2014/235913 BERLAKU 13/06/2019 - 13/06/2024</t>
  </si>
  <si>
    <t>BERLAKU 06/08/2020 - 06/08/2024</t>
  </si>
  <si>
    <t>DR VONNY OVIA RAHMAT</t>
  </si>
  <si>
    <t>DR SITI AYU RACHMAWATI</t>
  </si>
  <si>
    <t>DR VONNY</t>
  </si>
  <si>
    <t>DR SITI</t>
  </si>
  <si>
    <t>BERLAKU 27/09/2021 - 24/10/2026</t>
  </si>
  <si>
    <t>Follow Up STR</t>
  </si>
  <si>
    <t>BERLAKU 21/4/2021 PROSES PERPANJANG STR</t>
  </si>
  <si>
    <t>DR CHRISTELLA JUNITA</t>
  </si>
  <si>
    <t>DR CHRISTILLA</t>
  </si>
  <si>
    <t>BERLAKU 16/10/2020 - 03/06/2023</t>
  </si>
  <si>
    <t>BERLAKU 12 MEI 2022</t>
  </si>
  <si>
    <t>DR LENNY JULIOES</t>
  </si>
  <si>
    <t>DR LENNY</t>
  </si>
  <si>
    <t>DOKTER PINJAM NAMA</t>
  </si>
  <si>
    <t>BERLAKU 19/11/2019 - 06/08/2022</t>
  </si>
  <si>
    <t>BERLAKU 15/11/2019 - 19/05/2022</t>
  </si>
  <si>
    <t>19970831/STRA-UP/2020/267784 BERLAKU 07/09/2021 - 31/08/2025</t>
  </si>
  <si>
    <t>ASISTEN APOTEKER PN</t>
  </si>
  <si>
    <t>BERLAKU 03/12/2019 - 05/11/2023</t>
  </si>
  <si>
    <t>NO STR 32.2.1.602.3.17.074251 BERLAKU 5/5/2023</t>
  </si>
  <si>
    <t>NO STR 73.2.1.100.1.20.211648 BERLAKU '28 Juni 2024</t>
  </si>
  <si>
    <t>RAHAYU LESTARI</t>
  </si>
  <si>
    <t>RAHAYU</t>
  </si>
  <si>
    <t>BERLAKU SAMPAI '12 Februari 2024</t>
  </si>
  <si>
    <t>BERLAKU SAMPAI 7 JULI 2026</t>
  </si>
  <si>
    <t>BERLAKU 02 Februari 2026</t>
  </si>
  <si>
    <t>BERLAKU 05/05/2017 - 11/04/2022</t>
  </si>
  <si>
    <t>BERLAKU 14/05/2019 - 04 Mei 2024</t>
  </si>
  <si>
    <t>BERLAKU 25/04/2019 - 10/09/2022</t>
  </si>
  <si>
    <t>STR : 3221100116160587 , NO. REKOMENDASI IDI ; 73/1018/SRIP.1/A/DU/09/2018, SIP DOK PELAKSANA DI MDL 446/DR.453/SIP.I/DPMPTSP/2018 BERLAKU 03/10/2018 - 11/06/2022</t>
  </si>
  <si>
    <t>STR : 3521100217118487 , NO. REKOMENDASI IDI ; 48/1018/SRIP.2/A/DU/05/2018, SIP DOK PELAKSANA DI MDL 446/dr.313/SIP.II/DPMPTSP/2018 BERLAKU18/07/2018 - 14/08/2022</t>
  </si>
  <si>
    <t>BERLAKU 08/08/2018 - 24/11/2022</t>
  </si>
  <si>
    <t>19860104/STRA-UI/2008/27327 BERLAKU 04/01/2021 - 04/01/2026</t>
  </si>
  <si>
    <t>BERLAKU 23/03/2017 - 19/07/2022</t>
  </si>
  <si>
    <t>BERLAKU 05/04/2021 - 23/11/2022</t>
  </si>
  <si>
    <t>BERLAKU 08/02/2021 - 31/10/2023</t>
  </si>
  <si>
    <t>BERLAKU 30/12/202 - 04/04/2024</t>
  </si>
  <si>
    <t>BERLAKU 4/24/2022</t>
  </si>
  <si>
    <t>DR ANDI</t>
  </si>
  <si>
    <t>PROSES REKOM NO. STR 1221100120208318</t>
  </si>
  <si>
    <t>NO STRA 19980530/STRA-USD/2021/270182 BERLAKU 30 Mei 2026</t>
  </si>
  <si>
    <t>NO. SIP : 22/2.102/31.72.01.1005/-1.779.3/e/2017 BERLAKU 12/12/2017 - 11/04/2022</t>
  </si>
  <si>
    <t>BERLAKU 8/25/2021</t>
  </si>
  <si>
    <t>NO. SIP : 25/2.102/31.72.01.1005/-1.779.3/e/2017 BERLAKU 28/12/2017 - 01/06/2023</t>
  </si>
  <si>
    <t>BERLAKU 13/12/2021 - 08/01/2026</t>
  </si>
  <si>
    <t>BERLAKU 16/01/2021 - 16/01/2026</t>
  </si>
  <si>
    <t>PINJAM NAMA DI KSM PLUIT</t>
  </si>
  <si>
    <t>BERLAKU 12/10/2021 - 10/05/2026</t>
  </si>
  <si>
    <t>BERLAKU 21/06/2018 - 11/04/2022</t>
  </si>
  <si>
    <t>BERLAKU 06/10/2021 - 25/04/2024</t>
  </si>
  <si>
    <t>BERLAKU 12/12/2018 - 22/11/2023</t>
  </si>
  <si>
    <t>BERLAKU 11/07/2018 - 15/12/2022</t>
  </si>
  <si>
    <t>DR INTAN SOFIANI</t>
  </si>
  <si>
    <t>BERLAKU 15 Juli 2022</t>
  </si>
  <si>
    <t>BERLAKU 28 Oktober 2024</t>
  </si>
  <si>
    <t>APT. NURUL UMMI</t>
  </si>
  <si>
    <t>UMMI</t>
  </si>
  <si>
    <t>BERLAKU 05 Maret 2022</t>
  </si>
  <si>
    <t>BERLAKU 24/09/2018 - 26/09/2022</t>
  </si>
  <si>
    <t>BERLAKU 20/12/2021 - 28/10/2024</t>
  </si>
  <si>
    <t>DR INDRIATI HARDIYANTI GUNAWAN</t>
  </si>
  <si>
    <t>PUR00</t>
  </si>
  <si>
    <t>PELAKSANA</t>
  </si>
  <si>
    <t>BERLAKU 31/1/2024</t>
  </si>
  <si>
    <t>DR LIE SIAN VA</t>
  </si>
  <si>
    <t>DR LIE</t>
  </si>
  <si>
    <t>BERLAKU 27/02/2018 - 17/11/2023</t>
  </si>
  <si>
    <t>BERLAKU 14/07/2021 - 20/06/2026</t>
  </si>
  <si>
    <t>BERLAKU 13  Maret 2023</t>
  </si>
  <si>
    <t>DR CUT FATIMAH</t>
  </si>
  <si>
    <t>DR CUT FATIMAH AZZAHRA</t>
  </si>
  <si>
    <t>CUT MIA MAULIDA</t>
  </si>
  <si>
    <t>CUT MIA</t>
  </si>
  <si>
    <t>BERLAKU 30 Juli 2023</t>
  </si>
  <si>
    <t>DR JOHAN SIEGAR</t>
  </si>
  <si>
    <t>DR JOHAN</t>
  </si>
  <si>
    <t>BERLAKU 04/12/2020 - 05/12/2022</t>
  </si>
  <si>
    <t>081396441711</t>
  </si>
  <si>
    <t>BERLAKU 05/12/2018 - 30/12/2023</t>
  </si>
  <si>
    <t>BERLAKU 21/09/2020 - 03/02/2023</t>
  </si>
  <si>
    <t>BERLAKU 20/10/2020 - 28/07/2025</t>
  </si>
  <si>
    <t>19920930/STRTTK-31/2020/20435 BERLAKU 06/04/2021 - 30/09/2026</t>
  </si>
  <si>
    <t>BERLAKU 06/10/2021 - 20/06/2026</t>
  </si>
  <si>
    <t>BERLAKU 06/10/2017- 01/08/2022</t>
  </si>
  <si>
    <t>BERLAKU 13/10/2020 - 28/01/2022</t>
  </si>
  <si>
    <t>BERLAKU 05/12/2022</t>
  </si>
  <si>
    <t>BERLAKU 18/10/2021 - 08/11/2026</t>
  </si>
  <si>
    <t>PROSES PERPANJANGAN STR</t>
  </si>
  <si>
    <t>RAHEL HUTAPEA</t>
  </si>
  <si>
    <t>RAHEL</t>
  </si>
  <si>
    <t>Proses Registasi Anggota PPNI</t>
  </si>
  <si>
    <t>DR SURYANI</t>
  </si>
  <si>
    <t>DR VERA HERLINA</t>
  </si>
  <si>
    <t>DR VERA</t>
  </si>
  <si>
    <t>DOKTER PENANGUNG JAWAB</t>
  </si>
  <si>
    <t>BERLAKU 19/12/2019 - 25/08/2023</t>
  </si>
  <si>
    <t>BERLAKU 08/01/2018 - 18/12/2022</t>
  </si>
  <si>
    <t>BERLAKU 08/01/2018 - 27/02/2023</t>
  </si>
  <si>
    <t>BERLAKU 09/12/2021 - 06/02/2026 STR. 19900206/SIPA-3216/2018/2.022</t>
  </si>
  <si>
    <t>DR PUTU YOANA</t>
  </si>
  <si>
    <t>BERLAKU 05/03/2021 - 12/08/2025</t>
  </si>
  <si>
    <t>3121100120221520 BERLAKU 09/05/2019 - 04/05/2024</t>
  </si>
  <si>
    <t>NO STR : 3121100120215502 NO SIP DOKTER : 440/208/IX/dr/DPMPTSP/2021 BERLAKU 29/09/2021 -05/05/2024</t>
  </si>
  <si>
    <t>ROUDATUL JANAH</t>
  </si>
  <si>
    <t>RJ</t>
  </si>
  <si>
    <t>BERLAKU 29/09/2019 - 29/09/2024</t>
  </si>
  <si>
    <t>BERLAKU 25/04/2019 - 31/10/2023</t>
  </si>
  <si>
    <t>BERLAKU 25/07/2019 - 01/09/2024</t>
  </si>
  <si>
    <t>DR SARIFATUL ALAWIYAH L</t>
  </si>
  <si>
    <t xml:space="preserve">DR JOHAN </t>
  </si>
  <si>
    <t>DOTER PENANGUNG JAWAB</t>
  </si>
  <si>
    <t>BERLAKU 28/09/2018 - 30/12/2023</t>
  </si>
  <si>
    <t>BERLAKU 01/07/2020 - 04/02/2026</t>
  </si>
  <si>
    <t>BERLAKU 28/09/2018 -15/03/2023</t>
  </si>
  <si>
    <t>BERLAKU 23/12/2019 - 05/10/2023</t>
  </si>
  <si>
    <t>BERLAKU 6/15/2024</t>
  </si>
  <si>
    <t>BERLAKU 09/06/2020 - 09/06/2025'</t>
  </si>
  <si>
    <t>19790316/STRA-UP/2008/210648MASA BERLAKU 09/07/2021 - 16/03/2026</t>
  </si>
  <si>
    <t>NO STRA 19950722/STRA-UNJANI/2018/257619 BERLAKU 21/09/2021 - 22/07/2023</t>
  </si>
  <si>
    <t>STR NO. 446/0520/Kes/VIII/2021 BERLAKU 20 Maret 2026</t>
  </si>
  <si>
    <t>DR CHRISTA PINGKAN TOMPODUNG</t>
  </si>
  <si>
    <t>DR CHRISTA</t>
  </si>
  <si>
    <t>JELITA JUANDA</t>
  </si>
  <si>
    <t>JULITA</t>
  </si>
  <si>
    <t>BERLAKU 6/25/2025</t>
  </si>
  <si>
    <t>DR DIAN ERISYAWANTY, SP.KK</t>
  </si>
  <si>
    <t>BERLAKU 9/28/2022</t>
  </si>
  <si>
    <t>BERLAKU 31 Mei 2023</t>
  </si>
  <si>
    <t>BERLAKU 02 Maret 2023</t>
  </si>
  <si>
    <t>SUDAH EXPIRED</t>
  </si>
  <si>
    <t>BERLAKU 12 oktober 2026</t>
  </si>
  <si>
    <t xml:space="preserve">BERLAKU 31 Mei 2023 </t>
  </si>
  <si>
    <t>BERLAKU 18 Januari 2022</t>
  </si>
  <si>
    <t>NINDI ROSTIKA</t>
  </si>
  <si>
    <t>ASISTEN APOTEKER PINJAM NAMA</t>
  </si>
  <si>
    <t>BERLAKU 10 Mei 2024</t>
  </si>
  <si>
    <t>BERLAKU 4/24/2023</t>
  </si>
  <si>
    <t>BERLAKU 11 Mei 2025</t>
  </si>
  <si>
    <t>NORALITA</t>
  </si>
  <si>
    <t>NORA</t>
  </si>
  <si>
    <t>DR ATIKA</t>
  </si>
  <si>
    <t>BERLAKU 30/05/2017 -  08/08/2022</t>
  </si>
  <si>
    <t>BERLAKU 16/02/2021 - 13/12/2025</t>
  </si>
  <si>
    <t>BERLAKU 17/06/2019 - 23/11/2022</t>
  </si>
  <si>
    <t>DOTKTER PENANGGUNG JAWAB</t>
  </si>
  <si>
    <t>BERLAKU 05/06/2018 - 01/06/2023</t>
  </si>
  <si>
    <t>NO STR : 3221100116160587 NO. REKOMENDASI OP IDI 74/1018/SRIP.2/A/DU/09/2018 NO SIP : 446/DR.456/SIPII/DPMPTSP/2018 BERLAKU 03/10/2018 - 11/06/20222022</t>
  </si>
  <si>
    <t>120152017-2085759 BERLAKU 29/04/2021 - 19/09/2022</t>
  </si>
  <si>
    <t>BERLAKU 24/04/2015 - 12/07/2026</t>
  </si>
  <si>
    <t>BERLAKU 03/10/2021 - 08/03/2024</t>
  </si>
  <si>
    <t>DR SYLVI GUNAWAN</t>
  </si>
  <si>
    <t>DR SYLVI</t>
  </si>
  <si>
    <t>BERLAKU 17/05/2017 - 29/12/2022</t>
  </si>
  <si>
    <t>DR NAFSIAH AYU FITHRIANI</t>
  </si>
  <si>
    <t>DR NAFSIAH</t>
  </si>
  <si>
    <t>BERLAKU 20/02/2018 - 17/11/2023</t>
  </si>
  <si>
    <t>BERLAKU 15/8/2023</t>
  </si>
  <si>
    <t>3121100120218505 BERLAKU 12/04/2021 - 28/10/2024</t>
  </si>
  <si>
    <t>NO STR : 1221100120219390 NO SIP NO. 446.1/DU/II/339-DPMPTSP/2021 (BALARAJA) BERLAKU 15/04/2021 - 15/07/2024</t>
  </si>
  <si>
    <t>020152120-3331103 BERLAKU 15/04/2021 - 30/06/2025</t>
  </si>
  <si>
    <t>MASIH DALAM PROSES PEMBUATAN</t>
  </si>
  <si>
    <t>32121100218138476 BERLAKU 8/3/2023</t>
  </si>
  <si>
    <t>BERLAKU 14/10/2021 - 31/01/2026</t>
  </si>
  <si>
    <t>NO STRTTK 19961026/STRTTK_32/2019/242617 BERLAKU 26 oktober 2024</t>
  </si>
  <si>
    <t>NO SIP PERAWAT 503/0374/SIPP/BIDANG PERIZINAN BERLAKU '27/12/2021 - 17/10/2025</t>
  </si>
  <si>
    <t>TOFAN</t>
  </si>
  <si>
    <t>BERLAKU 11/17/2024</t>
  </si>
  <si>
    <t>DR ANANTO PRASETYO, SP.OG</t>
  </si>
  <si>
    <t>DR ANANTO</t>
  </si>
  <si>
    <t>A1</t>
  </si>
  <si>
    <t>BERLAKU 06 Januari 2023</t>
  </si>
  <si>
    <t>BERLAKU 11/5/2023</t>
  </si>
  <si>
    <t>DR DEBBY</t>
  </si>
  <si>
    <t>DR FERRY</t>
  </si>
  <si>
    <t>DR SRI SUSANTI</t>
  </si>
  <si>
    <t>DOK PELAKSANA</t>
  </si>
  <si>
    <t>BERLAKU 13/11/2019 - 18/07/2023</t>
  </si>
  <si>
    <t>BERLAKU 12 /09/2018 - 04 /06/2022</t>
  </si>
  <si>
    <t>BERLAKU 13 Januari 2024</t>
  </si>
  <si>
    <t>28/09/2021 - 22/11/2026 DR PENANGGUNG JAWAB BERLAKU 28/09/2021 - 22/11/2026</t>
  </si>
  <si>
    <t>BERLAKU 2/25/2021 - 25/02/2026 APOTEKER PENANGGUNG JAWAB</t>
  </si>
  <si>
    <t>BERLAKU 15/11/2016 - 29/03/2022</t>
  </si>
  <si>
    <t>BERLAKU 4/12/2026</t>
  </si>
  <si>
    <t>NO STR DOKTER 1211100121214393 NO SIP 010.1/001-427/SIP.TM/DPMPTSP-STM/X/2021 BERLAKU 12/10/2021 -12/05/2024</t>
  </si>
  <si>
    <t>BERLAKU 1/4/2024</t>
  </si>
  <si>
    <t>LIDYA MATRIANI</t>
  </si>
  <si>
    <t>LIDYA</t>
  </si>
  <si>
    <t>BERLAKU 3/25/2022</t>
  </si>
  <si>
    <t>DR LENNO IDJIANTO</t>
  </si>
  <si>
    <t>DR ANNA PARAMITHA WIDJAJA KUSUMA</t>
  </si>
  <si>
    <t>NI NYOMAN KRISNA TRI SAPUTRI</t>
  </si>
  <si>
    <t>KUSUMA DENPASAR BALI</t>
  </si>
  <si>
    <t>DR LENNO</t>
  </si>
  <si>
    <t>DR ANNA</t>
  </si>
  <si>
    <t>NI NYOMAN</t>
  </si>
  <si>
    <t>DPS01</t>
  </si>
</sst>
</file>

<file path=xl/styles.xml><?xml version="1.0" encoding="utf-8"?>
<styleSheet xmlns="http://schemas.openxmlformats.org/spreadsheetml/2006/main" xmlns:mc="http://schemas.openxmlformats.org/markup-compatibility/2006" xmlns:x14ac="http://schemas.microsoft.com/office/spreadsheetml/2009/9/ac" mc:Ignorable="x14ac">
  <numFmts count="22">
    <numFmt numFmtId="41" formatCode="_(* #,##0_);_(* \(#,##0\);_(* &quot;-&quot;_);_(@_)"/>
    <numFmt numFmtId="43" formatCode="_(* #,##0.00_);_(* \(#,##0.00\);_(* &quot;-&quot;??_);_(@_)"/>
    <numFmt numFmtId="164" formatCode="&quot;$&quot;#,##0.00"/>
    <numFmt numFmtId="165" formatCode="d\-mmm\-yy;@"/>
    <numFmt numFmtId="166" formatCode="&quot;0&quot;#"/>
    <numFmt numFmtId="167" formatCode="d\-mmm\-yyyy;@"/>
    <numFmt numFmtId="168" formatCode="dd&quot; &quot;mmmm&quot; &quot;yyyy;@"/>
    <numFmt numFmtId="169" formatCode="[$-409]d\-mmm\-yy;@"/>
    <numFmt numFmtId="170" formatCode="_(* #,##0_);_(* \(#,##0\);_(* &quot;-&quot;??_);_(@_)"/>
    <numFmt numFmtId="171" formatCode="#,##0.00&quot; &quot;;&quot;-&quot;#,##0.00&quot; &quot;;&quot; -&quot;#&quot; &quot;;@&quot; &quot;"/>
    <numFmt numFmtId="172" formatCode="[$-409]m/d/yyyy"/>
    <numFmt numFmtId="173" formatCode="[$-809]dd\ mmmm\ yyyy;@"/>
    <numFmt numFmtId="174" formatCode="[$-409]d\-mmm\-yy"/>
    <numFmt numFmtId="175" formatCode="0000000000000000"/>
    <numFmt numFmtId="176" formatCode="[$-409]dd\-mmm\-yy;@"/>
    <numFmt numFmtId="177" formatCode="dd\-mmm\-yy"/>
    <numFmt numFmtId="178" formatCode="_-[$Rp-421]* #,##0_-;\-[$Rp-421]* #,##0_-;_-[$Rp-421]* &quot;-&quot;_-;_-@_-"/>
    <numFmt numFmtId="179" formatCode="dd/mm/yyyy;@"/>
    <numFmt numFmtId="180" formatCode="dd/mm/yy;@"/>
    <numFmt numFmtId="181" formatCode="[$Rp-421]#,##0"/>
    <numFmt numFmtId="182" formatCode="_-&quot;Rp&quot;* #,##0_-;\-&quot;Rp&quot;* #,##0_-;_-&quot;Rp&quot;* &quot;-&quot;_-;_-@_-"/>
    <numFmt numFmtId="183" formatCode="0;[Red]0"/>
  </numFmts>
  <fonts count="39">
    <font>
      <sz val="11"/>
      <color theme="1"/>
      <name val="Calibri"/>
      <family val="2"/>
      <scheme val="minor"/>
    </font>
    <font>
      <sz val="11"/>
      <color theme="1"/>
      <name val="Calibri"/>
      <family val="2"/>
      <scheme val="minor"/>
    </font>
    <font>
      <u/>
      <sz val="11"/>
      <color theme="10"/>
      <name val="Calibri"/>
      <family val="2"/>
      <scheme val="minor"/>
    </font>
    <font>
      <sz val="11"/>
      <color indexed="8"/>
      <name val="Calibri"/>
      <family val="2"/>
      <charset val="134"/>
    </font>
    <font>
      <sz val="10"/>
      <color indexed="8"/>
      <name val="Arial"/>
      <family val="2"/>
      <charset val="134"/>
    </font>
    <font>
      <sz val="10"/>
      <name val="Arial"/>
      <family val="2"/>
      <charset val="134"/>
    </font>
    <font>
      <sz val="10"/>
      <name val="Arial"/>
      <family val="2"/>
    </font>
    <font>
      <sz val="11"/>
      <color theme="1"/>
      <name val="Calibri"/>
      <family val="2"/>
      <charset val="1"/>
      <scheme val="minor"/>
    </font>
    <font>
      <b/>
      <sz val="9"/>
      <name val="Tahoma"/>
      <family val="2"/>
    </font>
    <font>
      <b/>
      <sz val="9"/>
      <color indexed="81"/>
      <name val="Tahoma"/>
      <family val="2"/>
    </font>
    <font>
      <b/>
      <sz val="9"/>
      <name val="Times New Roman"/>
      <family val="1"/>
    </font>
    <font>
      <sz val="9"/>
      <name val="Tahoma"/>
      <family val="2"/>
    </font>
    <font>
      <sz val="10"/>
      <color theme="1"/>
      <name val="Calibri"/>
      <family val="2"/>
      <scheme val="minor"/>
    </font>
    <font>
      <sz val="10"/>
      <name val="Calibri"/>
      <family val="2"/>
      <scheme val="minor"/>
    </font>
    <font>
      <sz val="10"/>
      <color indexed="8"/>
      <name val="Calibri"/>
      <family val="2"/>
      <scheme val="minor"/>
    </font>
    <font>
      <u/>
      <sz val="10"/>
      <color theme="10"/>
      <name val="Calibri"/>
      <family val="2"/>
      <scheme val="minor"/>
    </font>
    <font>
      <b/>
      <sz val="14"/>
      <color indexed="8"/>
      <name val="Calibri"/>
      <family val="2"/>
      <scheme val="minor"/>
    </font>
    <font>
      <b/>
      <sz val="14"/>
      <name val="Calibri"/>
      <family val="2"/>
      <scheme val="minor"/>
    </font>
    <font>
      <sz val="11"/>
      <color theme="1"/>
      <name val="Courier New"/>
      <family val="3"/>
    </font>
    <font>
      <sz val="11"/>
      <name val="Courier New"/>
      <family val="3"/>
    </font>
    <font>
      <sz val="8"/>
      <name val="Calibri"/>
      <family val="2"/>
      <scheme val="minor"/>
    </font>
    <font>
      <u/>
      <sz val="11"/>
      <color theme="10"/>
      <name val="Courier New"/>
      <family val="3"/>
    </font>
    <font>
      <sz val="11"/>
      <color indexed="8"/>
      <name val="Courier New"/>
      <family val="3"/>
    </font>
    <font>
      <sz val="9"/>
      <color indexed="81"/>
      <name val="Tahoma"/>
      <family val="2"/>
    </font>
    <font>
      <b/>
      <sz val="11"/>
      <color indexed="8"/>
      <name val="Courier New"/>
      <family val="3"/>
    </font>
    <font>
      <sz val="9"/>
      <name val="Times New Roman"/>
      <family val="1"/>
    </font>
    <font>
      <sz val="10"/>
      <color theme="1"/>
      <name val="Courier New"/>
      <family val="3"/>
    </font>
    <font>
      <sz val="10"/>
      <color theme="3"/>
      <name val="Courier New"/>
      <family val="3"/>
    </font>
    <font>
      <sz val="10"/>
      <color indexed="10"/>
      <name val="Courier New"/>
      <family val="3"/>
    </font>
    <font>
      <sz val="10"/>
      <name val="Courier New"/>
      <family val="3"/>
    </font>
    <font>
      <u/>
      <sz val="10"/>
      <color theme="3"/>
      <name val="Courier New"/>
      <family val="3"/>
    </font>
    <font>
      <sz val="10"/>
      <color indexed="8"/>
      <name val="Courier New"/>
      <family val="3"/>
    </font>
    <font>
      <u/>
      <sz val="10"/>
      <color indexed="8"/>
      <name val="Courier New"/>
      <family val="3"/>
    </font>
    <font>
      <b/>
      <sz val="10"/>
      <color indexed="8"/>
      <name val="Courier New"/>
      <family val="3"/>
    </font>
    <font>
      <b/>
      <sz val="10"/>
      <name val="Courier New"/>
      <family val="3"/>
    </font>
    <font>
      <u/>
      <sz val="10"/>
      <color theme="10"/>
      <name val="Courier New"/>
      <family val="3"/>
    </font>
    <font>
      <u/>
      <sz val="10"/>
      <name val="Courier New"/>
      <family val="3"/>
    </font>
    <font>
      <sz val="10"/>
      <color rgb="FFFF0000"/>
      <name val="Courier New"/>
      <family val="3"/>
    </font>
    <font>
      <sz val="10"/>
      <color theme="1"/>
      <name val="Calibri"/>
      <family val="2"/>
    </font>
  </fonts>
  <fills count="10">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1"/>
        <bgColor indexed="64"/>
      </patternFill>
    </fill>
    <fill>
      <patternFill patternType="solid">
        <fgColor rgb="FF00B0F0"/>
        <bgColor indexed="64"/>
      </patternFill>
    </fill>
  </fills>
  <borders count="11">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auto="1"/>
      </left>
      <right style="hair">
        <color auto="1"/>
      </right>
      <top style="hair">
        <color auto="1"/>
      </top>
      <bottom style="hair">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bottom style="thin">
        <color auto="1"/>
      </bottom>
      <diagonal/>
    </border>
    <border>
      <left style="thin">
        <color indexed="64"/>
      </left>
      <right style="thin">
        <color indexed="64"/>
      </right>
      <top/>
      <bottom/>
      <diagonal/>
    </border>
  </borders>
  <cellStyleXfs count="16">
    <xf numFmtId="0" fontId="0" fillId="0" borderId="0"/>
    <xf numFmtId="43" fontId="1" fillId="0" borderId="0" applyFont="0" applyFill="0" applyBorder="0" applyAlignment="0" applyProtection="0"/>
    <xf numFmtId="41"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alignment vertical="center"/>
    </xf>
    <xf numFmtId="171" fontId="4" fillId="0" borderId="0" applyBorder="0" applyProtection="0">
      <alignment vertical="center"/>
    </xf>
    <xf numFmtId="0" fontId="5" fillId="0" borderId="0">
      <alignment vertical="center"/>
    </xf>
    <xf numFmtId="0" fontId="1" fillId="0" borderId="0"/>
    <xf numFmtId="0" fontId="6" fillId="0" borderId="0"/>
    <xf numFmtId="0" fontId="1" fillId="0" borderId="0"/>
    <xf numFmtId="41" fontId="7" fillId="0" borderId="0" applyFont="0" applyFill="0" applyBorder="0" applyAlignment="0" applyProtection="0"/>
    <xf numFmtId="41" fontId="1" fillId="0" borderId="0" applyFont="0" applyFill="0" applyBorder="0" applyAlignment="0" applyProtection="0"/>
    <xf numFmtId="0" fontId="1" fillId="0" borderId="0"/>
    <xf numFmtId="0" fontId="1" fillId="0" borderId="0"/>
    <xf numFmtId="0" fontId="38" fillId="0" borderId="0"/>
  </cellStyleXfs>
  <cellXfs count="592">
    <xf numFmtId="0" fontId="0" fillId="0" borderId="0" xfId="0"/>
    <xf numFmtId="0" fontId="0" fillId="0" borderId="0" xfId="0" applyAlignment="1">
      <alignment horizontal="left"/>
    </xf>
    <xf numFmtId="0" fontId="12" fillId="0" borderId="3" xfId="0" quotePrefix="1" applyFont="1" applyFill="1" applyBorder="1" applyAlignment="1" applyProtection="1">
      <alignment horizontal="center" vertical="center" wrapText="1"/>
      <protection locked="0"/>
    </xf>
    <xf numFmtId="0" fontId="12" fillId="0" borderId="3" xfId="0" applyFont="1" applyFill="1" applyBorder="1" applyAlignment="1" applyProtection="1">
      <alignment horizontal="center" vertical="center"/>
      <protection locked="0"/>
    </xf>
    <xf numFmtId="0" fontId="12" fillId="0" borderId="3" xfId="0" quotePrefix="1" applyFont="1" applyFill="1" applyBorder="1" applyAlignment="1" applyProtection="1">
      <alignment horizontal="center" vertical="center"/>
      <protection locked="0"/>
    </xf>
    <xf numFmtId="0" fontId="12" fillId="0" borderId="3" xfId="0" applyFont="1" applyFill="1" applyBorder="1" applyAlignment="1" applyProtection="1">
      <alignment horizontal="left" vertical="center"/>
      <protection locked="0"/>
    </xf>
    <xf numFmtId="176" fontId="12" fillId="0" borderId="3" xfId="0" applyNumberFormat="1" applyFont="1" applyFill="1" applyBorder="1" applyAlignment="1" applyProtection="1">
      <alignment horizontal="center" vertical="center"/>
      <protection locked="0"/>
    </xf>
    <xf numFmtId="0" fontId="12" fillId="0" borderId="3" xfId="0" applyFont="1" applyFill="1" applyBorder="1" applyAlignment="1" applyProtection="1">
      <alignment horizontal="center" vertical="center" wrapText="1"/>
      <protection locked="0"/>
    </xf>
    <xf numFmtId="176" fontId="12" fillId="0" borderId="3" xfId="0" quotePrefix="1" applyNumberFormat="1" applyFont="1" applyFill="1" applyBorder="1" applyAlignment="1" applyProtection="1">
      <alignment horizontal="center" vertical="center"/>
      <protection locked="0"/>
    </xf>
    <xf numFmtId="0" fontId="15" fillId="0" borderId="3" xfId="4" quotePrefix="1" applyFont="1" applyFill="1" applyBorder="1" applyAlignment="1" applyProtection="1">
      <alignment horizontal="left" vertical="center"/>
      <protection locked="0"/>
    </xf>
    <xf numFmtId="0" fontId="12" fillId="0" borderId="3" xfId="0" applyFont="1" applyFill="1" applyBorder="1" applyAlignment="1">
      <alignment horizontal="center" vertical="center"/>
    </xf>
    <xf numFmtId="0" fontId="15" fillId="0" borderId="3" xfId="4" applyFont="1" applyFill="1" applyBorder="1" applyAlignment="1" applyProtection="1">
      <alignment vertical="center" wrapText="1"/>
      <protection locked="0"/>
    </xf>
    <xf numFmtId="0" fontId="15" fillId="0" borderId="3" xfId="4" applyFont="1" applyFill="1" applyBorder="1" applyAlignment="1" applyProtection="1">
      <alignment vertical="center"/>
      <protection locked="0"/>
    </xf>
    <xf numFmtId="0" fontId="12" fillId="0" borderId="3" xfId="0" applyFont="1" applyFill="1" applyBorder="1" applyAlignment="1">
      <alignment horizontal="left" vertical="center"/>
    </xf>
    <xf numFmtId="0" fontId="12" fillId="0" borderId="3" xfId="0" quotePrefix="1" applyFont="1" applyFill="1" applyBorder="1" applyAlignment="1">
      <alignment horizontal="center" vertical="center"/>
    </xf>
    <xf numFmtId="49" fontId="12" fillId="0" borderId="3" xfId="0" quotePrefix="1" applyNumberFormat="1" applyFont="1" applyFill="1" applyBorder="1" applyAlignment="1" applyProtection="1">
      <alignment horizontal="center" vertical="center" wrapText="1"/>
      <protection locked="0"/>
    </xf>
    <xf numFmtId="165" fontId="14" fillId="0" borderId="3" xfId="5" applyNumberFormat="1" applyFont="1" applyFill="1" applyBorder="1" applyAlignment="1">
      <alignment horizontal="left" vertical="center"/>
    </xf>
    <xf numFmtId="174" fontId="14" fillId="0" borderId="3" xfId="5" applyNumberFormat="1" applyFont="1" applyFill="1" applyBorder="1" applyAlignment="1">
      <alignment horizontal="left" vertical="center"/>
    </xf>
    <xf numFmtId="0" fontId="12" fillId="0" borderId="3" xfId="0" quotePrefix="1" applyFont="1" applyFill="1" applyBorder="1" applyAlignment="1" applyProtection="1">
      <alignment horizontal="left" vertical="center" wrapText="1"/>
      <protection locked="0"/>
    </xf>
    <xf numFmtId="0" fontId="12" fillId="0" borderId="3" xfId="0" quotePrefix="1" applyFont="1" applyFill="1" applyBorder="1" applyAlignment="1" applyProtection="1">
      <alignment horizontal="left" vertical="center"/>
      <protection locked="0"/>
    </xf>
    <xf numFmtId="49" fontId="12" fillId="0" borderId="3" xfId="0" quotePrefix="1" applyNumberFormat="1" applyFont="1" applyFill="1" applyBorder="1" applyAlignment="1" applyProtection="1">
      <alignment horizontal="left" vertical="center"/>
      <protection locked="0"/>
    </xf>
    <xf numFmtId="166" fontId="12" fillId="0" borderId="3" xfId="0" quotePrefix="1" applyNumberFormat="1" applyFont="1" applyFill="1" applyBorder="1" applyAlignment="1" applyProtection="1">
      <alignment horizontal="center" vertical="center" wrapText="1"/>
      <protection locked="0"/>
    </xf>
    <xf numFmtId="49" fontId="12" fillId="0" borderId="3" xfId="0" quotePrefix="1" applyNumberFormat="1" applyFont="1" applyFill="1" applyBorder="1" applyAlignment="1" applyProtection="1">
      <alignment horizontal="center" vertical="center"/>
      <protection locked="0"/>
    </xf>
    <xf numFmtId="49" fontId="12" fillId="0" borderId="3" xfId="0" quotePrefix="1" applyNumberFormat="1" applyFont="1" applyFill="1" applyBorder="1" applyAlignment="1" applyProtection="1">
      <alignment horizontal="left" vertical="center" wrapText="1"/>
      <protection locked="0"/>
    </xf>
    <xf numFmtId="0" fontId="12" fillId="0" borderId="3" xfId="0" applyFont="1" applyFill="1" applyBorder="1" applyAlignment="1" applyProtection="1">
      <alignment horizontal="left" vertical="center" wrapText="1"/>
      <protection locked="0"/>
    </xf>
    <xf numFmtId="166" fontId="12" fillId="0" borderId="3" xfId="0" applyNumberFormat="1" applyFont="1" applyFill="1" applyBorder="1" applyAlignment="1" applyProtection="1">
      <alignment horizontal="center" vertical="center" wrapText="1"/>
      <protection locked="0"/>
    </xf>
    <xf numFmtId="173" fontId="12" fillId="0" borderId="3" xfId="0" applyNumberFormat="1" applyFont="1" applyFill="1" applyBorder="1" applyAlignment="1" applyProtection="1">
      <alignment horizontal="left" vertical="center" wrapText="1"/>
      <protection locked="0"/>
    </xf>
    <xf numFmtId="177" fontId="13" fillId="0" borderId="3" xfId="0" applyNumberFormat="1" applyFont="1" applyFill="1" applyBorder="1" applyAlignment="1">
      <alignment horizontal="center" vertical="center"/>
    </xf>
    <xf numFmtId="0" fontId="12" fillId="0" borderId="3" xfId="0" applyFont="1" applyFill="1" applyBorder="1" applyAlignment="1" applyProtection="1">
      <alignment vertical="center" wrapText="1"/>
      <protection locked="0"/>
    </xf>
    <xf numFmtId="0" fontId="12" fillId="0" borderId="3" xfId="0" quotePrefix="1" applyFont="1" applyFill="1" applyBorder="1" applyAlignment="1" applyProtection="1">
      <alignment vertical="center" wrapText="1"/>
      <protection locked="0"/>
    </xf>
    <xf numFmtId="0" fontId="12" fillId="0" borderId="3" xfId="0" quotePrefix="1" applyFont="1" applyFill="1" applyBorder="1" applyAlignment="1">
      <alignment horizontal="left" vertical="center"/>
    </xf>
    <xf numFmtId="0" fontId="12" fillId="0" borderId="3" xfId="0" quotePrefix="1" applyFont="1" applyFill="1" applyBorder="1" applyAlignment="1">
      <alignment horizontal="center" vertical="center" wrapText="1"/>
    </xf>
    <xf numFmtId="177" fontId="12" fillId="0" borderId="3" xfId="0" applyNumberFormat="1" applyFont="1" applyFill="1" applyBorder="1" applyAlignment="1" applyProtection="1">
      <alignment horizontal="center" vertical="center" wrapText="1"/>
      <protection locked="0"/>
    </xf>
    <xf numFmtId="175" fontId="12" fillId="0" borderId="3" xfId="0" quotePrefix="1" applyNumberFormat="1" applyFont="1" applyFill="1" applyBorder="1" applyAlignment="1" applyProtection="1">
      <alignment horizontal="center" vertical="center"/>
      <protection locked="0"/>
    </xf>
    <xf numFmtId="169" fontId="12" fillId="0" borderId="3" xfId="0" applyNumberFormat="1" applyFont="1" applyFill="1" applyBorder="1" applyAlignment="1" applyProtection="1">
      <alignment horizontal="center" vertical="center"/>
      <protection locked="0"/>
    </xf>
    <xf numFmtId="0" fontId="12" fillId="0" borderId="3" xfId="0" applyFont="1" applyFill="1" applyBorder="1" applyAlignment="1" applyProtection="1">
      <alignment vertical="center"/>
      <protection locked="0"/>
    </xf>
    <xf numFmtId="166" fontId="12" fillId="0" borderId="3" xfId="0" quotePrefix="1" applyNumberFormat="1" applyFont="1" applyFill="1" applyBorder="1" applyAlignment="1" applyProtection="1">
      <alignment horizontal="center" vertical="center"/>
      <protection locked="0"/>
    </xf>
    <xf numFmtId="175" fontId="12" fillId="0" borderId="3" xfId="0" quotePrefix="1" applyNumberFormat="1" applyFont="1" applyFill="1" applyBorder="1" applyAlignment="1" applyProtection="1">
      <alignment vertical="center"/>
      <protection locked="0"/>
    </xf>
    <xf numFmtId="175" fontId="12" fillId="0" borderId="3" xfId="0" quotePrefix="1" applyNumberFormat="1" applyFont="1" applyFill="1" applyBorder="1" applyAlignment="1" applyProtection="1">
      <alignment horizontal="left" vertical="center"/>
      <protection locked="0"/>
    </xf>
    <xf numFmtId="166" fontId="12" fillId="0" borderId="3" xfId="0" quotePrefix="1" applyNumberFormat="1" applyFont="1" applyFill="1" applyBorder="1" applyAlignment="1">
      <alignment horizontal="center" vertical="center"/>
    </xf>
    <xf numFmtId="0" fontId="13" fillId="0" borderId="3" xfId="0" applyFont="1" applyFill="1" applyBorder="1" applyAlignment="1">
      <alignment horizontal="center" vertical="center"/>
    </xf>
    <xf numFmtId="15" fontId="12" fillId="0" borderId="3" xfId="0" applyNumberFormat="1" applyFont="1" applyFill="1" applyBorder="1" applyAlignment="1" applyProtection="1">
      <alignment horizontal="center" vertical="center" wrapText="1"/>
      <protection locked="0"/>
    </xf>
    <xf numFmtId="175" fontId="12" fillId="0" borderId="3" xfId="0" applyNumberFormat="1" applyFont="1" applyFill="1" applyBorder="1" applyAlignment="1" applyProtection="1">
      <alignment horizontal="center" vertical="center"/>
      <protection locked="0"/>
    </xf>
    <xf numFmtId="0" fontId="13" fillId="0" borderId="3" xfId="0" quotePrefix="1" applyFont="1" applyFill="1" applyBorder="1" applyAlignment="1">
      <alignment horizontal="center" vertical="center"/>
    </xf>
    <xf numFmtId="15" fontId="12" fillId="0" borderId="3" xfId="0" applyNumberFormat="1" applyFont="1" applyFill="1" applyBorder="1" applyAlignment="1">
      <alignment horizontal="center" vertical="center"/>
    </xf>
    <xf numFmtId="166" fontId="14" fillId="0" borderId="3" xfId="0" quotePrefix="1" applyNumberFormat="1" applyFont="1" applyFill="1" applyBorder="1" applyAlignment="1" applyProtection="1">
      <alignment horizontal="center" vertical="center"/>
      <protection locked="0"/>
    </xf>
    <xf numFmtId="0" fontId="14" fillId="0" borderId="3" xfId="0" quotePrefix="1" applyFont="1" applyFill="1" applyBorder="1" applyAlignment="1" applyProtection="1">
      <alignment horizontal="center" vertical="center"/>
      <protection locked="0"/>
    </xf>
    <xf numFmtId="0" fontId="14" fillId="0" borderId="3" xfId="0" quotePrefix="1" applyFont="1" applyFill="1" applyBorder="1" applyAlignment="1" applyProtection="1">
      <alignment horizontal="left" vertical="center" wrapText="1"/>
      <protection locked="0"/>
    </xf>
    <xf numFmtId="15" fontId="12" fillId="0" borderId="3" xfId="0" applyNumberFormat="1" applyFont="1" applyFill="1" applyBorder="1" applyAlignment="1" applyProtection="1">
      <alignment horizontal="left" vertical="center" wrapText="1"/>
      <protection locked="0"/>
    </xf>
    <xf numFmtId="166" fontId="12" fillId="0" borderId="3" xfId="0" quotePrefix="1" applyNumberFormat="1" applyFont="1" applyFill="1" applyBorder="1" applyAlignment="1" applyProtection="1">
      <alignment horizontal="left" vertical="center" wrapText="1"/>
      <protection locked="0"/>
    </xf>
    <xf numFmtId="175" fontId="12" fillId="0" borderId="3" xfId="0" applyNumberFormat="1" applyFont="1" applyFill="1" applyBorder="1" applyAlignment="1" applyProtection="1">
      <alignment horizontal="left" vertical="center"/>
      <protection locked="0"/>
    </xf>
    <xf numFmtId="175" fontId="12" fillId="0" borderId="3" xfId="0" quotePrefix="1" applyNumberFormat="1" applyFont="1" applyFill="1" applyBorder="1" applyAlignment="1" applyProtection="1">
      <alignment horizontal="center" vertical="center" wrapText="1"/>
      <protection locked="0"/>
    </xf>
    <xf numFmtId="0" fontId="16" fillId="2" borderId="3" xfId="5" applyFont="1" applyFill="1" applyBorder="1" applyAlignment="1">
      <alignment horizontal="center" vertical="center"/>
    </xf>
    <xf numFmtId="0" fontId="16" fillId="2" borderId="3" xfId="5" applyFont="1" applyFill="1" applyBorder="1" applyAlignment="1">
      <alignment horizontal="center" vertical="center" wrapText="1"/>
    </xf>
    <xf numFmtId="49" fontId="16" fillId="2" borderId="3" xfId="5" applyNumberFormat="1" applyFont="1" applyFill="1" applyBorder="1" applyAlignment="1">
      <alignment horizontal="center" vertical="center" wrapText="1"/>
    </xf>
    <xf numFmtId="165" fontId="16" fillId="2" borderId="3" xfId="5" applyNumberFormat="1" applyFont="1" applyFill="1" applyBorder="1" applyAlignment="1">
      <alignment horizontal="center" vertical="center"/>
    </xf>
    <xf numFmtId="0" fontId="16" fillId="2" borderId="3" xfId="7" applyFont="1" applyFill="1" applyBorder="1" applyAlignment="1">
      <alignment horizontal="center" vertical="center"/>
    </xf>
    <xf numFmtId="49" fontId="16" fillId="2" borderId="3" xfId="5" applyNumberFormat="1" applyFont="1" applyFill="1" applyBorder="1" applyAlignment="1">
      <alignment horizontal="center" vertical="center"/>
    </xf>
    <xf numFmtId="166" fontId="16" fillId="2" borderId="3" xfId="5" applyNumberFormat="1" applyFont="1" applyFill="1" applyBorder="1" applyAlignment="1">
      <alignment horizontal="center" vertical="center"/>
    </xf>
    <xf numFmtId="167" fontId="16" fillId="2" borderId="3" xfId="5" applyNumberFormat="1" applyFont="1" applyFill="1" applyBorder="1" applyAlignment="1">
      <alignment horizontal="center" vertical="center"/>
    </xf>
    <xf numFmtId="168" fontId="16" fillId="2" borderId="3" xfId="5" applyNumberFormat="1" applyFont="1" applyFill="1" applyBorder="1" applyAlignment="1">
      <alignment horizontal="center" vertical="center"/>
    </xf>
    <xf numFmtId="169" fontId="16" fillId="2" borderId="3" xfId="5" applyNumberFormat="1" applyFont="1" applyFill="1" applyBorder="1" applyAlignment="1">
      <alignment horizontal="center" vertical="center"/>
    </xf>
    <xf numFmtId="165" fontId="16" fillId="2" borderId="3" xfId="5" applyNumberFormat="1" applyFont="1" applyFill="1" applyBorder="1" applyAlignment="1">
      <alignment horizontal="center" vertical="center" wrapText="1"/>
    </xf>
    <xf numFmtId="170" fontId="16" fillId="2" borderId="3" xfId="1" applyNumberFormat="1" applyFont="1" applyFill="1" applyBorder="1" applyAlignment="1">
      <alignment horizontal="center" vertical="center" wrapText="1"/>
    </xf>
    <xf numFmtId="0" fontId="17" fillId="0" borderId="0" xfId="0" applyFont="1" applyFill="1" applyAlignment="1">
      <alignment horizontal="center" vertical="center"/>
    </xf>
    <xf numFmtId="0" fontId="12" fillId="0" borderId="3" xfId="0" applyFont="1" applyFill="1" applyBorder="1" applyAlignment="1">
      <alignment vertical="center"/>
    </xf>
    <xf numFmtId="1" fontId="13" fillId="0" borderId="3" xfId="0" applyNumberFormat="1" applyFont="1" applyFill="1" applyBorder="1" applyAlignment="1">
      <alignment horizontal="center" vertical="center"/>
    </xf>
    <xf numFmtId="173" fontId="13" fillId="0" borderId="3" xfId="0" applyNumberFormat="1" applyFont="1" applyFill="1" applyBorder="1" applyAlignment="1">
      <alignment horizontal="left" vertical="center"/>
    </xf>
    <xf numFmtId="0" fontId="13" fillId="0" borderId="3" xfId="0" applyFont="1" applyFill="1" applyBorder="1" applyAlignment="1">
      <alignment vertical="center"/>
    </xf>
    <xf numFmtId="170" fontId="12" fillId="0" borderId="3" xfId="1" applyNumberFormat="1" applyFont="1" applyFill="1" applyBorder="1" applyAlignment="1">
      <alignment vertical="center"/>
    </xf>
    <xf numFmtId="0" fontId="12" fillId="0" borderId="0" xfId="0" applyFont="1" applyFill="1" applyAlignment="1">
      <alignment vertical="center"/>
    </xf>
    <xf numFmtId="0" fontId="12" fillId="0" borderId="3" xfId="0" quotePrefix="1" applyFont="1" applyFill="1" applyBorder="1" applyAlignment="1">
      <alignment vertical="center"/>
    </xf>
    <xf numFmtId="0" fontId="15" fillId="0" borderId="3" xfId="4" applyFont="1" applyFill="1" applyBorder="1" applyAlignment="1">
      <alignment horizontal="center" vertical="center"/>
    </xf>
    <xf numFmtId="1" fontId="13" fillId="0" borderId="3" xfId="0" quotePrefix="1" applyNumberFormat="1" applyFont="1" applyFill="1" applyBorder="1" applyAlignment="1">
      <alignment horizontal="center" vertical="center"/>
    </xf>
    <xf numFmtId="1" fontId="13" fillId="0" borderId="3" xfId="0" quotePrefix="1" applyNumberFormat="1" applyFont="1" applyFill="1" applyBorder="1" applyAlignment="1">
      <alignment vertical="center"/>
    </xf>
    <xf numFmtId="0" fontId="13" fillId="0" borderId="3" xfId="9" applyFont="1" applyFill="1" applyBorder="1" applyAlignment="1">
      <alignment horizontal="left" vertical="center"/>
    </xf>
    <xf numFmtId="1" fontId="13" fillId="0" borderId="3" xfId="0" quotePrefix="1" applyNumberFormat="1" applyFont="1"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2" fillId="0" borderId="2" xfId="0" applyFont="1" applyFill="1" applyBorder="1" applyAlignment="1" applyProtection="1">
      <alignment horizontal="center" vertical="center" wrapText="1"/>
      <protection locked="0"/>
    </xf>
    <xf numFmtId="0" fontId="0" fillId="0" borderId="3" xfId="0" applyBorder="1" applyAlignment="1">
      <alignment horizontal="center" vertical="center"/>
    </xf>
    <xf numFmtId="15" fontId="18" fillId="0" borderId="3" xfId="0" applyNumberFormat="1" applyFont="1" applyBorder="1" applyAlignment="1">
      <alignment horizontal="center" vertical="center"/>
    </xf>
    <xf numFmtId="0" fontId="21" fillId="0" borderId="3" xfId="4" applyFont="1" applyFill="1" applyBorder="1" applyAlignment="1">
      <alignment horizontal="center" vertical="center"/>
    </xf>
    <xf numFmtId="0" fontId="21" fillId="0" borderId="3" xfId="4" applyFont="1" applyFill="1" applyBorder="1" applyAlignment="1" applyProtection="1">
      <alignment horizontal="center" vertical="center"/>
      <protection locked="0"/>
    </xf>
    <xf numFmtId="0" fontId="18" fillId="0" borderId="3" xfId="0" applyFont="1" applyBorder="1" applyAlignment="1">
      <alignment horizontal="center" vertical="center"/>
    </xf>
    <xf numFmtId="0" fontId="18" fillId="0" borderId="3" xfId="0" quotePrefix="1" applyFont="1" applyFill="1" applyBorder="1" applyAlignment="1">
      <alignment horizontal="center" vertical="center"/>
    </xf>
    <xf numFmtId="0" fontId="18" fillId="0" borderId="3" xfId="0" quotePrefix="1" applyFont="1" applyFill="1" applyBorder="1" applyAlignment="1">
      <alignment horizontal="center" vertical="center" wrapText="1"/>
    </xf>
    <xf numFmtId="0" fontId="18" fillId="0" borderId="3" xfId="0" quotePrefix="1" applyFont="1" applyFill="1" applyBorder="1" applyAlignment="1" applyProtection="1">
      <alignment horizontal="center" vertical="center" wrapText="1"/>
      <protection locked="0"/>
    </xf>
    <xf numFmtId="0" fontId="18" fillId="0" borderId="3" xfId="0" applyFont="1" applyFill="1" applyBorder="1" applyAlignment="1" applyProtection="1">
      <alignment horizontal="center" vertical="center" wrapText="1"/>
      <protection locked="0"/>
    </xf>
    <xf numFmtId="0" fontId="18" fillId="0" borderId="3" xfId="0" applyFont="1" applyFill="1" applyBorder="1" applyAlignment="1">
      <alignment horizontal="center" vertical="center"/>
    </xf>
    <xf numFmtId="0" fontId="18" fillId="0" borderId="3" xfId="0" applyFont="1" applyFill="1" applyBorder="1" applyAlignment="1" applyProtection="1">
      <alignment horizontal="left" vertical="center" wrapText="1"/>
      <protection locked="0"/>
    </xf>
    <xf numFmtId="0" fontId="18" fillId="0" borderId="3" xfId="0" applyFont="1" applyFill="1" applyBorder="1" applyAlignment="1">
      <alignment vertical="center"/>
    </xf>
    <xf numFmtId="176" fontId="18" fillId="0" borderId="3" xfId="0" quotePrefix="1" applyNumberFormat="1" applyFont="1" applyFill="1" applyBorder="1" applyAlignment="1" applyProtection="1">
      <alignment horizontal="center" vertical="center"/>
      <protection locked="0"/>
    </xf>
    <xf numFmtId="0" fontId="18" fillId="0" borderId="3" xfId="0" quotePrefix="1" applyFont="1" applyFill="1" applyBorder="1" applyAlignment="1" applyProtection="1">
      <alignment horizontal="center" vertical="center"/>
      <protection locked="0"/>
    </xf>
    <xf numFmtId="173" fontId="18" fillId="0" borderId="3" xfId="0" applyNumberFormat="1" applyFont="1" applyFill="1" applyBorder="1" applyAlignment="1" applyProtection="1">
      <alignment horizontal="center" vertical="center" wrapText="1"/>
      <protection locked="0"/>
    </xf>
    <xf numFmtId="165" fontId="22" fillId="0" borderId="3" xfId="5" applyNumberFormat="1" applyFont="1" applyFill="1" applyBorder="1" applyAlignment="1">
      <alignment horizontal="center" vertical="center"/>
    </xf>
    <xf numFmtId="15" fontId="18" fillId="0" borderId="3" xfId="0" applyNumberFormat="1" applyFont="1" applyFill="1" applyBorder="1" applyAlignment="1">
      <alignment horizontal="center" vertical="center"/>
    </xf>
    <xf numFmtId="174" fontId="22" fillId="0" borderId="3" xfId="5" applyNumberFormat="1" applyFont="1" applyFill="1" applyBorder="1" applyAlignment="1">
      <alignment horizontal="center" vertical="center"/>
    </xf>
    <xf numFmtId="0" fontId="19" fillId="0" borderId="3" xfId="0" applyFont="1" applyFill="1" applyBorder="1" applyAlignment="1">
      <alignment horizontal="center" vertical="center"/>
    </xf>
    <xf numFmtId="0" fontId="18" fillId="0" borderId="3" xfId="0" applyFont="1" applyFill="1" applyBorder="1" applyAlignment="1" applyProtection="1">
      <alignment vertical="center" wrapText="1"/>
      <protection locked="0"/>
    </xf>
    <xf numFmtId="166" fontId="18" fillId="0" borderId="3" xfId="0" quotePrefix="1" applyNumberFormat="1" applyFont="1" applyFill="1" applyBorder="1" applyAlignment="1" applyProtection="1">
      <alignment horizontal="center" vertical="center" wrapText="1"/>
      <protection locked="0"/>
    </xf>
    <xf numFmtId="0" fontId="18" fillId="0" borderId="3" xfId="0" applyFont="1" applyFill="1" applyBorder="1" applyAlignment="1" applyProtection="1">
      <alignment horizontal="center" vertical="center"/>
      <protection locked="0"/>
    </xf>
    <xf numFmtId="0" fontId="18" fillId="0" borderId="3" xfId="0" quotePrefix="1" applyFont="1" applyFill="1" applyBorder="1" applyAlignment="1">
      <alignment vertical="center"/>
    </xf>
    <xf numFmtId="170" fontId="18" fillId="0" borderId="3" xfId="1" applyNumberFormat="1" applyFont="1" applyFill="1" applyBorder="1" applyAlignment="1">
      <alignment vertical="center"/>
    </xf>
    <xf numFmtId="0" fontId="18" fillId="0" borderId="0" xfId="0" applyFont="1" applyFill="1" applyAlignment="1">
      <alignment vertical="center"/>
    </xf>
    <xf numFmtId="15" fontId="18" fillId="0" borderId="3" xfId="0" applyNumberFormat="1" applyFont="1" applyFill="1" applyBorder="1" applyAlignment="1">
      <alignment vertical="center"/>
    </xf>
    <xf numFmtId="0" fontId="18" fillId="0" borderId="3" xfId="0" quotePrefix="1" applyFont="1" applyFill="1" applyBorder="1" applyAlignment="1" applyProtection="1">
      <alignment horizontal="left" vertical="center" wrapText="1"/>
      <protection locked="0"/>
    </xf>
    <xf numFmtId="175" fontId="18" fillId="0" borderId="3" xfId="0" applyNumberFormat="1" applyFont="1" applyFill="1" applyBorder="1" applyAlignment="1" applyProtection="1">
      <alignment horizontal="center" vertical="center"/>
      <protection locked="0"/>
    </xf>
    <xf numFmtId="1" fontId="19" fillId="0" borderId="3" xfId="0" applyNumberFormat="1" applyFont="1" applyFill="1" applyBorder="1" applyAlignment="1">
      <alignment horizontal="center" vertical="center"/>
    </xf>
    <xf numFmtId="173" fontId="19" fillId="0" borderId="3" xfId="0" applyNumberFormat="1" applyFont="1" applyFill="1" applyBorder="1" applyAlignment="1">
      <alignment horizontal="center" vertical="center"/>
    </xf>
    <xf numFmtId="169" fontId="18" fillId="0" borderId="3" xfId="0" applyNumberFormat="1" applyFont="1" applyFill="1" applyBorder="1" applyAlignment="1" applyProtection="1">
      <alignment horizontal="center" vertical="center"/>
      <protection locked="0"/>
    </xf>
    <xf numFmtId="0" fontId="18" fillId="0" borderId="3" xfId="0" applyFont="1" applyFill="1" applyBorder="1" applyAlignment="1" applyProtection="1">
      <alignment vertical="center"/>
      <protection locked="0"/>
    </xf>
    <xf numFmtId="49" fontId="18" fillId="0" borderId="3" xfId="0" quotePrefix="1" applyNumberFormat="1" applyFont="1" applyFill="1" applyBorder="1" applyAlignment="1" applyProtection="1">
      <alignment horizontal="left" vertical="center"/>
      <protection locked="0"/>
    </xf>
    <xf numFmtId="0" fontId="18" fillId="0" borderId="3" xfId="0" applyFont="1" applyFill="1" applyBorder="1" applyAlignment="1">
      <alignment horizontal="left" vertical="center"/>
    </xf>
    <xf numFmtId="0" fontId="18" fillId="0" borderId="3" xfId="0" applyFont="1" applyFill="1" applyBorder="1" applyAlignment="1" applyProtection="1">
      <alignment horizontal="left" vertical="center"/>
      <protection locked="0"/>
    </xf>
    <xf numFmtId="176" fontId="18" fillId="0" borderId="3" xfId="0" applyNumberFormat="1" applyFont="1" applyFill="1" applyBorder="1" applyAlignment="1" applyProtection="1">
      <alignment horizontal="center" vertical="center"/>
      <protection locked="0"/>
    </xf>
    <xf numFmtId="0" fontId="18" fillId="0" borderId="3" xfId="0" quotePrefix="1" applyFont="1" applyFill="1" applyBorder="1" applyAlignment="1" applyProtection="1">
      <alignment horizontal="left" vertical="center"/>
      <protection locked="0"/>
    </xf>
    <xf numFmtId="177" fontId="18" fillId="0" borderId="3" xfId="0" applyNumberFormat="1" applyFont="1" applyFill="1" applyBorder="1" applyAlignment="1" applyProtection="1">
      <alignment horizontal="center" vertical="center" wrapText="1"/>
      <protection locked="0"/>
    </xf>
    <xf numFmtId="49" fontId="18" fillId="0" borderId="3" xfId="0" quotePrefix="1" applyNumberFormat="1" applyFont="1" applyFill="1" applyBorder="1" applyAlignment="1" applyProtection="1">
      <alignment horizontal="center" vertical="center" wrapText="1"/>
      <protection locked="0"/>
    </xf>
    <xf numFmtId="175" fontId="18" fillId="0" borderId="3" xfId="0" quotePrefix="1" applyNumberFormat="1" applyFont="1" applyFill="1" applyBorder="1" applyAlignment="1" applyProtection="1">
      <alignment horizontal="center" vertical="center"/>
      <protection locked="0"/>
    </xf>
    <xf numFmtId="175" fontId="18" fillId="0" borderId="3" xfId="0" quotePrefix="1" applyNumberFormat="1" applyFont="1" applyFill="1" applyBorder="1" applyAlignment="1" applyProtection="1">
      <alignment vertical="center"/>
      <protection locked="0"/>
    </xf>
    <xf numFmtId="15" fontId="18" fillId="0" borderId="3" xfId="0" applyNumberFormat="1" applyFont="1" applyFill="1" applyBorder="1" applyAlignment="1" applyProtection="1">
      <alignment horizontal="center" vertical="center" wrapText="1"/>
      <protection locked="0"/>
    </xf>
    <xf numFmtId="49" fontId="18" fillId="0" borderId="3" xfId="0" quotePrefix="1" applyNumberFormat="1" applyFont="1" applyFill="1" applyBorder="1" applyAlignment="1" applyProtection="1">
      <alignment horizontal="left" vertical="center" wrapText="1"/>
      <protection locked="0"/>
    </xf>
    <xf numFmtId="166" fontId="18" fillId="0" borderId="3" xfId="0" quotePrefix="1" applyNumberFormat="1" applyFont="1" applyFill="1" applyBorder="1" applyAlignment="1">
      <alignment horizontal="center" vertical="center"/>
    </xf>
    <xf numFmtId="177" fontId="19" fillId="0" borderId="3" xfId="0" applyNumberFormat="1" applyFont="1" applyFill="1" applyBorder="1" applyAlignment="1">
      <alignment horizontal="center" vertical="center"/>
    </xf>
    <xf numFmtId="0" fontId="19" fillId="0" borderId="3" xfId="0" applyFont="1" applyFill="1" applyBorder="1" applyAlignment="1">
      <alignment vertical="center"/>
    </xf>
    <xf numFmtId="0" fontId="19" fillId="0" borderId="3" xfId="0" quotePrefix="1" applyFont="1" applyFill="1" applyBorder="1" applyAlignment="1">
      <alignment vertical="center"/>
    </xf>
    <xf numFmtId="0" fontId="19" fillId="0" borderId="3" xfId="0" applyFont="1" applyFill="1" applyBorder="1" applyAlignment="1">
      <alignment horizontal="left" vertical="center"/>
    </xf>
    <xf numFmtId="0" fontId="18" fillId="0" borderId="3" xfId="0" applyFont="1" applyBorder="1" applyAlignment="1" applyProtection="1">
      <alignment vertical="center"/>
      <protection locked="0"/>
    </xf>
    <xf numFmtId="170" fontId="24" fillId="2" borderId="3" xfId="1" applyNumberFormat="1" applyFont="1" applyFill="1" applyBorder="1" applyAlignment="1">
      <alignment horizontal="center" vertical="center" wrapText="1"/>
    </xf>
    <xf numFmtId="0" fontId="18" fillId="0" borderId="3" xfId="13" applyFont="1" applyFill="1" applyBorder="1" applyAlignment="1" applyProtection="1">
      <alignment horizontal="left" vertical="center"/>
      <protection locked="0"/>
    </xf>
    <xf numFmtId="0" fontId="24" fillId="2" borderId="3" xfId="5" applyFont="1" applyFill="1" applyBorder="1" applyAlignment="1">
      <alignment horizontal="center" vertical="center" wrapText="1"/>
    </xf>
    <xf numFmtId="41" fontId="18" fillId="0" borderId="3" xfId="1" applyNumberFormat="1" applyFont="1" applyFill="1" applyBorder="1" applyAlignment="1" applyProtection="1">
      <alignment vertical="center" wrapText="1"/>
      <protection locked="0"/>
    </xf>
    <xf numFmtId="41" fontId="18" fillId="0" borderId="3" xfId="1" applyNumberFormat="1" applyFont="1" applyBorder="1" applyAlignment="1" applyProtection="1">
      <alignment vertical="center" wrapText="1"/>
      <protection locked="0"/>
    </xf>
    <xf numFmtId="178" fontId="18" fillId="0" borderId="0" xfId="0" applyNumberFormat="1" applyFont="1"/>
    <xf numFmtId="0" fontId="18" fillId="0" borderId="0" xfId="0" applyFont="1"/>
    <xf numFmtId="0" fontId="18" fillId="0" borderId="3" xfId="0" applyFont="1" applyBorder="1" applyAlignment="1">
      <alignment horizontal="center" vertical="center" wrapText="1"/>
    </xf>
    <xf numFmtId="0" fontId="18" fillId="0" borderId="3" xfId="0" applyFont="1" applyFill="1" applyBorder="1" applyAlignment="1">
      <alignment horizontal="left" vertical="center" wrapText="1"/>
    </xf>
    <xf numFmtId="0" fontId="18" fillId="0" borderId="3" xfId="0" quotePrefix="1" applyFont="1" applyFill="1" applyBorder="1" applyAlignment="1">
      <alignment horizontal="left" vertical="center" wrapText="1"/>
    </xf>
    <xf numFmtId="0" fontId="18" fillId="6" borderId="3" xfId="0" applyFont="1" applyFill="1" applyBorder="1" applyAlignment="1">
      <alignment horizontal="center" vertical="center" wrapText="1"/>
    </xf>
    <xf numFmtId="178" fontId="18" fillId="6" borderId="3" xfId="0" applyNumberFormat="1" applyFont="1" applyFill="1" applyBorder="1" applyAlignment="1">
      <alignment horizontal="center" vertical="center" wrapText="1"/>
    </xf>
    <xf numFmtId="178" fontId="18" fillId="0" borderId="3" xfId="0" applyNumberFormat="1" applyFont="1" applyBorder="1" applyAlignment="1">
      <alignment horizontal="left" vertical="center"/>
    </xf>
    <xf numFmtId="176" fontId="26" fillId="0" borderId="3" xfId="0" applyNumberFormat="1" applyFont="1" applyBorder="1" applyAlignment="1" applyProtection="1">
      <alignment horizontal="center" vertical="center"/>
      <protection locked="0"/>
    </xf>
    <xf numFmtId="0" fontId="26" fillId="0" borderId="3" xfId="0" quotePrefix="1" applyFont="1" applyFill="1" applyBorder="1" applyAlignment="1">
      <alignment horizontal="center"/>
    </xf>
    <xf numFmtId="0" fontId="26" fillId="0" borderId="3" xfId="0" quotePrefix="1" applyFont="1" applyFill="1" applyBorder="1" applyAlignment="1">
      <alignment horizontal="center" vertical="center"/>
    </xf>
    <xf numFmtId="164" fontId="28" fillId="0" borderId="0" xfId="3" applyNumberFormat="1" applyFont="1" applyFill="1" applyAlignment="1">
      <alignment horizontal="left" vertical="center"/>
    </xf>
    <xf numFmtId="0" fontId="28" fillId="0" borderId="0" xfId="5" applyFont="1" applyFill="1" applyAlignment="1">
      <alignment horizontal="center" vertical="center"/>
    </xf>
    <xf numFmtId="0" fontId="28" fillId="0" borderId="0" xfId="5" applyFont="1" applyFill="1" applyAlignment="1">
      <alignment horizontal="left" vertical="center"/>
    </xf>
    <xf numFmtId="165" fontId="28" fillId="0" borderId="0" xfId="5" applyNumberFormat="1" applyFont="1" applyFill="1" applyAlignment="1">
      <alignment horizontal="center" vertical="center"/>
    </xf>
    <xf numFmtId="0" fontId="28" fillId="0" borderId="0" xfId="5" applyFont="1" applyFill="1" applyAlignment="1">
      <alignment vertical="center"/>
    </xf>
    <xf numFmtId="0" fontId="28" fillId="0" borderId="1" xfId="5" applyFont="1" applyFill="1" applyBorder="1" applyAlignment="1">
      <alignment horizontal="left" vertical="center"/>
    </xf>
    <xf numFmtId="166" fontId="28" fillId="0" borderId="0" xfId="5" applyNumberFormat="1" applyFont="1" applyFill="1" applyAlignment="1">
      <alignment horizontal="center" vertical="center"/>
    </xf>
    <xf numFmtId="167" fontId="28" fillId="0" borderId="0" xfId="5" applyNumberFormat="1" applyFont="1" applyFill="1" applyAlignment="1">
      <alignment vertical="center"/>
    </xf>
    <xf numFmtId="167" fontId="28" fillId="0" borderId="0" xfId="5" applyNumberFormat="1" applyFont="1" applyFill="1" applyAlignment="1">
      <alignment horizontal="left" vertical="center"/>
    </xf>
    <xf numFmtId="168" fontId="28" fillId="0" borderId="0" xfId="5" applyNumberFormat="1" applyFont="1" applyFill="1" applyAlignment="1">
      <alignment vertical="center"/>
    </xf>
    <xf numFmtId="168" fontId="28" fillId="0" borderId="0" xfId="5" applyNumberFormat="1" applyFont="1" applyFill="1" applyAlignment="1">
      <alignment horizontal="left" vertical="center"/>
    </xf>
    <xf numFmtId="165" fontId="28" fillId="0" borderId="0" xfId="5" applyNumberFormat="1" applyFont="1" applyFill="1" applyAlignment="1">
      <alignment horizontal="left" vertical="center"/>
    </xf>
    <xf numFmtId="1" fontId="28" fillId="0" borderId="0" xfId="5" applyNumberFormat="1" applyFont="1" applyFill="1" applyAlignment="1">
      <alignment horizontal="left" vertical="center"/>
    </xf>
    <xf numFmtId="170" fontId="28" fillId="0" borderId="0" xfId="1" applyNumberFormat="1" applyFont="1" applyFill="1" applyAlignment="1">
      <alignment horizontal="left" vertical="center"/>
    </xf>
    <xf numFmtId="0" fontId="29" fillId="0" borderId="0" xfId="0" applyFont="1" applyFill="1" applyAlignment="1">
      <alignment vertical="center"/>
    </xf>
    <xf numFmtId="49" fontId="31" fillId="0" borderId="0" xfId="5" applyNumberFormat="1" applyFont="1" applyFill="1" applyAlignment="1">
      <alignment horizontal="left" vertical="center"/>
    </xf>
    <xf numFmtId="0" fontId="31" fillId="0" borderId="0" xfId="5" applyFont="1" applyFill="1" applyAlignment="1">
      <alignment horizontal="center" vertical="center"/>
    </xf>
    <xf numFmtId="0" fontId="31" fillId="0" borderId="0" xfId="5" applyFont="1" applyFill="1" applyAlignment="1">
      <alignment horizontal="left" vertical="center"/>
    </xf>
    <xf numFmtId="165" fontId="31" fillId="0" borderId="0" xfId="5" applyNumberFormat="1" applyFont="1" applyFill="1" applyAlignment="1">
      <alignment horizontal="center" vertical="center"/>
    </xf>
    <xf numFmtId="0" fontId="31" fillId="0" borderId="0" xfId="5" applyFont="1" applyFill="1" applyAlignment="1">
      <alignment vertical="center"/>
    </xf>
    <xf numFmtId="0" fontId="31" fillId="0" borderId="1" xfId="5" applyFont="1" applyFill="1" applyBorder="1" applyAlignment="1">
      <alignment horizontal="left" vertical="center"/>
    </xf>
    <xf numFmtId="166" fontId="31" fillId="0" borderId="0" xfId="5" applyNumberFormat="1" applyFont="1" applyFill="1" applyAlignment="1">
      <alignment horizontal="center" vertical="center"/>
    </xf>
    <xf numFmtId="167" fontId="31" fillId="0" borderId="0" xfId="5" applyNumberFormat="1" applyFont="1" applyFill="1" applyAlignment="1">
      <alignment vertical="center"/>
    </xf>
    <xf numFmtId="167" fontId="31" fillId="0" borderId="0" xfId="5" applyNumberFormat="1" applyFont="1" applyFill="1" applyAlignment="1">
      <alignment horizontal="left" vertical="center"/>
    </xf>
    <xf numFmtId="168" fontId="31" fillId="0" borderId="0" xfId="5" applyNumberFormat="1" applyFont="1" applyFill="1" applyAlignment="1">
      <alignment vertical="center"/>
    </xf>
    <xf numFmtId="168" fontId="31" fillId="0" borderId="0" xfId="5" applyNumberFormat="1" applyFont="1" applyFill="1" applyAlignment="1">
      <alignment horizontal="left" vertical="center"/>
    </xf>
    <xf numFmtId="165" fontId="31" fillId="0" borderId="0" xfId="5" applyNumberFormat="1" applyFont="1" applyFill="1" applyAlignment="1">
      <alignment horizontal="left" vertical="center"/>
    </xf>
    <xf numFmtId="1" fontId="31" fillId="0" borderId="0" xfId="5" applyNumberFormat="1" applyFont="1" applyFill="1" applyAlignment="1">
      <alignment horizontal="left" vertical="center"/>
    </xf>
    <xf numFmtId="170" fontId="31" fillId="0" borderId="0" xfId="1" applyNumberFormat="1" applyFont="1" applyFill="1" applyAlignment="1">
      <alignment horizontal="left" vertical="center"/>
    </xf>
    <xf numFmtId="0" fontId="32" fillId="0" borderId="0" xfId="5" applyFont="1" applyFill="1" applyAlignment="1">
      <alignment horizontal="left" vertical="center"/>
    </xf>
    <xf numFmtId="0" fontId="32" fillId="0" borderId="0" xfId="5" applyFont="1" applyFill="1" applyAlignment="1">
      <alignment horizontal="center" vertical="center"/>
    </xf>
    <xf numFmtId="165" fontId="32" fillId="0" borderId="0" xfId="5" applyNumberFormat="1" applyFont="1" applyFill="1" applyAlignment="1">
      <alignment horizontal="center" vertical="center"/>
    </xf>
    <xf numFmtId="172" fontId="31" fillId="0" borderId="0" xfId="5" applyNumberFormat="1" applyFont="1" applyFill="1" applyAlignment="1">
      <alignment horizontal="center" vertical="center"/>
    </xf>
    <xf numFmtId="165" fontId="33" fillId="2" borderId="3" xfId="5" applyNumberFormat="1" applyFont="1" applyFill="1" applyBorder="1" applyAlignment="1">
      <alignment horizontal="center" vertical="center" wrapText="1"/>
    </xf>
    <xf numFmtId="0" fontId="33" fillId="2" borderId="3" xfId="7" applyFont="1" applyFill="1" applyBorder="1" applyAlignment="1">
      <alignment horizontal="center" vertical="center" wrapText="1"/>
    </xf>
    <xf numFmtId="0" fontId="33" fillId="2" borderId="3" xfId="5" applyFont="1" applyFill="1" applyBorder="1" applyAlignment="1">
      <alignment horizontal="center" vertical="center"/>
    </xf>
    <xf numFmtId="166" fontId="33" fillId="2" borderId="3" xfId="5" applyNumberFormat="1" applyFont="1" applyFill="1" applyBorder="1" applyAlignment="1">
      <alignment horizontal="center" vertical="center" wrapText="1"/>
    </xf>
    <xf numFmtId="167" fontId="33" fillId="2" borderId="3" xfId="5" applyNumberFormat="1" applyFont="1" applyFill="1" applyBorder="1" applyAlignment="1">
      <alignment horizontal="center" vertical="center" wrapText="1"/>
    </xf>
    <xf numFmtId="168" fontId="33" fillId="2" borderId="3" xfId="5" applyNumberFormat="1" applyFont="1" applyFill="1" applyBorder="1" applyAlignment="1">
      <alignment horizontal="center" vertical="center" wrapText="1"/>
    </xf>
    <xf numFmtId="170" fontId="33" fillId="2" borderId="3" xfId="1" applyNumberFormat="1" applyFont="1" applyFill="1" applyBorder="1" applyAlignment="1">
      <alignment horizontal="center" vertical="center" wrapText="1"/>
    </xf>
    <xf numFmtId="0" fontId="34" fillId="0" borderId="0" xfId="0" applyFont="1" applyFill="1" applyAlignment="1">
      <alignment horizontal="center" vertical="center" wrapText="1"/>
    </xf>
    <xf numFmtId="0" fontId="26" fillId="0" borderId="3" xfId="0" applyFont="1" applyFill="1" applyBorder="1" applyAlignment="1">
      <alignment horizontal="center" vertical="center"/>
    </xf>
    <xf numFmtId="0" fontId="26" fillId="0" borderId="3" xfId="0" quotePrefix="1" applyFont="1" applyFill="1" applyBorder="1" applyAlignment="1" applyProtection="1">
      <alignment horizontal="left" vertical="center"/>
      <protection locked="0"/>
    </xf>
    <xf numFmtId="0" fontId="26" fillId="0" borderId="3" xfId="0" quotePrefix="1" applyFont="1" applyFill="1" applyBorder="1" applyAlignment="1" applyProtection="1">
      <alignment horizontal="center" vertical="center" wrapText="1"/>
      <protection locked="0"/>
    </xf>
    <xf numFmtId="0" fontId="26" fillId="0" borderId="3" xfId="0" applyFont="1" applyFill="1" applyBorder="1" applyAlignment="1" applyProtection="1">
      <alignment horizontal="left" vertical="center"/>
      <protection locked="0"/>
    </xf>
    <xf numFmtId="0" fontId="26" fillId="0" borderId="3" xfId="0" applyFont="1" applyFill="1" applyBorder="1" applyAlignment="1">
      <alignment vertical="center"/>
    </xf>
    <xf numFmtId="0" fontId="26" fillId="0" borderId="3" xfId="0" applyFont="1" applyFill="1" applyBorder="1" applyAlignment="1" applyProtection="1">
      <alignment horizontal="center" vertical="center"/>
      <protection locked="0"/>
    </xf>
    <xf numFmtId="176" fontId="26" fillId="0" borderId="3" xfId="0" quotePrefix="1" applyNumberFormat="1" applyFont="1" applyFill="1" applyBorder="1" applyAlignment="1" applyProtection="1">
      <alignment horizontal="center" vertical="center"/>
      <protection locked="0"/>
    </xf>
    <xf numFmtId="0" fontId="26" fillId="0" borderId="3" xfId="0" applyFont="1" applyFill="1" applyBorder="1" applyAlignment="1" applyProtection="1">
      <alignment horizontal="center" vertical="center" wrapText="1"/>
      <protection locked="0"/>
    </xf>
    <xf numFmtId="1" fontId="29" fillId="0" borderId="3" xfId="0" applyNumberFormat="1" applyFont="1" applyFill="1" applyBorder="1" applyAlignment="1">
      <alignment horizontal="center" vertical="center"/>
    </xf>
    <xf numFmtId="173" fontId="29" fillId="0" borderId="3" xfId="0" applyNumberFormat="1" applyFont="1" applyFill="1" applyBorder="1" applyAlignment="1">
      <alignment horizontal="center" vertical="center"/>
    </xf>
    <xf numFmtId="165" fontId="31" fillId="0" borderId="3" xfId="5" applyNumberFormat="1" applyFont="1" applyFill="1" applyBorder="1" applyAlignment="1">
      <alignment horizontal="center" vertical="center"/>
    </xf>
    <xf numFmtId="176" fontId="26" fillId="0" borderId="3" xfId="0" applyNumberFormat="1" applyFont="1" applyFill="1" applyBorder="1" applyAlignment="1" applyProtection="1">
      <alignment horizontal="center" vertical="center"/>
      <protection locked="0"/>
    </xf>
    <xf numFmtId="174" fontId="31" fillId="0" borderId="3" xfId="5" applyNumberFormat="1" applyFont="1" applyFill="1" applyBorder="1" applyAlignment="1">
      <alignment horizontal="center" vertical="center"/>
    </xf>
    <xf numFmtId="0" fontId="29" fillId="0" borderId="3" xfId="0" applyFont="1" applyFill="1" applyBorder="1" applyAlignment="1">
      <alignment horizontal="center" vertical="center"/>
    </xf>
    <xf numFmtId="0" fontId="26" fillId="0" borderId="3" xfId="0" quotePrefix="1" applyFont="1" applyFill="1" applyBorder="1" applyAlignment="1" applyProtection="1">
      <alignment horizontal="left" vertical="center" wrapText="1"/>
      <protection locked="0"/>
    </xf>
    <xf numFmtId="166" fontId="26" fillId="0" borderId="3" xfId="0" quotePrefix="1" applyNumberFormat="1" applyFont="1" applyFill="1" applyBorder="1" applyAlignment="1" applyProtection="1">
      <alignment horizontal="center" vertical="center" wrapText="1"/>
      <protection locked="0"/>
    </xf>
    <xf numFmtId="0" fontId="26" fillId="0" borderId="3" xfId="0" quotePrefix="1" applyFont="1" applyFill="1" applyBorder="1" applyAlignment="1" applyProtection="1">
      <alignment horizontal="center" vertical="center"/>
      <protection locked="0"/>
    </xf>
    <xf numFmtId="170" fontId="26" fillId="0" borderId="3" xfId="1" applyNumberFormat="1" applyFont="1" applyFill="1" applyBorder="1" applyAlignment="1">
      <alignment vertical="center"/>
    </xf>
    <xf numFmtId="0" fontId="26" fillId="0" borderId="0" xfId="0" applyFont="1" applyFill="1" applyAlignment="1">
      <alignment vertical="center"/>
    </xf>
    <xf numFmtId="175" fontId="26" fillId="0" borderId="3" xfId="0" applyNumberFormat="1" applyFont="1" applyFill="1" applyBorder="1" applyAlignment="1" applyProtection="1">
      <alignment horizontal="center" vertical="center"/>
      <protection locked="0"/>
    </xf>
    <xf numFmtId="169" fontId="26" fillId="0" borderId="3" xfId="0" applyNumberFormat="1" applyFont="1" applyFill="1" applyBorder="1" applyAlignment="1" applyProtection="1">
      <alignment horizontal="center" vertical="center"/>
      <protection locked="0"/>
    </xf>
    <xf numFmtId="0" fontId="26" fillId="0" borderId="3" xfId="0" applyFont="1" applyFill="1" applyBorder="1" applyAlignment="1" applyProtection="1">
      <alignment vertical="center"/>
      <protection locked="0"/>
    </xf>
    <xf numFmtId="166" fontId="26" fillId="0" borderId="3" xfId="0" quotePrefix="1" applyNumberFormat="1" applyFont="1" applyFill="1" applyBorder="1" applyAlignment="1" applyProtection="1">
      <alignment horizontal="center" vertical="center"/>
      <protection locked="0"/>
    </xf>
    <xf numFmtId="0" fontId="26" fillId="0" borderId="3" xfId="0" applyFont="1" applyFill="1" applyBorder="1" applyAlignment="1" applyProtection="1">
      <alignment horizontal="left" vertical="center" wrapText="1"/>
      <protection locked="0"/>
    </xf>
    <xf numFmtId="175" fontId="26" fillId="0" borderId="3" xfId="0" quotePrefix="1" applyNumberFormat="1" applyFont="1" applyFill="1" applyBorder="1" applyAlignment="1" applyProtection="1">
      <alignment horizontal="left" vertical="center"/>
      <protection locked="0"/>
    </xf>
    <xf numFmtId="0" fontId="35" fillId="0" borderId="3" xfId="4" applyFont="1" applyFill="1" applyBorder="1" applyAlignment="1" applyProtection="1">
      <alignment horizontal="center" vertical="center"/>
      <protection locked="0"/>
    </xf>
    <xf numFmtId="49" fontId="26" fillId="0" borderId="3" xfId="0" quotePrefix="1" applyNumberFormat="1" applyFont="1" applyFill="1" applyBorder="1" applyAlignment="1" applyProtection="1">
      <alignment horizontal="center" vertical="center" wrapText="1"/>
      <protection locked="0"/>
    </xf>
    <xf numFmtId="166" fontId="31" fillId="0" borderId="3" xfId="0" quotePrefix="1" applyNumberFormat="1" applyFont="1" applyFill="1" applyBorder="1" applyAlignment="1" applyProtection="1">
      <alignment horizontal="center" vertical="center"/>
      <protection locked="0"/>
    </xf>
    <xf numFmtId="0" fontId="31" fillId="0" borderId="3" xfId="0" quotePrefix="1" applyFont="1" applyFill="1" applyBorder="1" applyAlignment="1" applyProtection="1">
      <alignment horizontal="left" vertical="center"/>
      <protection locked="0"/>
    </xf>
    <xf numFmtId="0" fontId="31" fillId="0" borderId="3" xfId="0" quotePrefix="1" applyFont="1" applyFill="1" applyBorder="1" applyAlignment="1" applyProtection="1">
      <alignment horizontal="left" vertical="center" wrapText="1"/>
      <protection locked="0"/>
    </xf>
    <xf numFmtId="0" fontId="26" fillId="0" borderId="3" xfId="0" quotePrefix="1" applyFont="1" applyFill="1" applyBorder="1" applyAlignment="1">
      <alignment horizontal="center" vertical="center" wrapText="1"/>
    </xf>
    <xf numFmtId="0" fontId="26" fillId="0" borderId="3" xfId="0" applyFont="1" applyFill="1" applyBorder="1" applyAlignment="1">
      <alignment horizontal="left" vertical="center"/>
    </xf>
    <xf numFmtId="175" fontId="26" fillId="0" borderId="3" xfId="0" quotePrefix="1" applyNumberFormat="1" applyFont="1" applyFill="1" applyBorder="1" applyAlignment="1" applyProtection="1">
      <alignment vertical="center"/>
      <protection locked="0"/>
    </xf>
    <xf numFmtId="15" fontId="26" fillId="0" borderId="3" xfId="0" applyNumberFormat="1" applyFont="1" applyFill="1" applyBorder="1" applyAlignment="1">
      <alignment vertical="center"/>
    </xf>
    <xf numFmtId="175" fontId="26" fillId="0" borderId="3" xfId="0" quotePrefix="1" applyNumberFormat="1" applyFont="1" applyFill="1" applyBorder="1" applyAlignment="1" applyProtection="1">
      <alignment horizontal="center" vertical="center"/>
      <protection locked="0"/>
    </xf>
    <xf numFmtId="173" fontId="26" fillId="0" borderId="3" xfId="0" applyNumberFormat="1" applyFont="1" applyFill="1" applyBorder="1" applyAlignment="1" applyProtection="1">
      <alignment horizontal="center" vertical="center" wrapText="1"/>
      <protection locked="0"/>
    </xf>
    <xf numFmtId="15" fontId="26" fillId="0" borderId="3" xfId="0" applyNumberFormat="1" applyFont="1" applyFill="1" applyBorder="1" applyAlignment="1" applyProtection="1">
      <alignment horizontal="center" vertical="center" wrapText="1"/>
      <protection locked="0"/>
    </xf>
    <xf numFmtId="0" fontId="26" fillId="0" borderId="3" xfId="0" applyFont="1" applyFill="1" applyBorder="1" applyAlignment="1" applyProtection="1">
      <alignment vertical="center" wrapText="1"/>
      <protection locked="0"/>
    </xf>
    <xf numFmtId="0" fontId="29" fillId="0" borderId="3" xfId="0" quotePrefix="1" applyFont="1" applyFill="1" applyBorder="1" applyAlignment="1">
      <alignment horizontal="left" vertical="center"/>
    </xf>
    <xf numFmtId="17" fontId="26" fillId="0" borderId="3" xfId="0" applyNumberFormat="1" applyFont="1" applyFill="1" applyBorder="1" applyAlignment="1" applyProtection="1">
      <alignment horizontal="center" vertical="center" wrapText="1"/>
      <protection locked="0"/>
    </xf>
    <xf numFmtId="0" fontId="26" fillId="0" borderId="3" xfId="0" quotePrefix="1" applyFont="1" applyFill="1" applyBorder="1" applyAlignment="1">
      <alignment vertical="center"/>
    </xf>
    <xf numFmtId="0" fontId="35" fillId="0" borderId="3" xfId="4" applyFont="1" applyFill="1" applyBorder="1" applyAlignment="1">
      <alignment horizontal="center" vertical="center"/>
    </xf>
    <xf numFmtId="0" fontId="26" fillId="0" borderId="3" xfId="0" quotePrefix="1" applyFont="1" applyBorder="1" applyAlignment="1">
      <alignment horizontal="center" vertical="center"/>
    </xf>
    <xf numFmtId="49" fontId="26" fillId="0" borderId="3" xfId="0" quotePrefix="1" applyNumberFormat="1" applyFont="1" applyFill="1" applyBorder="1" applyAlignment="1" applyProtection="1">
      <alignment horizontal="left" vertical="center"/>
      <protection locked="0"/>
    </xf>
    <xf numFmtId="0" fontId="35" fillId="0" borderId="3" xfId="4" quotePrefix="1" applyFont="1" applyFill="1" applyBorder="1" applyAlignment="1" applyProtection="1">
      <alignment horizontal="center" vertical="center"/>
      <protection locked="0"/>
    </xf>
    <xf numFmtId="49" fontId="26" fillId="0" borderId="3" xfId="0" quotePrefix="1" applyNumberFormat="1" applyFont="1" applyFill="1" applyBorder="1" applyAlignment="1" applyProtection="1">
      <alignment horizontal="left" vertical="center" wrapText="1"/>
      <protection locked="0"/>
    </xf>
    <xf numFmtId="1" fontId="29" fillId="0" borderId="3" xfId="0" quotePrefix="1" applyNumberFormat="1" applyFont="1" applyFill="1" applyBorder="1" applyAlignment="1">
      <alignment horizontal="center" vertical="center"/>
    </xf>
    <xf numFmtId="0" fontId="26" fillId="0" borderId="3" xfId="0" quotePrefix="1" applyFont="1" applyFill="1" applyBorder="1" applyAlignment="1" applyProtection="1">
      <alignment vertical="center" wrapText="1"/>
      <protection locked="0"/>
    </xf>
    <xf numFmtId="1" fontId="29" fillId="0" borderId="3" xfId="0" quotePrefix="1" applyNumberFormat="1" applyFont="1" applyFill="1" applyBorder="1" applyAlignment="1">
      <alignment horizontal="left" vertical="center"/>
    </xf>
    <xf numFmtId="0" fontId="26" fillId="4" borderId="3" xfId="0" applyFont="1" applyFill="1" applyBorder="1" applyAlignment="1" applyProtection="1">
      <alignment horizontal="left" vertical="center"/>
      <protection locked="0"/>
    </xf>
    <xf numFmtId="15" fontId="26" fillId="0" borderId="3" xfId="0" applyNumberFormat="1" applyFont="1" applyFill="1" applyBorder="1" applyAlignment="1">
      <alignment horizontal="center" vertical="center"/>
    </xf>
    <xf numFmtId="0" fontId="26" fillId="4" borderId="3" xfId="0" applyFont="1" applyFill="1" applyBorder="1" applyAlignment="1" applyProtection="1">
      <alignment vertical="center" wrapText="1"/>
      <protection locked="0"/>
    </xf>
    <xf numFmtId="0" fontId="26" fillId="0" borderId="3" xfId="0" quotePrefix="1" applyFont="1" applyFill="1" applyBorder="1" applyAlignment="1">
      <alignment horizontal="left" vertical="center"/>
    </xf>
    <xf numFmtId="177" fontId="29" fillId="0" borderId="3" xfId="0" applyNumberFormat="1" applyFont="1" applyFill="1" applyBorder="1" applyAlignment="1">
      <alignment horizontal="center" vertical="center"/>
    </xf>
    <xf numFmtId="17" fontId="26" fillId="4" borderId="3" xfId="0" applyNumberFormat="1" applyFont="1" applyFill="1" applyBorder="1" applyAlignment="1" applyProtection="1">
      <alignment vertical="center" wrapText="1"/>
      <protection locked="0"/>
    </xf>
    <xf numFmtId="0" fontId="26" fillId="4" borderId="3" xfId="0" quotePrefix="1" applyFont="1" applyFill="1" applyBorder="1" applyAlignment="1" applyProtection="1">
      <alignment horizontal="left" vertical="center"/>
      <protection locked="0"/>
    </xf>
    <xf numFmtId="0" fontId="26" fillId="4" borderId="3" xfId="0" quotePrefix="1" applyFont="1" applyFill="1" applyBorder="1" applyAlignment="1" applyProtection="1">
      <alignment horizontal="center" vertical="center" wrapText="1"/>
      <protection locked="0"/>
    </xf>
    <xf numFmtId="166" fontId="26" fillId="0" borderId="3" xfId="0" applyNumberFormat="1" applyFont="1" applyFill="1" applyBorder="1" applyAlignment="1" applyProtection="1">
      <alignment horizontal="center" vertical="center" wrapText="1"/>
      <protection locked="0"/>
    </xf>
    <xf numFmtId="0" fontId="26" fillId="4" borderId="3" xfId="0" applyFont="1" applyFill="1" applyBorder="1" applyAlignment="1" applyProtection="1">
      <alignment horizontal="center" vertical="center" wrapText="1"/>
      <protection locked="0"/>
    </xf>
    <xf numFmtId="17" fontId="26" fillId="4" borderId="3" xfId="0" applyNumberFormat="1" applyFont="1" applyFill="1" applyBorder="1" applyAlignment="1" applyProtection="1">
      <alignment horizontal="center" vertical="center" wrapText="1"/>
      <protection locked="0"/>
    </xf>
    <xf numFmtId="0" fontId="29" fillId="0" borderId="3" xfId="9" applyFont="1" applyFill="1" applyBorder="1" applyAlignment="1">
      <alignment horizontal="left" vertical="center"/>
    </xf>
    <xf numFmtId="0" fontId="29" fillId="0" borderId="3" xfId="0" applyFont="1" applyFill="1" applyBorder="1" applyAlignment="1">
      <alignment horizontal="left" vertical="center"/>
    </xf>
    <xf numFmtId="177" fontId="29" fillId="0" borderId="3" xfId="0" applyNumberFormat="1" applyFont="1" applyBorder="1"/>
    <xf numFmtId="177" fontId="29" fillId="0" borderId="3" xfId="0" applyNumberFormat="1" applyFont="1" applyBorder="1" applyAlignment="1">
      <alignment horizontal="center"/>
    </xf>
    <xf numFmtId="0" fontId="26" fillId="0" borderId="3" xfId="0" applyFont="1" applyBorder="1"/>
    <xf numFmtId="166" fontId="26" fillId="0" borderId="3" xfId="0" quotePrefix="1" applyNumberFormat="1" applyFont="1" applyFill="1" applyBorder="1" applyAlignment="1">
      <alignment horizontal="center" vertical="center"/>
    </xf>
    <xf numFmtId="0" fontId="26" fillId="0" borderId="3" xfId="0" quotePrefix="1" applyFont="1" applyBorder="1" applyAlignment="1" applyProtection="1">
      <alignment horizontal="left" vertical="center" wrapText="1"/>
      <protection locked="0"/>
    </xf>
    <xf numFmtId="0" fontId="26" fillId="0" borderId="0" xfId="0" applyFont="1" applyFill="1" applyAlignment="1">
      <alignment horizontal="center" vertical="center"/>
    </xf>
    <xf numFmtId="0" fontId="26" fillId="0" borderId="0" xfId="0" applyFont="1" applyFill="1" applyAlignment="1">
      <alignment horizontal="left" vertical="center"/>
    </xf>
    <xf numFmtId="166" fontId="26" fillId="0" borderId="0" xfId="0" applyNumberFormat="1" applyFont="1" applyFill="1" applyAlignment="1">
      <alignment horizontal="center" vertical="center"/>
    </xf>
    <xf numFmtId="170" fontId="26" fillId="0" borderId="0" xfId="1" applyNumberFormat="1" applyFont="1" applyFill="1" applyAlignment="1">
      <alignment vertical="center"/>
    </xf>
    <xf numFmtId="0" fontId="26" fillId="0" borderId="3" xfId="0" quotePrefix="1" applyFont="1" applyBorder="1" applyAlignment="1">
      <alignment horizontal="left"/>
    </xf>
    <xf numFmtId="0" fontId="26" fillId="0" borderId="3" xfId="0" applyFont="1" applyBorder="1" applyAlignment="1">
      <alignment horizontal="left" vertical="center"/>
    </xf>
    <xf numFmtId="0" fontId="26" fillId="0" borderId="3" xfId="0" quotePrefix="1" applyFont="1" applyBorder="1" applyAlignment="1">
      <alignment horizontal="left" vertical="center"/>
    </xf>
    <xf numFmtId="0" fontId="26" fillId="0" borderId="0" xfId="0" applyFont="1"/>
    <xf numFmtId="0" fontId="26" fillId="4" borderId="3" xfId="0" applyFont="1" applyFill="1" applyBorder="1" applyAlignment="1" applyProtection="1">
      <alignment horizontal="center" vertical="center"/>
      <protection locked="0"/>
    </xf>
    <xf numFmtId="0" fontId="26" fillId="4" borderId="3" xfId="0" applyFont="1" applyFill="1" applyBorder="1" applyAlignment="1">
      <alignment vertical="center"/>
    </xf>
    <xf numFmtId="0" fontId="26" fillId="4" borderId="3" xfId="0" applyFont="1" applyFill="1" applyBorder="1" applyAlignment="1">
      <alignment horizontal="center" vertical="center"/>
    </xf>
    <xf numFmtId="0" fontId="26" fillId="3" borderId="3" xfId="0" applyFont="1" applyFill="1" applyBorder="1" applyAlignment="1" applyProtection="1">
      <alignment horizontal="left" vertical="center"/>
      <protection locked="0"/>
    </xf>
    <xf numFmtId="0" fontId="33" fillId="2" borderId="3" xfId="5" applyFont="1" applyFill="1" applyBorder="1" applyAlignment="1">
      <alignment horizontal="center" vertical="center" wrapText="1"/>
    </xf>
    <xf numFmtId="173" fontId="33" fillId="2" borderId="3" xfId="5" applyNumberFormat="1" applyFont="1" applyFill="1" applyBorder="1" applyAlignment="1">
      <alignment horizontal="center" vertical="center" wrapText="1"/>
    </xf>
    <xf numFmtId="173" fontId="26" fillId="0" borderId="0" xfId="0" applyNumberFormat="1" applyFont="1"/>
    <xf numFmtId="0" fontId="26" fillId="0" borderId="3" xfId="0" applyFont="1" applyFill="1" applyBorder="1"/>
    <xf numFmtId="173" fontId="26" fillId="0" borderId="3" xfId="0" applyNumberFormat="1" applyFont="1" applyBorder="1" applyAlignment="1">
      <alignment horizontal="center"/>
    </xf>
    <xf numFmtId="0" fontId="26" fillId="0" borderId="3" xfId="0" applyFont="1" applyBorder="1" applyAlignment="1">
      <alignment horizontal="center" vertical="center"/>
    </xf>
    <xf numFmtId="0" fontId="26" fillId="6" borderId="3" xfId="0" applyFont="1" applyFill="1" applyBorder="1" applyAlignment="1">
      <alignment horizontal="center" vertical="center"/>
    </xf>
    <xf numFmtId="0" fontId="26" fillId="6" borderId="3" xfId="0" applyFont="1" applyFill="1" applyBorder="1" applyAlignment="1" applyProtection="1">
      <alignment horizontal="left" vertical="center"/>
      <protection locked="0"/>
    </xf>
    <xf numFmtId="173" fontId="26" fillId="6" borderId="3" xfId="0" applyNumberFormat="1" applyFont="1" applyFill="1" applyBorder="1" applyAlignment="1">
      <alignment horizontal="center" vertical="center"/>
    </xf>
    <xf numFmtId="173" fontId="29" fillId="6" borderId="3" xfId="0" applyNumberFormat="1" applyFont="1" applyFill="1" applyBorder="1" applyAlignment="1">
      <alignment horizontal="center" vertical="center"/>
    </xf>
    <xf numFmtId="173" fontId="26" fillId="6" borderId="3" xfId="0" applyNumberFormat="1" applyFont="1" applyFill="1" applyBorder="1" applyAlignment="1" applyProtection="1">
      <alignment horizontal="center" vertical="center" wrapText="1"/>
      <protection locked="0"/>
    </xf>
    <xf numFmtId="0" fontId="26" fillId="6" borderId="3" xfId="0" quotePrefix="1" applyFont="1" applyFill="1" applyBorder="1" applyAlignment="1">
      <alignment horizontal="left" vertical="center"/>
    </xf>
    <xf numFmtId="173" fontId="26" fillId="6" borderId="3" xfId="0" applyNumberFormat="1" applyFont="1" applyFill="1" applyBorder="1" applyAlignment="1">
      <alignment horizontal="center"/>
    </xf>
    <xf numFmtId="0" fontId="26" fillId="3" borderId="3" xfId="0" applyFont="1" applyFill="1" applyBorder="1" applyAlignment="1">
      <alignment horizontal="center" vertical="center"/>
    </xf>
    <xf numFmtId="0" fontId="26" fillId="3" borderId="3" xfId="0" applyFont="1" applyFill="1" applyBorder="1" applyAlignment="1" applyProtection="1">
      <alignment horizontal="left" vertical="center" wrapText="1"/>
      <protection locked="0"/>
    </xf>
    <xf numFmtId="0" fontId="26" fillId="3" borderId="3" xfId="0" applyFont="1" applyFill="1" applyBorder="1" applyAlignment="1">
      <alignment vertical="center"/>
    </xf>
    <xf numFmtId="0" fontId="26" fillId="3" borderId="3" xfId="0" applyFont="1" applyFill="1" applyBorder="1" applyAlignment="1" applyProtection="1">
      <alignment horizontal="center" vertical="center"/>
      <protection locked="0"/>
    </xf>
    <xf numFmtId="0" fontId="26" fillId="3" borderId="3" xfId="0" quotePrefix="1" applyFont="1" applyFill="1" applyBorder="1" applyAlignment="1" applyProtection="1">
      <alignment horizontal="center" vertical="center"/>
      <protection locked="0"/>
    </xf>
    <xf numFmtId="49" fontId="26" fillId="3" borderId="3" xfId="0" quotePrefix="1" applyNumberFormat="1" applyFont="1" applyFill="1" applyBorder="1" applyAlignment="1" applyProtection="1">
      <alignment horizontal="center" vertical="center" wrapText="1"/>
      <protection locked="0"/>
    </xf>
    <xf numFmtId="1" fontId="29" fillId="3" borderId="3" xfId="0" applyNumberFormat="1" applyFont="1" applyFill="1" applyBorder="1" applyAlignment="1">
      <alignment horizontal="center" vertical="center"/>
    </xf>
    <xf numFmtId="173" fontId="29" fillId="3" borderId="3" xfId="0" applyNumberFormat="1" applyFont="1" applyFill="1" applyBorder="1" applyAlignment="1">
      <alignment horizontal="center" vertical="center"/>
    </xf>
    <xf numFmtId="165" fontId="31" fillId="3" borderId="3" xfId="5" applyNumberFormat="1" applyFont="1" applyFill="1" applyBorder="1" applyAlignment="1">
      <alignment horizontal="center" vertical="center"/>
    </xf>
    <xf numFmtId="0" fontId="29" fillId="3" borderId="3" xfId="0" applyFont="1" applyFill="1" applyBorder="1" applyAlignment="1">
      <alignment horizontal="center" vertical="center"/>
    </xf>
    <xf numFmtId="0" fontId="26" fillId="3" borderId="3" xfId="0" applyFont="1" applyFill="1" applyBorder="1" applyAlignment="1" applyProtection="1">
      <alignment vertical="center"/>
      <protection locked="0"/>
    </xf>
    <xf numFmtId="49" fontId="26" fillId="3" borderId="3" xfId="0" quotePrefix="1" applyNumberFormat="1" applyFont="1" applyFill="1" applyBorder="1" applyAlignment="1" applyProtection="1">
      <alignment horizontal="left" vertical="center"/>
      <protection locked="0"/>
    </xf>
    <xf numFmtId="0" fontId="26" fillId="3" borderId="3" xfId="0" applyFont="1" applyFill="1" applyBorder="1" applyAlignment="1" applyProtection="1">
      <alignment horizontal="center" vertical="center" wrapText="1"/>
      <protection locked="0"/>
    </xf>
    <xf numFmtId="0" fontId="26" fillId="3" borderId="3" xfId="0" quotePrefix="1" applyFont="1" applyFill="1" applyBorder="1" applyAlignment="1" applyProtection="1">
      <alignment horizontal="left" vertical="center" wrapText="1"/>
      <protection locked="0"/>
    </xf>
    <xf numFmtId="170" fontId="26" fillId="3" borderId="3" xfId="1" applyNumberFormat="1" applyFont="1" applyFill="1" applyBorder="1" applyAlignment="1">
      <alignment vertical="center"/>
    </xf>
    <xf numFmtId="0" fontId="26" fillId="3" borderId="0" xfId="0" applyFont="1" applyFill="1" applyAlignment="1">
      <alignment vertical="center"/>
    </xf>
    <xf numFmtId="0" fontId="26" fillId="3" borderId="3" xfId="0" applyFont="1" applyFill="1" applyBorder="1" applyAlignment="1" applyProtection="1">
      <alignment vertical="center" wrapText="1"/>
      <protection locked="0"/>
    </xf>
    <xf numFmtId="166" fontId="26" fillId="3" borderId="3" xfId="0" quotePrefix="1" applyNumberFormat="1" applyFont="1" applyFill="1" applyBorder="1" applyAlignment="1" applyProtection="1">
      <alignment horizontal="center" vertical="center" wrapText="1"/>
      <protection locked="0"/>
    </xf>
    <xf numFmtId="41" fontId="26" fillId="0" borderId="5" xfId="1" applyNumberFormat="1" applyFont="1" applyFill="1" applyBorder="1" applyAlignment="1" applyProtection="1">
      <alignment vertical="center" wrapText="1"/>
      <protection locked="0"/>
    </xf>
    <xf numFmtId="0" fontId="26" fillId="3" borderId="3" xfId="0" quotePrefix="1" applyFont="1" applyFill="1" applyBorder="1" applyAlignment="1" applyProtection="1">
      <alignment horizontal="left" vertical="center"/>
      <protection locked="0"/>
    </xf>
    <xf numFmtId="176" fontId="26" fillId="3" borderId="3" xfId="0" applyNumberFormat="1" applyFont="1" applyFill="1" applyBorder="1" applyAlignment="1" applyProtection="1">
      <alignment horizontal="center" vertical="center"/>
      <protection locked="0"/>
    </xf>
    <xf numFmtId="15" fontId="26" fillId="3" borderId="3" xfId="0" applyNumberFormat="1" applyFont="1" applyFill="1" applyBorder="1" applyAlignment="1">
      <alignment vertical="center"/>
    </xf>
    <xf numFmtId="173" fontId="26" fillId="3" borderId="3" xfId="0" applyNumberFormat="1" applyFont="1" applyFill="1" applyBorder="1" applyAlignment="1" applyProtection="1">
      <alignment horizontal="center" vertical="center" wrapText="1"/>
      <protection locked="0"/>
    </xf>
    <xf numFmtId="176" fontId="26" fillId="3" borderId="3" xfId="0" quotePrefix="1" applyNumberFormat="1" applyFont="1" applyFill="1" applyBorder="1" applyAlignment="1" applyProtection="1">
      <alignment horizontal="center" vertical="center"/>
      <protection locked="0"/>
    </xf>
    <xf numFmtId="177" fontId="29" fillId="3" borderId="3" xfId="0" applyNumberFormat="1" applyFont="1" applyFill="1" applyBorder="1" applyAlignment="1">
      <alignment horizontal="center" vertical="center"/>
    </xf>
    <xf numFmtId="0" fontId="26" fillId="3" borderId="3" xfId="0" quotePrefix="1" applyFont="1" applyFill="1" applyBorder="1" applyAlignment="1">
      <alignment vertical="center"/>
    </xf>
    <xf numFmtId="177" fontId="26" fillId="3" borderId="3" xfId="0" applyNumberFormat="1" applyFont="1" applyFill="1" applyBorder="1" applyAlignment="1" applyProtection="1">
      <alignment horizontal="center" vertical="center" wrapText="1"/>
      <protection locked="0"/>
    </xf>
    <xf numFmtId="0" fontId="26" fillId="3" borderId="3" xfId="0" quotePrefix="1" applyFont="1" applyFill="1" applyBorder="1" applyAlignment="1" applyProtection="1">
      <alignment vertical="center" wrapText="1"/>
      <protection locked="0"/>
    </xf>
    <xf numFmtId="0" fontId="29" fillId="3" borderId="3" xfId="0" applyFont="1" applyFill="1" applyBorder="1" applyAlignment="1">
      <alignment vertical="center"/>
    </xf>
    <xf numFmtId="169" fontId="26" fillId="0" borderId="3" xfId="0" applyNumberFormat="1" applyFont="1" applyFill="1" applyBorder="1" applyAlignment="1">
      <alignment vertical="center"/>
    </xf>
    <xf numFmtId="176" fontId="26" fillId="4" borderId="3" xfId="0" applyNumberFormat="1" applyFont="1" applyFill="1" applyBorder="1" applyAlignment="1" applyProtection="1">
      <alignment horizontal="center" vertical="center"/>
      <protection locked="0"/>
    </xf>
    <xf numFmtId="0" fontId="26" fillId="3" borderId="3" xfId="8" applyFont="1" applyFill="1" applyBorder="1" applyAlignment="1">
      <alignment horizontal="left" vertical="center"/>
    </xf>
    <xf numFmtId="41" fontId="26" fillId="0" borderId="6" xfId="1" applyNumberFormat="1" applyFont="1" applyFill="1" applyBorder="1" applyAlignment="1" applyProtection="1">
      <alignment vertical="center"/>
      <protection locked="0"/>
    </xf>
    <xf numFmtId="169" fontId="26" fillId="0" borderId="3" xfId="1" applyNumberFormat="1" applyFont="1" applyFill="1" applyBorder="1" applyAlignment="1">
      <alignment vertical="center"/>
    </xf>
    <xf numFmtId="0" fontId="29" fillId="0" borderId="3" xfId="0" applyFont="1" applyBorder="1"/>
    <xf numFmtId="0" fontId="26" fillId="4" borderId="3" xfId="0" applyFont="1" applyFill="1" applyBorder="1" applyAlignment="1">
      <alignment horizontal="left" vertical="center"/>
    </xf>
    <xf numFmtId="0" fontId="29" fillId="0" borderId="3" xfId="0" quotePrefix="1" applyFont="1" applyFill="1" applyBorder="1" applyAlignment="1">
      <alignment horizontal="center" vertical="center"/>
    </xf>
    <xf numFmtId="0" fontId="29" fillId="0" borderId="3" xfId="0" applyFont="1" applyFill="1" applyBorder="1" applyAlignment="1" applyProtection="1">
      <alignment vertical="center" wrapText="1"/>
      <protection locked="0"/>
    </xf>
    <xf numFmtId="0" fontId="29" fillId="0" borderId="3" xfId="0" applyFont="1" applyFill="1" applyBorder="1" applyAlignment="1">
      <alignment vertical="center"/>
    </xf>
    <xf numFmtId="166" fontId="29" fillId="0" borderId="3" xfId="0" applyNumberFormat="1" applyFont="1" applyFill="1" applyBorder="1" applyAlignment="1" applyProtection="1">
      <alignment horizontal="center" vertical="center" wrapText="1"/>
      <protection locked="0"/>
    </xf>
    <xf numFmtId="0" fontId="29" fillId="0" borderId="3" xfId="0" applyFont="1" applyFill="1" applyBorder="1" applyAlignment="1" applyProtection="1">
      <alignment horizontal="center" vertical="center"/>
      <protection locked="0"/>
    </xf>
    <xf numFmtId="0" fontId="29" fillId="0" borderId="3" xfId="0" applyFont="1" applyFill="1" applyBorder="1" applyAlignment="1" applyProtection="1">
      <alignment horizontal="left" vertical="center" wrapText="1"/>
      <protection locked="0"/>
    </xf>
    <xf numFmtId="0" fontId="29" fillId="0" borderId="3" xfId="0" applyFont="1" applyFill="1" applyBorder="1" applyAlignment="1" applyProtection="1">
      <alignment horizontal="left" vertical="center"/>
      <protection locked="0"/>
    </xf>
    <xf numFmtId="0" fontId="29" fillId="0" borderId="3" xfId="0" quotePrefix="1" applyFont="1" applyFill="1" applyBorder="1" applyAlignment="1">
      <alignment vertical="center"/>
    </xf>
    <xf numFmtId="170" fontId="29" fillId="0" borderId="3" xfId="1" applyNumberFormat="1" applyFont="1" applyFill="1" applyBorder="1" applyAlignment="1">
      <alignment vertical="center"/>
    </xf>
    <xf numFmtId="169" fontId="29" fillId="0" borderId="3" xfId="0" applyNumberFormat="1" applyFont="1" applyFill="1" applyBorder="1" applyAlignment="1">
      <alignment vertical="center"/>
    </xf>
    <xf numFmtId="174" fontId="31" fillId="3" borderId="3" xfId="5" applyNumberFormat="1" applyFont="1" applyFill="1" applyBorder="1" applyAlignment="1">
      <alignment horizontal="center" vertical="center"/>
    </xf>
    <xf numFmtId="41" fontId="26" fillId="0" borderId="3" xfId="2" applyFont="1" applyFill="1" applyBorder="1" applyAlignment="1" applyProtection="1">
      <alignment vertical="center"/>
      <protection locked="0"/>
    </xf>
    <xf numFmtId="0" fontId="29" fillId="0" borderId="3" xfId="0" applyFont="1" applyFill="1" applyBorder="1"/>
    <xf numFmtId="0" fontId="26" fillId="0" borderId="3" xfId="0" applyFont="1" applyFill="1" applyBorder="1" applyAlignment="1"/>
    <xf numFmtId="0" fontId="29" fillId="0" borderId="3" xfId="9" applyFont="1" applyFill="1" applyBorder="1"/>
    <xf numFmtId="0" fontId="26" fillId="0" borderId="3" xfId="8" applyFont="1" applyFill="1" applyBorder="1"/>
    <xf numFmtId="15" fontId="26" fillId="0" borderId="3" xfId="0" quotePrefix="1" applyNumberFormat="1" applyFont="1" applyFill="1" applyBorder="1" applyAlignment="1">
      <alignment horizontal="center" vertical="center"/>
    </xf>
    <xf numFmtId="166" fontId="26" fillId="4" borderId="3" xfId="0" quotePrefix="1" applyNumberFormat="1" applyFont="1" applyFill="1" applyBorder="1" applyAlignment="1" applyProtection="1">
      <alignment horizontal="center" vertical="center" wrapText="1"/>
      <protection locked="0"/>
    </xf>
    <xf numFmtId="0" fontId="26" fillId="4" borderId="3" xfId="0" quotePrefix="1" applyFont="1" applyFill="1" applyBorder="1" applyAlignment="1">
      <alignment horizontal="left" vertical="center"/>
    </xf>
    <xf numFmtId="176" fontId="26" fillId="4" borderId="3" xfId="0" quotePrefix="1" applyNumberFormat="1" applyFont="1" applyFill="1" applyBorder="1" applyAlignment="1" applyProtection="1">
      <alignment horizontal="center" vertical="center"/>
      <protection locked="0"/>
    </xf>
    <xf numFmtId="0" fontId="26" fillId="4" borderId="3" xfId="0" quotePrefix="1" applyFont="1" applyFill="1" applyBorder="1" applyAlignment="1">
      <alignment horizontal="center" vertical="center"/>
    </xf>
    <xf numFmtId="169" fontId="26" fillId="4" borderId="3" xfId="0" applyNumberFormat="1" applyFont="1" applyFill="1" applyBorder="1" applyAlignment="1" applyProtection="1">
      <alignment horizontal="center" vertical="center"/>
      <protection locked="0"/>
    </xf>
    <xf numFmtId="0" fontId="26" fillId="0" borderId="3" xfId="0" applyFont="1" applyBorder="1" applyAlignment="1">
      <alignment horizontal="left"/>
    </xf>
    <xf numFmtId="0" fontId="26" fillId="0" borderId="3" xfId="0" quotePrefix="1" applyFont="1" applyBorder="1"/>
    <xf numFmtId="177" fontId="26" fillId="0" borderId="3" xfId="0" applyNumberFormat="1" applyFont="1" applyFill="1" applyBorder="1" applyAlignment="1" applyProtection="1">
      <alignment horizontal="center" vertical="center" wrapText="1"/>
      <protection locked="0"/>
    </xf>
    <xf numFmtId="15" fontId="26" fillId="4" borderId="3" xfId="0" applyNumberFormat="1" applyFont="1" applyFill="1" applyBorder="1" applyAlignment="1">
      <alignment horizontal="center" vertical="center"/>
    </xf>
    <xf numFmtId="0" fontId="26" fillId="4" borderId="3" xfId="0" quotePrefix="1" applyFont="1" applyFill="1" applyBorder="1" applyAlignment="1" applyProtection="1">
      <alignment horizontal="center" vertical="center"/>
      <protection locked="0"/>
    </xf>
    <xf numFmtId="0" fontId="26" fillId="4" borderId="3" xfId="0" quotePrefix="1" applyFont="1" applyFill="1" applyBorder="1" applyAlignment="1" applyProtection="1">
      <alignment horizontal="left" vertical="center" wrapText="1"/>
      <protection locked="0"/>
    </xf>
    <xf numFmtId="0" fontId="26" fillId="0" borderId="3" xfId="0" applyFont="1" applyFill="1" applyBorder="1" applyAlignment="1">
      <alignment horizontal="center" vertical="center" wrapText="1"/>
    </xf>
    <xf numFmtId="0" fontId="26" fillId="0" borderId="3" xfId="8" applyFont="1" applyFill="1" applyBorder="1" applyAlignment="1">
      <alignment horizontal="left" vertical="center"/>
    </xf>
    <xf numFmtId="15" fontId="29" fillId="0" borderId="3" xfId="0" applyNumberFormat="1" applyFont="1" applyFill="1" applyBorder="1" applyAlignment="1">
      <alignment horizontal="center" vertical="center"/>
    </xf>
    <xf numFmtId="170" fontId="26" fillId="0" borderId="3" xfId="1" applyNumberFormat="1" applyFont="1" applyFill="1" applyBorder="1" applyAlignment="1">
      <alignment horizontal="left" vertical="center"/>
    </xf>
    <xf numFmtId="166" fontId="26" fillId="0" borderId="3" xfId="0" applyNumberFormat="1" applyFont="1" applyFill="1" applyBorder="1" applyAlignment="1">
      <alignment horizontal="center" vertical="center"/>
    </xf>
    <xf numFmtId="41" fontId="26" fillId="0" borderId="3" xfId="12" applyFont="1" applyFill="1" applyBorder="1" applyAlignment="1" applyProtection="1">
      <alignment horizontal="left" vertical="center"/>
      <protection locked="0"/>
    </xf>
    <xf numFmtId="179" fontId="26" fillId="0" borderId="3" xfId="0" applyNumberFormat="1" applyFont="1" applyBorder="1" applyAlignment="1">
      <alignment horizontal="center" vertical="center"/>
    </xf>
    <xf numFmtId="15" fontId="26" fillId="0" borderId="3" xfId="0" applyNumberFormat="1" applyFont="1" applyBorder="1" applyAlignment="1">
      <alignment horizontal="center" vertical="center"/>
    </xf>
    <xf numFmtId="180" fontId="26" fillId="0" borderId="3" xfId="0" applyNumberFormat="1" applyFont="1" applyBorder="1" applyAlignment="1">
      <alignment horizontal="center" vertical="center"/>
    </xf>
    <xf numFmtId="49" fontId="26" fillId="0" borderId="3" xfId="0" applyNumberFormat="1" applyFont="1" applyBorder="1" applyAlignment="1">
      <alignment horizontal="center" vertical="center"/>
    </xf>
    <xf numFmtId="177" fontId="29" fillId="0" borderId="3" xfId="0" applyNumberFormat="1" applyFont="1" applyBorder="1" applyAlignment="1">
      <alignment horizontal="center" vertical="center"/>
    </xf>
    <xf numFmtId="177" fontId="29" fillId="4" borderId="3" xfId="0" applyNumberFormat="1" applyFont="1" applyFill="1" applyBorder="1" applyAlignment="1">
      <alignment horizontal="center" vertical="center"/>
    </xf>
    <xf numFmtId="0" fontId="26" fillId="0" borderId="3" xfId="0" quotePrefix="1" applyFont="1" applyBorder="1" applyAlignment="1">
      <alignment horizontal="center"/>
    </xf>
    <xf numFmtId="0" fontId="26" fillId="0" borderId="3" xfId="14" applyFont="1" applyFill="1" applyBorder="1" applyAlignment="1"/>
    <xf numFmtId="178" fontId="26" fillId="0" borderId="3" xfId="0" applyNumberFormat="1" applyFont="1" applyFill="1" applyBorder="1" applyAlignment="1">
      <alignment vertical="center"/>
    </xf>
    <xf numFmtId="177" fontId="26" fillId="0" borderId="3" xfId="0" applyNumberFormat="1" applyFont="1" applyFill="1" applyBorder="1" applyAlignment="1">
      <alignment horizontal="center" vertical="center"/>
    </xf>
    <xf numFmtId="177" fontId="29" fillId="0" borderId="3" xfId="0" applyNumberFormat="1" applyFont="1" applyFill="1" applyBorder="1" applyAlignment="1">
      <alignment vertical="center"/>
    </xf>
    <xf numFmtId="49" fontId="26" fillId="4" borderId="3" xfId="0" quotePrefix="1" applyNumberFormat="1" applyFont="1" applyFill="1" applyBorder="1" applyAlignment="1" applyProtection="1">
      <alignment horizontal="left" vertical="center"/>
      <protection locked="0"/>
    </xf>
    <xf numFmtId="177" fontId="29" fillId="4" borderId="3" xfId="0" applyNumberFormat="1" applyFont="1" applyFill="1" applyBorder="1" applyAlignment="1">
      <alignment vertical="center"/>
    </xf>
    <xf numFmtId="0" fontId="29" fillId="4" borderId="3" xfId="0" quotePrefix="1" applyFont="1" applyFill="1" applyBorder="1" applyAlignment="1">
      <alignment horizontal="left" vertical="center"/>
    </xf>
    <xf numFmtId="177" fontId="29" fillId="0" borderId="3" xfId="0" quotePrefix="1" applyNumberFormat="1" applyFont="1" applyFill="1" applyBorder="1" applyAlignment="1">
      <alignment horizontal="center" vertical="center"/>
    </xf>
    <xf numFmtId="15" fontId="26" fillId="0" borderId="3" xfId="0" quotePrefix="1" applyNumberFormat="1" applyFont="1" applyFill="1" applyBorder="1" applyAlignment="1">
      <alignment vertical="center"/>
    </xf>
    <xf numFmtId="0" fontId="26" fillId="0" borderId="3" xfId="9" applyFont="1" applyFill="1" applyBorder="1" applyAlignment="1">
      <alignment horizontal="left" vertical="center"/>
    </xf>
    <xf numFmtId="41" fontId="26" fillId="0" borderId="3" xfId="2" applyFont="1" applyFill="1" applyBorder="1" applyAlignment="1" applyProtection="1">
      <alignment horizontal="left" vertical="center"/>
      <protection locked="0"/>
    </xf>
    <xf numFmtId="177" fontId="26" fillId="0" borderId="3" xfId="0" applyNumberFormat="1" applyFont="1" applyBorder="1" applyAlignment="1">
      <alignment horizontal="center" vertical="center"/>
    </xf>
    <xf numFmtId="176" fontId="26" fillId="0" borderId="3" xfId="0" applyNumberFormat="1" applyFont="1" applyFill="1" applyBorder="1" applyAlignment="1">
      <alignment horizontal="center" vertical="center"/>
    </xf>
    <xf numFmtId="166" fontId="31" fillId="0" borderId="3" xfId="0" quotePrefix="1" applyNumberFormat="1" applyFont="1" applyFill="1" applyBorder="1" applyAlignment="1">
      <alignment horizontal="center" vertical="center"/>
    </xf>
    <xf numFmtId="0" fontId="26" fillId="4" borderId="3" xfId="0" applyFont="1" applyFill="1" applyBorder="1" applyAlignment="1" applyProtection="1">
      <alignment horizontal="left" vertical="center" wrapText="1"/>
      <protection locked="0"/>
    </xf>
    <xf numFmtId="1" fontId="29" fillId="0" borderId="3" xfId="0" quotePrefix="1" applyNumberFormat="1" applyFont="1" applyFill="1" applyBorder="1" applyAlignment="1">
      <alignment vertical="center"/>
    </xf>
    <xf numFmtId="0" fontId="29" fillId="0" borderId="3" xfId="8" applyFont="1" applyFill="1" applyBorder="1" applyAlignment="1">
      <alignment horizontal="left" vertical="center"/>
    </xf>
    <xf numFmtId="0" fontId="29" fillId="4" borderId="3" xfId="0" applyFont="1" applyFill="1" applyBorder="1" applyAlignment="1">
      <alignment vertical="center"/>
    </xf>
    <xf numFmtId="166" fontId="26" fillId="4" borderId="3" xfId="0" applyNumberFormat="1" applyFont="1" applyFill="1" applyBorder="1" applyAlignment="1" applyProtection="1">
      <alignment horizontal="center" vertical="center" wrapText="1"/>
      <protection locked="0"/>
    </xf>
    <xf numFmtId="0" fontId="26" fillId="4" borderId="3" xfId="0" applyFont="1" applyFill="1" applyBorder="1" applyAlignment="1" applyProtection="1">
      <alignment vertical="center"/>
      <protection locked="0"/>
    </xf>
    <xf numFmtId="0" fontId="29" fillId="0" borderId="6" xfId="0" applyFont="1" applyFill="1" applyBorder="1" applyAlignment="1" applyProtection="1">
      <alignment vertical="center" wrapText="1"/>
      <protection locked="0"/>
    </xf>
    <xf numFmtId="41" fontId="26" fillId="0" borderId="6" xfId="1" applyNumberFormat="1" applyFont="1" applyFill="1" applyBorder="1" applyAlignment="1" applyProtection="1">
      <alignment vertical="center" wrapText="1"/>
      <protection locked="0"/>
    </xf>
    <xf numFmtId="166" fontId="26" fillId="4" borderId="3" xfId="0" quotePrefix="1" applyNumberFormat="1" applyFont="1" applyFill="1" applyBorder="1" applyAlignment="1" applyProtection="1">
      <alignment horizontal="center" vertical="center"/>
      <protection locked="0"/>
    </xf>
    <xf numFmtId="41" fontId="26" fillId="0" borderId="3" xfId="11" applyFont="1" applyFill="1" applyBorder="1" applyAlignment="1" applyProtection="1">
      <alignment horizontal="left" vertical="center"/>
      <protection locked="0"/>
    </xf>
    <xf numFmtId="0" fontId="29" fillId="3" borderId="0" xfId="0" applyFont="1" applyFill="1" applyAlignment="1">
      <alignment vertical="center"/>
    </xf>
    <xf numFmtId="166" fontId="26" fillId="4" borderId="3" xfId="0" quotePrefix="1" applyNumberFormat="1" applyFont="1" applyFill="1" applyBorder="1" applyAlignment="1">
      <alignment horizontal="center" vertical="center"/>
    </xf>
    <xf numFmtId="14" fontId="26" fillId="0" borderId="3" xfId="0" applyNumberFormat="1" applyFont="1" applyBorder="1" applyAlignment="1">
      <alignment horizontal="center" vertical="center"/>
    </xf>
    <xf numFmtId="0" fontId="35" fillId="4" borderId="3" xfId="4" applyFont="1" applyFill="1" applyBorder="1" applyAlignment="1">
      <alignment horizontal="center" vertical="center"/>
    </xf>
    <xf numFmtId="165" fontId="31" fillId="4" borderId="3" xfId="5" applyNumberFormat="1" applyFont="1" applyFill="1" applyBorder="1" applyAlignment="1">
      <alignment horizontal="center" vertical="center"/>
    </xf>
    <xf numFmtId="174" fontId="31" fillId="4" borderId="3" xfId="5" applyNumberFormat="1" applyFont="1" applyFill="1" applyBorder="1" applyAlignment="1">
      <alignment horizontal="center" vertical="center"/>
    </xf>
    <xf numFmtId="0" fontId="29" fillId="4" borderId="3" xfId="0" applyFont="1" applyFill="1" applyBorder="1" applyAlignment="1">
      <alignment horizontal="center" vertical="center"/>
    </xf>
    <xf numFmtId="170" fontId="26" fillId="4" borderId="3" xfId="1" applyNumberFormat="1" applyFont="1" applyFill="1" applyBorder="1" applyAlignment="1">
      <alignment vertical="center"/>
    </xf>
    <xf numFmtId="0" fontId="26" fillId="4" borderId="0" xfId="0" applyFont="1" applyFill="1" applyAlignment="1">
      <alignment vertical="center"/>
    </xf>
    <xf numFmtId="166" fontId="26" fillId="0" borderId="3" xfId="0" applyNumberFormat="1" applyFont="1" applyFill="1" applyBorder="1" applyAlignment="1" applyProtection="1">
      <alignment horizontal="center" vertical="center"/>
      <protection locked="0"/>
    </xf>
    <xf numFmtId="0" fontId="26" fillId="0" borderId="3" xfId="0" applyFont="1" applyFill="1" applyBorder="1" applyAlignment="1">
      <alignment horizontal="center"/>
    </xf>
    <xf numFmtId="0" fontId="26" fillId="4" borderId="3" xfId="0" applyFont="1" applyFill="1" applyBorder="1" applyAlignment="1">
      <alignment horizontal="center"/>
    </xf>
    <xf numFmtId="0" fontId="26" fillId="0" borderId="3" xfId="0" applyFont="1" applyFill="1" applyBorder="1" applyAlignment="1">
      <alignment horizontal="left"/>
    </xf>
    <xf numFmtId="0" fontId="26" fillId="0" borderId="3" xfId="0" applyFont="1" applyBorder="1" applyAlignment="1">
      <alignment horizontal="center"/>
    </xf>
    <xf numFmtId="169" fontId="26" fillId="0" borderId="3" xfId="0" applyNumberFormat="1" applyFont="1" applyBorder="1" applyAlignment="1">
      <alignment horizontal="center"/>
    </xf>
    <xf numFmtId="15" fontId="26" fillId="0" borderId="3" xfId="0" applyNumberFormat="1" applyFont="1" applyBorder="1" applyAlignment="1">
      <alignment horizontal="center"/>
    </xf>
    <xf numFmtId="49" fontId="26" fillId="0" borderId="3" xfId="0" applyNumberFormat="1" applyFont="1" applyFill="1" applyBorder="1" applyAlignment="1">
      <alignment horizontal="center" vertical="center"/>
    </xf>
    <xf numFmtId="0" fontId="26" fillId="0" borderId="7" xfId="0" applyFont="1" applyFill="1" applyBorder="1"/>
    <xf numFmtId="0" fontId="26" fillId="0" borderId="3" xfId="0" applyFont="1" applyBorder="1" applyAlignment="1" applyProtection="1">
      <alignment vertical="center"/>
      <protection locked="0"/>
    </xf>
    <xf numFmtId="0" fontId="26" fillId="5" borderId="3" xfId="0" applyFont="1" applyFill="1" applyBorder="1" applyAlignment="1" applyProtection="1">
      <alignment vertical="center"/>
      <protection locked="0"/>
    </xf>
    <xf numFmtId="15" fontId="26" fillId="4" borderId="3" xfId="0" applyNumberFormat="1" applyFont="1" applyFill="1" applyBorder="1" applyAlignment="1" applyProtection="1">
      <alignment horizontal="center" vertical="center" wrapText="1"/>
      <protection locked="0"/>
    </xf>
    <xf numFmtId="41" fontId="26" fillId="0" borderId="3" xfId="1" applyNumberFormat="1" applyFont="1" applyBorder="1" applyAlignment="1" applyProtection="1">
      <alignment vertical="center" wrapText="1"/>
      <protection locked="0"/>
    </xf>
    <xf numFmtId="181" fontId="26" fillId="0" borderId="3" xfId="0" applyNumberFormat="1" applyFont="1" applyBorder="1" applyAlignment="1">
      <alignment horizontal="center"/>
    </xf>
    <xf numFmtId="0" fontId="35" fillId="0" borderId="3" xfId="4" applyFont="1" applyBorder="1" applyAlignment="1">
      <alignment horizontal="center"/>
    </xf>
    <xf numFmtId="169" fontId="26" fillId="0" borderId="3" xfId="0" applyNumberFormat="1" applyFont="1" applyBorder="1" applyAlignment="1" applyProtection="1">
      <alignment horizontal="center" vertical="center"/>
      <protection locked="0"/>
    </xf>
    <xf numFmtId="0" fontId="26" fillId="0" borderId="3" xfId="0" applyFont="1" applyBorder="1" applyAlignment="1" applyProtection="1">
      <alignment horizontal="left" vertical="center" wrapText="1"/>
      <protection locked="0"/>
    </xf>
    <xf numFmtId="41" fontId="26" fillId="0" borderId="3" xfId="1" applyNumberFormat="1" applyFont="1" applyFill="1" applyBorder="1" applyAlignment="1" applyProtection="1">
      <alignment vertical="center" wrapText="1"/>
      <protection locked="0"/>
    </xf>
    <xf numFmtId="0" fontId="26" fillId="0" borderId="0" xfId="0" applyFont="1" applyFill="1"/>
    <xf numFmtId="169" fontId="26" fillId="0" borderId="0" xfId="0" applyNumberFormat="1" applyFont="1" applyFill="1"/>
    <xf numFmtId="0" fontId="33" fillId="0" borderId="3" xfId="5" applyFont="1" applyFill="1" applyBorder="1" applyAlignment="1">
      <alignment horizontal="center" vertical="center" wrapText="1"/>
    </xf>
    <xf numFmtId="165" fontId="33" fillId="0" borderId="3" xfId="5" applyNumberFormat="1" applyFont="1" applyFill="1" applyBorder="1" applyAlignment="1">
      <alignment horizontal="center" vertical="center" wrapText="1"/>
    </xf>
    <xf numFmtId="0" fontId="33" fillId="0" borderId="3" xfId="7" applyFont="1" applyFill="1" applyBorder="1" applyAlignment="1">
      <alignment horizontal="center" vertical="center" wrapText="1"/>
    </xf>
    <xf numFmtId="166" fontId="33" fillId="0" borderId="3" xfId="5" applyNumberFormat="1" applyFont="1" applyFill="1" applyBorder="1" applyAlignment="1">
      <alignment horizontal="center" vertical="center" wrapText="1"/>
    </xf>
    <xf numFmtId="167" fontId="33" fillId="0" borderId="3" xfId="5" applyNumberFormat="1" applyFont="1" applyFill="1" applyBorder="1" applyAlignment="1">
      <alignment horizontal="center" vertical="center" wrapText="1"/>
    </xf>
    <xf numFmtId="168" fontId="33" fillId="0" borderId="3" xfId="5" applyNumberFormat="1" applyFont="1" applyFill="1" applyBorder="1" applyAlignment="1">
      <alignment horizontal="center" vertical="center" wrapText="1"/>
    </xf>
    <xf numFmtId="170" fontId="33" fillId="0" borderId="3" xfId="1" applyNumberFormat="1" applyFont="1" applyFill="1" applyBorder="1" applyAlignment="1">
      <alignment horizontal="center" vertical="center" wrapText="1"/>
    </xf>
    <xf numFmtId="169" fontId="33" fillId="0" borderId="3" xfId="5" applyNumberFormat="1" applyFont="1" applyFill="1" applyBorder="1" applyAlignment="1">
      <alignment horizontal="center" vertical="center" wrapText="1"/>
    </xf>
    <xf numFmtId="49" fontId="26" fillId="0" borderId="3" xfId="0" quotePrefix="1" applyNumberFormat="1" applyFont="1" applyFill="1" applyBorder="1" applyAlignment="1" applyProtection="1">
      <alignment horizontal="center" vertical="center"/>
      <protection locked="0"/>
    </xf>
    <xf numFmtId="169" fontId="26" fillId="0" borderId="0" xfId="0" applyNumberFormat="1" applyFont="1" applyFill="1" applyAlignment="1">
      <alignment vertical="center"/>
    </xf>
    <xf numFmtId="0" fontId="26" fillId="0" borderId="0" xfId="0" quotePrefix="1" applyFont="1" applyFill="1"/>
    <xf numFmtId="0" fontId="26" fillId="0" borderId="3" xfId="8" applyFont="1" applyFill="1" applyBorder="1" applyAlignment="1" applyProtection="1">
      <alignment horizontal="left" vertical="center" wrapText="1"/>
      <protection locked="0"/>
    </xf>
    <xf numFmtId="177" fontId="29" fillId="0" borderId="3" xfId="0" applyNumberFormat="1" applyFont="1" applyFill="1" applyBorder="1"/>
    <xf numFmtId="0" fontId="26" fillId="0" borderId="3" xfId="0" quotePrefix="1" applyFont="1" applyFill="1" applyBorder="1" applyAlignment="1">
      <alignment horizontal="left"/>
    </xf>
    <xf numFmtId="0" fontId="26" fillId="0" borderId="3" xfId="0" quotePrefix="1" applyFont="1" applyFill="1" applyBorder="1"/>
    <xf numFmtId="0" fontId="29" fillId="0" borderId="3" xfId="0" quotePrefix="1" applyFont="1" applyFill="1" applyBorder="1" applyAlignment="1" applyProtection="1">
      <alignment horizontal="center" vertical="center"/>
      <protection locked="0"/>
    </xf>
    <xf numFmtId="49" fontId="29" fillId="0" borderId="3" xfId="0" quotePrefix="1" applyNumberFormat="1" applyFont="1" applyFill="1" applyBorder="1" applyAlignment="1" applyProtection="1">
      <alignment horizontal="center" vertical="center" wrapText="1"/>
      <protection locked="0"/>
    </xf>
    <xf numFmtId="0" fontId="29" fillId="0" borderId="3" xfId="0" applyFont="1" applyFill="1" applyBorder="1" applyAlignment="1" applyProtection="1">
      <alignment horizontal="center" vertical="center" wrapText="1"/>
      <protection locked="0"/>
    </xf>
    <xf numFmtId="173" fontId="29" fillId="0" borderId="3" xfId="0" applyNumberFormat="1" applyFont="1" applyFill="1" applyBorder="1" applyAlignment="1" applyProtection="1">
      <alignment horizontal="center" vertical="center" wrapText="1"/>
      <protection locked="0"/>
    </xf>
    <xf numFmtId="165" fontId="29" fillId="0" borderId="3" xfId="5" applyNumberFormat="1" applyFont="1" applyFill="1" applyBorder="1" applyAlignment="1">
      <alignment horizontal="center" vertical="center"/>
    </xf>
    <xf numFmtId="166" fontId="29" fillId="0" borderId="3" xfId="0" quotePrefix="1" applyNumberFormat="1" applyFont="1" applyFill="1" applyBorder="1" applyAlignment="1" applyProtection="1">
      <alignment horizontal="center" vertical="center" wrapText="1"/>
      <protection locked="0"/>
    </xf>
    <xf numFmtId="0" fontId="29" fillId="0" borderId="3" xfId="0" quotePrefix="1" applyFont="1" applyFill="1" applyBorder="1" applyAlignment="1" applyProtection="1">
      <alignment horizontal="left" vertical="center" wrapText="1"/>
      <protection locked="0"/>
    </xf>
    <xf numFmtId="0" fontId="36" fillId="0" borderId="3" xfId="4" applyFont="1" applyFill="1" applyBorder="1" applyAlignment="1" applyProtection="1">
      <alignment horizontal="center" vertical="center"/>
      <protection locked="0"/>
    </xf>
    <xf numFmtId="0" fontId="26" fillId="0" borderId="6" xfId="0" applyFont="1" applyFill="1" applyBorder="1" applyAlignment="1" applyProtection="1">
      <alignment vertical="center"/>
      <protection locked="0"/>
    </xf>
    <xf numFmtId="15" fontId="37" fillId="0" borderId="3" xfId="0" applyNumberFormat="1" applyFont="1" applyFill="1" applyBorder="1"/>
    <xf numFmtId="0" fontId="37" fillId="0" borderId="3" xfId="0" applyFont="1" applyFill="1" applyBorder="1" applyAlignment="1">
      <alignment horizontal="center"/>
    </xf>
    <xf numFmtId="0" fontId="37" fillId="0" borderId="3" xfId="0" quotePrefix="1" applyFont="1" applyFill="1" applyBorder="1"/>
    <xf numFmtId="0" fontId="26" fillId="0" borderId="4" xfId="0" applyFont="1" applyFill="1" applyBorder="1" applyAlignment="1" applyProtection="1">
      <alignment horizontal="left" vertical="center" wrapText="1"/>
      <protection locked="0"/>
    </xf>
    <xf numFmtId="0" fontId="29" fillId="0" borderId="3" xfId="0" quotePrefix="1" applyFont="1" applyFill="1" applyBorder="1"/>
    <xf numFmtId="41" fontId="29" fillId="0" borderId="3" xfId="0" applyNumberFormat="1" applyFont="1" applyFill="1" applyBorder="1" applyAlignment="1">
      <alignment horizontal="center"/>
    </xf>
    <xf numFmtId="17" fontId="26" fillId="0" borderId="3" xfId="0" applyNumberFormat="1" applyFont="1" applyFill="1" applyBorder="1" applyAlignment="1" applyProtection="1">
      <alignment vertical="center" wrapText="1"/>
      <protection locked="0"/>
    </xf>
    <xf numFmtId="0" fontId="18" fillId="0" borderId="3" xfId="0" applyFont="1" applyFill="1" applyBorder="1"/>
    <xf numFmtId="0" fontId="18" fillId="0" borderId="6" xfId="0" applyFont="1" applyFill="1" applyBorder="1" applyAlignment="1" applyProtection="1">
      <alignment vertical="center"/>
      <protection locked="0"/>
    </xf>
    <xf numFmtId="175" fontId="18" fillId="0" borderId="3" xfId="0" quotePrefix="1" applyNumberFormat="1" applyFont="1" applyFill="1" applyBorder="1" applyAlignment="1" applyProtection="1">
      <alignment horizontal="left" vertical="center"/>
      <protection locked="0"/>
    </xf>
    <xf numFmtId="0" fontId="18" fillId="0" borderId="3" xfId="0" quotePrefix="1" applyFont="1" applyFill="1" applyBorder="1" applyAlignment="1">
      <alignment horizontal="left" vertical="center"/>
    </xf>
    <xf numFmtId="166" fontId="18" fillId="0" borderId="3" xfId="0" applyNumberFormat="1" applyFont="1" applyFill="1" applyBorder="1" applyAlignment="1" applyProtection="1">
      <alignment horizontal="center" vertical="center" wrapText="1"/>
      <protection locked="0"/>
    </xf>
    <xf numFmtId="0" fontId="19" fillId="0" borderId="3" xfId="0" quotePrefix="1" applyFont="1" applyFill="1" applyBorder="1" applyAlignment="1">
      <alignment horizontal="left" vertical="center"/>
    </xf>
    <xf numFmtId="0" fontId="18" fillId="0" borderId="6" xfId="0" applyFont="1" applyFill="1" applyBorder="1" applyAlignment="1" applyProtection="1">
      <alignment vertical="center" wrapText="1"/>
      <protection locked="0"/>
    </xf>
    <xf numFmtId="0" fontId="18" fillId="0" borderId="3" xfId="0" quotePrefix="1" applyFont="1" applyFill="1" applyBorder="1" applyAlignment="1" applyProtection="1">
      <alignment vertical="center" wrapText="1"/>
      <protection locked="0"/>
    </xf>
    <xf numFmtId="166" fontId="18" fillId="0" borderId="3" xfId="0" quotePrefix="1" applyNumberFormat="1" applyFont="1" applyFill="1" applyBorder="1" applyAlignment="1" applyProtection="1">
      <alignment horizontal="center" vertical="center"/>
      <protection locked="0"/>
    </xf>
    <xf numFmtId="0" fontId="19" fillId="0" borderId="3" xfId="9" applyFont="1" applyFill="1" applyBorder="1" applyAlignment="1">
      <alignment horizontal="left" vertical="center"/>
    </xf>
    <xf numFmtId="0" fontId="18" fillId="0" borderId="3" xfId="0" applyFont="1" applyFill="1" applyBorder="1" applyAlignment="1"/>
    <xf numFmtId="0" fontId="19" fillId="0" borderId="3" xfId="0" applyFont="1" applyFill="1" applyBorder="1"/>
    <xf numFmtId="0" fontId="19" fillId="0" borderId="3" xfId="0" quotePrefix="1" applyFont="1" applyFill="1" applyBorder="1" applyAlignment="1">
      <alignment horizontal="center"/>
    </xf>
    <xf numFmtId="0" fontId="19" fillId="0" borderId="3" xfId="0" quotePrefix="1" applyFont="1" applyFill="1" applyBorder="1"/>
    <xf numFmtId="0" fontId="33" fillId="0" borderId="7" xfId="5" applyFont="1" applyFill="1" applyBorder="1" applyAlignment="1">
      <alignment horizontal="center" vertical="center"/>
    </xf>
    <xf numFmtId="0" fontId="26" fillId="0" borderId="7" xfId="0" applyFont="1" applyFill="1" applyBorder="1" applyAlignment="1">
      <alignment vertical="center"/>
    </xf>
    <xf numFmtId="0" fontId="26" fillId="0" borderId="7" xfId="0" quotePrefix="1" applyFont="1" applyFill="1" applyBorder="1" applyAlignment="1" applyProtection="1">
      <alignment horizontal="left" vertical="center"/>
      <protection locked="0"/>
    </xf>
    <xf numFmtId="0" fontId="26" fillId="0" borderId="7" xfId="0" applyFont="1" applyFill="1" applyBorder="1" applyAlignment="1" applyProtection="1">
      <alignment vertical="center"/>
      <protection locked="0"/>
    </xf>
    <xf numFmtId="0" fontId="26" fillId="0" borderId="7" xfId="0" quotePrefix="1" applyFont="1" applyFill="1" applyBorder="1" applyAlignment="1">
      <alignment vertical="center"/>
    </xf>
    <xf numFmtId="0" fontId="29" fillId="0" borderId="7" xfId="0" applyFont="1" applyFill="1" applyBorder="1" applyAlignment="1" applyProtection="1">
      <alignment vertical="center"/>
      <protection locked="0"/>
    </xf>
    <xf numFmtId="0" fontId="29" fillId="0" borderId="7" xfId="0" applyFont="1" applyFill="1" applyBorder="1" applyAlignment="1">
      <alignment vertical="center"/>
    </xf>
    <xf numFmtId="175" fontId="26" fillId="0" borderId="7" xfId="0" quotePrefix="1" applyNumberFormat="1" applyFont="1" applyFill="1" applyBorder="1" applyAlignment="1" applyProtection="1">
      <alignment horizontal="left" vertical="center"/>
      <protection locked="0"/>
    </xf>
    <xf numFmtId="0" fontId="37" fillId="0" borderId="7" xfId="0" applyFont="1" applyFill="1" applyBorder="1"/>
    <xf numFmtId="0" fontId="29" fillId="0" borderId="7" xfId="0" applyFont="1" applyFill="1" applyBorder="1"/>
    <xf numFmtId="0" fontId="18" fillId="0" borderId="7" xfId="0" applyFont="1" applyFill="1" applyBorder="1" applyAlignment="1">
      <alignment vertical="center"/>
    </xf>
    <xf numFmtId="0" fontId="18" fillId="0" borderId="7" xfId="0" applyFont="1" applyFill="1" applyBorder="1" applyAlignment="1" applyProtection="1">
      <alignment horizontal="left" vertical="center"/>
      <protection locked="0"/>
    </xf>
    <xf numFmtId="0" fontId="18" fillId="0" borderId="7" xfId="0" quotePrefix="1" applyFont="1" applyFill="1" applyBorder="1" applyAlignment="1" applyProtection="1">
      <alignment horizontal="left" vertical="center"/>
      <protection locked="0"/>
    </xf>
    <xf numFmtId="0" fontId="18" fillId="0" borderId="7" xfId="0" applyFont="1" applyFill="1" applyBorder="1" applyAlignment="1" applyProtection="1">
      <alignment vertical="center"/>
      <protection locked="0"/>
    </xf>
    <xf numFmtId="0" fontId="19" fillId="0" borderId="7" xfId="0" applyFont="1" applyFill="1" applyBorder="1" applyAlignment="1">
      <alignment vertical="center"/>
    </xf>
    <xf numFmtId="49" fontId="18" fillId="0" borderId="7" xfId="0" quotePrefix="1" applyNumberFormat="1" applyFont="1" applyFill="1" applyBorder="1" applyAlignment="1" applyProtection="1">
      <alignment horizontal="left" vertical="center"/>
      <protection locked="0"/>
    </xf>
    <xf numFmtId="0" fontId="19" fillId="0" borderId="7" xfId="0" applyFont="1" applyFill="1" applyBorder="1"/>
    <xf numFmtId="173" fontId="26" fillId="0" borderId="3" xfId="0" applyNumberFormat="1" applyFont="1" applyFill="1" applyBorder="1" applyAlignment="1" applyProtection="1">
      <alignment horizontal="center" vertical="center"/>
      <protection locked="0"/>
    </xf>
    <xf numFmtId="0" fontId="26" fillId="8" borderId="3" xfId="0" applyFont="1" applyFill="1" applyBorder="1" applyAlignment="1">
      <alignment horizontal="center" vertical="center"/>
    </xf>
    <xf numFmtId="0" fontId="26" fillId="3" borderId="3" xfId="0" quotePrefix="1" applyFont="1" applyFill="1" applyBorder="1" applyAlignment="1">
      <alignment horizontal="center" vertical="center" wrapText="1"/>
    </xf>
    <xf numFmtId="175" fontId="26" fillId="3" borderId="3" xfId="0" applyNumberFormat="1" applyFont="1" applyFill="1" applyBorder="1" applyAlignment="1" applyProtection="1">
      <alignment horizontal="center" vertical="center"/>
      <protection locked="0"/>
    </xf>
    <xf numFmtId="15" fontId="26" fillId="0" borderId="0" xfId="0" applyNumberFormat="1" applyFont="1" applyFill="1" applyAlignment="1">
      <alignment horizontal="center" vertical="center"/>
    </xf>
    <xf numFmtId="0" fontId="26" fillId="8" borderId="0" xfId="0" applyFont="1" applyFill="1" applyAlignment="1">
      <alignment horizontal="center" vertical="center"/>
    </xf>
    <xf numFmtId="1" fontId="26" fillId="0" borderId="3" xfId="0" applyNumberFormat="1" applyFont="1" applyBorder="1" applyAlignment="1">
      <alignment horizontal="left" vertical="center"/>
    </xf>
    <xf numFmtId="0" fontId="29" fillId="0" borderId="3" xfId="0" applyFont="1" applyBorder="1" applyAlignment="1">
      <alignment horizontal="left"/>
    </xf>
    <xf numFmtId="182" fontId="29" fillId="0" borderId="8" xfId="0" applyNumberFormat="1" applyFont="1" applyBorder="1"/>
    <xf numFmtId="0" fontId="26" fillId="0" borderId="2" xfId="0" quotePrefix="1" applyFont="1" applyBorder="1" applyAlignment="1">
      <alignment horizontal="center" vertical="center"/>
    </xf>
    <xf numFmtId="0" fontId="26" fillId="0" borderId="9" xfId="0" quotePrefix="1" applyFont="1" applyBorder="1" applyAlignment="1">
      <alignment horizontal="center" vertical="center"/>
    </xf>
    <xf numFmtId="0" fontId="26" fillId="3" borderId="3" xfId="0" applyFont="1" applyFill="1" applyBorder="1" applyAlignment="1">
      <alignment horizontal="left" vertical="center"/>
    </xf>
    <xf numFmtId="0" fontId="26" fillId="3" borderId="3" xfId="0" quotePrefix="1" applyFont="1" applyFill="1" applyBorder="1" applyAlignment="1">
      <alignment horizontal="center" vertical="center"/>
    </xf>
    <xf numFmtId="0" fontId="26" fillId="3" borderId="3" xfId="0" quotePrefix="1" applyFont="1" applyFill="1" applyBorder="1" applyAlignment="1">
      <alignment horizontal="left" vertical="center"/>
    </xf>
    <xf numFmtId="0" fontId="29" fillId="3" borderId="3" xfId="0" quotePrefix="1" applyFont="1" applyFill="1" applyBorder="1" applyAlignment="1">
      <alignment horizontal="left" vertical="center"/>
    </xf>
    <xf numFmtId="0" fontId="35" fillId="3" borderId="3" xfId="4" applyFont="1" applyFill="1" applyBorder="1" applyAlignment="1">
      <alignment horizontal="center" vertical="center"/>
    </xf>
    <xf numFmtId="166" fontId="26" fillId="0" borderId="0" xfId="0" quotePrefix="1" applyNumberFormat="1" applyFont="1" applyFill="1" applyAlignment="1">
      <alignment horizontal="center" vertical="center"/>
    </xf>
    <xf numFmtId="169" fontId="28" fillId="0" borderId="0" xfId="5" applyNumberFormat="1" applyFont="1" applyFill="1" applyAlignment="1">
      <alignment horizontal="center" vertical="center"/>
    </xf>
    <xf numFmtId="169" fontId="31" fillId="0" borderId="0" xfId="5" applyNumberFormat="1" applyFont="1" applyFill="1" applyAlignment="1">
      <alignment horizontal="center" vertical="center"/>
    </xf>
    <xf numFmtId="169" fontId="32" fillId="0" borderId="0" xfId="5" applyNumberFormat="1" applyFont="1" applyFill="1" applyAlignment="1">
      <alignment horizontal="center" vertical="center"/>
    </xf>
    <xf numFmtId="169" fontId="33" fillId="2" borderId="3" xfId="5" applyNumberFormat="1" applyFont="1" applyFill="1" applyBorder="1" applyAlignment="1">
      <alignment horizontal="center" vertical="center" wrapText="1"/>
    </xf>
    <xf numFmtId="169" fontId="26" fillId="0" borderId="3" xfId="0" applyNumberFormat="1" applyFont="1" applyFill="1" applyBorder="1" applyAlignment="1" applyProtection="1">
      <alignment horizontal="center" vertical="center" wrapText="1"/>
      <protection locked="0"/>
    </xf>
    <xf numFmtId="169" fontId="29" fillId="0" borderId="3" xfId="0" applyNumberFormat="1" applyFont="1" applyFill="1" applyBorder="1" applyAlignment="1">
      <alignment horizontal="center" vertical="center"/>
    </xf>
    <xf numFmtId="169" fontId="26" fillId="0" borderId="3" xfId="0" applyNumberFormat="1" applyFont="1" applyFill="1" applyBorder="1" applyAlignment="1">
      <alignment horizontal="center" vertical="center"/>
    </xf>
    <xf numFmtId="169" fontId="26" fillId="0" borderId="3" xfId="0" applyNumberFormat="1" applyFont="1" applyBorder="1" applyAlignment="1">
      <alignment horizontal="center" vertical="center"/>
    </xf>
    <xf numFmtId="169" fontId="26" fillId="0" borderId="0" xfId="0" applyNumberFormat="1" applyFont="1" applyFill="1" applyAlignment="1">
      <alignment horizontal="center" vertical="center"/>
    </xf>
    <xf numFmtId="169" fontId="26" fillId="3" borderId="3" xfId="0" applyNumberFormat="1" applyFont="1" applyFill="1" applyBorder="1" applyAlignment="1" applyProtection="1">
      <alignment horizontal="center" vertical="center" wrapText="1"/>
      <protection locked="0"/>
    </xf>
    <xf numFmtId="169" fontId="29" fillId="3" borderId="3" xfId="0" applyNumberFormat="1" applyFont="1" applyFill="1" applyBorder="1" applyAlignment="1">
      <alignment horizontal="center" vertical="center"/>
    </xf>
    <xf numFmtId="169" fontId="26" fillId="4" borderId="3" xfId="0" applyNumberFormat="1" applyFont="1" applyFill="1" applyBorder="1" applyAlignment="1" applyProtection="1">
      <alignment horizontal="center" vertical="center" wrapText="1"/>
      <protection locked="0"/>
    </xf>
    <xf numFmtId="0" fontId="26" fillId="0" borderId="3" xfId="0" applyFont="1" applyBorder="1" applyAlignment="1" applyProtection="1">
      <alignment horizontal="left" vertical="center"/>
      <protection locked="0"/>
    </xf>
    <xf numFmtId="0" fontId="29" fillId="0" borderId="3" xfId="0" quotePrefix="1" applyFont="1" applyBorder="1" applyAlignment="1">
      <alignment horizontal="left"/>
    </xf>
    <xf numFmtId="3" fontId="26" fillId="0" borderId="3" xfId="0" applyNumberFormat="1" applyFont="1" applyFill="1" applyBorder="1" applyAlignment="1" applyProtection="1">
      <alignment horizontal="left" vertical="center"/>
      <protection locked="0"/>
    </xf>
    <xf numFmtId="1" fontId="26" fillId="7" borderId="3" xfId="0" applyNumberFormat="1" applyFont="1" applyFill="1" applyBorder="1" applyAlignment="1">
      <alignment horizontal="left" vertical="center"/>
    </xf>
    <xf numFmtId="3" fontId="29" fillId="0" borderId="3" xfId="0" applyNumberFormat="1" applyFont="1" applyBorder="1" applyAlignment="1" applyProtection="1">
      <alignment horizontal="left" vertical="center"/>
      <protection locked="0"/>
    </xf>
    <xf numFmtId="3" fontId="26" fillId="0" borderId="3" xfId="0" applyNumberFormat="1" applyFont="1" applyBorder="1" applyAlignment="1" applyProtection="1">
      <alignment horizontal="left" vertical="center"/>
      <protection locked="0"/>
    </xf>
    <xf numFmtId="1" fontId="26" fillId="0" borderId="3" xfId="0" quotePrefix="1" applyNumberFormat="1" applyFont="1" applyFill="1" applyBorder="1" applyAlignment="1" applyProtection="1">
      <alignment horizontal="left" vertical="center"/>
      <protection locked="0"/>
    </xf>
    <xf numFmtId="1" fontId="26" fillId="0" borderId="3" xfId="0" quotePrefix="1" applyNumberFormat="1" applyFont="1" applyFill="1" applyBorder="1" applyAlignment="1" applyProtection="1">
      <alignment horizontal="left" vertical="center" wrapText="1"/>
      <protection locked="0"/>
    </xf>
    <xf numFmtId="1" fontId="26" fillId="4" borderId="3" xfId="0" quotePrefix="1" applyNumberFormat="1" applyFont="1" applyFill="1" applyBorder="1" applyAlignment="1" applyProtection="1">
      <alignment horizontal="left" vertical="center" wrapText="1"/>
      <protection locked="0"/>
    </xf>
    <xf numFmtId="1" fontId="26" fillId="0" borderId="3" xfId="0" applyNumberFormat="1" applyFont="1" applyFill="1" applyBorder="1" applyAlignment="1" applyProtection="1">
      <alignment horizontal="left" vertical="center" wrapText="1"/>
      <protection locked="0"/>
    </xf>
    <xf numFmtId="1" fontId="26" fillId="0" borderId="3" xfId="0" quotePrefix="1" applyNumberFormat="1" applyFont="1" applyFill="1" applyBorder="1" applyAlignment="1">
      <alignment horizontal="left" vertical="center"/>
    </xf>
    <xf numFmtId="1" fontId="26" fillId="4" borderId="3" xfId="0" applyNumberFormat="1" applyFont="1" applyFill="1" applyBorder="1" applyAlignment="1" applyProtection="1">
      <alignment horizontal="left" vertical="center" wrapText="1"/>
      <protection locked="0"/>
    </xf>
    <xf numFmtId="1" fontId="26" fillId="3" borderId="3" xfId="0" quotePrefix="1" applyNumberFormat="1" applyFont="1" applyFill="1" applyBorder="1" applyAlignment="1" applyProtection="1">
      <alignment horizontal="left" vertical="center" wrapText="1"/>
      <protection locked="0"/>
    </xf>
    <xf numFmtId="1" fontId="26" fillId="4" borderId="3" xfId="0" quotePrefix="1" applyNumberFormat="1" applyFont="1" applyFill="1" applyBorder="1" applyAlignment="1" applyProtection="1">
      <alignment horizontal="left" vertical="center"/>
      <protection locked="0"/>
    </xf>
    <xf numFmtId="1" fontId="31" fillId="0" borderId="3" xfId="0" quotePrefix="1" applyNumberFormat="1" applyFont="1" applyFill="1" applyBorder="1" applyAlignment="1" applyProtection="1">
      <alignment horizontal="left" vertical="center" wrapText="1"/>
      <protection locked="0"/>
    </xf>
    <xf numFmtId="1" fontId="26" fillId="0" borderId="3" xfId="0" quotePrefix="1" applyNumberFormat="1" applyFont="1" applyBorder="1" applyAlignment="1">
      <alignment horizontal="left"/>
    </xf>
    <xf numFmtId="1" fontId="29" fillId="0" borderId="3" xfId="0" quotePrefix="1" applyNumberFormat="1" applyFont="1" applyBorder="1" applyAlignment="1">
      <alignment horizontal="left"/>
    </xf>
    <xf numFmtId="1" fontId="26" fillId="0" borderId="3" xfId="0" applyNumberFormat="1" applyFont="1" applyFill="1" applyBorder="1" applyAlignment="1">
      <alignment horizontal="left" vertical="center"/>
    </xf>
    <xf numFmtId="1" fontId="29" fillId="3" borderId="3" xfId="0" quotePrefix="1" applyNumberFormat="1" applyFont="1" applyFill="1" applyBorder="1" applyAlignment="1">
      <alignment horizontal="left" vertical="center"/>
    </xf>
    <xf numFmtId="1" fontId="26" fillId="0" borderId="0" xfId="0" quotePrefix="1" applyNumberFormat="1" applyFont="1" applyFill="1" applyAlignment="1">
      <alignment horizontal="left" vertical="center"/>
    </xf>
    <xf numFmtId="1" fontId="29" fillId="0" borderId="3" xfId="0" quotePrefix="1" applyNumberFormat="1" applyFont="1" applyFill="1" applyBorder="1" applyAlignment="1">
      <alignment horizontal="left"/>
    </xf>
    <xf numFmtId="1" fontId="26" fillId="0" borderId="3" xfId="0" quotePrefix="1" applyNumberFormat="1" applyFont="1" applyFill="1" applyBorder="1" applyAlignment="1">
      <alignment horizontal="left"/>
    </xf>
    <xf numFmtId="1" fontId="26" fillId="4" borderId="3" xfId="0" quotePrefix="1" applyNumberFormat="1" applyFont="1" applyFill="1" applyBorder="1" applyAlignment="1">
      <alignment horizontal="left" vertical="center"/>
    </xf>
    <xf numFmtId="1" fontId="26" fillId="0" borderId="0" xfId="0" applyNumberFormat="1" applyFont="1" applyFill="1" applyAlignment="1">
      <alignment horizontal="left" vertical="center"/>
    </xf>
    <xf numFmtId="0" fontId="31" fillId="0" borderId="2" xfId="5" applyFont="1" applyFill="1" applyBorder="1" applyAlignment="1">
      <alignment horizontal="left" vertical="center"/>
    </xf>
    <xf numFmtId="1" fontId="26" fillId="4" borderId="3" xfId="0" applyNumberFormat="1" applyFont="1" applyFill="1" applyBorder="1" applyAlignment="1">
      <alignment horizontal="left" vertical="center"/>
    </xf>
    <xf numFmtId="0" fontId="37" fillId="8" borderId="3" xfId="0" applyFont="1" applyFill="1" applyBorder="1" applyAlignment="1">
      <alignment horizontal="center" vertical="center"/>
    </xf>
    <xf numFmtId="0" fontId="26" fillId="3" borderId="3" xfId="0" applyFont="1" applyFill="1" applyBorder="1" applyAlignment="1"/>
    <xf numFmtId="1" fontId="33" fillId="2" borderId="3" xfId="5" applyNumberFormat="1" applyFont="1" applyFill="1" applyBorder="1" applyAlignment="1">
      <alignment horizontal="center" vertical="center" wrapText="1"/>
    </xf>
    <xf numFmtId="0" fontId="29" fillId="0" borderId="3" xfId="0" applyFont="1" applyBorder="1" applyAlignment="1">
      <alignment horizontal="left" vertical="center"/>
    </xf>
    <xf numFmtId="183" fontId="26" fillId="0" borderId="3" xfId="0" quotePrefix="1" applyNumberFormat="1" applyFont="1" applyFill="1" applyBorder="1" applyAlignment="1" applyProtection="1">
      <alignment horizontal="left" vertical="center"/>
      <protection locked="0"/>
    </xf>
    <xf numFmtId="0" fontId="26" fillId="9" borderId="3" xfId="0" quotePrefix="1" applyFont="1" applyFill="1" applyBorder="1" applyAlignment="1" applyProtection="1">
      <alignment horizontal="left" vertical="center"/>
      <protection locked="0"/>
    </xf>
    <xf numFmtId="170" fontId="26" fillId="0" borderId="0" xfId="1" applyNumberFormat="1" applyFont="1" applyFill="1" applyBorder="1" applyAlignment="1">
      <alignment vertical="center"/>
    </xf>
    <xf numFmtId="0" fontId="29" fillId="0" borderId="3" xfId="0" applyFont="1" applyBorder="1" applyAlignment="1" applyProtection="1">
      <alignment horizontal="left" vertical="center" wrapText="1"/>
      <protection locked="0"/>
    </xf>
    <xf numFmtId="170" fontId="26" fillId="0" borderId="6" xfId="1" applyNumberFormat="1" applyFont="1" applyFill="1" applyBorder="1" applyAlignment="1" applyProtection="1">
      <alignment vertical="center" wrapText="1"/>
      <protection locked="0"/>
    </xf>
    <xf numFmtId="41" fontId="29" fillId="0" borderId="6" xfId="1" applyNumberFormat="1" applyFont="1" applyFill="1" applyBorder="1" applyAlignment="1" applyProtection="1">
      <alignment vertical="center" wrapText="1"/>
      <protection locked="0"/>
    </xf>
    <xf numFmtId="0" fontId="29" fillId="0" borderId="4" xfId="0" quotePrefix="1" applyFont="1" applyBorder="1" applyAlignment="1" applyProtection="1">
      <alignment vertical="center" wrapText="1"/>
      <protection locked="0"/>
    </xf>
    <xf numFmtId="41" fontId="26" fillId="0" borderId="4" xfId="1" applyNumberFormat="1" applyFont="1" applyBorder="1" applyAlignment="1" applyProtection="1">
      <alignment vertical="center" wrapText="1"/>
      <protection locked="0"/>
    </xf>
    <xf numFmtId="3" fontId="26" fillId="0" borderId="4" xfId="0" applyNumberFormat="1" applyFont="1" applyBorder="1" applyAlignment="1" applyProtection="1">
      <alignment vertical="center"/>
      <protection locked="0"/>
    </xf>
    <xf numFmtId="3" fontId="29" fillId="0" borderId="4" xfId="0" applyNumberFormat="1" applyFont="1" applyBorder="1" applyAlignment="1" applyProtection="1">
      <alignment vertical="center"/>
      <protection locked="0"/>
    </xf>
    <xf numFmtId="0" fontId="26" fillId="0" borderId="4" xfId="0" applyFont="1" applyBorder="1" applyAlignment="1" applyProtection="1">
      <alignment vertical="center" wrapText="1"/>
      <protection locked="0"/>
    </xf>
    <xf numFmtId="0" fontId="29" fillId="4" borderId="3" xfId="0" applyFont="1" applyFill="1" applyBorder="1" applyAlignment="1" applyProtection="1">
      <alignment horizontal="left" vertical="center"/>
      <protection locked="0"/>
    </xf>
    <xf numFmtId="0" fontId="29" fillId="0" borderId="4" xfId="0" applyFont="1" applyFill="1" applyBorder="1" applyAlignment="1" applyProtection="1">
      <alignment horizontal="left" vertical="center" wrapText="1"/>
      <protection locked="0"/>
    </xf>
    <xf numFmtId="0" fontId="29" fillId="0" borderId="3" xfId="0" quotePrefix="1" applyFont="1" applyFill="1" applyBorder="1" applyAlignment="1" applyProtection="1">
      <alignment horizontal="left" vertical="center"/>
      <protection locked="0"/>
    </xf>
    <xf numFmtId="0" fontId="29" fillId="9" borderId="3" xfId="0" applyFont="1" applyFill="1" applyBorder="1" applyAlignment="1" applyProtection="1">
      <alignment horizontal="left" vertical="center"/>
      <protection locked="0"/>
    </xf>
    <xf numFmtId="176" fontId="26" fillId="9" borderId="3" xfId="0" applyNumberFormat="1" applyFont="1" applyFill="1" applyBorder="1" applyAlignment="1" applyProtection="1">
      <alignment horizontal="center" vertical="center"/>
      <protection locked="0"/>
    </xf>
    <xf numFmtId="0" fontId="26" fillId="9" borderId="3" xfId="0" applyFont="1" applyFill="1" applyBorder="1" applyAlignment="1" applyProtection="1">
      <alignment vertical="center"/>
      <protection locked="0"/>
    </xf>
    <xf numFmtId="0" fontId="29" fillId="3" borderId="3" xfId="0" applyFont="1" applyFill="1" applyBorder="1" applyAlignment="1" applyProtection="1">
      <alignment horizontal="left" vertical="center"/>
      <protection locked="0"/>
    </xf>
    <xf numFmtId="169" fontId="26" fillId="3" borderId="3" xfId="0" applyNumberFormat="1" applyFont="1" applyFill="1" applyBorder="1" applyAlignment="1" applyProtection="1">
      <alignment horizontal="center" vertical="center"/>
      <protection locked="0"/>
    </xf>
    <xf numFmtId="166" fontId="26" fillId="3" borderId="3" xfId="0" quotePrefix="1" applyNumberFormat="1" applyFont="1" applyFill="1" applyBorder="1" applyAlignment="1" applyProtection="1">
      <alignment horizontal="center" vertical="center"/>
      <protection locked="0"/>
    </xf>
    <xf numFmtId="1" fontId="26" fillId="3" borderId="3" xfId="0" quotePrefix="1" applyNumberFormat="1" applyFont="1" applyFill="1" applyBorder="1" applyAlignment="1" applyProtection="1">
      <alignment horizontal="left" vertical="center"/>
      <protection locked="0"/>
    </xf>
    <xf numFmtId="175" fontId="26" fillId="3" borderId="3" xfId="0" quotePrefix="1" applyNumberFormat="1" applyFont="1" applyFill="1" applyBorder="1" applyAlignment="1" applyProtection="1">
      <alignment horizontal="center" vertical="center"/>
      <protection locked="0"/>
    </xf>
    <xf numFmtId="176" fontId="29" fillId="0" borderId="3" xfId="0" quotePrefix="1" applyNumberFormat="1" applyFont="1" applyFill="1" applyBorder="1" applyAlignment="1" applyProtection="1">
      <alignment horizontal="center" vertical="center"/>
      <protection locked="0"/>
    </xf>
    <xf numFmtId="175" fontId="29" fillId="0" borderId="3" xfId="0" applyNumberFormat="1" applyFont="1" applyFill="1" applyBorder="1" applyAlignment="1" applyProtection="1">
      <alignment horizontal="center" vertical="center"/>
      <protection locked="0"/>
    </xf>
    <xf numFmtId="174" fontId="29" fillId="0" borderId="3" xfId="5" applyNumberFormat="1" applyFont="1" applyFill="1" applyBorder="1" applyAlignment="1">
      <alignment horizontal="center" vertical="center"/>
    </xf>
    <xf numFmtId="49" fontId="29" fillId="0" borderId="3" xfId="0" quotePrefix="1" applyNumberFormat="1" applyFont="1" applyFill="1" applyBorder="1" applyAlignment="1" applyProtection="1">
      <alignment horizontal="left" vertical="center"/>
      <protection locked="0"/>
    </xf>
    <xf numFmtId="169" fontId="29" fillId="0" borderId="3" xfId="0" applyNumberFormat="1" applyFont="1" applyFill="1" applyBorder="1" applyAlignment="1" applyProtection="1">
      <alignment horizontal="center" vertical="center" wrapText="1"/>
      <protection locked="0"/>
    </xf>
    <xf numFmtId="175" fontId="26" fillId="4" borderId="3" xfId="0" applyNumberFormat="1" applyFont="1" applyFill="1" applyBorder="1" applyAlignment="1" applyProtection="1">
      <alignment horizontal="center" vertical="center"/>
      <protection locked="0"/>
    </xf>
    <xf numFmtId="181" fontId="35" fillId="0" borderId="3" xfId="4" applyNumberFormat="1" applyFont="1" applyBorder="1" applyAlignment="1">
      <alignment horizontal="center"/>
    </xf>
    <xf numFmtId="15" fontId="26" fillId="0" borderId="3" xfId="0" applyNumberFormat="1" applyFont="1" applyFill="1" applyBorder="1" applyAlignment="1">
      <alignment horizontal="center"/>
    </xf>
    <xf numFmtId="3" fontId="26" fillId="0" borderId="3" xfId="0" applyNumberFormat="1" applyFont="1" applyBorder="1" applyAlignment="1" applyProtection="1">
      <alignment vertical="center"/>
      <protection locked="0"/>
    </xf>
    <xf numFmtId="0" fontId="26" fillId="0" borderId="3" xfId="15" applyFont="1" applyBorder="1" applyAlignment="1" applyProtection="1">
      <alignment vertical="center" wrapText="1"/>
      <protection locked="0"/>
    </xf>
    <xf numFmtId="0" fontId="26" fillId="0" borderId="3" xfId="0" quotePrefix="1" applyFont="1" applyBorder="1" applyAlignment="1" applyProtection="1">
      <alignment vertical="center" wrapText="1"/>
      <protection locked="0"/>
    </xf>
    <xf numFmtId="49" fontId="26" fillId="0" borderId="3" xfId="0" quotePrefix="1" applyNumberFormat="1" applyFont="1" applyFill="1" applyBorder="1" applyAlignment="1">
      <alignment horizontal="center"/>
    </xf>
    <xf numFmtId="49" fontId="26" fillId="0" borderId="3" xfId="0" quotePrefix="1" applyNumberFormat="1" applyFont="1" applyFill="1" applyBorder="1" applyAlignment="1">
      <alignment horizontal="left" vertical="center"/>
    </xf>
    <xf numFmtId="41" fontId="29" fillId="0" borderId="3" xfId="1" applyNumberFormat="1" applyFont="1" applyFill="1" applyBorder="1" applyAlignment="1" applyProtection="1">
      <alignment vertical="center" wrapText="1"/>
      <protection locked="0"/>
    </xf>
    <xf numFmtId="41" fontId="26" fillId="0" borderId="3" xfId="1" applyNumberFormat="1" applyFont="1" applyFill="1" applyBorder="1" applyAlignment="1" applyProtection="1">
      <alignment vertical="center"/>
      <protection locked="0"/>
    </xf>
    <xf numFmtId="0" fontId="33" fillId="5" borderId="3" xfId="5" applyFont="1" applyFill="1" applyBorder="1" applyAlignment="1">
      <alignment horizontal="center" vertical="center" wrapText="1"/>
    </xf>
    <xf numFmtId="170" fontId="33" fillId="5" borderId="3" xfId="1" applyNumberFormat="1" applyFont="1" applyFill="1" applyBorder="1" applyAlignment="1">
      <alignment horizontal="center" vertical="center" wrapText="1"/>
    </xf>
    <xf numFmtId="0" fontId="26" fillId="5" borderId="3" xfId="0" applyFont="1" applyFill="1" applyBorder="1" applyAlignment="1">
      <alignment horizontal="center" vertical="center"/>
    </xf>
    <xf numFmtId="0" fontId="26" fillId="0" borderId="0" xfId="0" applyFont="1" applyAlignment="1">
      <alignment horizontal="center" vertical="center"/>
    </xf>
    <xf numFmtId="0" fontId="29" fillId="7" borderId="3" xfId="0" applyFont="1" applyFill="1" applyBorder="1" applyAlignment="1" applyProtection="1">
      <alignment horizontal="left" vertical="center"/>
      <protection locked="0"/>
    </xf>
    <xf numFmtId="0" fontId="27" fillId="0" borderId="0" xfId="5" applyFont="1" applyFill="1" applyAlignment="1">
      <alignment horizontal="center" vertical="center"/>
    </xf>
    <xf numFmtId="0" fontId="33" fillId="2" borderId="3" xfId="5" applyFont="1" applyFill="1" applyBorder="1" applyAlignment="1">
      <alignment horizontal="center" vertical="center" wrapText="1"/>
    </xf>
    <xf numFmtId="0" fontId="26" fillId="0" borderId="10" xfId="0" quotePrefix="1" applyFont="1" applyFill="1" applyBorder="1" applyAlignment="1">
      <alignment horizontal="center" vertical="center"/>
    </xf>
    <xf numFmtId="0" fontId="26" fillId="0" borderId="0" xfId="0" quotePrefix="1" applyFont="1" applyAlignment="1">
      <alignment horizontal="center" vertical="center"/>
    </xf>
    <xf numFmtId="170" fontId="35" fillId="0" borderId="3" xfId="4" applyNumberFormat="1" applyFont="1" applyFill="1" applyBorder="1" applyAlignment="1">
      <alignment vertical="center"/>
    </xf>
    <xf numFmtId="0" fontId="26" fillId="0" borderId="10" xfId="0" applyFont="1" applyBorder="1" applyAlignment="1">
      <alignment horizontal="center" vertical="center"/>
    </xf>
    <xf numFmtId="179" fontId="26" fillId="0" borderId="0" xfId="0" applyNumberFormat="1" applyFont="1"/>
    <xf numFmtId="0" fontId="35" fillId="0" borderId="0" xfId="4" applyFont="1" applyFill="1" applyAlignment="1">
      <alignment horizontal="center" vertical="center"/>
    </xf>
    <xf numFmtId="0" fontId="26" fillId="0" borderId="3" xfId="8" applyNumberFormat="1" applyFont="1" applyFill="1" applyBorder="1" applyAlignment="1" applyProtection="1">
      <alignment horizontal="left" vertical="center" wrapText="1"/>
      <protection locked="0"/>
    </xf>
    <xf numFmtId="170" fontId="26" fillId="0" borderId="8" xfId="1" applyNumberFormat="1" applyFont="1" applyFill="1" applyBorder="1" applyAlignment="1">
      <alignment vertical="center"/>
    </xf>
    <xf numFmtId="0" fontId="26" fillId="0" borderId="3" xfId="0" applyFont="1" applyBorder="1" applyAlignment="1">
      <alignment vertical="center"/>
    </xf>
    <xf numFmtId="0" fontId="26" fillId="0" borderId="0" xfId="0" applyFont="1" applyBorder="1" applyAlignment="1" applyProtection="1">
      <alignment horizontal="left" vertical="center" wrapText="1"/>
      <protection locked="0"/>
    </xf>
    <xf numFmtId="41" fontId="26" fillId="0" borderId="0" xfId="1" applyNumberFormat="1" applyFont="1" applyFill="1" applyBorder="1" applyAlignment="1" applyProtection="1">
      <alignment vertical="center" wrapText="1"/>
      <protection locked="0"/>
    </xf>
    <xf numFmtId="0" fontId="26" fillId="9" borderId="3" xfId="0" applyFont="1" applyFill="1" applyBorder="1" applyAlignment="1">
      <alignment horizontal="left" vertical="center"/>
    </xf>
    <xf numFmtId="0" fontId="26" fillId="7" borderId="3" xfId="0" applyFont="1" applyFill="1" applyBorder="1" applyAlignment="1">
      <alignment horizontal="left" vertical="center"/>
    </xf>
    <xf numFmtId="0" fontId="26" fillId="7" borderId="3" xfId="0" applyFont="1" applyFill="1" applyBorder="1" applyAlignment="1">
      <alignment horizontal="left"/>
    </xf>
    <xf numFmtId="0" fontId="29" fillId="7" borderId="3" xfId="0" applyFont="1" applyFill="1" applyBorder="1" applyAlignment="1">
      <alignment horizontal="left"/>
    </xf>
    <xf numFmtId="0" fontId="27" fillId="0" borderId="0" xfId="5" applyFont="1" applyFill="1" applyAlignment="1">
      <alignment horizontal="center" vertical="center"/>
    </xf>
    <xf numFmtId="0" fontId="30" fillId="0" borderId="0" xfId="5" applyFont="1" applyFill="1" applyAlignment="1">
      <alignment horizontal="center" vertical="center"/>
    </xf>
    <xf numFmtId="0" fontId="33" fillId="2" borderId="3" xfId="5" applyFont="1" applyFill="1" applyBorder="1" applyAlignment="1">
      <alignment horizontal="center" vertical="center" wrapText="1"/>
    </xf>
    <xf numFmtId="0" fontId="33" fillId="0" borderId="3" xfId="5" applyFont="1" applyFill="1" applyBorder="1" applyAlignment="1">
      <alignment horizontal="center" vertical="center" wrapText="1"/>
    </xf>
  </cellXfs>
  <cellStyles count="16">
    <cellStyle name="Comma" xfId="1" builtinId="3"/>
    <cellStyle name="Comma [0]" xfId="2" builtinId="6"/>
    <cellStyle name="Comma [0] 11" xfId="11"/>
    <cellStyle name="Comma [0] 9" xfId="12"/>
    <cellStyle name="Excel Built-in Comma 3" xfId="6"/>
    <cellStyle name="Hyperlink" xfId="4" builtinId="8"/>
    <cellStyle name="Normal" xfId="0" builtinId="0"/>
    <cellStyle name="Normal 11" xfId="14"/>
    <cellStyle name="Normal 2" xfId="9"/>
    <cellStyle name="Normal 2 2" xfId="15"/>
    <cellStyle name="Normal 3 2" xfId="8"/>
    <cellStyle name="Normal 4" xfId="10"/>
    <cellStyle name="Normal 5 2" xfId="5"/>
    <cellStyle name="Normal 7" xfId="13"/>
    <cellStyle name="Normal_TTL_NSC" xfId="7"/>
    <cellStyle name="Percent" xfId="3" builtinId="5"/>
  </cellStyles>
  <dxfs count="387">
    <dxf>
      <fill>
        <patternFill>
          <bgColor rgb="FFFFFFCC"/>
        </patternFill>
      </fill>
    </dxf>
    <dxf>
      <fill>
        <patternFill>
          <bgColor rgb="FFFFFFCC"/>
        </patternFill>
      </fill>
    </dxf>
    <dxf>
      <fill>
        <patternFill patternType="solid">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64"/>
          <bgColor rgb="FFFFFF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ill>
        <patternFill patternType="solid">
          <fgColor indexed="64"/>
          <bgColor rgb="FFFFFFCC"/>
        </patternFill>
      </fill>
    </dxf>
    <dxf>
      <fill>
        <patternFill patternType="solid">
          <fgColor indexed="64"/>
          <bgColor rgb="FFFFFFCC"/>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00B050"/>
        </patternFill>
      </fill>
    </dxf>
    <dxf>
      <fill>
        <patternFill>
          <bgColor rgb="FFFF0000"/>
        </patternFill>
      </fill>
    </dxf>
    <dxf>
      <fill>
        <patternFill>
          <bgColor rgb="FFFFFF00"/>
        </patternFill>
      </fill>
    </dxf>
    <dxf>
      <fill>
        <patternFill>
          <bgColor rgb="FFFFFFCC"/>
        </patternFill>
      </fill>
    </dxf>
    <dxf>
      <fill>
        <patternFill>
          <bgColor rgb="FFFFFFC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ill>
        <patternFill>
          <bgColor rgb="FFFFFFCC"/>
        </patternFill>
      </fill>
    </dxf>
    <dxf>
      <font>
        <color rgb="FF9C0006"/>
      </font>
      <fill>
        <patternFill>
          <bgColor rgb="FFFFC7CE"/>
        </patternFill>
      </fill>
    </dxf>
    <dxf>
      <fill>
        <patternFill>
          <bgColor rgb="FFFFFFCC"/>
        </patternFill>
      </fill>
    </dxf>
    <dxf>
      <fill>
        <patternFill>
          <bgColor rgb="FFFFFFCC"/>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ill>
        <patternFill>
          <bgColor rgb="FFFFFFCC"/>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bgColor rgb="FFFFFFCC"/>
        </patternFill>
      </fill>
    </dxf>
    <dxf>
      <fill>
        <patternFill patternType="solid">
          <fgColor indexed="64"/>
          <bgColor rgb="FFFFFFCC"/>
        </patternFill>
      </fill>
    </dxf>
    <dxf>
      <fill>
        <patternFill>
          <bgColor rgb="FFFFFFCC"/>
        </patternFill>
      </fill>
    </dxf>
    <dxf>
      <fill>
        <patternFill>
          <bgColor rgb="FFFFFFCC"/>
        </patternFill>
      </fill>
    </dxf>
    <dxf>
      <fill>
        <patternFill patternType="solid">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ill>
        <patternFill patternType="solid">
          <fgColor indexed="64"/>
          <bgColor rgb="FFFFFFCC"/>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zenshinystarlin@gmail.com" TargetMode="External"/><Relationship Id="rId21" Type="http://schemas.openxmlformats.org/officeDocument/2006/relationships/hyperlink" Target="mailto:lusisusanty9@gmail.com" TargetMode="External"/><Relationship Id="rId42" Type="http://schemas.openxmlformats.org/officeDocument/2006/relationships/hyperlink" Target="mailto:trdslamet@gmail.com" TargetMode="External"/><Relationship Id="rId63" Type="http://schemas.openxmlformats.org/officeDocument/2006/relationships/hyperlink" Target="mailto:hmmjririen@gmail.com" TargetMode="External"/><Relationship Id="rId84" Type="http://schemas.openxmlformats.org/officeDocument/2006/relationships/hyperlink" Target="mailto:novishanty511@gmail.com" TargetMode="External"/><Relationship Id="rId16" Type="http://schemas.openxmlformats.org/officeDocument/2006/relationships/hyperlink" Target="mailto:fatma620.fnl@gmail.com" TargetMode="External"/><Relationship Id="rId107" Type="http://schemas.openxmlformats.org/officeDocument/2006/relationships/hyperlink" Target="mailto:nellikuswidyawaty2019@gmail.com" TargetMode="External"/><Relationship Id="rId11" Type="http://schemas.openxmlformats.org/officeDocument/2006/relationships/hyperlink" Target="mailto:m.albanyqowiy@gmail.com" TargetMode="External"/><Relationship Id="rId32" Type="http://schemas.openxmlformats.org/officeDocument/2006/relationships/hyperlink" Target="mailto:ryzahanifa20@GMAIL.com" TargetMode="External"/><Relationship Id="rId37" Type="http://schemas.openxmlformats.org/officeDocument/2006/relationships/hyperlink" Target="mailto:icasonia4396@gmail.com" TargetMode="External"/><Relationship Id="rId53" Type="http://schemas.openxmlformats.org/officeDocument/2006/relationships/hyperlink" Target="mailto:devinaapriyantinatatasya@gmail.com" TargetMode="External"/><Relationship Id="rId58" Type="http://schemas.openxmlformats.org/officeDocument/2006/relationships/hyperlink" Target="mailto:indahdasopang2@gmail.com" TargetMode="External"/><Relationship Id="rId74" Type="http://schemas.openxmlformats.org/officeDocument/2006/relationships/hyperlink" Target="mailto:alifsuhada1993@gmail.com" TargetMode="External"/><Relationship Id="rId79" Type="http://schemas.openxmlformats.org/officeDocument/2006/relationships/hyperlink" Target="mailto:jmithila13@gmail.con" TargetMode="External"/><Relationship Id="rId102" Type="http://schemas.openxmlformats.org/officeDocument/2006/relationships/hyperlink" Target="mailto:jessicanovs14@gmail.com" TargetMode="External"/><Relationship Id="rId123" Type="http://schemas.openxmlformats.org/officeDocument/2006/relationships/hyperlink" Target="mailto:nenihnurjanah234@gmail.com" TargetMode="External"/><Relationship Id="rId128" Type="http://schemas.openxmlformats.org/officeDocument/2006/relationships/hyperlink" Target="mailto:sulthanzhr@gmail.com" TargetMode="External"/><Relationship Id="rId5" Type="http://schemas.openxmlformats.org/officeDocument/2006/relationships/hyperlink" Target="mailto:sitisarah68341@gmail.com" TargetMode="External"/><Relationship Id="rId90" Type="http://schemas.openxmlformats.org/officeDocument/2006/relationships/hyperlink" Target="mailto:anggraenidifan@gmail.com" TargetMode="External"/><Relationship Id="rId95" Type="http://schemas.openxmlformats.org/officeDocument/2006/relationships/hyperlink" Target="mailto:windasariii1509@gmail.com" TargetMode="External"/><Relationship Id="rId22" Type="http://schemas.openxmlformats.org/officeDocument/2006/relationships/hyperlink" Target="mailto:gloriaputria@yahoo.com" TargetMode="External"/><Relationship Id="rId27" Type="http://schemas.openxmlformats.org/officeDocument/2006/relationships/hyperlink" Target="mailto:nuriihdynto27@gmail.com" TargetMode="External"/><Relationship Id="rId43" Type="http://schemas.openxmlformats.org/officeDocument/2006/relationships/hyperlink" Target="mailto:wartono1karahayu@gmail.com" TargetMode="External"/><Relationship Id="rId48" Type="http://schemas.openxmlformats.org/officeDocument/2006/relationships/hyperlink" Target="mailto:sri19091996@gmail.com" TargetMode="External"/><Relationship Id="rId64" Type="http://schemas.openxmlformats.org/officeDocument/2006/relationships/hyperlink" Target="mailto:apriliaayu132@gmail.com" TargetMode="External"/><Relationship Id="rId69" Type="http://schemas.openxmlformats.org/officeDocument/2006/relationships/hyperlink" Target="mailto:sutrisna.eko@gmail.com" TargetMode="External"/><Relationship Id="rId113" Type="http://schemas.openxmlformats.org/officeDocument/2006/relationships/hyperlink" Target="mailto:rickyanguda93@gmail.com" TargetMode="External"/><Relationship Id="rId118" Type="http://schemas.openxmlformats.org/officeDocument/2006/relationships/hyperlink" Target="mailto:elisabethasteria@gmail.com" TargetMode="External"/><Relationship Id="rId80" Type="http://schemas.openxmlformats.org/officeDocument/2006/relationships/hyperlink" Target="mailto:lukitofelicia@yahoo.com" TargetMode="External"/><Relationship Id="rId85" Type="http://schemas.openxmlformats.org/officeDocument/2006/relationships/hyperlink" Target="mailto:lukitofelicia@yahoo.com" TargetMode="External"/><Relationship Id="rId12" Type="http://schemas.openxmlformats.org/officeDocument/2006/relationships/hyperlink" Target="mailto:ututastuti831@gmail.com" TargetMode="External"/><Relationship Id="rId17" Type="http://schemas.openxmlformats.org/officeDocument/2006/relationships/hyperlink" Target="mailto:riniesihp@gmail.com" TargetMode="External"/><Relationship Id="rId33" Type="http://schemas.openxmlformats.org/officeDocument/2006/relationships/hyperlink" Target="mailto:inggridseptiana23@gmail.com" TargetMode="External"/><Relationship Id="rId38" Type="http://schemas.openxmlformats.org/officeDocument/2006/relationships/hyperlink" Target="mailto:asdesty6@gmail.com" TargetMode="External"/><Relationship Id="rId59" Type="http://schemas.openxmlformats.org/officeDocument/2006/relationships/hyperlink" Target="mailto:wihanapratiwi@gmail.com" TargetMode="External"/><Relationship Id="rId103" Type="http://schemas.openxmlformats.org/officeDocument/2006/relationships/hyperlink" Target="mailto:lalasopiala75@gmail.com" TargetMode="External"/><Relationship Id="rId108" Type="http://schemas.openxmlformats.org/officeDocument/2006/relationships/hyperlink" Target="mailto:baruc9928@gmail.com" TargetMode="External"/><Relationship Id="rId124" Type="http://schemas.openxmlformats.org/officeDocument/2006/relationships/hyperlink" Target="mailto:andripratomo09@gmail.com" TargetMode="External"/><Relationship Id="rId129" Type="http://schemas.openxmlformats.org/officeDocument/2006/relationships/hyperlink" Target="mailto:egitasulistio@gmail.com" TargetMode="External"/><Relationship Id="rId54" Type="http://schemas.openxmlformats.org/officeDocument/2006/relationships/hyperlink" Target="mailto:tribambang547@gmail.com" TargetMode="External"/><Relationship Id="rId70" Type="http://schemas.openxmlformats.org/officeDocument/2006/relationships/hyperlink" Target="mailto:deniarsaprihandika@yahoo.com" TargetMode="External"/><Relationship Id="rId75" Type="http://schemas.openxmlformats.org/officeDocument/2006/relationships/hyperlink" Target="mailto:adelyazahra22@gmail.com" TargetMode="External"/><Relationship Id="rId91" Type="http://schemas.openxmlformats.org/officeDocument/2006/relationships/hyperlink" Target="mailto:agusmuslihan595@gmail.com" TargetMode="External"/><Relationship Id="rId96" Type="http://schemas.openxmlformats.org/officeDocument/2006/relationships/hyperlink" Target="mailto:husnaeniabdi00@gmail.com" TargetMode="External"/><Relationship Id="rId1" Type="http://schemas.openxmlformats.org/officeDocument/2006/relationships/hyperlink" Target="mailto:icasonia4396@gmail.com" TargetMode="External"/><Relationship Id="rId6" Type="http://schemas.openxmlformats.org/officeDocument/2006/relationships/hyperlink" Target="mailto:ajengrikafaujiah12123218@gmail.com" TargetMode="External"/><Relationship Id="rId23" Type="http://schemas.openxmlformats.org/officeDocument/2006/relationships/hyperlink" Target="mailto:ndharidolla@gmail.com" TargetMode="External"/><Relationship Id="rId28" Type="http://schemas.openxmlformats.org/officeDocument/2006/relationships/hyperlink" Target="mailto:rizasuci@gmail.com" TargetMode="External"/><Relationship Id="rId49" Type="http://schemas.openxmlformats.org/officeDocument/2006/relationships/hyperlink" Target="mailto:ndharidolla@gmail.com" TargetMode="External"/><Relationship Id="rId114" Type="http://schemas.openxmlformats.org/officeDocument/2006/relationships/hyperlink" Target="mailto:rickyanguda93@gmail.com" TargetMode="External"/><Relationship Id="rId119" Type="http://schemas.openxmlformats.org/officeDocument/2006/relationships/hyperlink" Target="mailto:mayalubis3003@gmail.com" TargetMode="External"/><Relationship Id="rId44" Type="http://schemas.openxmlformats.org/officeDocument/2006/relationships/hyperlink" Target="mailto:dianaaceh3@gmail.com" TargetMode="External"/><Relationship Id="rId60" Type="http://schemas.openxmlformats.org/officeDocument/2006/relationships/hyperlink" Target="mailto:sonyatmpakpahan@gmail.com" TargetMode="External"/><Relationship Id="rId65" Type="http://schemas.openxmlformats.org/officeDocument/2006/relationships/hyperlink" Target="mailto:ynina3726@gmail.com" TargetMode="External"/><Relationship Id="rId81" Type="http://schemas.openxmlformats.org/officeDocument/2006/relationships/hyperlink" Target="mailto:fransisca_magdalena93@yahoo.co.id" TargetMode="External"/><Relationship Id="rId86" Type="http://schemas.openxmlformats.org/officeDocument/2006/relationships/hyperlink" Target="mailto:purnama_indah00@yahoo.com" TargetMode="External"/><Relationship Id="rId130" Type="http://schemas.openxmlformats.org/officeDocument/2006/relationships/hyperlink" Target="mailto:lucywina26@gmail.com" TargetMode="External"/><Relationship Id="rId13" Type="http://schemas.openxmlformats.org/officeDocument/2006/relationships/hyperlink" Target="mailto:hanasaskia43@gmail.com" TargetMode="External"/><Relationship Id="rId18" Type="http://schemas.openxmlformats.org/officeDocument/2006/relationships/hyperlink" Target="mailto:ulfanurwahyuningsih@gmail.com" TargetMode="External"/><Relationship Id="rId39" Type="http://schemas.openxmlformats.org/officeDocument/2006/relationships/hyperlink" Target="mailto:sindrajulia072000@gmail.com" TargetMode="External"/><Relationship Id="rId109" Type="http://schemas.openxmlformats.org/officeDocument/2006/relationships/hyperlink" Target="mailto:rickyanguda93@gmail.com" TargetMode="External"/><Relationship Id="rId34" Type="http://schemas.openxmlformats.org/officeDocument/2006/relationships/hyperlink" Target="mailto:yuliandi773@gmail.com" TargetMode="External"/><Relationship Id="rId50" Type="http://schemas.openxmlformats.org/officeDocument/2006/relationships/hyperlink" Target="mailto:nurul.husna011994@gmail.com" TargetMode="External"/><Relationship Id="rId55" Type="http://schemas.openxmlformats.org/officeDocument/2006/relationships/hyperlink" Target="mailto:rintan.saidah890@gmail.com" TargetMode="External"/><Relationship Id="rId76" Type="http://schemas.openxmlformats.org/officeDocument/2006/relationships/hyperlink" Target="mailto:chikajapinto@gmail.com" TargetMode="External"/><Relationship Id="rId97" Type="http://schemas.openxmlformats.org/officeDocument/2006/relationships/hyperlink" Target="mailto:azisahaswad98@gmail.com" TargetMode="External"/><Relationship Id="rId104" Type="http://schemas.openxmlformats.org/officeDocument/2006/relationships/hyperlink" Target="mailto:regitaaprilia1012@gmail.com" TargetMode="External"/><Relationship Id="rId120" Type="http://schemas.openxmlformats.org/officeDocument/2006/relationships/hyperlink" Target="mailto:mayalubis3003@gmail.com" TargetMode="External"/><Relationship Id="rId125" Type="http://schemas.openxmlformats.org/officeDocument/2006/relationships/hyperlink" Target="mailto:ari656789@gmail.com" TargetMode="External"/><Relationship Id="rId7" Type="http://schemas.openxmlformats.org/officeDocument/2006/relationships/hyperlink" Target="mailto:widiaara332@gmail.com" TargetMode="External"/><Relationship Id="rId71" Type="http://schemas.openxmlformats.org/officeDocument/2006/relationships/hyperlink" Target="mailto:sitinurlaela0228@gmail.com" TargetMode="External"/><Relationship Id="rId92" Type="http://schemas.openxmlformats.org/officeDocument/2006/relationships/hyperlink" Target="mailto:siregaryura@gmail.com" TargetMode="External"/><Relationship Id="rId2" Type="http://schemas.openxmlformats.org/officeDocument/2006/relationships/hyperlink" Target="mailto:haerulfalah12@gmail.com" TargetMode="External"/><Relationship Id="rId29" Type="http://schemas.openxmlformats.org/officeDocument/2006/relationships/hyperlink" Target="mailto:rahma.zukemi@gmail.com" TargetMode="External"/><Relationship Id="rId24" Type="http://schemas.openxmlformats.org/officeDocument/2006/relationships/hyperlink" Target="mailto:nendensitiaisah14@gmail.com" TargetMode="External"/><Relationship Id="rId40" Type="http://schemas.openxmlformats.org/officeDocument/2006/relationships/hyperlink" Target="mailto:devinaapriyantinatatasya@gmail.com" TargetMode="External"/><Relationship Id="rId45" Type="http://schemas.openxmlformats.org/officeDocument/2006/relationships/hyperlink" Target="mailto:ny.herry22@gmail.com" TargetMode="External"/><Relationship Id="rId66" Type="http://schemas.openxmlformats.org/officeDocument/2006/relationships/hyperlink" Target="mailto:tiujigentiarasig@gmail.com" TargetMode="External"/><Relationship Id="rId87" Type="http://schemas.openxmlformats.org/officeDocument/2006/relationships/hyperlink" Target="mailto:randa.fona@yahoo.com" TargetMode="External"/><Relationship Id="rId110" Type="http://schemas.openxmlformats.org/officeDocument/2006/relationships/hyperlink" Target="mailto:rickyanguda93@gmail.com" TargetMode="External"/><Relationship Id="rId115" Type="http://schemas.openxmlformats.org/officeDocument/2006/relationships/hyperlink" Target="mailto:rickyanguda93@gmail.com" TargetMode="External"/><Relationship Id="rId131" Type="http://schemas.openxmlformats.org/officeDocument/2006/relationships/printerSettings" Target="../printerSettings/printerSettings1.bin"/><Relationship Id="rId61" Type="http://schemas.openxmlformats.org/officeDocument/2006/relationships/hyperlink" Target="mailto:saratara950@gmail.com" TargetMode="External"/><Relationship Id="rId82" Type="http://schemas.openxmlformats.org/officeDocument/2006/relationships/hyperlink" Target="mailto:elisabethasteria@gmail.com" TargetMode="External"/><Relationship Id="rId19" Type="http://schemas.openxmlformats.org/officeDocument/2006/relationships/hyperlink" Target="mailto:fit242526@gmail.com" TargetMode="External"/><Relationship Id="rId14" Type="http://schemas.openxmlformats.org/officeDocument/2006/relationships/hyperlink" Target="mailto:puspasari2juli@gmail.com" TargetMode="External"/><Relationship Id="rId30" Type="http://schemas.openxmlformats.org/officeDocument/2006/relationships/hyperlink" Target="mailto:putriandarini@gmail.com" TargetMode="External"/><Relationship Id="rId35" Type="http://schemas.openxmlformats.org/officeDocument/2006/relationships/hyperlink" Target="mailto:dewijihan0@gmail.com" TargetMode="External"/><Relationship Id="rId56" Type="http://schemas.openxmlformats.org/officeDocument/2006/relationships/hyperlink" Target="mailto:naomi.theresia11@gmail.com" TargetMode="External"/><Relationship Id="rId77" Type="http://schemas.openxmlformats.org/officeDocument/2006/relationships/hyperlink" Target="mailto:ritasyfa07@gmail.com" TargetMode="External"/><Relationship Id="rId100" Type="http://schemas.openxmlformats.org/officeDocument/2006/relationships/hyperlink" Target="mailto:oktarisafan@gmail.com" TargetMode="External"/><Relationship Id="rId105" Type="http://schemas.openxmlformats.org/officeDocument/2006/relationships/hyperlink" Target="mailto:emmasulastri81@gmail.com" TargetMode="External"/><Relationship Id="rId126" Type="http://schemas.openxmlformats.org/officeDocument/2006/relationships/hyperlink" Target="mailto:nianiun7546@gmail.com" TargetMode="External"/><Relationship Id="rId8" Type="http://schemas.openxmlformats.org/officeDocument/2006/relationships/hyperlink" Target="mailto:iyanclalu1212@gmail.com" TargetMode="External"/><Relationship Id="rId51" Type="http://schemas.openxmlformats.org/officeDocument/2006/relationships/hyperlink" Target="mailto:meysyellaelias17@gmail.com" TargetMode="External"/><Relationship Id="rId72" Type="http://schemas.openxmlformats.org/officeDocument/2006/relationships/hyperlink" Target="mailto:ririnlosarina10@gmail.com" TargetMode="External"/><Relationship Id="rId93" Type="http://schemas.openxmlformats.org/officeDocument/2006/relationships/hyperlink" Target="mailto:ryanardian01@gmail.com" TargetMode="External"/><Relationship Id="rId98" Type="http://schemas.openxmlformats.org/officeDocument/2006/relationships/hyperlink" Target="mailto:iva.alfianty.amir.93@gmail.com" TargetMode="External"/><Relationship Id="rId121" Type="http://schemas.openxmlformats.org/officeDocument/2006/relationships/hyperlink" Target="mailto:delmy_sanjaya@yahoo.com" TargetMode="External"/><Relationship Id="rId3" Type="http://schemas.openxmlformats.org/officeDocument/2006/relationships/hyperlink" Target="mailto:leviaaudina81@gmail.com" TargetMode="External"/><Relationship Id="rId25" Type="http://schemas.openxmlformats.org/officeDocument/2006/relationships/hyperlink" Target="mailto:mithajanah25@gmail.com" TargetMode="External"/><Relationship Id="rId46" Type="http://schemas.openxmlformats.org/officeDocument/2006/relationships/hyperlink" Target="mailto:ainsyahsiti24@gmail.com" TargetMode="External"/><Relationship Id="rId67" Type="http://schemas.openxmlformats.org/officeDocument/2006/relationships/hyperlink" Target="mailto:14500004anisaputri@gmail.com" TargetMode="External"/><Relationship Id="rId116" Type="http://schemas.openxmlformats.org/officeDocument/2006/relationships/hyperlink" Target="mailto:sitihardianti297@gmail.com" TargetMode="External"/><Relationship Id="rId20" Type="http://schemas.openxmlformats.org/officeDocument/2006/relationships/hyperlink" Target="mailto:henyta_nita@yahoo.com" TargetMode="External"/><Relationship Id="rId41" Type="http://schemas.openxmlformats.org/officeDocument/2006/relationships/hyperlink" Target="mailto:salnaomi5@gmail.com" TargetMode="External"/><Relationship Id="rId62" Type="http://schemas.openxmlformats.org/officeDocument/2006/relationships/hyperlink" Target="mailto:maria.hutagalung99@gmail.com" TargetMode="External"/><Relationship Id="rId83" Type="http://schemas.openxmlformats.org/officeDocument/2006/relationships/hyperlink" Target="mailto:rickyanguda93@gmail.com" TargetMode="External"/><Relationship Id="rId88" Type="http://schemas.openxmlformats.org/officeDocument/2006/relationships/hyperlink" Target="mailto:rindapurnamasari16@gmail.com" TargetMode="External"/><Relationship Id="rId111" Type="http://schemas.openxmlformats.org/officeDocument/2006/relationships/hyperlink" Target="mailto:rickyanguda93@gmail.com" TargetMode="External"/><Relationship Id="rId132" Type="http://schemas.openxmlformats.org/officeDocument/2006/relationships/vmlDrawing" Target="../drawings/vmlDrawing1.vml"/><Relationship Id="rId15" Type="http://schemas.openxmlformats.org/officeDocument/2006/relationships/hyperlink" Target="mailto:parezaapriani3012@gmail.com" TargetMode="External"/><Relationship Id="rId36" Type="http://schemas.openxmlformats.org/officeDocument/2006/relationships/hyperlink" Target="mailto:cutadeka2@gmail.com" TargetMode="External"/><Relationship Id="rId57" Type="http://schemas.openxmlformats.org/officeDocument/2006/relationships/hyperlink" Target="mailto:olivepopeye.sya@gmail.com" TargetMode="External"/><Relationship Id="rId106" Type="http://schemas.openxmlformats.org/officeDocument/2006/relationships/hyperlink" Target="mailto:melanideniati08@gmail.com" TargetMode="External"/><Relationship Id="rId127" Type="http://schemas.openxmlformats.org/officeDocument/2006/relationships/hyperlink" Target="mailto:devina.deviinaa@gmail.com" TargetMode="External"/><Relationship Id="rId10" Type="http://schemas.openxmlformats.org/officeDocument/2006/relationships/hyperlink" Target="mailto:osanaelsa0@gmail.com" TargetMode="External"/><Relationship Id="rId31" Type="http://schemas.openxmlformats.org/officeDocument/2006/relationships/hyperlink" Target="mailto:rifki_cahya@yahoo.co.uk" TargetMode="External"/><Relationship Id="rId52" Type="http://schemas.openxmlformats.org/officeDocument/2006/relationships/hyperlink" Target="mailto:karaluhestevani@gmail.com" TargetMode="External"/><Relationship Id="rId73" Type="http://schemas.openxmlformats.org/officeDocument/2006/relationships/hyperlink" Target="mailto:cacarahmat487@gmail.com" TargetMode="External"/><Relationship Id="rId78" Type="http://schemas.openxmlformats.org/officeDocument/2006/relationships/hyperlink" Target="mailto:devinovitasari25@gmail.com" TargetMode="External"/><Relationship Id="rId94" Type="http://schemas.openxmlformats.org/officeDocument/2006/relationships/hyperlink" Target="mailto:dilanurulizzahfadhilah@gmail.com" TargetMode="External"/><Relationship Id="rId99" Type="http://schemas.openxmlformats.org/officeDocument/2006/relationships/hyperlink" Target="mailto:safitrijihan2502@gmail.com" TargetMode="External"/><Relationship Id="rId101" Type="http://schemas.openxmlformats.org/officeDocument/2006/relationships/hyperlink" Target="mailto:hidayat.azzaky@gmail.com" TargetMode="External"/><Relationship Id="rId122" Type="http://schemas.openxmlformats.org/officeDocument/2006/relationships/hyperlink" Target="mailto:nurhay2006@gmail.com" TargetMode="External"/><Relationship Id="rId4" Type="http://schemas.openxmlformats.org/officeDocument/2006/relationships/hyperlink" Target="mailto:wwindi633@gmail.com" TargetMode="External"/><Relationship Id="rId9" Type="http://schemas.openxmlformats.org/officeDocument/2006/relationships/hyperlink" Target="mailto:thesamokolomban@gmail.com" TargetMode="External"/><Relationship Id="rId26" Type="http://schemas.openxmlformats.org/officeDocument/2006/relationships/hyperlink" Target="mailto:nurlaela479@gmail.com" TargetMode="External"/><Relationship Id="rId47" Type="http://schemas.openxmlformats.org/officeDocument/2006/relationships/hyperlink" Target="mailto:esmaariani@gmail.com" TargetMode="External"/><Relationship Id="rId68" Type="http://schemas.openxmlformats.org/officeDocument/2006/relationships/hyperlink" Target="mailto:rezahuta021@gmail.com" TargetMode="External"/><Relationship Id="rId89" Type="http://schemas.openxmlformats.org/officeDocument/2006/relationships/hyperlink" Target="mailto:imas.apriliyanti23@gmail.com" TargetMode="External"/><Relationship Id="rId112" Type="http://schemas.openxmlformats.org/officeDocument/2006/relationships/hyperlink" Target="mailto:rickyanguda93@gmail.com" TargetMode="External"/><Relationship Id="rId133" Type="http://schemas.openxmlformats.org/officeDocument/2006/relationships/comments" Target="../comments1.xml"/></Relationships>
</file>

<file path=xl/worksheets/_rels/sheet5.xml.rels><?xml version="1.0" encoding="UTF-8" standalone="yes"?>
<Relationships xmlns="http://schemas.openxmlformats.org/package/2006/relationships"><Relationship Id="rId8" Type="http://schemas.openxmlformats.org/officeDocument/2006/relationships/hyperlink" Target="mailto:ryzahanifa20@GMAIL.com" TargetMode="External"/><Relationship Id="rId3" Type="http://schemas.openxmlformats.org/officeDocument/2006/relationships/hyperlink" Target="mailto:rahma.zukemi@gmail.com" TargetMode="External"/><Relationship Id="rId7" Type="http://schemas.openxmlformats.org/officeDocument/2006/relationships/hyperlink" Target="mailto:rifki_cahya@yahoo.co.uk" TargetMode="External"/><Relationship Id="rId12" Type="http://schemas.openxmlformats.org/officeDocument/2006/relationships/comments" Target="../comments2.xml"/><Relationship Id="rId2" Type="http://schemas.openxmlformats.org/officeDocument/2006/relationships/hyperlink" Target="mailto:rizasuci@gmail.com" TargetMode="External"/><Relationship Id="rId1" Type="http://schemas.openxmlformats.org/officeDocument/2006/relationships/hyperlink" Target="mailto:bonitawidi.des@gmail.com" TargetMode="External"/><Relationship Id="rId6" Type="http://schemas.openxmlformats.org/officeDocument/2006/relationships/hyperlink" Target="mailto:fransiskacarmelia@uahoo.co.id" TargetMode="External"/><Relationship Id="rId11" Type="http://schemas.openxmlformats.org/officeDocument/2006/relationships/vmlDrawing" Target="../drawings/vmlDrawing2.vml"/><Relationship Id="rId5" Type="http://schemas.openxmlformats.org/officeDocument/2006/relationships/hyperlink" Target="mailto:putriandarini@gmail.com" TargetMode="External"/><Relationship Id="rId10" Type="http://schemas.openxmlformats.org/officeDocument/2006/relationships/hyperlink" Target="mailto:yuliandi773@gmail.com" TargetMode="External"/><Relationship Id="rId4" Type="http://schemas.openxmlformats.org/officeDocument/2006/relationships/hyperlink" Target="mailto:gracetauladen@gmail.com" TargetMode="External"/><Relationship Id="rId9" Type="http://schemas.openxmlformats.org/officeDocument/2006/relationships/hyperlink" Target="mailto:inggridseptiana23@gmail.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irwansyahkenzi3110@gmail.com" TargetMode="External"/><Relationship Id="rId18" Type="http://schemas.openxmlformats.org/officeDocument/2006/relationships/hyperlink" Target="mailto:pandusatyabrata8@gmail.com" TargetMode="External"/><Relationship Id="rId26" Type="http://schemas.openxmlformats.org/officeDocument/2006/relationships/hyperlink" Target="mailto:arifanydiana@gmail.com" TargetMode="External"/><Relationship Id="rId3" Type="http://schemas.openxmlformats.org/officeDocument/2006/relationships/hyperlink" Target="mailto:key.gingiee@live.com/kezianatania.kn@gmail.com" TargetMode="External"/><Relationship Id="rId21" Type="http://schemas.openxmlformats.org/officeDocument/2006/relationships/hyperlink" Target="mailto:ayusri04022019@gmail.com" TargetMode="External"/><Relationship Id="rId34" Type="http://schemas.openxmlformats.org/officeDocument/2006/relationships/hyperlink" Target="mailto:meldameldut50@gmail.com" TargetMode="External"/><Relationship Id="rId7" Type="http://schemas.openxmlformats.org/officeDocument/2006/relationships/hyperlink" Target="mailto:chachathalibg@gmail.com" TargetMode="External"/><Relationship Id="rId12" Type="http://schemas.openxmlformats.org/officeDocument/2006/relationships/hyperlink" Target="mailto:bulanaltami85@gmail.com" TargetMode="External"/><Relationship Id="rId17" Type="http://schemas.openxmlformats.org/officeDocument/2006/relationships/hyperlink" Target="mailto:jdwi3216@gmail.com" TargetMode="External"/><Relationship Id="rId25" Type="http://schemas.openxmlformats.org/officeDocument/2006/relationships/hyperlink" Target="mailto:virageulisndt@gmail.com" TargetMode="External"/><Relationship Id="rId33" Type="http://schemas.openxmlformats.org/officeDocument/2006/relationships/hyperlink" Target="mailto:christmapriyanty77@gmail.com" TargetMode="External"/><Relationship Id="rId2" Type="http://schemas.openxmlformats.org/officeDocument/2006/relationships/hyperlink" Target="mailto:intansofiani157@gmail" TargetMode="External"/><Relationship Id="rId16" Type="http://schemas.openxmlformats.org/officeDocument/2006/relationships/hyperlink" Target="mailto:bonitawidi.des@gmail.com" TargetMode="External"/><Relationship Id="rId20" Type="http://schemas.openxmlformats.org/officeDocument/2006/relationships/hyperlink" Target="mailto:ninistriaputri@gmail.com" TargetMode="External"/><Relationship Id="rId29" Type="http://schemas.openxmlformats.org/officeDocument/2006/relationships/hyperlink" Target="mailto:afifahjhayadi@gmail.com" TargetMode="External"/><Relationship Id="rId1" Type="http://schemas.openxmlformats.org/officeDocument/2006/relationships/hyperlink" Target="mailto:rhmsari48@gmail.com" TargetMode="External"/><Relationship Id="rId6" Type="http://schemas.openxmlformats.org/officeDocument/2006/relationships/hyperlink" Target="mailto:cintamiha09@gmail.com" TargetMode="External"/><Relationship Id="rId11" Type="http://schemas.openxmlformats.org/officeDocument/2006/relationships/hyperlink" Target="mailto:nurltfh1506@gmail.com" TargetMode="External"/><Relationship Id="rId24" Type="http://schemas.openxmlformats.org/officeDocument/2006/relationships/hyperlink" Target="mailto:sthalizah03@gmail.com" TargetMode="External"/><Relationship Id="rId32" Type="http://schemas.openxmlformats.org/officeDocument/2006/relationships/hyperlink" Target="mailto:noviasjob@gmail.com" TargetMode="External"/><Relationship Id="rId5" Type="http://schemas.openxmlformats.org/officeDocument/2006/relationships/hyperlink" Target="mailto:yunikurniawati050995@gmail.com" TargetMode="External"/><Relationship Id="rId15" Type="http://schemas.openxmlformats.org/officeDocument/2006/relationships/hyperlink" Target="mailto:virageulisndt@gmail.com" TargetMode="External"/><Relationship Id="rId23" Type="http://schemas.openxmlformats.org/officeDocument/2006/relationships/hyperlink" Target="mailto:fransiskacarmelia@uahoo.co.id" TargetMode="External"/><Relationship Id="rId28" Type="http://schemas.openxmlformats.org/officeDocument/2006/relationships/hyperlink" Target="mailto:anggapauji43@gmail.com" TargetMode="External"/><Relationship Id="rId36" Type="http://schemas.openxmlformats.org/officeDocument/2006/relationships/comments" Target="../comments3.xml"/><Relationship Id="rId10" Type="http://schemas.openxmlformats.org/officeDocument/2006/relationships/hyperlink" Target="mailto:sulthanzhr@gmail.com" TargetMode="External"/><Relationship Id="rId19" Type="http://schemas.openxmlformats.org/officeDocument/2006/relationships/hyperlink" Target="mailto:pandusatyabrata8@gmail.com" TargetMode="External"/><Relationship Id="rId31" Type="http://schemas.openxmlformats.org/officeDocument/2006/relationships/hyperlink" Target="mailto:gracetauladen@gmail.com" TargetMode="External"/><Relationship Id="rId4" Type="http://schemas.openxmlformats.org/officeDocument/2006/relationships/hyperlink" Target="mailto:fadilatista@gmail.com" TargetMode="External"/><Relationship Id="rId9" Type="http://schemas.openxmlformats.org/officeDocument/2006/relationships/hyperlink" Target="mailto:friskafebriana202@gmail.com" TargetMode="External"/><Relationship Id="rId14" Type="http://schemas.openxmlformats.org/officeDocument/2006/relationships/hyperlink" Target="mailto:adiopong860@gmail.com" TargetMode="External"/><Relationship Id="rId22" Type="http://schemas.openxmlformats.org/officeDocument/2006/relationships/hyperlink" Target="mailto:zhangeka@gmail.com" TargetMode="External"/><Relationship Id="rId27" Type="http://schemas.openxmlformats.org/officeDocument/2006/relationships/hyperlink" Target="mailto:zhangeka@gmail.com" TargetMode="External"/><Relationship Id="rId30" Type="http://schemas.openxmlformats.org/officeDocument/2006/relationships/hyperlink" Target="mailto:enjacantik66@gmail.com" TargetMode="External"/><Relationship Id="rId35" Type="http://schemas.openxmlformats.org/officeDocument/2006/relationships/vmlDrawing" Target="../drawings/vmlDrawing3.vml"/><Relationship Id="rId8" Type="http://schemas.openxmlformats.org/officeDocument/2006/relationships/hyperlink" Target="mailto:imammuhdi90@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DE590"/>
  <sheetViews>
    <sheetView tabSelected="1" topLeftCell="A6" zoomScale="90" zoomScaleNormal="90" workbookViewId="0">
      <pane xSplit="4" ySplit="1" topLeftCell="M7" activePane="bottomRight" state="frozen"/>
      <selection activeCell="A6" sqref="A6"/>
      <selection pane="topRight" activeCell="E6" sqref="E6"/>
      <selection pane="bottomLeft" activeCell="A7" sqref="A7"/>
      <selection pane="bottomRight" activeCell="D19" sqref="D19"/>
    </sheetView>
  </sheetViews>
  <sheetFormatPr defaultColWidth="9.140625" defaultRowHeight="13.5"/>
  <cols>
    <col min="1" max="1" width="6.85546875" style="253" customWidth="1"/>
    <col min="2" max="2" width="32.28515625" style="254" customWidth="1"/>
    <col min="3" max="3" width="23.140625" style="253" customWidth="1"/>
    <col min="4" max="4" width="37.7109375" style="254" customWidth="1"/>
    <col min="5" max="5" width="35" style="204" customWidth="1"/>
    <col min="6" max="6" width="21.42578125" style="254" customWidth="1"/>
    <col min="7" max="7" width="10.42578125" style="254" customWidth="1"/>
    <col min="8" max="8" width="15.85546875" style="254" customWidth="1"/>
    <col min="9" max="9" width="23.140625" style="254" customWidth="1"/>
    <col min="10" max="10" width="24.85546875" style="254" customWidth="1"/>
    <col min="11" max="11" width="36.42578125" style="253" customWidth="1"/>
    <col min="12" max="12" width="34" style="254" customWidth="1"/>
    <col min="13" max="13" width="10" style="253" customWidth="1"/>
    <col min="14" max="14" width="19.28515625" style="253" customWidth="1"/>
    <col min="15" max="15" width="18.140625" style="253" customWidth="1"/>
    <col min="16" max="16" width="17.140625" style="495" customWidth="1"/>
    <col min="17" max="17" width="24.85546875" style="253" customWidth="1"/>
    <col min="18" max="18" width="15.140625" style="253" customWidth="1"/>
    <col min="19" max="19" width="18.28515625" style="253" customWidth="1"/>
    <col min="20" max="20" width="11.5703125" style="253" customWidth="1"/>
    <col min="21" max="21" width="10.28515625" style="253" customWidth="1"/>
    <col min="22" max="22" width="20.28515625" style="253" customWidth="1"/>
    <col min="23" max="23" width="17.7109375" style="254" customWidth="1"/>
    <col min="24" max="24" width="28.85546875" style="254" customWidth="1"/>
    <col min="25" max="25" width="41.28515625" style="204" customWidth="1"/>
    <col min="26" max="26" width="43.5703125" style="204" customWidth="1"/>
    <col min="27" max="27" width="31" style="255" customWidth="1"/>
    <col min="28" max="28" width="14.5703125" style="253" customWidth="1"/>
    <col min="29" max="29" width="24.5703125" style="204" customWidth="1"/>
    <col min="30" max="30" width="17.42578125" style="204" customWidth="1"/>
    <col min="31" max="31" width="26.7109375" style="204" customWidth="1"/>
    <col min="32" max="32" width="17.42578125" style="204" customWidth="1"/>
    <col min="33" max="33" width="27.5703125" style="204" customWidth="1"/>
    <col min="34" max="34" width="17.42578125" style="204" customWidth="1"/>
    <col min="35" max="35" width="24.5703125" style="204" customWidth="1"/>
    <col min="36" max="36" width="17.42578125" style="204" customWidth="1"/>
    <col min="37" max="37" width="24.5703125" style="204" customWidth="1"/>
    <col min="38" max="38" width="17.42578125" style="204" customWidth="1"/>
    <col min="39" max="39" width="33.42578125" style="254" customWidth="1"/>
    <col min="40" max="40" width="28.85546875" style="254" customWidth="1"/>
    <col min="41" max="41" width="26.140625" style="204" customWidth="1"/>
    <col min="42" max="42" width="55.85546875" style="254" customWidth="1"/>
    <col min="43" max="43" width="20.7109375" style="204" customWidth="1"/>
    <col min="44" max="44" width="22.140625" style="204" customWidth="1"/>
    <col min="45" max="45" width="11.5703125" style="204" customWidth="1"/>
    <col min="46" max="46" width="29.28515625" style="204" customWidth="1"/>
    <col min="47" max="48" width="19.42578125" style="204" customWidth="1"/>
    <col min="49" max="49" width="23.140625" style="522" customWidth="1"/>
    <col min="50" max="50" width="27.7109375" style="254" customWidth="1"/>
    <col min="51" max="51" width="21.28515625" style="204" customWidth="1"/>
    <col min="52" max="52" width="17.140625" style="256" customWidth="1"/>
    <col min="53" max="53" width="15.140625" style="256" customWidth="1"/>
    <col min="54" max="71" width="16.28515625" style="256" customWidth="1"/>
    <col min="72" max="72" width="41.5703125" style="253" customWidth="1"/>
    <col min="73" max="73" width="15.28515625" style="204" customWidth="1"/>
    <col min="74" max="74" width="6.85546875" style="253" customWidth="1"/>
    <col min="75" max="75" width="11.7109375" style="253" customWidth="1"/>
    <col min="76" max="77" width="7.5703125" style="253" customWidth="1"/>
    <col min="78" max="78" width="58.5703125" style="204" customWidth="1"/>
    <col min="79" max="79" width="30.42578125" style="204" customWidth="1"/>
    <col min="80" max="80" width="45.140625" style="204" customWidth="1"/>
    <col min="81" max="16384" width="9.140625" style="204"/>
  </cols>
  <sheetData>
    <row r="1" spans="1:80" s="159" customFormat="1">
      <c r="A1" s="588" t="s">
        <v>0</v>
      </c>
      <c r="B1" s="588"/>
      <c r="C1" s="571"/>
      <c r="D1" s="145"/>
      <c r="E1" s="146"/>
      <c r="F1" s="147"/>
      <c r="G1" s="147"/>
      <c r="H1" s="147"/>
      <c r="I1" s="147"/>
      <c r="J1" s="147"/>
      <c r="K1" s="146"/>
      <c r="L1" s="147"/>
      <c r="M1" s="146"/>
      <c r="N1" s="148">
        <v>41859</v>
      </c>
      <c r="O1" s="148"/>
      <c r="P1" s="487"/>
      <c r="Q1" s="148"/>
      <c r="R1" s="146"/>
      <c r="S1" s="146"/>
      <c r="T1" s="146"/>
      <c r="U1" s="146"/>
      <c r="V1" s="146"/>
      <c r="W1" s="147"/>
      <c r="X1" s="147"/>
      <c r="Y1" s="149"/>
      <c r="Z1" s="150"/>
      <c r="AA1" s="151"/>
      <c r="AB1" s="146" t="s">
        <v>1</v>
      </c>
      <c r="AC1" s="147"/>
      <c r="AD1" s="152"/>
      <c r="AE1" s="153"/>
      <c r="AF1" s="146"/>
      <c r="AG1" s="147"/>
      <c r="AH1" s="146"/>
      <c r="AI1" s="149"/>
      <c r="AJ1" s="154"/>
      <c r="AK1" s="155"/>
      <c r="AL1" s="149"/>
      <c r="AM1" s="147"/>
      <c r="AN1" s="147"/>
      <c r="AO1" s="147"/>
      <c r="AP1" s="147"/>
      <c r="AQ1" s="147"/>
      <c r="AR1" s="147"/>
      <c r="AS1" s="148"/>
      <c r="AT1" s="156"/>
      <c r="AU1" s="147"/>
      <c r="AV1" s="147"/>
      <c r="AW1" s="157"/>
      <c r="AX1" s="157"/>
      <c r="AY1" s="146"/>
      <c r="AZ1" s="158"/>
      <c r="BA1" s="158"/>
      <c r="BB1" s="158"/>
      <c r="BC1" s="158"/>
      <c r="BD1" s="158"/>
      <c r="BE1" s="158"/>
      <c r="BF1" s="158"/>
      <c r="BG1" s="158"/>
      <c r="BH1" s="158"/>
      <c r="BI1" s="158"/>
      <c r="BJ1" s="158"/>
      <c r="BK1" s="158"/>
      <c r="BL1" s="158"/>
      <c r="BM1" s="158"/>
      <c r="BN1" s="158"/>
      <c r="BO1" s="158"/>
      <c r="BP1" s="158"/>
      <c r="BQ1" s="158"/>
      <c r="BR1" s="158"/>
      <c r="BS1" s="158"/>
      <c r="BT1" s="146"/>
      <c r="BU1" s="149"/>
      <c r="BV1" s="146"/>
      <c r="BW1" s="146"/>
      <c r="BX1" s="146"/>
      <c r="BY1" s="146"/>
      <c r="BZ1" s="149"/>
      <c r="CA1" s="149"/>
      <c r="CB1" s="149"/>
    </row>
    <row r="2" spans="1:80" s="159" customFormat="1">
      <c r="A2" s="589" t="s">
        <v>2</v>
      </c>
      <c r="B2" s="589"/>
      <c r="C2" s="571"/>
      <c r="D2" s="160"/>
      <c r="E2" s="161"/>
      <c r="F2" s="162"/>
      <c r="G2" s="162"/>
      <c r="H2" s="162"/>
      <c r="I2" s="162"/>
      <c r="J2" s="147"/>
      <c r="K2" s="146"/>
      <c r="L2" s="162"/>
      <c r="M2" s="161"/>
      <c r="N2" s="161"/>
      <c r="O2" s="161"/>
      <c r="P2" s="488"/>
      <c r="Q2" s="163"/>
      <c r="R2" s="161"/>
      <c r="S2" s="161"/>
      <c r="T2" s="161"/>
      <c r="U2" s="161"/>
      <c r="V2" s="161"/>
      <c r="W2" s="162"/>
      <c r="X2" s="162"/>
      <c r="Y2" s="164"/>
      <c r="Z2" s="165"/>
      <c r="AA2" s="166"/>
      <c r="AB2" s="161"/>
      <c r="AC2" s="162"/>
      <c r="AD2" s="167"/>
      <c r="AE2" s="168"/>
      <c r="AF2" s="161"/>
      <c r="AG2" s="162"/>
      <c r="AH2" s="161"/>
      <c r="AI2" s="164"/>
      <c r="AJ2" s="169"/>
      <c r="AK2" s="170"/>
      <c r="AL2" s="164"/>
      <c r="AM2" s="162"/>
      <c r="AN2" s="162"/>
      <c r="AO2" s="162"/>
      <c r="AP2" s="162"/>
      <c r="AQ2" s="162"/>
      <c r="AR2" s="162"/>
      <c r="AS2" s="163"/>
      <c r="AT2" s="171"/>
      <c r="AU2" s="147"/>
      <c r="AV2" s="147"/>
      <c r="AW2" s="157"/>
      <c r="AX2" s="172" t="s">
        <v>3</v>
      </c>
      <c r="AY2" s="161"/>
      <c r="AZ2" s="173"/>
      <c r="BA2" s="173"/>
      <c r="BB2" s="173"/>
      <c r="BC2" s="173"/>
      <c r="BD2" s="173"/>
      <c r="BE2" s="173"/>
      <c r="BF2" s="173"/>
      <c r="BG2" s="173"/>
      <c r="BH2" s="173"/>
      <c r="BI2" s="173"/>
      <c r="BJ2" s="173"/>
      <c r="BK2" s="173"/>
      <c r="BL2" s="173"/>
      <c r="BM2" s="173"/>
      <c r="BN2" s="173"/>
      <c r="BO2" s="173"/>
      <c r="BP2" s="173"/>
      <c r="BQ2" s="173"/>
      <c r="BR2" s="173"/>
      <c r="BS2" s="173"/>
      <c r="BT2" s="161"/>
      <c r="BU2" s="164"/>
      <c r="BV2" s="161"/>
      <c r="BW2" s="161"/>
      <c r="BX2" s="161"/>
      <c r="BY2" s="161"/>
      <c r="BZ2" s="164"/>
      <c r="CA2" s="164"/>
      <c r="CB2" s="164"/>
    </row>
    <row r="3" spans="1:80" s="159" customFormat="1">
      <c r="A3" s="588" t="s">
        <v>4</v>
      </c>
      <c r="B3" s="588"/>
      <c r="C3" s="571"/>
      <c r="D3" s="172"/>
      <c r="E3" s="161"/>
      <c r="F3" s="162"/>
      <c r="G3" s="162"/>
      <c r="H3" s="162"/>
      <c r="I3" s="162"/>
      <c r="J3" s="147"/>
      <c r="K3" s="146"/>
      <c r="L3" s="174"/>
      <c r="M3" s="161"/>
      <c r="N3" s="175"/>
      <c r="O3" s="175"/>
      <c r="P3" s="489"/>
      <c r="Q3" s="176"/>
      <c r="R3" s="163"/>
      <c r="S3" s="163"/>
      <c r="T3" s="163"/>
      <c r="U3" s="163"/>
      <c r="V3" s="163"/>
      <c r="W3" s="174"/>
      <c r="X3" s="174"/>
      <c r="Y3" s="164"/>
      <c r="Z3" s="165"/>
      <c r="AA3" s="166"/>
      <c r="AB3" s="161"/>
      <c r="AC3" s="162"/>
      <c r="AD3" s="167"/>
      <c r="AE3" s="168"/>
      <c r="AF3" s="161"/>
      <c r="AG3" s="162"/>
      <c r="AH3" s="161"/>
      <c r="AI3" s="164"/>
      <c r="AJ3" s="169"/>
      <c r="AK3" s="170"/>
      <c r="AL3" s="164"/>
      <c r="AM3" s="162"/>
      <c r="AN3" s="162"/>
      <c r="AO3" s="162"/>
      <c r="AP3" s="162"/>
      <c r="AQ3" s="162"/>
      <c r="AR3" s="162"/>
      <c r="AS3" s="163"/>
      <c r="AT3" s="171"/>
      <c r="AU3" s="162"/>
      <c r="AV3" s="162"/>
      <c r="AW3" s="172"/>
      <c r="AX3" s="172"/>
      <c r="AY3" s="161"/>
      <c r="AZ3" s="173"/>
      <c r="BA3" s="173"/>
      <c r="BB3" s="173"/>
      <c r="BC3" s="173"/>
      <c r="BD3" s="173"/>
      <c r="BE3" s="173"/>
      <c r="BF3" s="173"/>
      <c r="BG3" s="173"/>
      <c r="BH3" s="173"/>
      <c r="BI3" s="173"/>
      <c r="BJ3" s="173"/>
      <c r="BK3" s="173"/>
      <c r="BL3" s="173"/>
      <c r="BM3" s="173"/>
      <c r="BN3" s="173"/>
      <c r="BO3" s="173"/>
      <c r="BP3" s="173"/>
      <c r="BQ3" s="173"/>
      <c r="BR3" s="173"/>
      <c r="BS3" s="173"/>
      <c r="BT3" s="161"/>
      <c r="BU3" s="164"/>
      <c r="BV3" s="161"/>
      <c r="BW3" s="161"/>
      <c r="BX3" s="161"/>
      <c r="BY3" s="161"/>
      <c r="BZ3" s="164"/>
      <c r="CA3" s="164"/>
      <c r="CB3" s="164"/>
    </row>
    <row r="4" spans="1:80" s="159" customFormat="1">
      <c r="A4" s="161"/>
      <c r="B4" s="162"/>
      <c r="C4" s="161"/>
      <c r="D4" s="162"/>
      <c r="E4" s="161"/>
      <c r="F4" s="162"/>
      <c r="G4" s="162"/>
      <c r="H4" s="162"/>
      <c r="I4" s="162" t="s">
        <v>5</v>
      </c>
      <c r="J4" s="147"/>
      <c r="K4" s="146"/>
      <c r="L4" s="162"/>
      <c r="M4" s="161"/>
      <c r="N4" s="161"/>
      <c r="O4" s="161"/>
      <c r="P4" s="488"/>
      <c r="Q4" s="177"/>
      <c r="R4" s="161"/>
      <c r="S4" s="161"/>
      <c r="T4" s="161"/>
      <c r="U4" s="161"/>
      <c r="V4" s="161"/>
      <c r="W4" s="162"/>
      <c r="X4" s="162"/>
      <c r="Y4" s="164"/>
      <c r="Z4" s="165"/>
      <c r="AA4" s="166"/>
      <c r="AB4" s="161"/>
      <c r="AC4" s="162"/>
      <c r="AD4" s="167"/>
      <c r="AE4" s="168"/>
      <c r="AF4" s="161"/>
      <c r="AG4" s="162"/>
      <c r="AH4" s="161"/>
      <c r="AI4" s="164"/>
      <c r="AJ4" s="169"/>
      <c r="AK4" s="170"/>
      <c r="AL4" s="164"/>
      <c r="AM4" s="162"/>
      <c r="AN4" s="162"/>
      <c r="AO4" s="162"/>
      <c r="AP4" s="162"/>
      <c r="AQ4" s="162"/>
      <c r="AR4" s="162"/>
      <c r="AS4" s="163"/>
      <c r="AT4" s="171"/>
      <c r="AU4" s="162"/>
      <c r="AV4" s="162"/>
      <c r="AW4" s="172" t="s">
        <v>6</v>
      </c>
      <c r="AX4" s="172"/>
      <c r="AY4" s="161"/>
      <c r="AZ4" s="173"/>
      <c r="BA4" s="173"/>
      <c r="BB4" s="173"/>
      <c r="BC4" s="173"/>
      <c r="BD4" s="173"/>
      <c r="BE4" s="173"/>
      <c r="BF4" s="173"/>
      <c r="BG4" s="173"/>
      <c r="BH4" s="173"/>
      <c r="BI4" s="173"/>
      <c r="BJ4" s="173"/>
      <c r="BK4" s="173"/>
      <c r="BL4" s="173"/>
      <c r="BM4" s="173"/>
      <c r="BN4" s="173"/>
      <c r="BO4" s="173"/>
      <c r="BP4" s="173"/>
      <c r="BQ4" s="173"/>
      <c r="BR4" s="173"/>
      <c r="BS4" s="173"/>
      <c r="BT4" s="161"/>
      <c r="BU4" s="164"/>
      <c r="BV4" s="161"/>
      <c r="BW4" s="161"/>
      <c r="BX4" s="161"/>
      <c r="BY4" s="161"/>
      <c r="BZ4" s="164"/>
      <c r="CA4" s="164"/>
      <c r="CB4" s="164"/>
    </row>
    <row r="5" spans="1:80" s="159" customFormat="1">
      <c r="A5" s="161"/>
      <c r="B5" s="162"/>
      <c r="C5" s="161"/>
      <c r="D5" s="162"/>
      <c r="E5" s="161"/>
      <c r="F5" s="523" t="s">
        <v>7</v>
      </c>
      <c r="G5" s="523" t="s">
        <v>8</v>
      </c>
      <c r="H5" s="523" t="s">
        <v>9</v>
      </c>
      <c r="I5" s="162"/>
      <c r="J5" s="162" t="s">
        <v>10</v>
      </c>
      <c r="K5" s="161"/>
      <c r="L5" s="162"/>
      <c r="M5" s="161"/>
      <c r="N5" s="161"/>
      <c r="O5" s="161"/>
      <c r="P5" s="488"/>
      <c r="Q5" s="177"/>
      <c r="R5" s="161"/>
      <c r="S5" s="161"/>
      <c r="T5" s="161"/>
      <c r="U5" s="161"/>
      <c r="V5" s="161"/>
      <c r="W5" s="162"/>
      <c r="X5" s="162"/>
      <c r="Y5" s="164"/>
      <c r="Z5" s="165"/>
      <c r="AA5" s="166"/>
      <c r="AB5" s="161"/>
      <c r="AC5" s="162"/>
      <c r="AD5" s="167"/>
      <c r="AE5" s="168"/>
      <c r="AF5" s="161"/>
      <c r="AG5" s="162"/>
      <c r="AH5" s="161"/>
      <c r="AI5" s="164"/>
      <c r="AJ5" s="169"/>
      <c r="AK5" s="170"/>
      <c r="AL5" s="164"/>
      <c r="AM5" s="162"/>
      <c r="AN5" s="162"/>
      <c r="AO5" s="162"/>
      <c r="AP5" s="162"/>
      <c r="AQ5" s="162"/>
      <c r="AR5" s="162"/>
      <c r="AS5" s="163"/>
      <c r="AT5" s="171"/>
      <c r="AU5" s="162"/>
      <c r="AV5" s="162"/>
      <c r="AW5" s="172"/>
      <c r="AX5" s="172"/>
      <c r="AY5" s="161"/>
      <c r="AZ5" s="173"/>
      <c r="BA5" s="173"/>
      <c r="BB5" s="173"/>
      <c r="BC5" s="173"/>
      <c r="BD5" s="173"/>
      <c r="BE5" s="173"/>
      <c r="BF5" s="173"/>
      <c r="BG5" s="173"/>
      <c r="BH5" s="173"/>
      <c r="BI5" s="173"/>
      <c r="BJ5" s="173"/>
      <c r="BK5" s="173"/>
      <c r="BL5" s="173"/>
      <c r="BM5" s="173"/>
      <c r="BN5" s="173"/>
      <c r="BO5" s="173"/>
      <c r="BP5" s="173"/>
      <c r="BQ5" s="173"/>
      <c r="BR5" s="173"/>
      <c r="BS5" s="173"/>
      <c r="BT5" s="161"/>
      <c r="BU5" s="164"/>
      <c r="BV5" s="161"/>
      <c r="BW5" s="161"/>
      <c r="BX5" s="161"/>
      <c r="BY5" s="161"/>
      <c r="BZ5" s="164"/>
      <c r="CA5" s="164"/>
      <c r="CB5" s="164"/>
    </row>
    <row r="6" spans="1:80" s="185" customFormat="1" ht="71.25" customHeight="1">
      <c r="A6" s="572" t="s">
        <v>11</v>
      </c>
      <c r="B6" s="572" t="s">
        <v>12</v>
      </c>
      <c r="C6" s="572" t="s">
        <v>4409</v>
      </c>
      <c r="D6" s="572" t="s">
        <v>14</v>
      </c>
      <c r="E6" s="572" t="s">
        <v>15</v>
      </c>
      <c r="F6" s="572" t="s">
        <v>16</v>
      </c>
      <c r="G6" s="572" t="s">
        <v>17</v>
      </c>
      <c r="H6" s="572" t="s">
        <v>21</v>
      </c>
      <c r="I6" s="572" t="s">
        <v>22</v>
      </c>
      <c r="J6" s="572" t="s">
        <v>23</v>
      </c>
      <c r="K6" s="572" t="s">
        <v>5002</v>
      </c>
      <c r="L6" s="572" t="s">
        <v>24</v>
      </c>
      <c r="M6" s="572" t="s">
        <v>25</v>
      </c>
      <c r="N6" s="572" t="s">
        <v>2388</v>
      </c>
      <c r="O6" s="572" t="s">
        <v>26</v>
      </c>
      <c r="P6" s="490" t="s">
        <v>27</v>
      </c>
      <c r="Q6" s="178" t="s">
        <v>28</v>
      </c>
      <c r="R6" s="572" t="s">
        <v>29</v>
      </c>
      <c r="S6" s="572" t="s">
        <v>30</v>
      </c>
      <c r="T6" s="590" t="s">
        <v>31</v>
      </c>
      <c r="U6" s="590"/>
      <c r="V6" s="572" t="s">
        <v>32</v>
      </c>
      <c r="W6" s="572" t="s">
        <v>33</v>
      </c>
      <c r="X6" s="179" t="s">
        <v>34</v>
      </c>
      <c r="Y6" s="572" t="s">
        <v>35</v>
      </c>
      <c r="Z6" s="180" t="s">
        <v>36</v>
      </c>
      <c r="AA6" s="181" t="s">
        <v>37</v>
      </c>
      <c r="AB6" s="572" t="s">
        <v>38</v>
      </c>
      <c r="AC6" s="572" t="s">
        <v>39</v>
      </c>
      <c r="AD6" s="182" t="s">
        <v>27</v>
      </c>
      <c r="AE6" s="572" t="s">
        <v>40</v>
      </c>
      <c r="AF6" s="572" t="s">
        <v>27</v>
      </c>
      <c r="AG6" s="572" t="s">
        <v>41</v>
      </c>
      <c r="AH6" s="572" t="s">
        <v>27</v>
      </c>
      <c r="AI6" s="572" t="s">
        <v>42</v>
      </c>
      <c r="AJ6" s="183" t="s">
        <v>27</v>
      </c>
      <c r="AK6" s="572" t="s">
        <v>43</v>
      </c>
      <c r="AL6" s="572" t="s">
        <v>27</v>
      </c>
      <c r="AM6" s="572" t="s">
        <v>44</v>
      </c>
      <c r="AN6" s="572" t="s">
        <v>45</v>
      </c>
      <c r="AO6" s="572" t="s">
        <v>46</v>
      </c>
      <c r="AP6" s="572" t="s">
        <v>47</v>
      </c>
      <c r="AQ6" s="572" t="s">
        <v>48</v>
      </c>
      <c r="AR6" s="572" t="s">
        <v>49</v>
      </c>
      <c r="AS6" s="178" t="s">
        <v>51</v>
      </c>
      <c r="AT6" s="178" t="s">
        <v>52</v>
      </c>
      <c r="AU6" s="178" t="s">
        <v>53</v>
      </c>
      <c r="AV6" s="178" t="s">
        <v>54</v>
      </c>
      <c r="AW6" s="527" t="s">
        <v>55</v>
      </c>
      <c r="AX6" s="178" t="s">
        <v>56</v>
      </c>
      <c r="AY6" s="178" t="s">
        <v>57</v>
      </c>
      <c r="AZ6" s="184" t="s">
        <v>58</v>
      </c>
      <c r="BA6" s="184" t="s">
        <v>59</v>
      </c>
      <c r="BB6" s="184" t="s">
        <v>3572</v>
      </c>
      <c r="BC6" s="184" t="s">
        <v>4019</v>
      </c>
      <c r="BD6" s="184" t="s">
        <v>3375</v>
      </c>
      <c r="BE6" s="184" t="s">
        <v>4620</v>
      </c>
      <c r="BF6" s="184" t="s">
        <v>4621</v>
      </c>
      <c r="BG6" s="184" t="s">
        <v>3294</v>
      </c>
      <c r="BH6" s="184" t="s">
        <v>4894</v>
      </c>
      <c r="BI6" s="184" t="s">
        <v>4619</v>
      </c>
      <c r="BJ6" s="184" t="s">
        <v>4252</v>
      </c>
      <c r="BK6" s="184" t="s">
        <v>3591</v>
      </c>
      <c r="BL6" s="184" t="s">
        <v>4633</v>
      </c>
      <c r="BM6" s="184" t="s">
        <v>4634</v>
      </c>
      <c r="BN6" s="184" t="s">
        <v>4635</v>
      </c>
      <c r="BO6" s="184" t="s">
        <v>4636</v>
      </c>
      <c r="BP6" s="184" t="s">
        <v>4638</v>
      </c>
      <c r="BQ6" s="184" t="s">
        <v>4639</v>
      </c>
      <c r="BR6" s="184" t="s">
        <v>3295</v>
      </c>
      <c r="BS6" s="184" t="s">
        <v>4637</v>
      </c>
      <c r="BT6" s="178" t="s">
        <v>60</v>
      </c>
      <c r="BU6" s="572" t="s">
        <v>61</v>
      </c>
      <c r="BV6" s="572" t="s">
        <v>4184</v>
      </c>
      <c r="BW6" s="572" t="s">
        <v>3224</v>
      </c>
      <c r="BX6" s="572" t="s">
        <v>3225</v>
      </c>
      <c r="BY6" s="572" t="s">
        <v>4698</v>
      </c>
      <c r="BZ6" s="572" t="s">
        <v>3216</v>
      </c>
      <c r="CA6" s="572" t="s">
        <v>4207</v>
      </c>
      <c r="CB6" s="572" t="s">
        <v>4246</v>
      </c>
    </row>
    <row r="7" spans="1:80" ht="15.75" customHeight="1">
      <c r="A7" s="186">
        <v>1</v>
      </c>
      <c r="B7" s="217" t="s">
        <v>3091</v>
      </c>
      <c r="C7" s="144" t="s">
        <v>1942</v>
      </c>
      <c r="D7" s="189" t="s">
        <v>4093</v>
      </c>
      <c r="E7" s="190" t="s">
        <v>1943</v>
      </c>
      <c r="F7" s="193" t="s">
        <v>12</v>
      </c>
      <c r="G7" s="186" t="s">
        <v>3169</v>
      </c>
      <c r="H7" s="186" t="s">
        <v>9</v>
      </c>
      <c r="I7" s="186" t="s">
        <v>446</v>
      </c>
      <c r="J7" s="192" t="s">
        <v>447</v>
      </c>
      <c r="K7" s="192" t="s">
        <v>1212</v>
      </c>
      <c r="L7" s="190"/>
      <c r="M7" s="202" t="s">
        <v>85</v>
      </c>
      <c r="N7" s="193" t="s">
        <v>280</v>
      </c>
      <c r="O7" s="193" t="s">
        <v>3095</v>
      </c>
      <c r="P7" s="491">
        <v>34123</v>
      </c>
      <c r="Q7" s="196" t="str">
        <f t="shared" ref="Q7:Q38" ca="1" si="0">(DATEDIF($P7,NOW(),"Y")&amp;" Tahun ")&amp;(DATEDIF($P7,NOW(),"YM")&amp;" Bulan")</f>
        <v>28 Tahun 9 Bulan</v>
      </c>
      <c r="R7" s="236">
        <v>44351</v>
      </c>
      <c r="S7" s="236">
        <v>44351</v>
      </c>
      <c r="T7" s="198" t="str">
        <f t="shared" ref="T7:T38" ca="1" si="1">INT((NOW()-S7)/365)&amp;"Tahun"</f>
        <v>0Tahun</v>
      </c>
      <c r="U7" s="199" t="str">
        <f t="shared" ref="U7:U38" ca="1" si="2">INT(MOD((NOW()-S7),365)/30)&amp;"Bulan"</f>
        <v>9Bulan</v>
      </c>
      <c r="V7" s="186" t="s">
        <v>73</v>
      </c>
      <c r="W7" s="189" t="s">
        <v>448</v>
      </c>
      <c r="X7" s="217"/>
      <c r="Y7" s="190" t="s">
        <v>4115</v>
      </c>
      <c r="Z7" s="190" t="s">
        <v>1944</v>
      </c>
      <c r="AA7" s="201" t="s">
        <v>3107</v>
      </c>
      <c r="AB7" s="191" t="s">
        <v>76</v>
      </c>
      <c r="AC7" s="190" t="s">
        <v>4116</v>
      </c>
      <c r="AD7" s="190"/>
      <c r="AE7" s="190"/>
      <c r="AF7" s="190"/>
      <c r="AG7" s="190"/>
      <c r="AH7" s="190"/>
      <c r="AI7" s="190"/>
      <c r="AJ7" s="190"/>
      <c r="AK7" s="190"/>
      <c r="AL7" s="190"/>
      <c r="AM7" s="238" t="s">
        <v>4930</v>
      </c>
      <c r="AN7" s="189" t="s">
        <v>4117</v>
      </c>
      <c r="AO7" s="223" t="s">
        <v>4118</v>
      </c>
      <c r="AP7" s="190" t="s">
        <v>1944</v>
      </c>
      <c r="AQ7" s="190"/>
      <c r="AR7" s="190"/>
      <c r="AS7" s="190"/>
      <c r="AT7" s="190"/>
      <c r="AU7" s="223"/>
      <c r="AV7" s="223"/>
      <c r="AW7" s="509" t="s">
        <v>1945</v>
      </c>
      <c r="AX7" s="223" t="s">
        <v>3132</v>
      </c>
      <c r="AY7" s="190"/>
      <c r="AZ7" s="203"/>
      <c r="BA7" s="203"/>
      <c r="BB7" s="203"/>
      <c r="BC7" s="203"/>
      <c r="BD7" s="203"/>
      <c r="BE7" s="203"/>
      <c r="BF7" s="203"/>
      <c r="BG7" s="203"/>
      <c r="BH7" s="203"/>
      <c r="BI7" s="203"/>
      <c r="BJ7" s="203"/>
      <c r="BK7" s="203"/>
      <c r="BL7" s="203"/>
      <c r="BM7" s="203"/>
      <c r="BN7" s="203"/>
      <c r="BO7" s="203"/>
      <c r="BP7" s="203"/>
      <c r="BQ7" s="203"/>
      <c r="BR7" s="203"/>
      <c r="BS7" s="203"/>
      <c r="BT7" s="227" t="s">
        <v>4119</v>
      </c>
      <c r="BU7" s="190"/>
      <c r="BV7" s="186">
        <v>0</v>
      </c>
      <c r="BW7" s="186">
        <v>0</v>
      </c>
      <c r="BX7" s="186">
        <f>BV7-BW7</f>
        <v>0</v>
      </c>
      <c r="BY7" s="186">
        <f>12-5</f>
        <v>7</v>
      </c>
      <c r="BZ7" s="190"/>
      <c r="CA7" s="190"/>
      <c r="CB7" s="190"/>
    </row>
    <row r="8" spans="1:80" ht="15.75" customHeight="1">
      <c r="A8" s="186">
        <f t="shared" ref="A8:A18" si="3">A7+1</f>
        <v>2</v>
      </c>
      <c r="B8" s="217" t="s">
        <v>3091</v>
      </c>
      <c r="C8" s="228" t="s">
        <v>4924</v>
      </c>
      <c r="D8" s="189" t="s">
        <v>4925</v>
      </c>
      <c r="E8" s="190" t="s">
        <v>1604</v>
      </c>
      <c r="F8" s="193" t="s">
        <v>12</v>
      </c>
      <c r="G8" s="186" t="s">
        <v>3169</v>
      </c>
      <c r="H8" s="186" t="s">
        <v>4915</v>
      </c>
      <c r="I8" s="186" t="s">
        <v>176</v>
      </c>
      <c r="J8" s="192" t="s">
        <v>4918</v>
      </c>
      <c r="K8" s="192" t="s">
        <v>3379</v>
      </c>
      <c r="L8" s="190" t="s">
        <v>4926</v>
      </c>
      <c r="M8" s="202" t="s">
        <v>85</v>
      </c>
      <c r="N8" s="193"/>
      <c r="O8" s="193" t="s">
        <v>4923</v>
      </c>
      <c r="P8" s="491">
        <v>31015</v>
      </c>
      <c r="Q8" s="196" t="str">
        <f t="shared" ca="1" si="0"/>
        <v>37 Tahun 3 Bulan</v>
      </c>
      <c r="R8" s="236"/>
      <c r="S8" s="236">
        <v>43430</v>
      </c>
      <c r="T8" s="198" t="str">
        <f t="shared" ca="1" si="1"/>
        <v>3Tahun</v>
      </c>
      <c r="U8" s="199" t="str">
        <f t="shared" ca="1" si="2"/>
        <v>3Bulan</v>
      </c>
      <c r="V8" s="186" t="s">
        <v>3218</v>
      </c>
      <c r="W8" s="209" t="s">
        <v>111</v>
      </c>
      <c r="X8" s="217" t="s">
        <v>4927</v>
      </c>
      <c r="Y8" s="190" t="s">
        <v>412</v>
      </c>
      <c r="Z8" s="190" t="s">
        <v>4928</v>
      </c>
      <c r="AA8" s="201" t="s">
        <v>4929</v>
      </c>
      <c r="AB8" s="191" t="s">
        <v>76</v>
      </c>
      <c r="AC8" s="190"/>
      <c r="AD8" s="190"/>
      <c r="AE8" s="190"/>
      <c r="AF8" s="190"/>
      <c r="AG8" s="190"/>
      <c r="AH8" s="190"/>
      <c r="AI8" s="190"/>
      <c r="AJ8" s="190"/>
      <c r="AK8" s="190"/>
      <c r="AL8" s="190"/>
      <c r="AM8" s="238" t="s">
        <v>4931</v>
      </c>
      <c r="AN8" s="189"/>
      <c r="AO8" s="223"/>
      <c r="AP8" s="190"/>
      <c r="AQ8" s="190"/>
      <c r="AR8" s="190"/>
      <c r="AS8" s="190"/>
      <c r="AT8" s="190"/>
      <c r="AU8" s="223"/>
      <c r="AV8" s="223"/>
      <c r="AW8" s="510"/>
      <c r="AX8" s="237"/>
      <c r="AY8" s="190"/>
      <c r="AZ8" s="203"/>
      <c r="BA8" s="203"/>
      <c r="BB8" s="203"/>
      <c r="BC8" s="203"/>
      <c r="BD8" s="203"/>
      <c r="BE8" s="203"/>
      <c r="BF8" s="203"/>
      <c r="BG8" s="203"/>
      <c r="BH8" s="203"/>
      <c r="BI8" s="203"/>
      <c r="BJ8" s="203"/>
      <c r="BK8" s="203">
        <v>1800000</v>
      </c>
      <c r="BL8" s="203"/>
      <c r="BM8" s="203"/>
      <c r="BN8" s="203"/>
      <c r="BO8" s="203"/>
      <c r="BP8" s="203"/>
      <c r="BQ8" s="203"/>
      <c r="BR8" s="203"/>
      <c r="BS8" s="203"/>
      <c r="BT8" s="227"/>
      <c r="BU8" s="190"/>
      <c r="BV8" s="186"/>
      <c r="BW8" s="186"/>
      <c r="BX8" s="186"/>
      <c r="BY8" s="186"/>
      <c r="BZ8" s="190"/>
      <c r="CA8" s="190"/>
      <c r="CB8" s="190"/>
    </row>
    <row r="9" spans="1:80" ht="15.75" customHeight="1">
      <c r="A9" s="186">
        <f t="shared" si="3"/>
        <v>3</v>
      </c>
      <c r="B9" s="217" t="s">
        <v>3091</v>
      </c>
      <c r="C9" s="228" t="s">
        <v>5352</v>
      </c>
      <c r="D9" s="189" t="s">
        <v>3104</v>
      </c>
      <c r="E9" s="190" t="s">
        <v>369</v>
      </c>
      <c r="F9" s="193" t="s">
        <v>12</v>
      </c>
      <c r="G9" s="186" t="s">
        <v>3169</v>
      </c>
      <c r="H9" s="186" t="s">
        <v>174</v>
      </c>
      <c r="I9" s="186" t="s">
        <v>176</v>
      </c>
      <c r="J9" s="192" t="s">
        <v>174</v>
      </c>
      <c r="K9" s="192" t="s">
        <v>1212</v>
      </c>
      <c r="L9" s="190" t="s">
        <v>209</v>
      </c>
      <c r="M9" s="202" t="s">
        <v>85</v>
      </c>
      <c r="N9" s="193" t="s">
        <v>110</v>
      </c>
      <c r="O9" s="193" t="s">
        <v>2608</v>
      </c>
      <c r="P9" s="491">
        <v>27689</v>
      </c>
      <c r="Q9" s="196" t="str">
        <f t="shared" ca="1" si="0"/>
        <v>46 Tahun 4 Bulan</v>
      </c>
      <c r="R9" s="330"/>
      <c r="S9" s="330">
        <v>39387</v>
      </c>
      <c r="T9" s="198" t="str">
        <f t="shared" ca="1" si="1"/>
        <v>14Tahun</v>
      </c>
      <c r="U9" s="199" t="str">
        <f t="shared" ca="1" si="2"/>
        <v>4Bulan</v>
      </c>
      <c r="V9" s="186" t="s">
        <v>1212</v>
      </c>
      <c r="W9" s="209" t="s">
        <v>251</v>
      </c>
      <c r="X9" s="217" t="s">
        <v>412</v>
      </c>
      <c r="Y9" s="190" t="s">
        <v>412</v>
      </c>
      <c r="Z9" s="190" t="s">
        <v>3105</v>
      </c>
      <c r="AA9" s="243" t="s">
        <v>3106</v>
      </c>
      <c r="AB9" s="191" t="s">
        <v>76</v>
      </c>
      <c r="AC9" s="190" t="s">
        <v>3108</v>
      </c>
      <c r="AD9" s="219">
        <v>30451</v>
      </c>
      <c r="AE9" s="190" t="s">
        <v>3109</v>
      </c>
      <c r="AF9" s="219">
        <v>40953</v>
      </c>
      <c r="AG9" s="190" t="s">
        <v>3110</v>
      </c>
      <c r="AH9" s="219">
        <v>41962</v>
      </c>
      <c r="AI9" s="190"/>
      <c r="AJ9" s="190"/>
      <c r="AK9" s="190"/>
      <c r="AL9" s="190"/>
      <c r="AM9" s="332"/>
      <c r="AN9" s="189" t="s">
        <v>3111</v>
      </c>
      <c r="AO9" s="223" t="s">
        <v>3112</v>
      </c>
      <c r="AP9" s="223" t="s">
        <v>3113</v>
      </c>
      <c r="AQ9" s="190"/>
      <c r="AR9" s="190"/>
      <c r="AS9" s="190"/>
      <c r="AT9" s="190"/>
      <c r="AU9" s="223"/>
      <c r="AV9" s="223"/>
      <c r="AW9" s="509" t="s">
        <v>3115</v>
      </c>
      <c r="AX9" s="237"/>
      <c r="AY9" s="190"/>
      <c r="AZ9" s="203"/>
      <c r="BA9" s="203"/>
      <c r="BB9" s="203"/>
      <c r="BC9" s="203"/>
      <c r="BD9" s="203"/>
      <c r="BE9" s="203"/>
      <c r="BF9" s="203"/>
      <c r="BG9" s="203"/>
      <c r="BH9" s="203"/>
      <c r="BI9" s="203"/>
      <c r="BJ9" s="203"/>
      <c r="BK9" s="203"/>
      <c r="BL9" s="203"/>
      <c r="BM9" s="203"/>
      <c r="BN9" s="203"/>
      <c r="BO9" s="203"/>
      <c r="BP9" s="203"/>
      <c r="BQ9" s="203"/>
      <c r="BR9" s="203"/>
      <c r="BS9" s="203"/>
      <c r="BT9" s="227" t="s">
        <v>3114</v>
      </c>
      <c r="BU9" s="190"/>
      <c r="BV9" s="186">
        <v>12</v>
      </c>
      <c r="BW9" s="186">
        <v>0</v>
      </c>
      <c r="BX9" s="186">
        <f t="shared" ref="BX9:BX18" si="4">BV9-BW9</f>
        <v>12</v>
      </c>
      <c r="BY9" s="186">
        <v>12</v>
      </c>
      <c r="BZ9" s="190"/>
      <c r="CA9" s="190"/>
      <c r="CB9" s="190"/>
    </row>
    <row r="10" spans="1:80" ht="15.75" customHeight="1">
      <c r="A10" s="186">
        <f t="shared" si="3"/>
        <v>4</v>
      </c>
      <c r="B10" s="217" t="s">
        <v>3091</v>
      </c>
      <c r="C10" s="334" t="s">
        <v>997</v>
      </c>
      <c r="D10" s="189" t="s">
        <v>3092</v>
      </c>
      <c r="E10" s="190" t="s">
        <v>3093</v>
      </c>
      <c r="F10" s="193" t="s">
        <v>12</v>
      </c>
      <c r="G10" s="186" t="s">
        <v>3169</v>
      </c>
      <c r="H10" s="186" t="s">
        <v>98</v>
      </c>
      <c r="I10" s="186" t="s">
        <v>99</v>
      </c>
      <c r="J10" s="186" t="s">
        <v>99</v>
      </c>
      <c r="K10" s="192" t="s">
        <v>1212</v>
      </c>
      <c r="L10" s="190"/>
      <c r="M10" s="202" t="s">
        <v>85</v>
      </c>
      <c r="N10" s="193" t="s">
        <v>71</v>
      </c>
      <c r="O10" s="193" t="s">
        <v>3094</v>
      </c>
      <c r="P10" s="491">
        <v>30088</v>
      </c>
      <c r="Q10" s="196" t="str">
        <f t="shared" ca="1" si="0"/>
        <v>39 Tahun 9 Bulan</v>
      </c>
      <c r="R10" s="330"/>
      <c r="S10" s="330" t="s">
        <v>3096</v>
      </c>
      <c r="T10" s="198" t="str">
        <f t="shared" ca="1" si="1"/>
        <v>116Tahun</v>
      </c>
      <c r="U10" s="199" t="str">
        <f t="shared" ca="1" si="2"/>
        <v>9Bulan</v>
      </c>
      <c r="V10" s="186" t="s">
        <v>1212</v>
      </c>
      <c r="W10" s="209" t="s">
        <v>441</v>
      </c>
      <c r="X10" s="217" t="s">
        <v>412</v>
      </c>
      <c r="Y10" s="190" t="s">
        <v>412</v>
      </c>
      <c r="Z10" s="190" t="s">
        <v>2624</v>
      </c>
      <c r="AA10" s="331" t="s">
        <v>997</v>
      </c>
      <c r="AB10" s="191" t="s">
        <v>76</v>
      </c>
      <c r="AC10" s="190" t="s">
        <v>3097</v>
      </c>
      <c r="AD10" s="219">
        <v>30180</v>
      </c>
      <c r="AE10" s="190" t="s">
        <v>3098</v>
      </c>
      <c r="AF10" s="219">
        <v>42009</v>
      </c>
      <c r="AG10" s="190"/>
      <c r="AH10" s="190"/>
      <c r="AI10" s="190"/>
      <c r="AJ10" s="190"/>
      <c r="AK10" s="190"/>
      <c r="AL10" s="190"/>
      <c r="AM10" s="332"/>
      <c r="AN10" s="189" t="s">
        <v>3101</v>
      </c>
      <c r="AO10" s="223" t="s">
        <v>3102</v>
      </c>
      <c r="AP10" s="223" t="s">
        <v>3103</v>
      </c>
      <c r="AQ10" s="190"/>
      <c r="AR10" s="190"/>
      <c r="AS10" s="190"/>
      <c r="AT10" s="190"/>
      <c r="AU10" s="223"/>
      <c r="AV10" s="223"/>
      <c r="AW10" s="509" t="s">
        <v>3099</v>
      </c>
      <c r="AX10" s="200" t="s">
        <v>78</v>
      </c>
      <c r="AY10" s="190"/>
      <c r="AZ10" s="203"/>
      <c r="BA10" s="203"/>
      <c r="BB10" s="203"/>
      <c r="BC10" s="203"/>
      <c r="BD10" s="203"/>
      <c r="BE10" s="203"/>
      <c r="BF10" s="203"/>
      <c r="BG10" s="203"/>
      <c r="BH10" s="203"/>
      <c r="BI10" s="203"/>
      <c r="BJ10" s="203"/>
      <c r="BK10" s="203"/>
      <c r="BL10" s="203"/>
      <c r="BM10" s="203"/>
      <c r="BN10" s="203"/>
      <c r="BO10" s="203"/>
      <c r="BP10" s="203"/>
      <c r="BQ10" s="203"/>
      <c r="BR10" s="203"/>
      <c r="BS10" s="203"/>
      <c r="BT10" s="227" t="s">
        <v>3100</v>
      </c>
      <c r="BU10" s="190"/>
      <c r="BV10" s="186">
        <v>12</v>
      </c>
      <c r="BW10" s="186">
        <v>0</v>
      </c>
      <c r="BX10" s="186">
        <f t="shared" si="4"/>
        <v>12</v>
      </c>
      <c r="BY10" s="186">
        <v>12</v>
      </c>
      <c r="BZ10" s="190"/>
      <c r="CA10" s="190"/>
      <c r="CB10" s="190"/>
    </row>
    <row r="11" spans="1:80" ht="15.75" customHeight="1">
      <c r="A11" s="186">
        <f t="shared" si="3"/>
        <v>5</v>
      </c>
      <c r="B11" s="217" t="s">
        <v>3091</v>
      </c>
      <c r="C11" s="228" t="s">
        <v>5342</v>
      </c>
      <c r="D11" s="328" t="s">
        <v>4876</v>
      </c>
      <c r="E11" s="190" t="s">
        <v>2634</v>
      </c>
      <c r="F11" s="193" t="s">
        <v>12</v>
      </c>
      <c r="G11" s="186" t="s">
        <v>3169</v>
      </c>
      <c r="H11" s="186" t="s">
        <v>98</v>
      </c>
      <c r="I11" s="186" t="s">
        <v>99</v>
      </c>
      <c r="J11" s="186" t="s">
        <v>99</v>
      </c>
      <c r="K11" s="192" t="s">
        <v>1212</v>
      </c>
      <c r="L11" s="190"/>
      <c r="M11" s="202" t="s">
        <v>85</v>
      </c>
      <c r="N11" s="193"/>
      <c r="O11" s="193"/>
      <c r="P11" s="491"/>
      <c r="Q11" s="196" t="str">
        <f t="shared" ca="1" si="0"/>
        <v>122 Tahun 2 Bulan</v>
      </c>
      <c r="R11" s="330"/>
      <c r="S11" s="330">
        <v>44488</v>
      </c>
      <c r="T11" s="198" t="str">
        <f t="shared" ca="1" si="1"/>
        <v>0Tahun</v>
      </c>
      <c r="U11" s="199" t="str">
        <f t="shared" ca="1" si="2"/>
        <v>4Bulan</v>
      </c>
      <c r="V11" s="186" t="s">
        <v>1212</v>
      </c>
      <c r="W11" s="209"/>
      <c r="X11" s="217"/>
      <c r="Y11" s="190"/>
      <c r="Z11" s="190"/>
      <c r="AA11" s="243"/>
      <c r="AB11" s="191"/>
      <c r="AC11" s="190"/>
      <c r="AD11" s="219"/>
      <c r="AE11" s="190"/>
      <c r="AF11" s="219"/>
      <c r="AG11" s="190"/>
      <c r="AH11" s="219"/>
      <c r="AI11" s="190"/>
      <c r="AJ11" s="190"/>
      <c r="AK11" s="190"/>
      <c r="AL11" s="190"/>
      <c r="AM11" s="332"/>
      <c r="AN11" s="189"/>
      <c r="AO11" s="223"/>
      <c r="AP11" s="223"/>
      <c r="AQ11" s="190"/>
      <c r="AR11" s="190"/>
      <c r="AS11" s="190"/>
      <c r="AT11" s="190"/>
      <c r="AU11" s="223"/>
      <c r="AV11" s="223"/>
      <c r="AW11" s="509"/>
      <c r="AX11" s="237"/>
      <c r="AY11" s="190"/>
      <c r="AZ11" s="203"/>
      <c r="BA11" s="203"/>
      <c r="BB11" s="203"/>
      <c r="BC11" s="203"/>
      <c r="BD11" s="203"/>
      <c r="BE11" s="203"/>
      <c r="BF11" s="203"/>
      <c r="BG11" s="203"/>
      <c r="BH11" s="203"/>
      <c r="BI11" s="203"/>
      <c r="BJ11" s="203"/>
      <c r="BK11" s="203"/>
      <c r="BL11" s="203"/>
      <c r="BM11" s="203"/>
      <c r="BN11" s="203"/>
      <c r="BO11" s="203"/>
      <c r="BP11" s="203"/>
      <c r="BQ11" s="203"/>
      <c r="BR11" s="203"/>
      <c r="BS11" s="203"/>
      <c r="BT11" s="227"/>
      <c r="BU11" s="190"/>
      <c r="BV11" s="186">
        <v>0</v>
      </c>
      <c r="BW11" s="186">
        <v>0</v>
      </c>
      <c r="BX11" s="186">
        <f t="shared" si="4"/>
        <v>0</v>
      </c>
      <c r="BY11" s="263"/>
      <c r="BZ11" s="190"/>
      <c r="CA11" s="190"/>
      <c r="CB11" s="190"/>
    </row>
    <row r="12" spans="1:80" ht="15.75" customHeight="1">
      <c r="A12" s="186">
        <f t="shared" si="3"/>
        <v>6</v>
      </c>
      <c r="B12" s="217" t="s">
        <v>3091</v>
      </c>
      <c r="C12" s="228" t="s">
        <v>5343</v>
      </c>
      <c r="D12" s="328" t="s">
        <v>4877</v>
      </c>
      <c r="E12" s="190" t="s">
        <v>3422</v>
      </c>
      <c r="F12" s="193" t="s">
        <v>12</v>
      </c>
      <c r="G12" s="186" t="s">
        <v>3169</v>
      </c>
      <c r="H12" s="186" t="s">
        <v>98</v>
      </c>
      <c r="I12" s="186" t="s">
        <v>99</v>
      </c>
      <c r="J12" s="186" t="s">
        <v>99</v>
      </c>
      <c r="K12" s="192" t="s">
        <v>1212</v>
      </c>
      <c r="L12" s="190"/>
      <c r="M12" s="202" t="s">
        <v>85</v>
      </c>
      <c r="N12" s="193"/>
      <c r="O12" s="193"/>
      <c r="P12" s="491"/>
      <c r="Q12" s="196" t="str">
        <f t="shared" ca="1" si="0"/>
        <v>122 Tahun 2 Bulan</v>
      </c>
      <c r="R12" s="330"/>
      <c r="S12" s="330">
        <v>44488</v>
      </c>
      <c r="T12" s="198" t="str">
        <f t="shared" ca="1" si="1"/>
        <v>0Tahun</v>
      </c>
      <c r="U12" s="199" t="str">
        <f t="shared" ca="1" si="2"/>
        <v>4Bulan</v>
      </c>
      <c r="V12" s="186" t="s">
        <v>1212</v>
      </c>
      <c r="W12" s="209"/>
      <c r="X12" s="217"/>
      <c r="Y12" s="190"/>
      <c r="Z12" s="190"/>
      <c r="AA12" s="243"/>
      <c r="AB12" s="191"/>
      <c r="AC12" s="190"/>
      <c r="AD12" s="219"/>
      <c r="AE12" s="190"/>
      <c r="AF12" s="219"/>
      <c r="AG12" s="190"/>
      <c r="AH12" s="219"/>
      <c r="AI12" s="190"/>
      <c r="AJ12" s="190"/>
      <c r="AK12" s="190"/>
      <c r="AL12" s="190"/>
      <c r="AM12" s="332"/>
      <c r="AN12" s="189"/>
      <c r="AO12" s="223"/>
      <c r="AP12" s="223"/>
      <c r="AQ12" s="190"/>
      <c r="AR12" s="190"/>
      <c r="AS12" s="190"/>
      <c r="AT12" s="190"/>
      <c r="AU12" s="223"/>
      <c r="AV12" s="223"/>
      <c r="AW12" s="509"/>
      <c r="AX12" s="237"/>
      <c r="AY12" s="190"/>
      <c r="AZ12" s="203"/>
      <c r="BA12" s="203"/>
      <c r="BB12" s="203"/>
      <c r="BC12" s="203"/>
      <c r="BD12" s="203"/>
      <c r="BE12" s="203"/>
      <c r="BF12" s="203"/>
      <c r="BG12" s="203"/>
      <c r="BH12" s="203"/>
      <c r="BI12" s="203"/>
      <c r="BJ12" s="203"/>
      <c r="BK12" s="203"/>
      <c r="BL12" s="203"/>
      <c r="BM12" s="203"/>
      <c r="BN12" s="203"/>
      <c r="BO12" s="203"/>
      <c r="BP12" s="203"/>
      <c r="BQ12" s="203"/>
      <c r="BR12" s="203"/>
      <c r="BS12" s="203"/>
      <c r="BT12" s="227"/>
      <c r="BU12" s="190"/>
      <c r="BV12" s="186">
        <v>0</v>
      </c>
      <c r="BW12" s="186">
        <v>0</v>
      </c>
      <c r="BX12" s="186">
        <f t="shared" si="4"/>
        <v>0</v>
      </c>
      <c r="BY12" s="263"/>
      <c r="BZ12" s="190"/>
      <c r="CA12" s="190"/>
      <c r="CB12" s="190"/>
    </row>
    <row r="13" spans="1:80" ht="15.75" customHeight="1">
      <c r="A13" s="186">
        <f t="shared" si="3"/>
        <v>7</v>
      </c>
      <c r="B13" s="217" t="s">
        <v>3091</v>
      </c>
      <c r="C13" s="228" t="s">
        <v>5344</v>
      </c>
      <c r="D13" s="328" t="s">
        <v>4878</v>
      </c>
      <c r="E13" s="190" t="s">
        <v>4879</v>
      </c>
      <c r="F13" s="193" t="s">
        <v>12</v>
      </c>
      <c r="G13" s="186" t="s">
        <v>3169</v>
      </c>
      <c r="H13" s="186" t="s">
        <v>98</v>
      </c>
      <c r="I13" s="186" t="s">
        <v>99</v>
      </c>
      <c r="J13" s="186" t="s">
        <v>99</v>
      </c>
      <c r="K13" s="192" t="s">
        <v>1212</v>
      </c>
      <c r="L13" s="190"/>
      <c r="M13" s="202" t="s">
        <v>85</v>
      </c>
      <c r="N13" s="193"/>
      <c r="O13" s="193"/>
      <c r="P13" s="491"/>
      <c r="Q13" s="196" t="str">
        <f t="shared" ca="1" si="0"/>
        <v>122 Tahun 2 Bulan</v>
      </c>
      <c r="R13" s="330"/>
      <c r="S13" s="330">
        <v>44488</v>
      </c>
      <c r="T13" s="198" t="str">
        <f t="shared" ca="1" si="1"/>
        <v>0Tahun</v>
      </c>
      <c r="U13" s="199" t="str">
        <f t="shared" ca="1" si="2"/>
        <v>4Bulan</v>
      </c>
      <c r="V13" s="186" t="s">
        <v>1212</v>
      </c>
      <c r="W13" s="209"/>
      <c r="X13" s="217"/>
      <c r="Y13" s="190"/>
      <c r="Z13" s="190"/>
      <c r="AA13" s="243"/>
      <c r="AB13" s="191"/>
      <c r="AC13" s="190"/>
      <c r="AD13" s="219"/>
      <c r="AE13" s="190"/>
      <c r="AF13" s="219"/>
      <c r="AG13" s="190"/>
      <c r="AH13" s="219"/>
      <c r="AI13" s="190"/>
      <c r="AJ13" s="190"/>
      <c r="AK13" s="190"/>
      <c r="AL13" s="190"/>
      <c r="AM13" s="332"/>
      <c r="AN13" s="189"/>
      <c r="AO13" s="223"/>
      <c r="AP13" s="223"/>
      <c r="AQ13" s="190"/>
      <c r="AR13" s="190"/>
      <c r="AS13" s="190"/>
      <c r="AT13" s="190"/>
      <c r="AU13" s="223"/>
      <c r="AV13" s="223"/>
      <c r="AW13" s="509"/>
      <c r="AX13" s="237"/>
      <c r="AY13" s="190"/>
      <c r="AZ13" s="203"/>
      <c r="BA13" s="203"/>
      <c r="BB13" s="203"/>
      <c r="BC13" s="203"/>
      <c r="BD13" s="203"/>
      <c r="BE13" s="203"/>
      <c r="BF13" s="203"/>
      <c r="BG13" s="203"/>
      <c r="BH13" s="203"/>
      <c r="BI13" s="203"/>
      <c r="BJ13" s="203"/>
      <c r="BK13" s="203"/>
      <c r="BL13" s="203"/>
      <c r="BM13" s="203"/>
      <c r="BN13" s="203"/>
      <c r="BO13" s="203"/>
      <c r="BP13" s="203"/>
      <c r="BQ13" s="203"/>
      <c r="BR13" s="203"/>
      <c r="BS13" s="203"/>
      <c r="BT13" s="227"/>
      <c r="BU13" s="190"/>
      <c r="BV13" s="186">
        <v>0</v>
      </c>
      <c r="BW13" s="186">
        <v>0</v>
      </c>
      <c r="BX13" s="186">
        <f t="shared" si="4"/>
        <v>0</v>
      </c>
      <c r="BY13" s="263"/>
      <c r="BZ13" s="190"/>
      <c r="CA13" s="190"/>
      <c r="CB13" s="190"/>
    </row>
    <row r="14" spans="1:80" ht="15.75" customHeight="1">
      <c r="A14" s="186">
        <f t="shared" si="3"/>
        <v>8</v>
      </c>
      <c r="B14" s="217" t="s">
        <v>3091</v>
      </c>
      <c r="C14" s="228" t="s">
        <v>5341</v>
      </c>
      <c r="D14" s="325" t="s">
        <v>4737</v>
      </c>
      <c r="E14" s="190" t="s">
        <v>4881</v>
      </c>
      <c r="F14" s="193" t="s">
        <v>12</v>
      </c>
      <c r="G14" s="186" t="s">
        <v>3169</v>
      </c>
      <c r="H14" s="186" t="s">
        <v>273</v>
      </c>
      <c r="I14" s="186" t="s">
        <v>122</v>
      </c>
      <c r="J14" s="192" t="s">
        <v>272</v>
      </c>
      <c r="K14" s="192" t="s">
        <v>1212</v>
      </c>
      <c r="L14" s="190" t="s">
        <v>412</v>
      </c>
      <c r="M14" s="202" t="s">
        <v>70</v>
      </c>
      <c r="N14" s="193"/>
      <c r="O14" s="193"/>
      <c r="P14" s="491"/>
      <c r="Q14" s="196" t="str">
        <f t="shared" ca="1" si="0"/>
        <v>122 Tahun 2 Bulan</v>
      </c>
      <c r="R14" s="330"/>
      <c r="S14" s="330">
        <v>44487</v>
      </c>
      <c r="T14" s="198" t="str">
        <f t="shared" ca="1" si="1"/>
        <v>0Tahun</v>
      </c>
      <c r="U14" s="199" t="str">
        <f t="shared" ca="1" si="2"/>
        <v>4Bulan</v>
      </c>
      <c r="V14" s="186" t="s">
        <v>1212</v>
      </c>
      <c r="W14" s="209"/>
      <c r="X14" s="217"/>
      <c r="Y14" s="190"/>
      <c r="Z14" s="190"/>
      <c r="AA14" s="243"/>
      <c r="AB14" s="191"/>
      <c r="AC14" s="190"/>
      <c r="AD14" s="219"/>
      <c r="AE14" s="190"/>
      <c r="AF14" s="219"/>
      <c r="AG14" s="190"/>
      <c r="AH14" s="219"/>
      <c r="AI14" s="190"/>
      <c r="AJ14" s="190"/>
      <c r="AK14" s="190"/>
      <c r="AL14" s="190"/>
      <c r="AM14" s="332"/>
      <c r="AN14" s="189"/>
      <c r="AO14" s="223"/>
      <c r="AP14" s="223"/>
      <c r="AQ14" s="190"/>
      <c r="AR14" s="190"/>
      <c r="AS14" s="190"/>
      <c r="AT14" s="190"/>
      <c r="AU14" s="223"/>
      <c r="AV14" s="223"/>
      <c r="AW14" s="509"/>
      <c r="AX14" s="237"/>
      <c r="AY14" s="190"/>
      <c r="AZ14" s="203"/>
      <c r="BA14" s="203"/>
      <c r="BB14" s="203"/>
      <c r="BC14" s="203"/>
      <c r="BD14" s="203"/>
      <c r="BE14" s="203"/>
      <c r="BF14" s="203"/>
      <c r="BG14" s="203"/>
      <c r="BH14" s="203"/>
      <c r="BI14" s="203"/>
      <c r="BJ14" s="203"/>
      <c r="BK14" s="203"/>
      <c r="BL14" s="203"/>
      <c r="BM14" s="203"/>
      <c r="BN14" s="203"/>
      <c r="BO14" s="203"/>
      <c r="BP14" s="203"/>
      <c r="BQ14" s="203"/>
      <c r="BR14" s="203"/>
      <c r="BS14" s="203"/>
      <c r="BT14" s="227"/>
      <c r="BU14" s="190"/>
      <c r="BV14" s="186">
        <v>0</v>
      </c>
      <c r="BW14" s="186">
        <v>0</v>
      </c>
      <c r="BX14" s="186">
        <f t="shared" si="4"/>
        <v>0</v>
      </c>
      <c r="BY14" s="263"/>
      <c r="BZ14" s="190"/>
      <c r="CA14" s="190"/>
      <c r="CB14" s="190"/>
    </row>
    <row r="15" spans="1:80" ht="15.75" customHeight="1">
      <c r="A15" s="186">
        <f t="shared" si="3"/>
        <v>9</v>
      </c>
      <c r="B15" s="189" t="s">
        <v>234</v>
      </c>
      <c r="C15" s="334" t="s">
        <v>997</v>
      </c>
      <c r="D15" s="247" t="s">
        <v>4094</v>
      </c>
      <c r="E15" s="190" t="s">
        <v>3202</v>
      </c>
      <c r="F15" s="193" t="s">
        <v>12</v>
      </c>
      <c r="G15" s="186" t="s">
        <v>3170</v>
      </c>
      <c r="H15" s="186" t="s">
        <v>9</v>
      </c>
      <c r="I15" s="186" t="s">
        <v>446</v>
      </c>
      <c r="J15" s="192" t="s">
        <v>447</v>
      </c>
      <c r="K15" s="192" t="s">
        <v>1212</v>
      </c>
      <c r="L15" s="190" t="s">
        <v>4893</v>
      </c>
      <c r="M15" s="193" t="s">
        <v>85</v>
      </c>
      <c r="N15" s="205"/>
      <c r="O15" s="194"/>
      <c r="P15" s="492"/>
      <c r="Q15" s="196" t="str">
        <f t="shared" ca="1" si="0"/>
        <v>122 Tahun 2 Bulan</v>
      </c>
      <c r="R15" s="190"/>
      <c r="S15" s="206">
        <v>42689</v>
      </c>
      <c r="T15" s="198" t="str">
        <f t="shared" ca="1" si="1"/>
        <v>5Tahun</v>
      </c>
      <c r="U15" s="199" t="str">
        <f t="shared" ca="1" si="2"/>
        <v>3Bulan</v>
      </c>
      <c r="V15" s="186"/>
      <c r="W15" s="189" t="s">
        <v>448</v>
      </c>
      <c r="X15" s="217" t="s">
        <v>5587</v>
      </c>
      <c r="Y15" s="190"/>
      <c r="Z15" s="207" t="s">
        <v>4910</v>
      </c>
      <c r="AA15" s="208" t="s">
        <v>4911</v>
      </c>
      <c r="AB15" s="191" t="s">
        <v>76</v>
      </c>
      <c r="AC15" s="190"/>
      <c r="AD15" s="190"/>
      <c r="AE15" s="190"/>
      <c r="AF15" s="190"/>
      <c r="AG15" s="190"/>
      <c r="AH15" s="190"/>
      <c r="AI15" s="190"/>
      <c r="AJ15" s="190"/>
      <c r="AK15" s="190"/>
      <c r="AL15" s="190"/>
      <c r="AM15" s="209"/>
      <c r="AN15" s="189"/>
      <c r="AO15" s="193"/>
      <c r="AP15" s="193"/>
      <c r="AQ15" s="190"/>
      <c r="AR15" s="190"/>
      <c r="AS15" s="190"/>
      <c r="AT15" s="190"/>
      <c r="AU15" s="193"/>
      <c r="AV15" s="188"/>
      <c r="AW15" s="505" t="s">
        <v>4912</v>
      </c>
      <c r="AX15" s="207"/>
      <c r="AY15" s="190"/>
      <c r="AZ15" s="203"/>
      <c r="BA15" s="203"/>
      <c r="BB15" s="203"/>
      <c r="BC15" s="203"/>
      <c r="BD15" s="203"/>
      <c r="BE15" s="203"/>
      <c r="BF15" s="203"/>
      <c r="BG15" s="203"/>
      <c r="BH15" s="203"/>
      <c r="BI15" s="203"/>
      <c r="BJ15" s="203"/>
      <c r="BK15" s="203"/>
      <c r="BL15" s="203"/>
      <c r="BM15" s="203"/>
      <c r="BN15" s="203"/>
      <c r="BO15" s="203"/>
      <c r="BP15" s="203">
        <v>1500000</v>
      </c>
      <c r="BQ15" s="203"/>
      <c r="BR15" s="203"/>
      <c r="BS15" s="203"/>
      <c r="BT15" s="191"/>
      <c r="BU15" s="190"/>
      <c r="BV15" s="186">
        <v>0</v>
      </c>
      <c r="BW15" s="186">
        <v>0</v>
      </c>
      <c r="BX15" s="186">
        <f t="shared" si="4"/>
        <v>0</v>
      </c>
      <c r="BY15" s="263"/>
      <c r="BZ15" s="190"/>
      <c r="CA15" s="190"/>
      <c r="CB15" s="190"/>
    </row>
    <row r="16" spans="1:80" ht="15.75" customHeight="1">
      <c r="A16" s="186">
        <f t="shared" si="3"/>
        <v>10</v>
      </c>
      <c r="B16" s="187" t="s">
        <v>234</v>
      </c>
      <c r="C16" s="144" t="s">
        <v>1939</v>
      </c>
      <c r="D16" s="189" t="s">
        <v>4095</v>
      </c>
      <c r="E16" s="190" t="s">
        <v>1940</v>
      </c>
      <c r="F16" s="193" t="s">
        <v>12</v>
      </c>
      <c r="G16" s="186" t="s">
        <v>3170</v>
      </c>
      <c r="H16" s="186" t="s">
        <v>9</v>
      </c>
      <c r="I16" s="186" t="s">
        <v>446</v>
      </c>
      <c r="J16" s="192" t="s">
        <v>447</v>
      </c>
      <c r="K16" s="192" t="s">
        <v>1212</v>
      </c>
      <c r="L16" s="190" t="s">
        <v>4892</v>
      </c>
      <c r="M16" s="202" t="s">
        <v>70</v>
      </c>
      <c r="N16" s="205" t="s">
        <v>2604</v>
      </c>
      <c r="O16" s="193" t="s">
        <v>3895</v>
      </c>
      <c r="P16" s="491">
        <v>34100</v>
      </c>
      <c r="Q16" s="196" t="str">
        <f t="shared" ca="1" si="0"/>
        <v>28 Tahun 10 Bulan</v>
      </c>
      <c r="R16" s="236">
        <v>44351</v>
      </c>
      <c r="S16" s="236">
        <v>44351</v>
      </c>
      <c r="T16" s="198" t="str">
        <f t="shared" ca="1" si="1"/>
        <v>0Tahun</v>
      </c>
      <c r="U16" s="199" t="str">
        <f t="shared" ca="1" si="2"/>
        <v>9Bulan</v>
      </c>
      <c r="V16" s="186" t="s">
        <v>73</v>
      </c>
      <c r="W16" s="189" t="s">
        <v>448</v>
      </c>
      <c r="X16" s="217" t="s">
        <v>5589</v>
      </c>
      <c r="Y16" s="190" t="s">
        <v>4120</v>
      </c>
      <c r="Z16" s="190" t="s">
        <v>4121</v>
      </c>
      <c r="AA16" s="201" t="s">
        <v>4122</v>
      </c>
      <c r="AB16" s="191" t="s">
        <v>76</v>
      </c>
      <c r="AC16" s="190" t="s">
        <v>412</v>
      </c>
      <c r="AD16" s="190" t="s">
        <v>412</v>
      </c>
      <c r="AE16" s="190" t="s">
        <v>412</v>
      </c>
      <c r="AF16" s="190" t="s">
        <v>412</v>
      </c>
      <c r="AG16" s="190" t="s">
        <v>412</v>
      </c>
      <c r="AH16" s="190" t="s">
        <v>412</v>
      </c>
      <c r="AI16" s="190" t="s">
        <v>412</v>
      </c>
      <c r="AJ16" s="190" t="s">
        <v>412</v>
      </c>
      <c r="AK16" s="190" t="s">
        <v>412</v>
      </c>
      <c r="AL16" s="190" t="s">
        <v>412</v>
      </c>
      <c r="AM16" s="229" t="s">
        <v>4178</v>
      </c>
      <c r="AN16" s="189" t="s">
        <v>4123</v>
      </c>
      <c r="AO16" s="223" t="s">
        <v>412</v>
      </c>
      <c r="AP16" s="190" t="s">
        <v>4121</v>
      </c>
      <c r="AQ16" s="190" t="s">
        <v>412</v>
      </c>
      <c r="AR16" s="190" t="s">
        <v>412</v>
      </c>
      <c r="AS16" s="190" t="s">
        <v>412</v>
      </c>
      <c r="AT16" s="190" t="s">
        <v>412</v>
      </c>
      <c r="AU16" s="190" t="s">
        <v>412</v>
      </c>
      <c r="AV16" s="223" t="s">
        <v>412</v>
      </c>
      <c r="AW16" s="509" t="s">
        <v>1941</v>
      </c>
      <c r="AX16" s="223" t="s">
        <v>4124</v>
      </c>
      <c r="AY16" s="190" t="s">
        <v>412</v>
      </c>
      <c r="AZ16" s="203">
        <v>3500000</v>
      </c>
      <c r="BA16" s="203"/>
      <c r="BB16" s="203"/>
      <c r="BC16" s="203"/>
      <c r="BD16" s="203"/>
      <c r="BE16" s="203"/>
      <c r="BF16" s="203"/>
      <c r="BG16" s="203"/>
      <c r="BH16" s="203"/>
      <c r="BI16" s="203"/>
      <c r="BJ16" s="203"/>
      <c r="BK16" s="203"/>
      <c r="BL16" s="203"/>
      <c r="BM16" s="203"/>
      <c r="BN16" s="203"/>
      <c r="BO16" s="203"/>
      <c r="BP16" s="203"/>
      <c r="BQ16" s="203">
        <v>1000000</v>
      </c>
      <c r="BR16" s="203"/>
      <c r="BS16" s="203"/>
      <c r="BT16" s="230" t="s">
        <v>3894</v>
      </c>
      <c r="BU16" s="190"/>
      <c r="BV16" s="186">
        <v>0</v>
      </c>
      <c r="BW16" s="186">
        <v>0</v>
      </c>
      <c r="BX16" s="186">
        <f t="shared" si="4"/>
        <v>0</v>
      </c>
      <c r="BY16" s="186">
        <f>12-5</f>
        <v>7</v>
      </c>
      <c r="BZ16" s="190"/>
      <c r="CA16" s="190"/>
      <c r="CB16" s="190"/>
    </row>
    <row r="17" spans="1:80" ht="15.75" customHeight="1">
      <c r="A17" s="186">
        <f t="shared" si="3"/>
        <v>11</v>
      </c>
      <c r="B17" s="187" t="s">
        <v>234</v>
      </c>
      <c r="C17" s="228" t="s">
        <v>4291</v>
      </c>
      <c r="D17" s="217" t="s">
        <v>2594</v>
      </c>
      <c r="E17" s="190" t="s">
        <v>3518</v>
      </c>
      <c r="F17" s="191" t="s">
        <v>12</v>
      </c>
      <c r="G17" s="186" t="s">
        <v>3170</v>
      </c>
      <c r="H17" s="186" t="s">
        <v>3218</v>
      </c>
      <c r="I17" s="202" t="s">
        <v>176</v>
      </c>
      <c r="J17" s="186" t="s">
        <v>4715</v>
      </c>
      <c r="K17" s="186" t="s">
        <v>3379</v>
      </c>
      <c r="L17" s="190"/>
      <c r="M17" s="202" t="s">
        <v>70</v>
      </c>
      <c r="N17" s="193"/>
      <c r="O17" s="193"/>
      <c r="P17" s="491"/>
      <c r="Q17" s="196" t="str">
        <f t="shared" ca="1" si="0"/>
        <v>122 Tahun 2 Bulan</v>
      </c>
      <c r="R17" s="236"/>
      <c r="S17" s="403">
        <v>43205</v>
      </c>
      <c r="T17" s="198" t="str">
        <f t="shared" ca="1" si="1"/>
        <v>3Tahun</v>
      </c>
      <c r="U17" s="199" t="str">
        <f t="shared" ca="1" si="2"/>
        <v>11Bulan</v>
      </c>
      <c r="V17" s="186"/>
      <c r="W17" s="209"/>
      <c r="X17" s="217" t="s">
        <v>5588</v>
      </c>
      <c r="Y17" s="190"/>
      <c r="Z17" s="190"/>
      <c r="AA17" s="243"/>
      <c r="AB17" s="191"/>
      <c r="AC17" s="190"/>
      <c r="AD17" s="190"/>
      <c r="AE17" s="190"/>
      <c r="AF17" s="190"/>
      <c r="AG17" s="190"/>
      <c r="AH17" s="190"/>
      <c r="AI17" s="190"/>
      <c r="AJ17" s="190"/>
      <c r="AK17" s="190"/>
      <c r="AL17" s="190"/>
      <c r="AM17" s="404" t="s">
        <v>4177</v>
      </c>
      <c r="AN17" s="189"/>
      <c r="AO17" s="223"/>
      <c r="AP17" s="223"/>
      <c r="AQ17" s="190"/>
      <c r="AR17" s="190"/>
      <c r="AS17" s="190"/>
      <c r="AT17" s="190"/>
      <c r="AU17" s="223"/>
      <c r="AV17" s="223"/>
      <c r="AW17" s="509"/>
      <c r="AX17" s="223"/>
      <c r="AY17" s="190"/>
      <c r="AZ17" s="203">
        <v>3500000</v>
      </c>
      <c r="BA17" s="203"/>
      <c r="BB17" s="203"/>
      <c r="BC17" s="203"/>
      <c r="BD17" s="203"/>
      <c r="BE17" s="203"/>
      <c r="BF17" s="203"/>
      <c r="BG17" s="203"/>
      <c r="BH17" s="203"/>
      <c r="BI17" s="203"/>
      <c r="BJ17" s="203"/>
      <c r="BK17" s="203"/>
      <c r="BL17" s="203"/>
      <c r="BM17" s="203"/>
      <c r="BN17" s="203"/>
      <c r="BO17" s="203"/>
      <c r="BP17" s="203"/>
      <c r="BQ17" s="203"/>
      <c r="BR17" s="203"/>
      <c r="BS17" s="203"/>
      <c r="BT17" s="202"/>
      <c r="BU17" s="190"/>
      <c r="BV17" s="186">
        <v>12</v>
      </c>
      <c r="BW17" s="186">
        <v>0</v>
      </c>
      <c r="BX17" s="186">
        <f t="shared" si="4"/>
        <v>12</v>
      </c>
      <c r="BY17" s="186">
        <v>12</v>
      </c>
      <c r="BZ17" s="190"/>
      <c r="CA17" s="190"/>
      <c r="CB17" s="190"/>
    </row>
    <row r="18" spans="1:80" ht="15.75" customHeight="1">
      <c r="A18" s="186">
        <f t="shared" si="3"/>
        <v>12</v>
      </c>
      <c r="B18" s="187" t="s">
        <v>234</v>
      </c>
      <c r="C18" s="216" t="s">
        <v>1428</v>
      </c>
      <c r="D18" s="189" t="s">
        <v>1429</v>
      </c>
      <c r="E18" s="190" t="s">
        <v>3085</v>
      </c>
      <c r="F18" s="191" t="s">
        <v>12</v>
      </c>
      <c r="G18" s="186" t="s">
        <v>3170</v>
      </c>
      <c r="H18" s="186" t="s">
        <v>1015</v>
      </c>
      <c r="I18" s="202" t="s">
        <v>176</v>
      </c>
      <c r="J18" s="192" t="s">
        <v>3795</v>
      </c>
      <c r="K18" s="192" t="s">
        <v>1212</v>
      </c>
      <c r="L18" s="190" t="s">
        <v>209</v>
      </c>
      <c r="M18" s="193" t="s">
        <v>85</v>
      </c>
      <c r="N18" s="205" t="s">
        <v>2604</v>
      </c>
      <c r="O18" s="194" t="s">
        <v>1430</v>
      </c>
      <c r="P18" s="492">
        <v>35434</v>
      </c>
      <c r="Q18" s="196" t="str">
        <f t="shared" ca="1" si="0"/>
        <v>25 Tahun 2 Bulan</v>
      </c>
      <c r="R18" s="190"/>
      <c r="S18" s="197">
        <v>43525</v>
      </c>
      <c r="T18" s="198" t="str">
        <f t="shared" ca="1" si="1"/>
        <v>3Tahun</v>
      </c>
      <c r="U18" s="199" t="str">
        <f t="shared" ca="1" si="2"/>
        <v>0Bulan</v>
      </c>
      <c r="V18" s="186"/>
      <c r="W18" s="200" t="s">
        <v>251</v>
      </c>
      <c r="X18" s="217" t="s">
        <v>5590</v>
      </c>
      <c r="Y18" s="190"/>
      <c r="Z18" s="187" t="s">
        <v>1431</v>
      </c>
      <c r="AA18" s="201" t="s">
        <v>1432</v>
      </c>
      <c r="AB18" s="202" t="s">
        <v>76</v>
      </c>
      <c r="AC18" s="190"/>
      <c r="AD18" s="190"/>
      <c r="AE18" s="190"/>
      <c r="AF18" s="190"/>
      <c r="AG18" s="190"/>
      <c r="AH18" s="190"/>
      <c r="AI18" s="190"/>
      <c r="AJ18" s="190"/>
      <c r="AK18" s="190"/>
      <c r="AL18" s="190"/>
      <c r="AM18" s="229" t="s">
        <v>4179</v>
      </c>
      <c r="AN18" s="189"/>
      <c r="AO18" s="193"/>
      <c r="AP18" s="193"/>
      <c r="AQ18" s="190"/>
      <c r="AR18" s="190"/>
      <c r="AS18" s="190"/>
      <c r="AT18" s="190"/>
      <c r="AU18" s="193"/>
      <c r="AV18" s="193"/>
      <c r="AW18" s="506" t="s">
        <v>1433</v>
      </c>
      <c r="AX18" s="250" t="s">
        <v>4194</v>
      </c>
      <c r="AY18" s="190"/>
      <c r="AZ18" s="203">
        <v>2500000</v>
      </c>
      <c r="BA18" s="203">
        <v>0</v>
      </c>
      <c r="BB18" s="203">
        <v>37500</v>
      </c>
      <c r="BC18" s="203"/>
      <c r="BD18" s="203"/>
      <c r="BE18" s="203"/>
      <c r="BF18" s="203"/>
      <c r="BG18" s="203"/>
      <c r="BH18" s="203"/>
      <c r="BI18" s="203"/>
      <c r="BJ18" s="203"/>
      <c r="BK18" s="203"/>
      <c r="BL18" s="203"/>
      <c r="BM18" s="203"/>
      <c r="BN18" s="203"/>
      <c r="BO18" s="203"/>
      <c r="BP18" s="203"/>
      <c r="BQ18" s="203"/>
      <c r="BR18" s="203"/>
      <c r="BS18" s="203"/>
      <c r="BT18" s="202"/>
      <c r="BU18" s="190"/>
      <c r="BV18" s="186">
        <v>12</v>
      </c>
      <c r="BW18" s="186">
        <v>0</v>
      </c>
      <c r="BX18" s="186">
        <f t="shared" si="4"/>
        <v>12</v>
      </c>
      <c r="BY18" s="186">
        <v>12</v>
      </c>
      <c r="BZ18" s="190"/>
      <c r="CA18" s="190"/>
      <c r="CB18" s="190"/>
    </row>
    <row r="19" spans="1:80" ht="15.75" customHeight="1">
      <c r="A19" s="186">
        <f t="shared" ref="A19:A20" si="5">A18+1</f>
        <v>13</v>
      </c>
      <c r="B19" s="187" t="s">
        <v>234</v>
      </c>
      <c r="C19" s="334" t="s">
        <v>997</v>
      </c>
      <c r="D19" s="189" t="s">
        <v>5591</v>
      </c>
      <c r="E19" s="190" t="s">
        <v>5592</v>
      </c>
      <c r="F19" s="191" t="s">
        <v>12</v>
      </c>
      <c r="G19" s="186" t="s">
        <v>3170</v>
      </c>
      <c r="H19" s="186" t="s">
        <v>3213</v>
      </c>
      <c r="I19" s="202" t="s">
        <v>176</v>
      </c>
      <c r="J19" s="192" t="s">
        <v>3024</v>
      </c>
      <c r="K19" s="192" t="s">
        <v>3379</v>
      </c>
      <c r="L19" s="190" t="s">
        <v>3379</v>
      </c>
      <c r="M19" s="193" t="s">
        <v>85</v>
      </c>
      <c r="N19" s="205"/>
      <c r="O19" s="194"/>
      <c r="P19" s="492"/>
      <c r="Q19" s="196" t="str">
        <f t="shared" ca="1" si="0"/>
        <v>122 Tahun 2 Bulan</v>
      </c>
      <c r="R19" s="190"/>
      <c r="S19" s="197">
        <v>42819</v>
      </c>
      <c r="T19" s="198" t="str">
        <f t="shared" ca="1" si="1"/>
        <v>4Tahun</v>
      </c>
      <c r="U19" s="199" t="str">
        <f t="shared" ca="1" si="2"/>
        <v>11Bulan</v>
      </c>
      <c r="V19" s="186" t="s">
        <v>3379</v>
      </c>
      <c r="W19" s="200" t="s">
        <v>251</v>
      </c>
      <c r="X19" s="217" t="s">
        <v>5593</v>
      </c>
      <c r="Y19" s="190"/>
      <c r="Z19" s="187"/>
      <c r="AA19" s="201"/>
      <c r="AB19" s="202"/>
      <c r="AC19" s="190"/>
      <c r="AD19" s="190"/>
      <c r="AE19" s="190"/>
      <c r="AF19" s="190"/>
      <c r="AG19" s="190"/>
      <c r="AH19" s="190"/>
      <c r="AI19" s="190"/>
      <c r="AJ19" s="190"/>
      <c r="AK19" s="190"/>
      <c r="AL19" s="190"/>
      <c r="AM19" s="229"/>
      <c r="AN19" s="189"/>
      <c r="AO19" s="193"/>
      <c r="AP19" s="193"/>
      <c r="AQ19" s="190"/>
      <c r="AR19" s="190"/>
      <c r="AS19" s="190"/>
      <c r="AT19" s="190"/>
      <c r="AU19" s="193"/>
      <c r="AV19" s="193"/>
      <c r="AW19" s="506"/>
      <c r="AX19" s="250"/>
      <c r="AY19" s="190"/>
      <c r="AZ19" s="203"/>
      <c r="BA19" s="203"/>
      <c r="BB19" s="203"/>
      <c r="BC19" s="203"/>
      <c r="BD19" s="203"/>
      <c r="BE19" s="203"/>
      <c r="BF19" s="203"/>
      <c r="BG19" s="203"/>
      <c r="BH19" s="203"/>
      <c r="BI19" s="203"/>
      <c r="BJ19" s="203"/>
      <c r="BK19" s="203"/>
      <c r="BL19" s="203"/>
      <c r="BM19" s="203"/>
      <c r="BN19" s="203"/>
      <c r="BO19" s="203"/>
      <c r="BP19" s="203"/>
      <c r="BQ19" s="203"/>
      <c r="BR19" s="203"/>
      <c r="BS19" s="203"/>
      <c r="BT19" s="202"/>
      <c r="BU19" s="190"/>
      <c r="BV19" s="186"/>
      <c r="BW19" s="186"/>
      <c r="BX19" s="186"/>
      <c r="BY19" s="186"/>
      <c r="BZ19" s="190"/>
      <c r="CA19" s="190"/>
      <c r="CB19" s="190"/>
    </row>
    <row r="20" spans="1:80" ht="15.75" customHeight="1">
      <c r="A20" s="186">
        <f t="shared" si="5"/>
        <v>14</v>
      </c>
      <c r="B20" s="187" t="s">
        <v>234</v>
      </c>
      <c r="C20" s="228" t="s">
        <v>3346</v>
      </c>
      <c r="D20" s="189" t="s">
        <v>3347</v>
      </c>
      <c r="E20" s="190" t="s">
        <v>2643</v>
      </c>
      <c r="F20" s="191" t="s">
        <v>12</v>
      </c>
      <c r="G20" s="186" t="s">
        <v>3170</v>
      </c>
      <c r="H20" s="186" t="s">
        <v>174</v>
      </c>
      <c r="I20" s="202" t="s">
        <v>176</v>
      </c>
      <c r="J20" s="192" t="s">
        <v>174</v>
      </c>
      <c r="K20" s="192" t="s">
        <v>1212</v>
      </c>
      <c r="L20" s="190" t="s">
        <v>412</v>
      </c>
      <c r="M20" s="193" t="s">
        <v>85</v>
      </c>
      <c r="N20" s="205" t="s">
        <v>2604</v>
      </c>
      <c r="O20" s="194" t="s">
        <v>908</v>
      </c>
      <c r="P20" s="492">
        <v>36184</v>
      </c>
      <c r="Q20" s="196" t="str">
        <f t="shared" ca="1" si="0"/>
        <v>23 Tahun 1 Bulan</v>
      </c>
      <c r="R20" s="197">
        <v>44426</v>
      </c>
      <c r="S20" s="197">
        <v>44426</v>
      </c>
      <c r="T20" s="198" t="str">
        <f t="shared" ca="1" si="1"/>
        <v>0Tahun</v>
      </c>
      <c r="U20" s="199" t="str">
        <f t="shared" ca="1" si="2"/>
        <v>6Bulan</v>
      </c>
      <c r="V20" s="186" t="s">
        <v>73</v>
      </c>
      <c r="W20" s="200" t="s">
        <v>1</v>
      </c>
      <c r="X20" s="217" t="s">
        <v>412</v>
      </c>
      <c r="Y20" s="190" t="s">
        <v>3348</v>
      </c>
      <c r="Z20" s="187"/>
      <c r="AA20" s="201" t="s">
        <v>5009</v>
      </c>
      <c r="AB20" s="202" t="s">
        <v>76</v>
      </c>
      <c r="AC20" s="190" t="s">
        <v>412</v>
      </c>
      <c r="AD20" s="190" t="s">
        <v>412</v>
      </c>
      <c r="AE20" s="190" t="s">
        <v>412</v>
      </c>
      <c r="AF20" s="190" t="s">
        <v>412</v>
      </c>
      <c r="AG20" s="190" t="s">
        <v>412</v>
      </c>
      <c r="AH20" s="190" t="s">
        <v>412</v>
      </c>
      <c r="AI20" s="190" t="s">
        <v>412</v>
      </c>
      <c r="AJ20" s="190" t="s">
        <v>412</v>
      </c>
      <c r="AK20" s="190" t="s">
        <v>412</v>
      </c>
      <c r="AL20" s="190" t="s">
        <v>412</v>
      </c>
      <c r="AM20" s="336" t="s">
        <v>5010</v>
      </c>
      <c r="AN20" s="189" t="s">
        <v>3617</v>
      </c>
      <c r="AO20" s="193" t="s">
        <v>3618</v>
      </c>
      <c r="AP20" s="193" t="s">
        <v>3619</v>
      </c>
      <c r="AQ20" s="190" t="s">
        <v>412</v>
      </c>
      <c r="AR20" s="190" t="s">
        <v>412</v>
      </c>
      <c r="AS20" s="190" t="s">
        <v>412</v>
      </c>
      <c r="AT20" s="190" t="s">
        <v>412</v>
      </c>
      <c r="AU20" s="190" t="s">
        <v>412</v>
      </c>
      <c r="AV20" s="190" t="s">
        <v>412</v>
      </c>
      <c r="AW20" s="514" t="s">
        <v>4193</v>
      </c>
      <c r="AX20" s="250" t="s">
        <v>4194</v>
      </c>
      <c r="AY20" s="190" t="s">
        <v>412</v>
      </c>
      <c r="AZ20" s="203">
        <v>1500000</v>
      </c>
      <c r="BA20" s="203">
        <v>500000</v>
      </c>
      <c r="BB20" s="203"/>
      <c r="BC20" s="203"/>
      <c r="BD20" s="203"/>
      <c r="BE20" s="203"/>
      <c r="BF20" s="203"/>
      <c r="BG20" s="203">
        <v>300000</v>
      </c>
      <c r="BH20" s="203"/>
      <c r="BI20" s="203"/>
      <c r="BJ20" s="203"/>
      <c r="BK20" s="203"/>
      <c r="BL20" s="203"/>
      <c r="BM20" s="203"/>
      <c r="BN20" s="203"/>
      <c r="BO20" s="203"/>
      <c r="BP20" s="203"/>
      <c r="BQ20" s="203"/>
      <c r="BR20" s="203"/>
      <c r="BS20" s="203"/>
      <c r="BT20" s="230" t="s">
        <v>3620</v>
      </c>
      <c r="BU20" s="190"/>
      <c r="BV20" s="186">
        <v>0</v>
      </c>
      <c r="BW20" s="186">
        <v>0</v>
      </c>
      <c r="BX20" s="186">
        <f t="shared" ref="BX20:BX39" si="6">BV20-BW20</f>
        <v>0</v>
      </c>
      <c r="BY20" s="186">
        <f>12-7</f>
        <v>5</v>
      </c>
      <c r="BZ20" s="190"/>
      <c r="CA20" s="190"/>
      <c r="CB20" s="190"/>
    </row>
    <row r="21" spans="1:80" ht="15.75" customHeight="1">
      <c r="A21" s="186">
        <f t="shared" ref="A21:A64" si="7">A20+1</f>
        <v>15</v>
      </c>
      <c r="B21" s="209" t="s">
        <v>234</v>
      </c>
      <c r="C21" s="144" t="s">
        <v>906</v>
      </c>
      <c r="D21" s="189" t="s">
        <v>907</v>
      </c>
      <c r="E21" s="190" t="s">
        <v>2722</v>
      </c>
      <c r="F21" s="191" t="s">
        <v>12</v>
      </c>
      <c r="G21" s="186" t="s">
        <v>3170</v>
      </c>
      <c r="H21" s="186" t="s">
        <v>98</v>
      </c>
      <c r="I21" s="202" t="s">
        <v>99</v>
      </c>
      <c r="J21" s="191" t="s">
        <v>99</v>
      </c>
      <c r="K21" s="192" t="s">
        <v>1212</v>
      </c>
      <c r="L21" s="190" t="s">
        <v>412</v>
      </c>
      <c r="M21" s="193" t="s">
        <v>85</v>
      </c>
      <c r="N21" s="205" t="s">
        <v>2604</v>
      </c>
      <c r="O21" s="194" t="s">
        <v>908</v>
      </c>
      <c r="P21" s="492">
        <v>34928</v>
      </c>
      <c r="Q21" s="196" t="str">
        <f t="shared" ca="1" si="0"/>
        <v>26 Tahun 6 Bulan</v>
      </c>
      <c r="R21" s="190"/>
      <c r="S21" s="338">
        <v>44059</v>
      </c>
      <c r="T21" s="198" t="str">
        <f t="shared" ca="1" si="1"/>
        <v>1Tahun</v>
      </c>
      <c r="U21" s="199" t="str">
        <f t="shared" ca="1" si="2"/>
        <v>6Bulan</v>
      </c>
      <c r="V21" s="186"/>
      <c r="W21" s="209"/>
      <c r="X21" s="217"/>
      <c r="Y21" s="190"/>
      <c r="Z21" s="207" t="s">
        <v>909</v>
      </c>
      <c r="AA21" s="201" t="s">
        <v>910</v>
      </c>
      <c r="AB21" s="193" t="s">
        <v>451</v>
      </c>
      <c r="AC21" s="190"/>
      <c r="AD21" s="190"/>
      <c r="AE21" s="190"/>
      <c r="AF21" s="190"/>
      <c r="AG21" s="190"/>
      <c r="AH21" s="190"/>
      <c r="AI21" s="190"/>
      <c r="AJ21" s="190"/>
      <c r="AK21" s="190"/>
      <c r="AL21" s="190"/>
      <c r="AM21" s="229" t="s">
        <v>4180</v>
      </c>
      <c r="AN21" s="189"/>
      <c r="AO21" s="193"/>
      <c r="AP21" s="193"/>
      <c r="AQ21" s="190"/>
      <c r="AR21" s="190"/>
      <c r="AS21" s="190"/>
      <c r="AT21" s="190"/>
      <c r="AU21" s="193"/>
      <c r="AV21" s="193"/>
      <c r="AW21" s="506" t="s">
        <v>911</v>
      </c>
      <c r="AX21" s="250" t="s">
        <v>4194</v>
      </c>
      <c r="AY21" s="190"/>
      <c r="AZ21" s="203">
        <v>1840000</v>
      </c>
      <c r="BA21" s="203">
        <v>500000</v>
      </c>
      <c r="BB21" s="203"/>
      <c r="BC21" s="203"/>
      <c r="BD21" s="203"/>
      <c r="BE21" s="203"/>
      <c r="BF21" s="203"/>
      <c r="BG21" s="203"/>
      <c r="BH21" s="203"/>
      <c r="BI21" s="203"/>
      <c r="BJ21" s="203"/>
      <c r="BK21" s="203"/>
      <c r="BL21" s="203"/>
      <c r="BM21" s="203"/>
      <c r="BN21" s="203"/>
      <c r="BO21" s="203"/>
      <c r="BP21" s="203"/>
      <c r="BQ21" s="203"/>
      <c r="BR21" s="203"/>
      <c r="BS21" s="203"/>
      <c r="BT21" s="191"/>
      <c r="BU21" s="190"/>
      <c r="BV21" s="186">
        <f>12-7</f>
        <v>5</v>
      </c>
      <c r="BW21" s="186">
        <v>0</v>
      </c>
      <c r="BX21" s="186">
        <f t="shared" si="6"/>
        <v>5</v>
      </c>
      <c r="BY21" s="186">
        <v>12</v>
      </c>
      <c r="BZ21" s="190"/>
      <c r="CA21" s="190"/>
      <c r="CB21" s="190"/>
    </row>
    <row r="22" spans="1:80" ht="15.75" customHeight="1">
      <c r="A22" s="186">
        <f t="shared" si="7"/>
        <v>16</v>
      </c>
      <c r="B22" s="187" t="s">
        <v>234</v>
      </c>
      <c r="C22" s="188" t="s">
        <v>1145</v>
      </c>
      <c r="D22" s="189" t="s">
        <v>1146</v>
      </c>
      <c r="E22" s="190" t="s">
        <v>3086</v>
      </c>
      <c r="F22" s="191" t="s">
        <v>12</v>
      </c>
      <c r="G22" s="186" t="s">
        <v>3170</v>
      </c>
      <c r="H22" s="186" t="s">
        <v>98</v>
      </c>
      <c r="I22" s="202" t="s">
        <v>99</v>
      </c>
      <c r="J22" s="191" t="s">
        <v>99</v>
      </c>
      <c r="K22" s="192" t="s">
        <v>1212</v>
      </c>
      <c r="L22" s="190" t="s">
        <v>412</v>
      </c>
      <c r="M22" s="193" t="s">
        <v>85</v>
      </c>
      <c r="N22" s="193"/>
      <c r="O22" s="194" t="s">
        <v>1147</v>
      </c>
      <c r="P22" s="492">
        <v>31945</v>
      </c>
      <c r="Q22" s="196" t="str">
        <f t="shared" ca="1" si="0"/>
        <v>34 Tahun 8 Bulan</v>
      </c>
      <c r="R22" s="190"/>
      <c r="S22" s="197">
        <v>41660</v>
      </c>
      <c r="T22" s="198" t="str">
        <f t="shared" ca="1" si="1"/>
        <v>8Tahun</v>
      </c>
      <c r="U22" s="199" t="str">
        <f t="shared" ca="1" si="2"/>
        <v>1Bulan</v>
      </c>
      <c r="V22" s="186"/>
      <c r="W22" s="209"/>
      <c r="X22" s="217"/>
      <c r="Y22" s="190"/>
      <c r="Z22" s="187" t="s">
        <v>1148</v>
      </c>
      <c r="AA22" s="243"/>
      <c r="AB22" s="202" t="s">
        <v>202</v>
      </c>
      <c r="AC22" s="190"/>
      <c r="AD22" s="190"/>
      <c r="AE22" s="190"/>
      <c r="AF22" s="190"/>
      <c r="AG22" s="190"/>
      <c r="AH22" s="190"/>
      <c r="AI22" s="190"/>
      <c r="AJ22" s="190"/>
      <c r="AK22" s="190"/>
      <c r="AL22" s="190"/>
      <c r="AM22" s="499" t="s">
        <v>4181</v>
      </c>
      <c r="AN22" s="189"/>
      <c r="AO22" s="193"/>
      <c r="AP22" s="193"/>
      <c r="AQ22" s="190"/>
      <c r="AR22" s="190"/>
      <c r="AS22" s="190"/>
      <c r="AT22" s="190"/>
      <c r="AU22" s="193"/>
      <c r="AV22" s="193"/>
      <c r="AW22" s="506" t="s">
        <v>1149</v>
      </c>
      <c r="AX22" s="250" t="s">
        <v>4194</v>
      </c>
      <c r="AY22" s="190"/>
      <c r="AZ22" s="203">
        <v>2916000</v>
      </c>
      <c r="BA22" s="203">
        <f>20000*26</f>
        <v>520000</v>
      </c>
      <c r="BB22" s="203"/>
      <c r="BC22" s="203"/>
      <c r="BD22" s="203"/>
      <c r="BE22" s="203"/>
      <c r="BF22" s="203"/>
      <c r="BG22" s="203"/>
      <c r="BH22" s="203"/>
      <c r="BI22" s="203"/>
      <c r="BJ22" s="203"/>
      <c r="BK22" s="203"/>
      <c r="BL22" s="203"/>
      <c r="BM22" s="203"/>
      <c r="BN22" s="203"/>
      <c r="BO22" s="203"/>
      <c r="BP22" s="203"/>
      <c r="BQ22" s="203"/>
      <c r="BR22" s="203"/>
      <c r="BS22" s="203"/>
      <c r="BT22" s="202"/>
      <c r="BU22" s="190"/>
      <c r="BV22" s="186">
        <v>12</v>
      </c>
      <c r="BW22" s="186">
        <v>0</v>
      </c>
      <c r="BX22" s="186">
        <f t="shared" si="6"/>
        <v>12</v>
      </c>
      <c r="BY22" s="186">
        <v>12</v>
      </c>
      <c r="BZ22" s="190"/>
      <c r="CA22" s="190"/>
      <c r="CB22" s="190"/>
    </row>
    <row r="23" spans="1:80" ht="15.75" customHeight="1">
      <c r="A23" s="186">
        <f t="shared" si="7"/>
        <v>17</v>
      </c>
      <c r="B23" s="187" t="s">
        <v>234</v>
      </c>
      <c r="C23" s="188" t="s">
        <v>1755</v>
      </c>
      <c r="D23" s="189" t="s">
        <v>1756</v>
      </c>
      <c r="E23" s="190" t="s">
        <v>3087</v>
      </c>
      <c r="F23" s="191" t="s">
        <v>12</v>
      </c>
      <c r="G23" s="186" t="s">
        <v>3170</v>
      </c>
      <c r="H23" s="186" t="s">
        <v>98</v>
      </c>
      <c r="I23" s="202" t="s">
        <v>99</v>
      </c>
      <c r="J23" s="191" t="s">
        <v>99</v>
      </c>
      <c r="K23" s="192" t="s">
        <v>1212</v>
      </c>
      <c r="L23" s="190" t="s">
        <v>412</v>
      </c>
      <c r="M23" s="193" t="s">
        <v>85</v>
      </c>
      <c r="N23" s="205" t="s">
        <v>2604</v>
      </c>
      <c r="O23" s="194" t="s">
        <v>1757</v>
      </c>
      <c r="P23" s="492">
        <v>35031</v>
      </c>
      <c r="Q23" s="196" t="str">
        <f t="shared" ca="1" si="0"/>
        <v>26 Tahun 3 Bulan</v>
      </c>
      <c r="R23" s="190"/>
      <c r="S23" s="197">
        <v>43304</v>
      </c>
      <c r="T23" s="198" t="str">
        <f t="shared" ca="1" si="1"/>
        <v>3Tahun</v>
      </c>
      <c r="U23" s="199" t="str">
        <f t="shared" ca="1" si="2"/>
        <v>7Bulan</v>
      </c>
      <c r="V23" s="186"/>
      <c r="W23" s="200" t="s">
        <v>1</v>
      </c>
      <c r="X23" s="217"/>
      <c r="Y23" s="190"/>
      <c r="Z23" s="187" t="s">
        <v>1758</v>
      </c>
      <c r="AA23" s="201" t="s">
        <v>1759</v>
      </c>
      <c r="AB23" s="202" t="s">
        <v>76</v>
      </c>
      <c r="AC23" s="190"/>
      <c r="AD23" s="190"/>
      <c r="AE23" s="190"/>
      <c r="AF23" s="190"/>
      <c r="AG23" s="190"/>
      <c r="AH23" s="190"/>
      <c r="AI23" s="190"/>
      <c r="AJ23" s="190"/>
      <c r="AK23" s="190"/>
      <c r="AL23" s="190"/>
      <c r="AM23" s="187" t="s">
        <v>2956</v>
      </c>
      <c r="AN23" s="189"/>
      <c r="AO23" s="193"/>
      <c r="AP23" s="193"/>
      <c r="AQ23" s="190"/>
      <c r="AR23" s="190"/>
      <c r="AS23" s="190"/>
      <c r="AT23" s="190"/>
      <c r="AU23" s="193"/>
      <c r="AV23" s="193"/>
      <c r="AW23" s="506" t="s">
        <v>1760</v>
      </c>
      <c r="AX23" s="250" t="s">
        <v>4194</v>
      </c>
      <c r="AY23" s="190"/>
      <c r="AZ23" s="203">
        <v>1544400</v>
      </c>
      <c r="BA23" s="203">
        <f>20000*26</f>
        <v>520000</v>
      </c>
      <c r="BB23" s="203">
        <v>30966</v>
      </c>
      <c r="BC23" s="203"/>
      <c r="BD23" s="203"/>
      <c r="BE23" s="203"/>
      <c r="BF23" s="203"/>
      <c r="BG23" s="203"/>
      <c r="BH23" s="203"/>
      <c r="BI23" s="203"/>
      <c r="BJ23" s="203"/>
      <c r="BK23" s="203"/>
      <c r="BL23" s="203"/>
      <c r="BM23" s="203"/>
      <c r="BN23" s="203"/>
      <c r="BO23" s="203"/>
      <c r="BP23" s="203"/>
      <c r="BQ23" s="203"/>
      <c r="BR23" s="203"/>
      <c r="BS23" s="203"/>
      <c r="BT23" s="202"/>
      <c r="BU23" s="190"/>
      <c r="BV23" s="186">
        <v>12</v>
      </c>
      <c r="BW23" s="186">
        <v>4</v>
      </c>
      <c r="BX23" s="186">
        <f t="shared" si="6"/>
        <v>8</v>
      </c>
      <c r="BY23" s="186">
        <v>12</v>
      </c>
      <c r="BZ23" s="190"/>
      <c r="CA23" s="190"/>
      <c r="CB23" s="190"/>
    </row>
    <row r="24" spans="1:80" ht="15.75" customHeight="1">
      <c r="A24" s="186">
        <f t="shared" si="7"/>
        <v>18</v>
      </c>
      <c r="B24" s="187" t="s">
        <v>234</v>
      </c>
      <c r="C24" s="216" t="s">
        <v>235</v>
      </c>
      <c r="D24" s="189" t="s">
        <v>236</v>
      </c>
      <c r="E24" s="190" t="s">
        <v>3088</v>
      </c>
      <c r="F24" s="191" t="s">
        <v>12</v>
      </c>
      <c r="G24" s="186" t="s">
        <v>3170</v>
      </c>
      <c r="H24" s="186" t="s">
        <v>4439</v>
      </c>
      <c r="I24" s="186" t="s">
        <v>122</v>
      </c>
      <c r="J24" s="186" t="s">
        <v>227</v>
      </c>
      <c r="K24" s="186" t="s">
        <v>1212</v>
      </c>
      <c r="L24" s="190" t="s">
        <v>412</v>
      </c>
      <c r="M24" s="193" t="s">
        <v>85</v>
      </c>
      <c r="N24" s="188" t="s">
        <v>190</v>
      </c>
      <c r="O24" s="194" t="s">
        <v>237</v>
      </c>
      <c r="P24" s="492">
        <v>28694</v>
      </c>
      <c r="Q24" s="196" t="str">
        <f t="shared" ca="1" si="0"/>
        <v>43 Tahun 7 Bulan</v>
      </c>
      <c r="R24" s="190"/>
      <c r="S24" s="197">
        <v>41475</v>
      </c>
      <c r="T24" s="198" t="str">
        <f t="shared" ca="1" si="1"/>
        <v>8Tahun</v>
      </c>
      <c r="U24" s="199" t="str">
        <f t="shared" ca="1" si="2"/>
        <v>7Bulan</v>
      </c>
      <c r="V24" s="186"/>
      <c r="W24" s="209"/>
      <c r="X24" s="217"/>
      <c r="Y24" s="190"/>
      <c r="Z24" s="187" t="s">
        <v>238</v>
      </c>
      <c r="AA24" s="243"/>
      <c r="AB24" s="202" t="s">
        <v>76</v>
      </c>
      <c r="AC24" s="190"/>
      <c r="AD24" s="190"/>
      <c r="AE24" s="190"/>
      <c r="AF24" s="190"/>
      <c r="AG24" s="190"/>
      <c r="AH24" s="190"/>
      <c r="AI24" s="190"/>
      <c r="AJ24" s="190"/>
      <c r="AK24" s="190"/>
      <c r="AL24" s="190"/>
      <c r="AM24" s="229" t="s">
        <v>4182</v>
      </c>
      <c r="AN24" s="189"/>
      <c r="AO24" s="193"/>
      <c r="AP24" s="193"/>
      <c r="AQ24" s="190"/>
      <c r="AR24" s="190"/>
      <c r="AS24" s="190"/>
      <c r="AT24" s="190"/>
      <c r="AU24" s="193"/>
      <c r="AV24" s="193"/>
      <c r="AW24" s="506" t="s">
        <v>239</v>
      </c>
      <c r="AX24" s="250" t="s">
        <v>4194</v>
      </c>
      <c r="AY24" s="190"/>
      <c r="AZ24" s="203">
        <v>1959552</v>
      </c>
      <c r="BA24" s="203">
        <f>20000*26</f>
        <v>520000</v>
      </c>
      <c r="BB24" s="203"/>
      <c r="BC24" s="203"/>
      <c r="BD24" s="203"/>
      <c r="BE24" s="203"/>
      <c r="BF24" s="203"/>
      <c r="BG24" s="203"/>
      <c r="BH24" s="203"/>
      <c r="BI24" s="203"/>
      <c r="BJ24" s="203"/>
      <c r="BK24" s="203"/>
      <c r="BL24" s="203"/>
      <c r="BM24" s="203"/>
      <c r="BN24" s="203"/>
      <c r="BO24" s="203"/>
      <c r="BP24" s="203"/>
      <c r="BQ24" s="203"/>
      <c r="BR24" s="203"/>
      <c r="BS24" s="203"/>
      <c r="BT24" s="202"/>
      <c r="BU24" s="190"/>
      <c r="BV24" s="186">
        <v>12</v>
      </c>
      <c r="BW24" s="186">
        <v>0</v>
      </c>
      <c r="BX24" s="186">
        <f t="shared" si="6"/>
        <v>12</v>
      </c>
      <c r="BY24" s="186">
        <v>12</v>
      </c>
      <c r="BZ24" s="190"/>
      <c r="CA24" s="190"/>
      <c r="CB24" s="190"/>
    </row>
    <row r="25" spans="1:80" ht="15.75" customHeight="1">
      <c r="A25" s="186">
        <f t="shared" si="7"/>
        <v>19</v>
      </c>
      <c r="B25" s="217" t="s">
        <v>3116</v>
      </c>
      <c r="C25" s="228" t="s">
        <v>3484</v>
      </c>
      <c r="D25" s="189" t="s">
        <v>3117</v>
      </c>
      <c r="E25" s="190" t="s">
        <v>3118</v>
      </c>
      <c r="F25" s="193" t="s">
        <v>12</v>
      </c>
      <c r="G25" s="186" t="s">
        <v>3171</v>
      </c>
      <c r="H25" s="263"/>
      <c r="I25" s="263"/>
      <c r="J25" s="333"/>
      <c r="K25" s="186" t="s">
        <v>1212</v>
      </c>
      <c r="L25" s="190"/>
      <c r="M25" s="202" t="s">
        <v>85</v>
      </c>
      <c r="N25" s="193" t="s">
        <v>71</v>
      </c>
      <c r="O25" s="193" t="s">
        <v>3119</v>
      </c>
      <c r="P25" s="491">
        <v>34612</v>
      </c>
      <c r="Q25" s="196" t="str">
        <f t="shared" ca="1" si="0"/>
        <v>27 Tahun 5 Bulan</v>
      </c>
      <c r="R25" s="236"/>
      <c r="S25" s="236">
        <v>42401</v>
      </c>
      <c r="T25" s="198" t="str">
        <f t="shared" ca="1" si="1"/>
        <v>6Tahun</v>
      </c>
      <c r="U25" s="199" t="str">
        <f t="shared" ca="1" si="2"/>
        <v>1Bulan</v>
      </c>
      <c r="V25" s="186"/>
      <c r="W25" s="209" t="s">
        <v>251</v>
      </c>
      <c r="X25" s="217" t="s">
        <v>412</v>
      </c>
      <c r="Y25" s="190" t="s">
        <v>412</v>
      </c>
      <c r="Z25" s="190" t="s">
        <v>3120</v>
      </c>
      <c r="AA25" s="331" t="s">
        <v>997</v>
      </c>
      <c r="AB25" s="191" t="s">
        <v>76</v>
      </c>
      <c r="AC25" s="190" t="s">
        <v>3121</v>
      </c>
      <c r="AD25" s="219">
        <v>32998</v>
      </c>
      <c r="AE25" s="190" t="s">
        <v>3122</v>
      </c>
      <c r="AF25" s="219">
        <v>44056</v>
      </c>
      <c r="AG25" s="190"/>
      <c r="AH25" s="190"/>
      <c r="AI25" s="190"/>
      <c r="AJ25" s="190"/>
      <c r="AK25" s="190"/>
      <c r="AL25" s="190"/>
      <c r="AM25" s="332"/>
      <c r="AN25" s="189" t="s">
        <v>3123</v>
      </c>
      <c r="AO25" s="223" t="s">
        <v>3124</v>
      </c>
      <c r="AP25" s="223" t="s">
        <v>3125</v>
      </c>
      <c r="AQ25" s="190"/>
      <c r="AR25" s="190"/>
      <c r="AS25" s="190"/>
      <c r="AT25" s="190"/>
      <c r="AU25" s="223"/>
      <c r="AV25" s="223"/>
      <c r="AW25" s="509" t="s">
        <v>3126</v>
      </c>
      <c r="AX25" s="237"/>
      <c r="AY25" s="190"/>
      <c r="AZ25" s="203"/>
      <c r="BA25" s="203"/>
      <c r="BB25" s="203"/>
      <c r="BC25" s="203"/>
      <c r="BD25" s="203"/>
      <c r="BE25" s="203"/>
      <c r="BF25" s="203"/>
      <c r="BG25" s="203"/>
      <c r="BH25" s="203"/>
      <c r="BI25" s="203"/>
      <c r="BJ25" s="203"/>
      <c r="BK25" s="203"/>
      <c r="BL25" s="203"/>
      <c r="BM25" s="203"/>
      <c r="BN25" s="203"/>
      <c r="BO25" s="203"/>
      <c r="BP25" s="203"/>
      <c r="BQ25" s="203"/>
      <c r="BR25" s="203"/>
      <c r="BS25" s="203"/>
      <c r="BT25" s="227" t="s">
        <v>3127</v>
      </c>
      <c r="BU25" s="190"/>
      <c r="BV25" s="186">
        <v>12</v>
      </c>
      <c r="BW25" s="186">
        <v>0</v>
      </c>
      <c r="BX25" s="186">
        <f t="shared" si="6"/>
        <v>12</v>
      </c>
      <c r="BY25" s="186">
        <v>12</v>
      </c>
      <c r="BZ25" s="190"/>
      <c r="CA25" s="190"/>
      <c r="CB25" s="190"/>
    </row>
    <row r="26" spans="1:80" ht="15.75" customHeight="1">
      <c r="A26" s="186">
        <f t="shared" si="7"/>
        <v>20</v>
      </c>
      <c r="B26" s="217" t="s">
        <v>3116</v>
      </c>
      <c r="C26" s="228" t="s">
        <v>3485</v>
      </c>
      <c r="D26" s="189" t="s">
        <v>1332</v>
      </c>
      <c r="E26" s="190" t="s">
        <v>2634</v>
      </c>
      <c r="F26" s="193" t="s">
        <v>12</v>
      </c>
      <c r="G26" s="186" t="s">
        <v>3171</v>
      </c>
      <c r="H26" s="263"/>
      <c r="I26" s="263"/>
      <c r="J26" s="333"/>
      <c r="K26" s="186" t="s">
        <v>1212</v>
      </c>
      <c r="L26" s="190"/>
      <c r="M26" s="202" t="s">
        <v>85</v>
      </c>
      <c r="N26" s="205" t="s">
        <v>2604</v>
      </c>
      <c r="O26" s="193" t="s">
        <v>3119</v>
      </c>
      <c r="P26" s="491">
        <v>31620</v>
      </c>
      <c r="Q26" s="196" t="str">
        <f t="shared" ca="1" si="0"/>
        <v>35 Tahun 7 Bulan</v>
      </c>
      <c r="R26" s="236"/>
      <c r="S26" s="236">
        <v>42856</v>
      </c>
      <c r="T26" s="198" t="str">
        <f t="shared" ca="1" si="1"/>
        <v>4Tahun</v>
      </c>
      <c r="U26" s="199" t="str">
        <f t="shared" ca="1" si="2"/>
        <v>10Bulan</v>
      </c>
      <c r="V26" s="186"/>
      <c r="W26" s="209" t="s">
        <v>111</v>
      </c>
      <c r="X26" s="217" t="s">
        <v>412</v>
      </c>
      <c r="Y26" s="190" t="s">
        <v>412</v>
      </c>
      <c r="Z26" s="190" t="s">
        <v>3128</v>
      </c>
      <c r="AA26" s="201" t="s">
        <v>3129</v>
      </c>
      <c r="AB26" s="191" t="s">
        <v>76</v>
      </c>
      <c r="AC26" s="190" t="s">
        <v>412</v>
      </c>
      <c r="AD26" s="190" t="s">
        <v>412</v>
      </c>
      <c r="AE26" s="190" t="s">
        <v>412</v>
      </c>
      <c r="AF26" s="190" t="s">
        <v>412</v>
      </c>
      <c r="AG26" s="190" t="s">
        <v>412</v>
      </c>
      <c r="AH26" s="190" t="s">
        <v>412</v>
      </c>
      <c r="AI26" s="190" t="s">
        <v>412</v>
      </c>
      <c r="AJ26" s="190" t="s">
        <v>412</v>
      </c>
      <c r="AK26" s="190" t="s">
        <v>412</v>
      </c>
      <c r="AL26" s="190" t="s">
        <v>412</v>
      </c>
      <c r="AM26" s="332"/>
      <c r="AN26" s="189" t="s">
        <v>3130</v>
      </c>
      <c r="AO26" s="223" t="s">
        <v>3124</v>
      </c>
      <c r="AP26" s="190" t="s">
        <v>3128</v>
      </c>
      <c r="AQ26" s="190"/>
      <c r="AR26" s="190"/>
      <c r="AS26" s="190"/>
      <c r="AT26" s="190"/>
      <c r="AU26" s="223"/>
      <c r="AV26" s="223"/>
      <c r="AW26" s="509" t="s">
        <v>3131</v>
      </c>
      <c r="AX26" s="237"/>
      <c r="AY26" s="190"/>
      <c r="AZ26" s="203"/>
      <c r="BA26" s="203"/>
      <c r="BB26" s="203"/>
      <c r="BC26" s="203"/>
      <c r="BD26" s="203"/>
      <c r="BE26" s="203"/>
      <c r="BF26" s="203"/>
      <c r="BG26" s="203"/>
      <c r="BH26" s="203"/>
      <c r="BI26" s="203"/>
      <c r="BJ26" s="203"/>
      <c r="BK26" s="203"/>
      <c r="BL26" s="203"/>
      <c r="BM26" s="203"/>
      <c r="BN26" s="203"/>
      <c r="BO26" s="203"/>
      <c r="BP26" s="203"/>
      <c r="BQ26" s="203"/>
      <c r="BR26" s="203"/>
      <c r="BS26" s="203"/>
      <c r="BT26" s="186"/>
      <c r="BU26" s="190"/>
      <c r="BV26" s="186">
        <v>12</v>
      </c>
      <c r="BW26" s="186">
        <v>0</v>
      </c>
      <c r="BX26" s="186">
        <f t="shared" si="6"/>
        <v>12</v>
      </c>
      <c r="BY26" s="186">
        <v>12</v>
      </c>
      <c r="BZ26" s="190"/>
      <c r="CA26" s="190"/>
      <c r="CB26" s="190"/>
    </row>
    <row r="27" spans="1:80" ht="15.75" customHeight="1">
      <c r="A27" s="186">
        <f t="shared" si="7"/>
        <v>21</v>
      </c>
      <c r="B27" s="189" t="s">
        <v>147</v>
      </c>
      <c r="C27" s="228" t="s">
        <v>5345</v>
      </c>
      <c r="D27" s="189" t="s">
        <v>5336</v>
      </c>
      <c r="E27" s="190" t="s">
        <v>5338</v>
      </c>
      <c r="F27" s="193" t="s">
        <v>12</v>
      </c>
      <c r="G27" s="186" t="s">
        <v>3172</v>
      </c>
      <c r="H27" s="186" t="s">
        <v>9</v>
      </c>
      <c r="I27" s="186" t="s">
        <v>446</v>
      </c>
      <c r="J27" s="192" t="s">
        <v>447</v>
      </c>
      <c r="K27" s="192" t="s">
        <v>5337</v>
      </c>
      <c r="L27" s="190" t="s">
        <v>4707</v>
      </c>
      <c r="M27" s="202" t="s">
        <v>70</v>
      </c>
      <c r="N27" s="193"/>
      <c r="O27" s="193" t="s">
        <v>326</v>
      </c>
      <c r="P27" s="491">
        <v>30642</v>
      </c>
      <c r="Q27" s="196" t="str">
        <f t="shared" ca="1" si="0"/>
        <v>38 Tahun 3 Bulan</v>
      </c>
      <c r="R27" s="236"/>
      <c r="S27" s="339">
        <v>42852</v>
      </c>
      <c r="T27" s="198" t="str">
        <f t="shared" ca="1" si="1"/>
        <v>4Tahun</v>
      </c>
      <c r="U27" s="199" t="str">
        <f t="shared" ca="1" si="2"/>
        <v>10Bulan</v>
      </c>
      <c r="V27" s="186" t="s">
        <v>5335</v>
      </c>
      <c r="W27" s="189" t="s">
        <v>448</v>
      </c>
      <c r="X27" s="217" t="s">
        <v>5585</v>
      </c>
      <c r="Y27" s="190" t="s">
        <v>412</v>
      </c>
      <c r="Z27" s="190" t="s">
        <v>5340</v>
      </c>
      <c r="AA27" s="201">
        <v>89506276483</v>
      </c>
      <c r="AB27" s="191" t="s">
        <v>354</v>
      </c>
      <c r="AC27" s="190"/>
      <c r="AD27" s="190"/>
      <c r="AE27" s="190"/>
      <c r="AF27" s="190"/>
      <c r="AG27" s="190"/>
      <c r="AH27" s="190"/>
      <c r="AI27" s="190"/>
      <c r="AJ27" s="190"/>
      <c r="AK27" s="190"/>
      <c r="AL27" s="190"/>
      <c r="AM27" s="332"/>
      <c r="AN27" s="189"/>
      <c r="AO27" s="223"/>
      <c r="AP27" s="190"/>
      <c r="AQ27" s="190"/>
      <c r="AR27" s="190"/>
      <c r="AS27" s="190"/>
      <c r="AT27" s="190"/>
      <c r="AU27" s="190"/>
      <c r="AV27" s="190"/>
      <c r="AW27" s="509"/>
      <c r="AX27" s="223"/>
      <c r="AY27" s="190"/>
      <c r="AZ27" s="203"/>
      <c r="BA27" s="203"/>
      <c r="BB27" s="203"/>
      <c r="BC27" s="203"/>
      <c r="BD27" s="203"/>
      <c r="BE27" s="203"/>
      <c r="BF27" s="203"/>
      <c r="BG27" s="203"/>
      <c r="BH27" s="203"/>
      <c r="BI27" s="203"/>
      <c r="BJ27" s="203"/>
      <c r="BK27" s="203"/>
      <c r="BL27" s="203"/>
      <c r="BM27" s="203"/>
      <c r="BN27" s="203"/>
      <c r="BO27" s="203"/>
      <c r="BP27" s="203"/>
      <c r="BQ27" s="203"/>
      <c r="BR27" s="203"/>
      <c r="BS27" s="203"/>
      <c r="BT27" s="186"/>
      <c r="BU27" s="190"/>
      <c r="BV27" s="186">
        <v>12</v>
      </c>
      <c r="BW27" s="186">
        <v>0</v>
      </c>
      <c r="BX27" s="186">
        <f t="shared" si="6"/>
        <v>12</v>
      </c>
      <c r="BY27" s="263"/>
      <c r="BZ27" s="190"/>
      <c r="CA27" s="190"/>
      <c r="CB27" s="190"/>
    </row>
    <row r="28" spans="1:80" ht="15.75" customHeight="1">
      <c r="A28" s="186">
        <f t="shared" si="7"/>
        <v>22</v>
      </c>
      <c r="B28" s="189" t="s">
        <v>147</v>
      </c>
      <c r="C28" s="228" t="s">
        <v>889</v>
      </c>
      <c r="D28" s="189" t="s">
        <v>2390</v>
      </c>
      <c r="E28" s="190" t="s">
        <v>2390</v>
      </c>
      <c r="F28" s="191" t="s">
        <v>12</v>
      </c>
      <c r="G28" s="186" t="s">
        <v>3172</v>
      </c>
      <c r="H28" s="186" t="s">
        <v>3218</v>
      </c>
      <c r="I28" s="202" t="s">
        <v>176</v>
      </c>
      <c r="J28" s="186" t="s">
        <v>4715</v>
      </c>
      <c r="K28" s="186" t="s">
        <v>3379</v>
      </c>
      <c r="L28" s="190" t="s">
        <v>3379</v>
      </c>
      <c r="M28" s="193" t="s">
        <v>70</v>
      </c>
      <c r="N28" s="212" t="s">
        <v>2604</v>
      </c>
      <c r="O28" s="194"/>
      <c r="P28" s="492"/>
      <c r="Q28" s="196" t="str">
        <f t="shared" ca="1" si="0"/>
        <v>122 Tahun 2 Bulan</v>
      </c>
      <c r="R28" s="190"/>
      <c r="S28" s="197">
        <v>43144</v>
      </c>
      <c r="T28" s="198" t="str">
        <f t="shared" ca="1" si="1"/>
        <v>4Tahun</v>
      </c>
      <c r="U28" s="199" t="str">
        <f t="shared" ca="1" si="2"/>
        <v>0Bulan</v>
      </c>
      <c r="V28" s="186" t="s">
        <v>3218</v>
      </c>
      <c r="W28" s="209" t="s">
        <v>111</v>
      </c>
      <c r="X28" s="217" t="s">
        <v>5586</v>
      </c>
      <c r="Y28" s="190" t="s">
        <v>412</v>
      </c>
      <c r="Z28" s="241"/>
      <c r="AA28" s="331"/>
      <c r="AB28" s="340"/>
      <c r="AC28" s="190"/>
      <c r="AD28" s="190"/>
      <c r="AE28" s="190"/>
      <c r="AF28" s="190"/>
      <c r="AG28" s="190"/>
      <c r="AH28" s="190"/>
      <c r="AI28" s="190"/>
      <c r="AJ28" s="190"/>
      <c r="AK28" s="190"/>
      <c r="AL28" s="190"/>
      <c r="AM28" s="229" t="s">
        <v>2441</v>
      </c>
      <c r="AN28" s="189"/>
      <c r="AO28" s="193"/>
      <c r="AP28" s="193"/>
      <c r="AQ28" s="190"/>
      <c r="AR28" s="190"/>
      <c r="AS28" s="190"/>
      <c r="AT28" s="190"/>
      <c r="AU28" s="193"/>
      <c r="AV28" s="193"/>
      <c r="AW28" s="507"/>
      <c r="AX28" s="341"/>
      <c r="AY28" s="190"/>
      <c r="AZ28" s="203"/>
      <c r="BA28" s="203"/>
      <c r="BB28" s="203"/>
      <c r="BC28" s="203"/>
      <c r="BD28" s="203"/>
      <c r="BE28" s="203"/>
      <c r="BF28" s="203"/>
      <c r="BG28" s="203"/>
      <c r="BH28" s="203"/>
      <c r="BI28" s="203"/>
      <c r="BJ28" s="203"/>
      <c r="BK28" s="203"/>
      <c r="BL28" s="203"/>
      <c r="BM28" s="203"/>
      <c r="BN28" s="203"/>
      <c r="BO28" s="203"/>
      <c r="BP28" s="203"/>
      <c r="BQ28" s="203"/>
      <c r="BR28" s="203"/>
      <c r="BS28" s="203"/>
      <c r="BT28" s="202"/>
      <c r="BU28" s="190"/>
      <c r="BV28" s="186">
        <v>12</v>
      </c>
      <c r="BW28" s="186">
        <v>0</v>
      </c>
      <c r="BX28" s="186">
        <f t="shared" si="6"/>
        <v>12</v>
      </c>
      <c r="BY28" s="186">
        <v>12</v>
      </c>
      <c r="BZ28" s="190"/>
      <c r="CA28" s="190"/>
      <c r="CB28" s="190"/>
    </row>
    <row r="29" spans="1:80" ht="15.75" customHeight="1">
      <c r="A29" s="186">
        <f t="shared" si="7"/>
        <v>23</v>
      </c>
      <c r="B29" s="209" t="s">
        <v>147</v>
      </c>
      <c r="C29" s="342" t="s">
        <v>1376</v>
      </c>
      <c r="D29" s="217" t="s">
        <v>1377</v>
      </c>
      <c r="E29" s="190" t="s">
        <v>2649</v>
      </c>
      <c r="F29" s="191" t="s">
        <v>12</v>
      </c>
      <c r="G29" s="186" t="s">
        <v>3172</v>
      </c>
      <c r="H29" s="186" t="s">
        <v>209</v>
      </c>
      <c r="I29" s="202" t="s">
        <v>176</v>
      </c>
      <c r="J29" s="193" t="s">
        <v>209</v>
      </c>
      <c r="K29" s="193"/>
      <c r="L29" s="190"/>
      <c r="M29" s="193" t="s">
        <v>85</v>
      </c>
      <c r="N29" s="212" t="s">
        <v>2604</v>
      </c>
      <c r="O29" s="194" t="s">
        <v>199</v>
      </c>
      <c r="P29" s="492">
        <v>36172</v>
      </c>
      <c r="Q29" s="196" t="str">
        <f t="shared" ca="1" si="0"/>
        <v>23 Tahun 1 Bulan</v>
      </c>
      <c r="R29" s="190"/>
      <c r="S29" s="338">
        <v>42535</v>
      </c>
      <c r="T29" s="198" t="str">
        <f t="shared" ca="1" si="1"/>
        <v>5Tahun</v>
      </c>
      <c r="U29" s="199" t="str">
        <f t="shared" ca="1" si="2"/>
        <v>9Bulan</v>
      </c>
      <c r="V29" s="186"/>
      <c r="W29" s="209"/>
      <c r="X29" s="217"/>
      <c r="Y29" s="190"/>
      <c r="Z29" s="207" t="s">
        <v>1378</v>
      </c>
      <c r="AA29" s="243"/>
      <c r="AB29" s="193" t="s">
        <v>76</v>
      </c>
      <c r="AC29" s="190"/>
      <c r="AD29" s="190"/>
      <c r="AE29" s="190"/>
      <c r="AF29" s="190"/>
      <c r="AG29" s="190"/>
      <c r="AH29" s="190"/>
      <c r="AI29" s="190"/>
      <c r="AJ29" s="190"/>
      <c r="AK29" s="190"/>
      <c r="AL29" s="190"/>
      <c r="AM29" s="229" t="s">
        <v>2449</v>
      </c>
      <c r="AN29" s="189"/>
      <c r="AO29" s="193"/>
      <c r="AP29" s="193"/>
      <c r="AQ29" s="190"/>
      <c r="AR29" s="190"/>
      <c r="AS29" s="190"/>
      <c r="AT29" s="190"/>
      <c r="AU29" s="188" t="s">
        <v>3613</v>
      </c>
      <c r="AV29" s="193"/>
      <c r="AW29" s="506" t="s">
        <v>1379</v>
      </c>
      <c r="AX29" s="200" t="s">
        <v>78</v>
      </c>
      <c r="AY29" s="190"/>
      <c r="AZ29" s="203"/>
      <c r="BA29" s="203"/>
      <c r="BB29" s="203"/>
      <c r="BC29" s="203"/>
      <c r="BD29" s="203"/>
      <c r="BE29" s="203"/>
      <c r="BF29" s="203"/>
      <c r="BG29" s="203"/>
      <c r="BH29" s="203"/>
      <c r="BI29" s="203"/>
      <c r="BJ29" s="203"/>
      <c r="BK29" s="203"/>
      <c r="BL29" s="203"/>
      <c r="BM29" s="203"/>
      <c r="BN29" s="203"/>
      <c r="BO29" s="203"/>
      <c r="BP29" s="203"/>
      <c r="BQ29" s="203"/>
      <c r="BR29" s="203"/>
      <c r="BS29" s="203"/>
      <c r="BT29" s="191"/>
      <c r="BU29" s="190"/>
      <c r="BV29" s="186">
        <v>12</v>
      </c>
      <c r="BW29" s="186">
        <v>2</v>
      </c>
      <c r="BX29" s="186">
        <f t="shared" si="6"/>
        <v>10</v>
      </c>
      <c r="BY29" s="186">
        <v>12</v>
      </c>
      <c r="BZ29" s="190"/>
      <c r="CA29" s="190"/>
      <c r="CB29" s="190"/>
    </row>
    <row r="30" spans="1:80" ht="15.75" customHeight="1">
      <c r="A30" s="186">
        <f t="shared" si="7"/>
        <v>24</v>
      </c>
      <c r="B30" s="209" t="s">
        <v>147</v>
      </c>
      <c r="C30" s="216" t="s">
        <v>928</v>
      </c>
      <c r="D30" s="217" t="s">
        <v>929</v>
      </c>
      <c r="E30" s="190" t="s">
        <v>2647</v>
      </c>
      <c r="F30" s="191" t="s">
        <v>12</v>
      </c>
      <c r="G30" s="186" t="s">
        <v>3172</v>
      </c>
      <c r="H30" s="186" t="s">
        <v>174</v>
      </c>
      <c r="I30" s="202" t="s">
        <v>176</v>
      </c>
      <c r="J30" s="197" t="s">
        <v>174</v>
      </c>
      <c r="K30" s="192" t="s">
        <v>1212</v>
      </c>
      <c r="L30" s="190"/>
      <c r="M30" s="193" t="s">
        <v>85</v>
      </c>
      <c r="N30" s="205" t="s">
        <v>2604</v>
      </c>
      <c r="O30" s="194" t="s">
        <v>125</v>
      </c>
      <c r="P30" s="492">
        <v>35168</v>
      </c>
      <c r="Q30" s="196" t="str">
        <f t="shared" ca="1" si="0"/>
        <v>25 Tahun 10 Bulan</v>
      </c>
      <c r="R30" s="190"/>
      <c r="S30" s="338">
        <v>42631</v>
      </c>
      <c r="T30" s="198" t="str">
        <f t="shared" ca="1" si="1"/>
        <v>5Tahun</v>
      </c>
      <c r="U30" s="199" t="str">
        <f t="shared" ca="1" si="2"/>
        <v>5Bulan</v>
      </c>
      <c r="V30" s="186"/>
      <c r="W30" s="209"/>
      <c r="X30" s="217"/>
      <c r="Y30" s="190"/>
      <c r="Z30" s="207" t="s">
        <v>930</v>
      </c>
      <c r="AA30" s="201" t="s">
        <v>931</v>
      </c>
      <c r="AB30" s="193" t="s">
        <v>76</v>
      </c>
      <c r="AC30" s="190"/>
      <c r="AD30" s="190"/>
      <c r="AE30" s="190"/>
      <c r="AF30" s="190"/>
      <c r="AG30" s="190"/>
      <c r="AH30" s="190"/>
      <c r="AI30" s="190"/>
      <c r="AJ30" s="190"/>
      <c r="AK30" s="190"/>
      <c r="AL30" s="190"/>
      <c r="AM30" s="229" t="s">
        <v>2447</v>
      </c>
      <c r="AN30" s="189"/>
      <c r="AO30" s="193"/>
      <c r="AP30" s="193"/>
      <c r="AQ30" s="190"/>
      <c r="AR30" s="190"/>
      <c r="AS30" s="190"/>
      <c r="AT30" s="190"/>
      <c r="AU30" s="188" t="s">
        <v>3612</v>
      </c>
      <c r="AV30" s="193"/>
      <c r="AW30" s="506" t="s">
        <v>932</v>
      </c>
      <c r="AX30" s="200" t="s">
        <v>78</v>
      </c>
      <c r="AY30" s="190"/>
      <c r="AZ30" s="203"/>
      <c r="BA30" s="203"/>
      <c r="BB30" s="203"/>
      <c r="BC30" s="203"/>
      <c r="BD30" s="203"/>
      <c r="BE30" s="203"/>
      <c r="BF30" s="203"/>
      <c r="BG30" s="203"/>
      <c r="BH30" s="203"/>
      <c r="BI30" s="203"/>
      <c r="BJ30" s="203"/>
      <c r="BK30" s="203"/>
      <c r="BL30" s="203"/>
      <c r="BM30" s="203"/>
      <c r="BN30" s="203"/>
      <c r="BO30" s="203"/>
      <c r="BP30" s="203"/>
      <c r="BQ30" s="203"/>
      <c r="BR30" s="203"/>
      <c r="BS30" s="203"/>
      <c r="BT30" s="191"/>
      <c r="BU30" s="190"/>
      <c r="BV30" s="186">
        <v>12</v>
      </c>
      <c r="BW30" s="186">
        <v>1</v>
      </c>
      <c r="BX30" s="186">
        <f t="shared" si="6"/>
        <v>11</v>
      </c>
      <c r="BY30" s="186">
        <v>12</v>
      </c>
      <c r="BZ30" s="190"/>
      <c r="CA30" s="190"/>
      <c r="CB30" s="190"/>
    </row>
    <row r="31" spans="1:80" ht="15.75" customHeight="1">
      <c r="A31" s="186">
        <f t="shared" si="7"/>
        <v>25</v>
      </c>
      <c r="B31" s="189" t="s">
        <v>147</v>
      </c>
      <c r="C31" s="216" t="s">
        <v>148</v>
      </c>
      <c r="D31" s="189" t="s">
        <v>149</v>
      </c>
      <c r="E31" s="190" t="s">
        <v>150</v>
      </c>
      <c r="F31" s="191" t="s">
        <v>12</v>
      </c>
      <c r="G31" s="186" t="s">
        <v>3172</v>
      </c>
      <c r="H31" s="186" t="s">
        <v>98</v>
      </c>
      <c r="I31" s="202" t="s">
        <v>99</v>
      </c>
      <c r="J31" s="191" t="s">
        <v>99</v>
      </c>
      <c r="K31" s="192" t="s">
        <v>1212</v>
      </c>
      <c r="L31" s="190"/>
      <c r="M31" s="193" t="s">
        <v>85</v>
      </c>
      <c r="N31" s="205" t="s">
        <v>2604</v>
      </c>
      <c r="O31" s="194" t="s">
        <v>125</v>
      </c>
      <c r="P31" s="492">
        <v>37596</v>
      </c>
      <c r="Q31" s="196" t="str">
        <f t="shared" ca="1" si="0"/>
        <v>19 Tahun 3 Bulan</v>
      </c>
      <c r="R31" s="190"/>
      <c r="S31" s="206">
        <v>44005</v>
      </c>
      <c r="T31" s="198" t="str">
        <f t="shared" ca="1" si="1"/>
        <v>1Tahun</v>
      </c>
      <c r="U31" s="199" t="str">
        <f t="shared" ca="1" si="2"/>
        <v>8Bulan</v>
      </c>
      <c r="V31" s="186"/>
      <c r="W31" s="189" t="s">
        <v>1</v>
      </c>
      <c r="X31" s="217"/>
      <c r="Y31" s="190"/>
      <c r="Z31" s="207" t="s">
        <v>151</v>
      </c>
      <c r="AA31" s="208" t="s">
        <v>152</v>
      </c>
      <c r="AB31" s="191" t="s">
        <v>76</v>
      </c>
      <c r="AC31" s="190"/>
      <c r="AD31" s="190"/>
      <c r="AE31" s="190"/>
      <c r="AF31" s="190"/>
      <c r="AG31" s="190"/>
      <c r="AH31" s="190"/>
      <c r="AI31" s="190"/>
      <c r="AJ31" s="190"/>
      <c r="AK31" s="190"/>
      <c r="AL31" s="190"/>
      <c r="AM31" s="229" t="s">
        <v>2442</v>
      </c>
      <c r="AN31" s="189"/>
      <c r="AO31" s="193"/>
      <c r="AP31" s="193"/>
      <c r="AQ31" s="190"/>
      <c r="AR31" s="190"/>
      <c r="AS31" s="190"/>
      <c r="AT31" s="190"/>
      <c r="AU31" s="193"/>
      <c r="AV31" s="193"/>
      <c r="AW31" s="505" t="s">
        <v>153</v>
      </c>
      <c r="AX31" s="200" t="s">
        <v>78</v>
      </c>
      <c r="AY31" s="190"/>
      <c r="AZ31" s="203"/>
      <c r="BA31" s="203"/>
      <c r="BB31" s="203"/>
      <c r="BC31" s="203"/>
      <c r="BD31" s="203"/>
      <c r="BE31" s="203"/>
      <c r="BF31" s="203"/>
      <c r="BG31" s="203"/>
      <c r="BH31" s="203"/>
      <c r="BI31" s="203"/>
      <c r="BJ31" s="203"/>
      <c r="BK31" s="203"/>
      <c r="BL31" s="203"/>
      <c r="BM31" s="203"/>
      <c r="BN31" s="203"/>
      <c r="BO31" s="203"/>
      <c r="BP31" s="203"/>
      <c r="BQ31" s="203"/>
      <c r="BR31" s="203"/>
      <c r="BS31" s="203"/>
      <c r="BT31" s="191"/>
      <c r="BU31" s="190"/>
      <c r="BV31" s="186">
        <f>12-5</f>
        <v>7</v>
      </c>
      <c r="BW31" s="186">
        <v>0</v>
      </c>
      <c r="BX31" s="186">
        <f t="shared" si="6"/>
        <v>7</v>
      </c>
      <c r="BY31" s="186">
        <v>12</v>
      </c>
      <c r="BZ31" s="190"/>
      <c r="CA31" s="190"/>
      <c r="CB31" s="190"/>
    </row>
    <row r="32" spans="1:80" ht="15.75" customHeight="1">
      <c r="A32" s="186">
        <f t="shared" si="7"/>
        <v>26</v>
      </c>
      <c r="B32" s="209" t="s">
        <v>147</v>
      </c>
      <c r="C32" s="228" t="s">
        <v>5386</v>
      </c>
      <c r="D32" s="343" t="s">
        <v>154</v>
      </c>
      <c r="E32" s="190" t="s">
        <v>155</v>
      </c>
      <c r="F32" s="191" t="s">
        <v>12</v>
      </c>
      <c r="G32" s="186" t="s">
        <v>3172</v>
      </c>
      <c r="H32" s="186" t="s">
        <v>98</v>
      </c>
      <c r="I32" s="202" t="s">
        <v>99</v>
      </c>
      <c r="J32" s="191" t="s">
        <v>99</v>
      </c>
      <c r="K32" s="192" t="s">
        <v>1212</v>
      </c>
      <c r="L32" s="190"/>
      <c r="M32" s="193" t="s">
        <v>85</v>
      </c>
      <c r="N32" s="212" t="s">
        <v>2604</v>
      </c>
      <c r="O32" s="193"/>
      <c r="P32" s="491"/>
      <c r="Q32" s="196" t="str">
        <f t="shared" ca="1" si="0"/>
        <v>122 Tahun 2 Bulan</v>
      </c>
      <c r="R32" s="190"/>
      <c r="S32" s="344">
        <v>44127</v>
      </c>
      <c r="T32" s="198" t="str">
        <f t="shared" ca="1" si="1"/>
        <v>1Tahun</v>
      </c>
      <c r="U32" s="199" t="str">
        <f t="shared" ca="1" si="2"/>
        <v>4Bulan</v>
      </c>
      <c r="V32" s="186"/>
      <c r="W32" s="209"/>
      <c r="X32" s="217"/>
      <c r="Y32" s="190"/>
      <c r="Z32" s="229" t="s">
        <v>2411</v>
      </c>
      <c r="AA32" s="243"/>
      <c r="AB32" s="191" t="s">
        <v>76</v>
      </c>
      <c r="AC32" s="190"/>
      <c r="AD32" s="190"/>
      <c r="AE32" s="190"/>
      <c r="AF32" s="190"/>
      <c r="AG32" s="190"/>
      <c r="AH32" s="190"/>
      <c r="AI32" s="190"/>
      <c r="AJ32" s="190"/>
      <c r="AK32" s="190"/>
      <c r="AL32" s="190"/>
      <c r="AM32" s="229" t="s">
        <v>2443</v>
      </c>
      <c r="AN32" s="189"/>
      <c r="AO32" s="223"/>
      <c r="AP32" s="223"/>
      <c r="AQ32" s="190"/>
      <c r="AR32" s="190"/>
      <c r="AS32" s="190"/>
      <c r="AT32" s="190"/>
      <c r="AU32" s="223"/>
      <c r="AV32" s="223"/>
      <c r="AW32" s="508"/>
      <c r="AX32" s="223"/>
      <c r="AY32" s="190"/>
      <c r="AZ32" s="203"/>
      <c r="BA32" s="203"/>
      <c r="BB32" s="203"/>
      <c r="BC32" s="203"/>
      <c r="BD32" s="203"/>
      <c r="BE32" s="203"/>
      <c r="BF32" s="203"/>
      <c r="BG32" s="203"/>
      <c r="BH32" s="203"/>
      <c r="BI32" s="203"/>
      <c r="BJ32" s="203"/>
      <c r="BK32" s="203"/>
      <c r="BL32" s="203"/>
      <c r="BM32" s="203"/>
      <c r="BN32" s="203"/>
      <c r="BO32" s="203"/>
      <c r="BP32" s="203"/>
      <c r="BQ32" s="203"/>
      <c r="BR32" s="203"/>
      <c r="BS32" s="203"/>
      <c r="BT32" s="191"/>
      <c r="BU32" s="190"/>
      <c r="BV32" s="186">
        <v>0</v>
      </c>
      <c r="BW32" s="186">
        <v>0</v>
      </c>
      <c r="BX32" s="186">
        <f t="shared" si="6"/>
        <v>0</v>
      </c>
      <c r="BY32" s="186">
        <v>12</v>
      </c>
      <c r="BZ32" s="190"/>
      <c r="CA32" s="190"/>
      <c r="CB32" s="190"/>
    </row>
    <row r="33" spans="1:80" ht="15.75" customHeight="1">
      <c r="A33" s="186">
        <f t="shared" si="7"/>
        <v>27</v>
      </c>
      <c r="B33" s="209" t="s">
        <v>147</v>
      </c>
      <c r="C33" s="342" t="s">
        <v>1576</v>
      </c>
      <c r="D33" s="217" t="s">
        <v>1577</v>
      </c>
      <c r="E33" s="190" t="s">
        <v>3519</v>
      </c>
      <c r="F33" s="191" t="s">
        <v>12</v>
      </c>
      <c r="G33" s="186" t="s">
        <v>3172</v>
      </c>
      <c r="H33" s="186" t="s">
        <v>98</v>
      </c>
      <c r="I33" s="202" t="s">
        <v>99</v>
      </c>
      <c r="J33" s="191" t="s">
        <v>99</v>
      </c>
      <c r="K33" s="192" t="s">
        <v>1212</v>
      </c>
      <c r="L33" s="190"/>
      <c r="M33" s="193" t="s">
        <v>85</v>
      </c>
      <c r="N33" s="205" t="s">
        <v>2604</v>
      </c>
      <c r="O33" s="194" t="s">
        <v>1578</v>
      </c>
      <c r="P33" s="492">
        <v>36994</v>
      </c>
      <c r="Q33" s="196" t="str">
        <f t="shared" ca="1" si="0"/>
        <v>20 Tahun 10 Bulan</v>
      </c>
      <c r="R33" s="190"/>
      <c r="S33" s="338">
        <v>43640</v>
      </c>
      <c r="T33" s="198" t="str">
        <f t="shared" ca="1" si="1"/>
        <v>2Tahun</v>
      </c>
      <c r="U33" s="199" t="str">
        <f t="shared" ca="1" si="2"/>
        <v>8Bulan</v>
      </c>
      <c r="V33" s="186"/>
      <c r="W33" s="209"/>
      <c r="X33" s="217"/>
      <c r="Y33" s="190"/>
      <c r="Z33" s="207" t="s">
        <v>1579</v>
      </c>
      <c r="AA33" s="243"/>
      <c r="AB33" s="193" t="s">
        <v>76</v>
      </c>
      <c r="AC33" s="190"/>
      <c r="AD33" s="190"/>
      <c r="AE33" s="190"/>
      <c r="AF33" s="190"/>
      <c r="AG33" s="190"/>
      <c r="AH33" s="190"/>
      <c r="AI33" s="190"/>
      <c r="AJ33" s="190"/>
      <c r="AK33" s="190"/>
      <c r="AL33" s="190"/>
      <c r="AM33" s="229" t="s">
        <v>2444</v>
      </c>
      <c r="AN33" s="189"/>
      <c r="AO33" s="193"/>
      <c r="AP33" s="193"/>
      <c r="AQ33" s="190"/>
      <c r="AR33" s="190"/>
      <c r="AS33" s="190"/>
      <c r="AT33" s="190"/>
      <c r="AU33" s="193"/>
      <c r="AV33" s="193"/>
      <c r="AW33" s="506" t="s">
        <v>1580</v>
      </c>
      <c r="AX33" s="200" t="s">
        <v>78</v>
      </c>
      <c r="AY33" s="190"/>
      <c r="AZ33" s="203"/>
      <c r="BA33" s="203"/>
      <c r="BB33" s="203"/>
      <c r="BC33" s="203"/>
      <c r="BD33" s="203"/>
      <c r="BE33" s="203"/>
      <c r="BF33" s="203"/>
      <c r="BG33" s="203"/>
      <c r="BH33" s="203"/>
      <c r="BI33" s="203"/>
      <c r="BJ33" s="203"/>
      <c r="BK33" s="203"/>
      <c r="BL33" s="203"/>
      <c r="BM33" s="203"/>
      <c r="BN33" s="203"/>
      <c r="BO33" s="203"/>
      <c r="BP33" s="203"/>
      <c r="BQ33" s="203"/>
      <c r="BR33" s="203"/>
      <c r="BS33" s="203"/>
      <c r="BT33" s="191"/>
      <c r="BU33" s="190"/>
      <c r="BV33" s="186">
        <v>12</v>
      </c>
      <c r="BW33" s="186">
        <v>0</v>
      </c>
      <c r="BX33" s="186">
        <f t="shared" si="6"/>
        <v>12</v>
      </c>
      <c r="BY33" s="186">
        <v>12</v>
      </c>
      <c r="BZ33" s="190"/>
      <c r="CA33" s="190"/>
      <c r="CB33" s="190"/>
    </row>
    <row r="34" spans="1:80" ht="15.75" customHeight="1">
      <c r="A34" s="186">
        <f t="shared" si="7"/>
        <v>28</v>
      </c>
      <c r="B34" s="209" t="s">
        <v>147</v>
      </c>
      <c r="C34" s="228" t="s">
        <v>5387</v>
      </c>
      <c r="D34" s="343" t="s">
        <v>1695</v>
      </c>
      <c r="E34" s="190" t="s">
        <v>3520</v>
      </c>
      <c r="F34" s="191" t="s">
        <v>12</v>
      </c>
      <c r="G34" s="186" t="s">
        <v>3172</v>
      </c>
      <c r="H34" s="186" t="s">
        <v>98</v>
      </c>
      <c r="I34" s="202" t="s">
        <v>99</v>
      </c>
      <c r="J34" s="191" t="s">
        <v>99</v>
      </c>
      <c r="K34" s="192" t="s">
        <v>1212</v>
      </c>
      <c r="L34" s="190"/>
      <c r="M34" s="193" t="s">
        <v>85</v>
      </c>
      <c r="N34" s="212" t="s">
        <v>2604</v>
      </c>
      <c r="O34" s="193"/>
      <c r="P34" s="491"/>
      <c r="Q34" s="196" t="str">
        <f t="shared" ca="1" si="0"/>
        <v>122 Tahun 2 Bulan</v>
      </c>
      <c r="R34" s="190"/>
      <c r="S34" s="344">
        <v>44128</v>
      </c>
      <c r="T34" s="198" t="str">
        <f t="shared" ca="1" si="1"/>
        <v>1Tahun</v>
      </c>
      <c r="U34" s="199" t="str">
        <f t="shared" ca="1" si="2"/>
        <v>4Bulan</v>
      </c>
      <c r="V34" s="186"/>
      <c r="W34" s="209"/>
      <c r="X34" s="217"/>
      <c r="Y34" s="190"/>
      <c r="Z34" s="229" t="s">
        <v>2412</v>
      </c>
      <c r="AA34" s="243"/>
      <c r="AB34" s="191" t="s">
        <v>76</v>
      </c>
      <c r="AC34" s="190"/>
      <c r="AD34" s="190"/>
      <c r="AE34" s="190"/>
      <c r="AF34" s="190"/>
      <c r="AG34" s="190"/>
      <c r="AH34" s="190"/>
      <c r="AI34" s="190"/>
      <c r="AJ34" s="190"/>
      <c r="AK34" s="190"/>
      <c r="AL34" s="190"/>
      <c r="AM34" s="229" t="s">
        <v>2445</v>
      </c>
      <c r="AN34" s="189"/>
      <c r="AO34" s="223"/>
      <c r="AP34" s="223"/>
      <c r="AQ34" s="190"/>
      <c r="AR34" s="190"/>
      <c r="AS34" s="190"/>
      <c r="AT34" s="190"/>
      <c r="AU34" s="223"/>
      <c r="AV34" s="223"/>
      <c r="AW34" s="508"/>
      <c r="AX34" s="223"/>
      <c r="AY34" s="190"/>
      <c r="AZ34" s="203"/>
      <c r="BA34" s="203"/>
      <c r="BB34" s="203"/>
      <c r="BC34" s="203"/>
      <c r="BD34" s="203"/>
      <c r="BE34" s="203"/>
      <c r="BF34" s="203"/>
      <c r="BG34" s="203"/>
      <c r="BH34" s="203"/>
      <c r="BI34" s="203"/>
      <c r="BJ34" s="203"/>
      <c r="BK34" s="203"/>
      <c r="BL34" s="203"/>
      <c r="BM34" s="203"/>
      <c r="BN34" s="203"/>
      <c r="BO34" s="203"/>
      <c r="BP34" s="203"/>
      <c r="BQ34" s="203"/>
      <c r="BR34" s="203"/>
      <c r="BS34" s="203"/>
      <c r="BT34" s="191"/>
      <c r="BU34" s="190"/>
      <c r="BV34" s="186">
        <v>0</v>
      </c>
      <c r="BW34" s="186">
        <v>0</v>
      </c>
      <c r="BX34" s="186">
        <f t="shared" si="6"/>
        <v>0</v>
      </c>
      <c r="BY34" s="186">
        <v>12</v>
      </c>
      <c r="BZ34" s="190"/>
      <c r="CA34" s="190"/>
      <c r="CB34" s="190"/>
    </row>
    <row r="35" spans="1:80" ht="15.75" customHeight="1">
      <c r="A35" s="186">
        <f t="shared" si="7"/>
        <v>29</v>
      </c>
      <c r="B35" s="209" t="s">
        <v>147</v>
      </c>
      <c r="C35" s="144" t="s">
        <v>1818</v>
      </c>
      <c r="D35" s="481" t="s">
        <v>1819</v>
      </c>
      <c r="E35" s="190" t="s">
        <v>1809</v>
      </c>
      <c r="F35" s="186" t="s">
        <v>12</v>
      </c>
      <c r="G35" s="186" t="s">
        <v>3172</v>
      </c>
      <c r="H35" s="186" t="s">
        <v>98</v>
      </c>
      <c r="I35" s="202" t="s">
        <v>99</v>
      </c>
      <c r="J35" s="191" t="s">
        <v>99</v>
      </c>
      <c r="K35" s="192" t="s">
        <v>1212</v>
      </c>
      <c r="L35" s="190"/>
      <c r="M35" s="193" t="s">
        <v>85</v>
      </c>
      <c r="N35" s="212" t="s">
        <v>2604</v>
      </c>
      <c r="O35" s="193" t="s">
        <v>125</v>
      </c>
      <c r="P35" s="491">
        <v>38486</v>
      </c>
      <c r="Q35" s="196" t="str">
        <f t="shared" ca="1" si="0"/>
        <v>16 Tahun 9 Bulan</v>
      </c>
      <c r="R35" s="236">
        <v>44291</v>
      </c>
      <c r="S35" s="222">
        <v>44291</v>
      </c>
      <c r="T35" s="198" t="str">
        <f t="shared" ca="1" si="1"/>
        <v>0Tahun</v>
      </c>
      <c r="U35" s="199" t="str">
        <f t="shared" ca="1" si="2"/>
        <v>11Bulan</v>
      </c>
      <c r="V35" s="186"/>
      <c r="W35" s="209"/>
      <c r="X35" s="217"/>
      <c r="Y35" s="190"/>
      <c r="Z35" s="229" t="s">
        <v>2413</v>
      </c>
      <c r="AA35" s="243"/>
      <c r="AB35" s="191" t="s">
        <v>76</v>
      </c>
      <c r="AC35" s="190"/>
      <c r="AD35" s="190"/>
      <c r="AE35" s="190"/>
      <c r="AF35" s="190"/>
      <c r="AG35" s="190"/>
      <c r="AH35" s="190"/>
      <c r="AI35" s="190"/>
      <c r="AJ35" s="190"/>
      <c r="AK35" s="190"/>
      <c r="AL35" s="190"/>
      <c r="AM35" s="229" t="s">
        <v>2446</v>
      </c>
      <c r="AN35" s="189"/>
      <c r="AO35" s="223"/>
      <c r="AP35" s="223"/>
      <c r="AQ35" s="190"/>
      <c r="AR35" s="190"/>
      <c r="AS35" s="190"/>
      <c r="AT35" s="190"/>
      <c r="AU35" s="223"/>
      <c r="AV35" s="223"/>
      <c r="AW35" s="508"/>
      <c r="AX35" s="223"/>
      <c r="AY35" s="190"/>
      <c r="AZ35" s="203">
        <v>1500000</v>
      </c>
      <c r="BA35" s="203">
        <v>500000</v>
      </c>
      <c r="BB35" s="203"/>
      <c r="BC35" s="203"/>
      <c r="BD35" s="203"/>
      <c r="BE35" s="203"/>
      <c r="BF35" s="203"/>
      <c r="BG35" s="203"/>
      <c r="BH35" s="203"/>
      <c r="BI35" s="203"/>
      <c r="BJ35" s="203"/>
      <c r="BK35" s="203"/>
      <c r="BL35" s="203"/>
      <c r="BM35" s="203"/>
      <c r="BN35" s="203"/>
      <c r="BO35" s="203"/>
      <c r="BP35" s="203"/>
      <c r="BQ35" s="203"/>
      <c r="BR35" s="203"/>
      <c r="BS35" s="203"/>
      <c r="BT35" s="191"/>
      <c r="BU35" s="190"/>
      <c r="BV35" s="186">
        <v>0</v>
      </c>
      <c r="BW35" s="186">
        <v>0</v>
      </c>
      <c r="BX35" s="186">
        <f t="shared" si="6"/>
        <v>0</v>
      </c>
      <c r="BY35" s="186">
        <f>12-3</f>
        <v>9</v>
      </c>
      <c r="BZ35" s="190"/>
      <c r="CA35" s="190"/>
      <c r="CB35" s="190"/>
    </row>
    <row r="36" spans="1:80" ht="15.75" customHeight="1">
      <c r="A36" s="186">
        <f t="shared" si="7"/>
        <v>30</v>
      </c>
      <c r="B36" s="209" t="s">
        <v>147</v>
      </c>
      <c r="C36" s="342" t="s">
        <v>1184</v>
      </c>
      <c r="D36" s="217" t="s">
        <v>3615</v>
      </c>
      <c r="E36" s="190" t="s">
        <v>2709</v>
      </c>
      <c r="F36" s="192" t="s">
        <v>12</v>
      </c>
      <c r="G36" s="186" t="s">
        <v>3172</v>
      </c>
      <c r="H36" s="186" t="s">
        <v>121</v>
      </c>
      <c r="I36" s="186" t="s">
        <v>122</v>
      </c>
      <c r="J36" s="191" t="s">
        <v>123</v>
      </c>
      <c r="K36" s="186" t="s">
        <v>1212</v>
      </c>
      <c r="L36" s="190" t="s">
        <v>412</v>
      </c>
      <c r="M36" s="193" t="s">
        <v>70</v>
      </c>
      <c r="N36" s="212" t="s">
        <v>2604</v>
      </c>
      <c r="O36" s="194" t="s">
        <v>229</v>
      </c>
      <c r="P36" s="492">
        <v>35586</v>
      </c>
      <c r="Q36" s="196" t="str">
        <f t="shared" ca="1" si="0"/>
        <v>24 Tahun 9 Bulan</v>
      </c>
      <c r="R36" s="190"/>
      <c r="S36" s="338">
        <v>42696</v>
      </c>
      <c r="T36" s="198" t="str">
        <f t="shared" ca="1" si="1"/>
        <v>5Tahun</v>
      </c>
      <c r="U36" s="199" t="str">
        <f t="shared" ca="1" si="2"/>
        <v>3Bulan</v>
      </c>
      <c r="V36" s="186"/>
      <c r="W36" s="209"/>
      <c r="X36" s="217"/>
      <c r="Y36" s="190"/>
      <c r="Z36" s="207" t="s">
        <v>1185</v>
      </c>
      <c r="AA36" s="243"/>
      <c r="AB36" s="193" t="s">
        <v>76</v>
      </c>
      <c r="AC36" s="190"/>
      <c r="AD36" s="190"/>
      <c r="AE36" s="190"/>
      <c r="AF36" s="190"/>
      <c r="AG36" s="190"/>
      <c r="AH36" s="190"/>
      <c r="AI36" s="190"/>
      <c r="AJ36" s="190"/>
      <c r="AK36" s="190"/>
      <c r="AL36" s="190"/>
      <c r="AM36" s="229" t="s">
        <v>2448</v>
      </c>
      <c r="AN36" s="189"/>
      <c r="AO36" s="193"/>
      <c r="AP36" s="193"/>
      <c r="AQ36" s="190"/>
      <c r="AR36" s="190"/>
      <c r="AS36" s="190"/>
      <c r="AT36" s="190"/>
      <c r="AU36" s="188" t="s">
        <v>3614</v>
      </c>
      <c r="AV36" s="193"/>
      <c r="AW36" s="506" t="s">
        <v>1186</v>
      </c>
      <c r="AX36" s="200" t="s">
        <v>78</v>
      </c>
      <c r="AY36" s="190"/>
      <c r="AZ36" s="203"/>
      <c r="BA36" s="203"/>
      <c r="BB36" s="203"/>
      <c r="BC36" s="203"/>
      <c r="BD36" s="203"/>
      <c r="BE36" s="203"/>
      <c r="BF36" s="203"/>
      <c r="BG36" s="203"/>
      <c r="BH36" s="203"/>
      <c r="BI36" s="203"/>
      <c r="BJ36" s="203"/>
      <c r="BK36" s="203"/>
      <c r="BL36" s="203"/>
      <c r="BM36" s="203"/>
      <c r="BN36" s="203"/>
      <c r="BO36" s="203"/>
      <c r="BP36" s="203"/>
      <c r="BQ36" s="203"/>
      <c r="BR36" s="203"/>
      <c r="BS36" s="203"/>
      <c r="BT36" s="191"/>
      <c r="BU36" s="190"/>
      <c r="BV36" s="186">
        <v>12</v>
      </c>
      <c r="BW36" s="186">
        <v>0</v>
      </c>
      <c r="BX36" s="186">
        <f t="shared" si="6"/>
        <v>12</v>
      </c>
      <c r="BY36" s="186">
        <v>12</v>
      </c>
      <c r="BZ36" s="190"/>
      <c r="CA36" s="190"/>
      <c r="CB36" s="190"/>
    </row>
    <row r="37" spans="1:80" ht="15.75" customHeight="1">
      <c r="A37" s="186">
        <f t="shared" si="7"/>
        <v>31</v>
      </c>
      <c r="B37" s="209" t="s">
        <v>147</v>
      </c>
      <c r="C37" s="228" t="s">
        <v>3474</v>
      </c>
      <c r="D37" s="217" t="s">
        <v>729</v>
      </c>
      <c r="E37" s="190" t="s">
        <v>2648</v>
      </c>
      <c r="F37" s="192" t="s">
        <v>12</v>
      </c>
      <c r="G37" s="186" t="s">
        <v>3172</v>
      </c>
      <c r="H37" s="186" t="s">
        <v>273</v>
      </c>
      <c r="I37" s="202" t="s">
        <v>122</v>
      </c>
      <c r="J37" s="192" t="s">
        <v>272</v>
      </c>
      <c r="K37" s="192"/>
      <c r="L37" s="190"/>
      <c r="M37" s="193" t="s">
        <v>85</v>
      </c>
      <c r="N37" s="193"/>
      <c r="O37" s="194" t="s">
        <v>229</v>
      </c>
      <c r="P37" s="492">
        <v>25731</v>
      </c>
      <c r="Q37" s="196" t="str">
        <f t="shared" ca="1" si="0"/>
        <v>51 Tahun 8 Bulan</v>
      </c>
      <c r="R37" s="190"/>
      <c r="S37" s="338">
        <v>42705</v>
      </c>
      <c r="T37" s="198" t="str">
        <f t="shared" ca="1" si="1"/>
        <v>5Tahun</v>
      </c>
      <c r="U37" s="199" t="str">
        <f t="shared" ca="1" si="2"/>
        <v>3Bulan</v>
      </c>
      <c r="V37" s="186"/>
      <c r="W37" s="209"/>
      <c r="X37" s="217"/>
      <c r="Y37" s="190"/>
      <c r="Z37" s="207" t="s">
        <v>730</v>
      </c>
      <c r="AA37" s="243"/>
      <c r="AB37" s="193" t="s">
        <v>76</v>
      </c>
      <c r="AC37" s="190"/>
      <c r="AD37" s="190"/>
      <c r="AE37" s="190"/>
      <c r="AF37" s="190"/>
      <c r="AG37" s="190"/>
      <c r="AH37" s="190"/>
      <c r="AI37" s="190"/>
      <c r="AJ37" s="190"/>
      <c r="AK37" s="190"/>
      <c r="AL37" s="190"/>
      <c r="AM37" s="209"/>
      <c r="AN37" s="189"/>
      <c r="AO37" s="193"/>
      <c r="AP37" s="193"/>
      <c r="AQ37" s="190"/>
      <c r="AR37" s="190"/>
      <c r="AS37" s="190"/>
      <c r="AT37" s="190"/>
      <c r="AU37" s="188" t="s">
        <v>3616</v>
      </c>
      <c r="AV37" s="193"/>
      <c r="AW37" s="506" t="s">
        <v>731</v>
      </c>
      <c r="AX37" s="200" t="s">
        <v>78</v>
      </c>
      <c r="AY37" s="190"/>
      <c r="AZ37" s="203"/>
      <c r="BA37" s="203"/>
      <c r="BB37" s="203"/>
      <c r="BC37" s="203"/>
      <c r="BD37" s="203"/>
      <c r="BE37" s="203"/>
      <c r="BF37" s="203"/>
      <c r="BG37" s="203"/>
      <c r="BH37" s="203"/>
      <c r="BI37" s="203"/>
      <c r="BJ37" s="203"/>
      <c r="BK37" s="203"/>
      <c r="BL37" s="203"/>
      <c r="BM37" s="203"/>
      <c r="BN37" s="203"/>
      <c r="BO37" s="203"/>
      <c r="BP37" s="203"/>
      <c r="BQ37" s="203"/>
      <c r="BR37" s="203"/>
      <c r="BS37" s="203"/>
      <c r="BT37" s="191"/>
      <c r="BU37" s="190"/>
      <c r="BV37" s="186">
        <v>12</v>
      </c>
      <c r="BW37" s="186">
        <v>0</v>
      </c>
      <c r="BX37" s="186">
        <f t="shared" si="6"/>
        <v>12</v>
      </c>
      <c r="BY37" s="186">
        <v>12</v>
      </c>
      <c r="BZ37" s="190"/>
      <c r="CA37" s="190"/>
      <c r="CB37" s="190"/>
    </row>
    <row r="38" spans="1:80" ht="15.75" customHeight="1">
      <c r="A38" s="186">
        <f t="shared" si="7"/>
        <v>32</v>
      </c>
      <c r="B38" s="187" t="s">
        <v>255</v>
      </c>
      <c r="C38" s="188" t="s">
        <v>875</v>
      </c>
      <c r="D38" s="189" t="s">
        <v>876</v>
      </c>
      <c r="E38" s="190" t="s">
        <v>2710</v>
      </c>
      <c r="F38" s="191" t="s">
        <v>12</v>
      </c>
      <c r="G38" s="186" t="s">
        <v>3173</v>
      </c>
      <c r="H38" s="186" t="s">
        <v>877</v>
      </c>
      <c r="I38" s="186" t="s">
        <v>2354</v>
      </c>
      <c r="J38" s="192" t="s">
        <v>913</v>
      </c>
      <c r="K38" s="192" t="s">
        <v>2884</v>
      </c>
      <c r="L38" s="190"/>
      <c r="M38" s="193" t="s">
        <v>85</v>
      </c>
      <c r="N38" s="188" t="s">
        <v>71</v>
      </c>
      <c r="O38" s="194" t="s">
        <v>72</v>
      </c>
      <c r="P38" s="492">
        <v>32258</v>
      </c>
      <c r="Q38" s="196" t="str">
        <f t="shared" ca="1" si="0"/>
        <v>33 Tahun 10 Bulan</v>
      </c>
      <c r="R38" s="186"/>
      <c r="S38" s="197">
        <v>41199</v>
      </c>
      <c r="T38" s="198" t="str">
        <f t="shared" ca="1" si="1"/>
        <v>9Tahun</v>
      </c>
      <c r="U38" s="199" t="str">
        <f t="shared" ca="1" si="2"/>
        <v>4Bulan</v>
      </c>
      <c r="V38" s="186"/>
      <c r="W38" s="209" t="s">
        <v>111</v>
      </c>
      <c r="X38" s="217"/>
      <c r="Y38" s="190"/>
      <c r="Z38" s="187" t="s">
        <v>878</v>
      </c>
      <c r="AA38" s="201" t="s">
        <v>879</v>
      </c>
      <c r="AB38" s="202" t="s">
        <v>76</v>
      </c>
      <c r="AC38" s="190"/>
      <c r="AD38" s="190"/>
      <c r="AE38" s="190"/>
      <c r="AF38" s="190"/>
      <c r="AG38" s="190"/>
      <c r="AH38" s="190"/>
      <c r="AI38" s="190"/>
      <c r="AJ38" s="190"/>
      <c r="AK38" s="190"/>
      <c r="AL38" s="190"/>
      <c r="AM38" s="187" t="s">
        <v>2941</v>
      </c>
      <c r="AN38" s="189"/>
      <c r="AO38" s="193"/>
      <c r="AP38" s="193"/>
      <c r="AQ38" s="190"/>
      <c r="AR38" s="190"/>
      <c r="AS38" s="190"/>
      <c r="AT38" s="190"/>
      <c r="AU38" s="193"/>
      <c r="AV38" s="193"/>
      <c r="AW38" s="506" t="s">
        <v>880</v>
      </c>
      <c r="AX38" s="200" t="s">
        <v>881</v>
      </c>
      <c r="AY38" s="190"/>
      <c r="AZ38" s="345" t="s">
        <v>882</v>
      </c>
      <c r="BA38" s="203"/>
      <c r="BB38" s="203"/>
      <c r="BC38" s="203"/>
      <c r="BD38" s="203"/>
      <c r="BE38" s="203"/>
      <c r="BF38" s="203"/>
      <c r="BG38" s="203"/>
      <c r="BH38" s="203"/>
      <c r="BI38" s="203"/>
      <c r="BJ38" s="203"/>
      <c r="BK38" s="203"/>
      <c r="BL38" s="203"/>
      <c r="BM38" s="203"/>
      <c r="BN38" s="203"/>
      <c r="BO38" s="203"/>
      <c r="BP38" s="203"/>
      <c r="BQ38" s="203"/>
      <c r="BR38" s="203"/>
      <c r="BS38" s="203"/>
      <c r="BT38" s="202"/>
      <c r="BU38" s="190"/>
      <c r="BV38" s="186">
        <v>12</v>
      </c>
      <c r="BW38" s="186">
        <v>0</v>
      </c>
      <c r="BX38" s="186">
        <f t="shared" si="6"/>
        <v>12</v>
      </c>
      <c r="BY38" s="186">
        <v>12</v>
      </c>
      <c r="BZ38" s="190"/>
      <c r="CA38" s="190"/>
      <c r="CB38" s="190"/>
    </row>
    <row r="39" spans="1:80" ht="15.75" customHeight="1">
      <c r="A39" s="186">
        <f t="shared" si="7"/>
        <v>33</v>
      </c>
      <c r="B39" s="187" t="s">
        <v>255</v>
      </c>
      <c r="C39" s="334" t="s">
        <v>997</v>
      </c>
      <c r="D39" s="189" t="s">
        <v>4096</v>
      </c>
      <c r="E39" s="190" t="s">
        <v>491</v>
      </c>
      <c r="F39" s="193" t="s">
        <v>12</v>
      </c>
      <c r="G39" s="186" t="s">
        <v>3173</v>
      </c>
      <c r="H39" s="186" t="s">
        <v>9</v>
      </c>
      <c r="I39" s="186" t="s">
        <v>446</v>
      </c>
      <c r="J39" s="192" t="s">
        <v>447</v>
      </c>
      <c r="K39" s="192" t="s">
        <v>4247</v>
      </c>
      <c r="L39" s="190" t="s">
        <v>52</v>
      </c>
      <c r="M39" s="202" t="s">
        <v>70</v>
      </c>
      <c r="N39" s="193" t="s">
        <v>228</v>
      </c>
      <c r="O39" s="194" t="s">
        <v>492</v>
      </c>
      <c r="P39" s="492">
        <v>19993</v>
      </c>
      <c r="Q39" s="196" t="str">
        <f t="shared" ref="Q39:Q64" ca="1" si="8">(DATEDIF($P39,NOW(),"Y")&amp;" Tahun ")&amp;(DATEDIF($P39,NOW(),"YM")&amp;" Bulan")</f>
        <v>67 Tahun 5 Bulan</v>
      </c>
      <c r="R39" s="186"/>
      <c r="S39" s="308"/>
      <c r="T39" s="198" t="str">
        <f t="shared" ref="T39:T70" ca="1" si="9">INT((NOW()-S39)/365)&amp;"Tahun"</f>
        <v>122Tahun</v>
      </c>
      <c r="U39" s="199" t="str">
        <f t="shared" ref="U39:U64" ca="1" si="10">INT(MOD((NOW()-S39),365)/30)&amp;"Bulan"</f>
        <v>3Bulan</v>
      </c>
      <c r="V39" s="186" t="s">
        <v>4247</v>
      </c>
      <c r="W39" s="189"/>
      <c r="X39" s="217" t="s">
        <v>5339</v>
      </c>
      <c r="Y39" s="190"/>
      <c r="Z39" s="187" t="s">
        <v>493</v>
      </c>
      <c r="AA39" s="243"/>
      <c r="AB39" s="202" t="s">
        <v>451</v>
      </c>
      <c r="AC39" s="190"/>
      <c r="AD39" s="190"/>
      <c r="AE39" s="190"/>
      <c r="AF39" s="190"/>
      <c r="AG39" s="190"/>
      <c r="AH39" s="190"/>
      <c r="AI39" s="190"/>
      <c r="AJ39" s="190"/>
      <c r="AK39" s="190"/>
      <c r="AL39" s="190"/>
      <c r="AM39" s="187" t="s">
        <v>202</v>
      </c>
      <c r="AN39" s="189"/>
      <c r="AO39" s="193"/>
      <c r="AP39" s="193"/>
      <c r="AQ39" s="190"/>
      <c r="AR39" s="190"/>
      <c r="AS39" s="190"/>
      <c r="AT39" s="190"/>
      <c r="AU39" s="193"/>
      <c r="AV39" s="193"/>
      <c r="AW39" s="506" t="s">
        <v>494</v>
      </c>
      <c r="AX39" s="200" t="s">
        <v>78</v>
      </c>
      <c r="AY39" s="190"/>
      <c r="AZ39" s="345" t="s">
        <v>4247</v>
      </c>
      <c r="BA39" s="203"/>
      <c r="BB39" s="203"/>
      <c r="BC39" s="203"/>
      <c r="BD39" s="203"/>
      <c r="BE39" s="203"/>
      <c r="BF39" s="203"/>
      <c r="BG39" s="203"/>
      <c r="BH39" s="203"/>
      <c r="BI39" s="203"/>
      <c r="BJ39" s="203"/>
      <c r="BK39" s="203"/>
      <c r="BL39" s="203"/>
      <c r="BM39" s="203"/>
      <c r="BN39" s="203"/>
      <c r="BO39" s="203"/>
      <c r="BP39" s="203"/>
      <c r="BQ39" s="203"/>
      <c r="BR39" s="203"/>
      <c r="BS39" s="203"/>
      <c r="BT39" s="202"/>
      <c r="BU39" s="190"/>
      <c r="BV39" s="186">
        <v>0</v>
      </c>
      <c r="BW39" s="186">
        <v>0</v>
      </c>
      <c r="BX39" s="186">
        <f t="shared" si="6"/>
        <v>0</v>
      </c>
      <c r="BY39" s="263"/>
      <c r="BZ39" s="190"/>
      <c r="CA39" s="190"/>
      <c r="CB39" s="190"/>
    </row>
    <row r="40" spans="1:80" ht="15.75" customHeight="1">
      <c r="A40" s="186">
        <f t="shared" si="7"/>
        <v>34</v>
      </c>
      <c r="B40" s="187" t="s">
        <v>255</v>
      </c>
      <c r="C40" s="228" t="s">
        <v>5348</v>
      </c>
      <c r="D40" s="189" t="s">
        <v>4048</v>
      </c>
      <c r="E40" s="190" t="s">
        <v>2723</v>
      </c>
      <c r="F40" s="193" t="s">
        <v>12</v>
      </c>
      <c r="G40" s="186" t="s">
        <v>3173</v>
      </c>
      <c r="H40" s="186" t="s">
        <v>9</v>
      </c>
      <c r="I40" s="186" t="s">
        <v>446</v>
      </c>
      <c r="J40" s="192" t="s">
        <v>447</v>
      </c>
      <c r="K40" s="192" t="s">
        <v>1212</v>
      </c>
      <c r="L40" s="190" t="s">
        <v>5347</v>
      </c>
      <c r="M40" s="202" t="s">
        <v>85</v>
      </c>
      <c r="N40" s="193"/>
      <c r="O40" s="194"/>
      <c r="P40" s="492">
        <v>23894</v>
      </c>
      <c r="Q40" s="196" t="str">
        <f t="shared" ca="1" si="8"/>
        <v>56 Tahun 9 Bulan</v>
      </c>
      <c r="R40" s="186"/>
      <c r="S40" s="197">
        <v>43119</v>
      </c>
      <c r="T40" s="198" t="str">
        <f t="shared" ca="1" si="9"/>
        <v>4Tahun</v>
      </c>
      <c r="U40" s="199" t="str">
        <f t="shared" ca="1" si="10"/>
        <v>1Bulan</v>
      </c>
      <c r="V40" s="186"/>
      <c r="W40" s="189" t="s">
        <v>448</v>
      </c>
      <c r="X40" s="217" t="s">
        <v>5346</v>
      </c>
      <c r="Y40" s="190"/>
      <c r="Z40" s="187" t="s">
        <v>582</v>
      </c>
      <c r="AA40" s="243"/>
      <c r="AB40" s="202"/>
      <c r="AC40" s="190"/>
      <c r="AD40" s="190"/>
      <c r="AE40" s="190"/>
      <c r="AF40" s="190"/>
      <c r="AG40" s="190"/>
      <c r="AH40" s="190"/>
      <c r="AI40" s="190"/>
      <c r="AJ40" s="190"/>
      <c r="AK40" s="190"/>
      <c r="AL40" s="190"/>
      <c r="AM40" s="187"/>
      <c r="AN40" s="189"/>
      <c r="AO40" s="193"/>
      <c r="AP40" s="193"/>
      <c r="AQ40" s="190"/>
      <c r="AR40" s="190"/>
      <c r="AS40" s="190"/>
      <c r="AT40" s="190"/>
      <c r="AU40" s="193"/>
      <c r="AV40" s="193"/>
      <c r="AW40" s="506" t="s">
        <v>583</v>
      </c>
      <c r="AX40" s="200" t="s">
        <v>78</v>
      </c>
      <c r="AY40" s="190"/>
      <c r="AZ40" s="345"/>
      <c r="BA40" s="203"/>
      <c r="BB40" s="203"/>
      <c r="BC40" s="203"/>
      <c r="BD40" s="203"/>
      <c r="BE40" s="203"/>
      <c r="BF40" s="203"/>
      <c r="BG40" s="203"/>
      <c r="BH40" s="203"/>
      <c r="BI40" s="203"/>
      <c r="BJ40" s="203"/>
      <c r="BK40" s="203"/>
      <c r="BL40" s="203"/>
      <c r="BM40" s="203"/>
      <c r="BN40" s="203"/>
      <c r="BO40" s="203"/>
      <c r="BP40" s="203"/>
      <c r="BQ40" s="203"/>
      <c r="BR40" s="203"/>
      <c r="BS40" s="203"/>
      <c r="BT40" s="202"/>
      <c r="BU40" s="190"/>
      <c r="BV40" s="186"/>
      <c r="BW40" s="186"/>
      <c r="BX40" s="186"/>
      <c r="BY40" s="263"/>
      <c r="BZ40" s="190"/>
      <c r="CA40" s="190"/>
      <c r="CB40" s="190"/>
    </row>
    <row r="41" spans="1:80" ht="15.75" customHeight="1">
      <c r="A41" s="186">
        <f t="shared" si="7"/>
        <v>35</v>
      </c>
      <c r="B41" s="187" t="s">
        <v>255</v>
      </c>
      <c r="C41" s="228" t="s">
        <v>3463</v>
      </c>
      <c r="D41" s="189" t="s">
        <v>3939</v>
      </c>
      <c r="E41" s="190" t="s">
        <v>527</v>
      </c>
      <c r="F41" s="193" t="s">
        <v>12</v>
      </c>
      <c r="G41" s="186" t="s">
        <v>3173</v>
      </c>
      <c r="H41" s="186" t="s">
        <v>9</v>
      </c>
      <c r="I41" s="186" t="s">
        <v>446</v>
      </c>
      <c r="J41" s="192" t="s">
        <v>447</v>
      </c>
      <c r="K41" s="192" t="s">
        <v>1212</v>
      </c>
      <c r="L41" s="190" t="s">
        <v>5347</v>
      </c>
      <c r="M41" s="193" t="s">
        <v>85</v>
      </c>
      <c r="N41" s="188" t="s">
        <v>71</v>
      </c>
      <c r="O41" s="194" t="s">
        <v>2102</v>
      </c>
      <c r="P41" s="492">
        <v>33036</v>
      </c>
      <c r="Q41" s="196" t="str">
        <f t="shared" ca="1" si="8"/>
        <v>31 Tahun 8 Bulan</v>
      </c>
      <c r="R41" s="236">
        <v>44277</v>
      </c>
      <c r="S41" s="236">
        <v>44277</v>
      </c>
      <c r="T41" s="198" t="str">
        <f t="shared" ca="1" si="9"/>
        <v>0Tahun</v>
      </c>
      <c r="U41" s="199" t="str">
        <f t="shared" ca="1" si="10"/>
        <v>11Bulan</v>
      </c>
      <c r="V41" s="186" t="s">
        <v>73</v>
      </c>
      <c r="W41" s="189" t="s">
        <v>448</v>
      </c>
      <c r="X41" s="217" t="s">
        <v>5349</v>
      </c>
      <c r="Y41" s="190" t="s">
        <v>4065</v>
      </c>
      <c r="Z41" s="312" t="s">
        <v>4066</v>
      </c>
      <c r="AA41" s="201" t="s">
        <v>3953</v>
      </c>
      <c r="AB41" s="202" t="s">
        <v>354</v>
      </c>
      <c r="AC41" s="190" t="s">
        <v>4067</v>
      </c>
      <c r="AD41" s="219">
        <v>33806</v>
      </c>
      <c r="AE41" s="190" t="s">
        <v>4068</v>
      </c>
      <c r="AF41" s="219">
        <v>43411</v>
      </c>
      <c r="AG41" s="190" t="s">
        <v>412</v>
      </c>
      <c r="AH41" s="190" t="s">
        <v>412</v>
      </c>
      <c r="AI41" s="190" t="s">
        <v>412</v>
      </c>
      <c r="AJ41" s="190" t="s">
        <v>412</v>
      </c>
      <c r="AK41" s="190" t="s">
        <v>412</v>
      </c>
      <c r="AL41" s="190" t="s">
        <v>412</v>
      </c>
      <c r="AM41" s="500" t="s">
        <v>4069</v>
      </c>
      <c r="AN41" s="189" t="s">
        <v>4070</v>
      </c>
      <c r="AO41" s="193" t="s">
        <v>4071</v>
      </c>
      <c r="AP41" s="193" t="s">
        <v>4072</v>
      </c>
      <c r="AQ41" s="190"/>
      <c r="AR41" s="190"/>
      <c r="AS41" s="190"/>
      <c r="AT41" s="190"/>
      <c r="AU41" s="193"/>
      <c r="AV41" s="193"/>
      <c r="AW41" s="515" t="s">
        <v>4073</v>
      </c>
      <c r="AX41" s="312" t="s">
        <v>4074</v>
      </c>
      <c r="AY41" s="190"/>
      <c r="AZ41" s="345">
        <v>4000000</v>
      </c>
      <c r="BA41" s="203"/>
      <c r="BB41" s="203"/>
      <c r="BC41" s="203"/>
      <c r="BD41" s="203"/>
      <c r="BE41" s="203"/>
      <c r="BF41" s="203"/>
      <c r="BG41" s="203"/>
      <c r="BH41" s="203"/>
      <c r="BI41" s="203"/>
      <c r="BJ41" s="203"/>
      <c r="BK41" s="203"/>
      <c r="BL41" s="203"/>
      <c r="BM41" s="203"/>
      <c r="BN41" s="203"/>
      <c r="BO41" s="203"/>
      <c r="BP41" s="203"/>
      <c r="BQ41" s="203"/>
      <c r="BR41" s="203"/>
      <c r="BS41" s="203"/>
      <c r="BT41" s="230" t="s">
        <v>3960</v>
      </c>
      <c r="BU41" s="190"/>
      <c r="BV41" s="186">
        <v>0</v>
      </c>
      <c r="BW41" s="186">
        <v>0</v>
      </c>
      <c r="BX41" s="186">
        <f>BV41-BW41</f>
        <v>0</v>
      </c>
      <c r="BY41" s="186">
        <f>12-2</f>
        <v>10</v>
      </c>
      <c r="BZ41" s="190"/>
      <c r="CA41" s="190"/>
      <c r="CB41" s="190"/>
    </row>
    <row r="42" spans="1:80" ht="15.75" customHeight="1">
      <c r="A42" s="186">
        <f t="shared" si="7"/>
        <v>36</v>
      </c>
      <c r="B42" s="187" t="s">
        <v>255</v>
      </c>
      <c r="C42" s="334" t="s">
        <v>997</v>
      </c>
      <c r="D42" s="189" t="s">
        <v>4097</v>
      </c>
      <c r="E42" s="190" t="s">
        <v>3524</v>
      </c>
      <c r="F42" s="193" t="s">
        <v>12</v>
      </c>
      <c r="G42" s="186" t="s">
        <v>3173</v>
      </c>
      <c r="H42" s="186" t="s">
        <v>9</v>
      </c>
      <c r="I42" s="186" t="s">
        <v>446</v>
      </c>
      <c r="J42" s="192" t="s">
        <v>447</v>
      </c>
      <c r="K42" s="192" t="s">
        <v>1212</v>
      </c>
      <c r="L42" s="190"/>
      <c r="M42" s="202" t="s">
        <v>85</v>
      </c>
      <c r="N42" s="193"/>
      <c r="O42" s="194"/>
      <c r="P42" s="492">
        <v>33781</v>
      </c>
      <c r="Q42" s="196" t="str">
        <f t="shared" ca="1" si="8"/>
        <v>29 Tahun 8 Bulan</v>
      </c>
      <c r="R42" s="186"/>
      <c r="S42" s="308"/>
      <c r="T42" s="198" t="str">
        <f t="shared" ca="1" si="9"/>
        <v>122Tahun</v>
      </c>
      <c r="U42" s="199" t="str">
        <f t="shared" ca="1" si="10"/>
        <v>3Bulan</v>
      </c>
      <c r="V42" s="186"/>
      <c r="W42" s="189" t="s">
        <v>448</v>
      </c>
      <c r="X42" s="217"/>
      <c r="Y42" s="190"/>
      <c r="Z42" s="187" t="s">
        <v>592</v>
      </c>
      <c r="AA42" s="243"/>
      <c r="AB42" s="202" t="s">
        <v>202</v>
      </c>
      <c r="AC42" s="190"/>
      <c r="AD42" s="190"/>
      <c r="AE42" s="190"/>
      <c r="AF42" s="190"/>
      <c r="AG42" s="190"/>
      <c r="AH42" s="190"/>
      <c r="AI42" s="190"/>
      <c r="AJ42" s="190"/>
      <c r="AK42" s="190"/>
      <c r="AL42" s="190"/>
      <c r="AM42" s="187" t="s">
        <v>202</v>
      </c>
      <c r="AN42" s="189"/>
      <c r="AO42" s="193"/>
      <c r="AP42" s="193"/>
      <c r="AQ42" s="190"/>
      <c r="AR42" s="190"/>
      <c r="AS42" s="190"/>
      <c r="AT42" s="190"/>
      <c r="AU42" s="193"/>
      <c r="AV42" s="193"/>
      <c r="AW42" s="506" t="s">
        <v>593</v>
      </c>
      <c r="AX42" s="200" t="s">
        <v>78</v>
      </c>
      <c r="AY42" s="190"/>
      <c r="AZ42" s="345"/>
      <c r="BA42" s="203"/>
      <c r="BB42" s="203"/>
      <c r="BC42" s="203"/>
      <c r="BD42" s="203"/>
      <c r="BE42" s="203"/>
      <c r="BF42" s="203"/>
      <c r="BG42" s="203"/>
      <c r="BH42" s="203"/>
      <c r="BI42" s="203"/>
      <c r="BJ42" s="203"/>
      <c r="BK42" s="203"/>
      <c r="BL42" s="203"/>
      <c r="BM42" s="203"/>
      <c r="BN42" s="203"/>
      <c r="BO42" s="203"/>
      <c r="BP42" s="203"/>
      <c r="BQ42" s="203"/>
      <c r="BR42" s="203"/>
      <c r="BS42" s="203"/>
      <c r="BT42" s="202"/>
      <c r="BU42" s="190"/>
      <c r="BV42" s="186">
        <v>0</v>
      </c>
      <c r="BW42" s="186">
        <v>0</v>
      </c>
      <c r="BX42" s="186">
        <f>BV42-BW42</f>
        <v>0</v>
      </c>
      <c r="BY42" s="263"/>
      <c r="BZ42" s="190"/>
      <c r="CA42" s="190"/>
      <c r="CB42" s="190"/>
    </row>
    <row r="43" spans="1:80" ht="15.75" customHeight="1">
      <c r="A43" s="186">
        <f t="shared" si="7"/>
        <v>37</v>
      </c>
      <c r="B43" s="209" t="s">
        <v>255</v>
      </c>
      <c r="C43" s="228" t="s">
        <v>3486</v>
      </c>
      <c r="D43" s="217" t="s">
        <v>4098</v>
      </c>
      <c r="E43" s="190" t="s">
        <v>2824</v>
      </c>
      <c r="F43" s="186" t="s">
        <v>12</v>
      </c>
      <c r="G43" s="186" t="s">
        <v>3173</v>
      </c>
      <c r="H43" s="186" t="s">
        <v>9</v>
      </c>
      <c r="I43" s="186" t="s">
        <v>446</v>
      </c>
      <c r="J43" s="192" t="s">
        <v>447</v>
      </c>
      <c r="K43" s="192" t="s">
        <v>1212</v>
      </c>
      <c r="L43" s="190"/>
      <c r="M43" s="186" t="s">
        <v>85</v>
      </c>
      <c r="N43" s="186"/>
      <c r="O43" s="190"/>
      <c r="P43" s="493"/>
      <c r="Q43" s="196" t="str">
        <f t="shared" ca="1" si="8"/>
        <v>122 Tahun 2 Bulan</v>
      </c>
      <c r="R43" s="186"/>
      <c r="S43" s="236">
        <v>43886</v>
      </c>
      <c r="T43" s="198" t="str">
        <f t="shared" ca="1" si="9"/>
        <v>2Tahun</v>
      </c>
      <c r="U43" s="199" t="str">
        <f t="shared" ca="1" si="10"/>
        <v>0Bulan</v>
      </c>
      <c r="V43" s="186" t="s">
        <v>2827</v>
      </c>
      <c r="W43" s="189" t="s">
        <v>448</v>
      </c>
      <c r="X43" s="217"/>
      <c r="Y43" s="190"/>
      <c r="Z43" s="190"/>
      <c r="AA43" s="346"/>
      <c r="AB43" s="186"/>
      <c r="AC43" s="190"/>
      <c r="AD43" s="190"/>
      <c r="AE43" s="190"/>
      <c r="AF43" s="190"/>
      <c r="AG43" s="190"/>
      <c r="AH43" s="190"/>
      <c r="AI43" s="190"/>
      <c r="AJ43" s="190"/>
      <c r="AK43" s="190"/>
      <c r="AL43" s="190"/>
      <c r="AM43" s="217"/>
      <c r="AN43" s="217"/>
      <c r="AO43" s="190"/>
      <c r="AP43" s="190"/>
      <c r="AQ43" s="190"/>
      <c r="AR43" s="190"/>
      <c r="AS43" s="190"/>
      <c r="AT43" s="190"/>
      <c r="AU43" s="190"/>
      <c r="AV43" s="190"/>
      <c r="AW43" s="516"/>
      <c r="AX43" s="190"/>
      <c r="AY43" s="190"/>
      <c r="AZ43" s="345"/>
      <c r="BA43" s="203"/>
      <c r="BB43" s="203"/>
      <c r="BC43" s="203"/>
      <c r="BD43" s="203"/>
      <c r="BE43" s="203"/>
      <c r="BF43" s="203"/>
      <c r="BG43" s="203"/>
      <c r="BH43" s="203"/>
      <c r="BI43" s="203"/>
      <c r="BJ43" s="203"/>
      <c r="BK43" s="203"/>
      <c r="BL43" s="203"/>
      <c r="BM43" s="203"/>
      <c r="BN43" s="203"/>
      <c r="BO43" s="203"/>
      <c r="BP43" s="203"/>
      <c r="BQ43" s="203"/>
      <c r="BR43" s="203"/>
      <c r="BS43" s="203"/>
      <c r="BT43" s="186"/>
      <c r="BU43" s="190"/>
      <c r="BV43" s="186">
        <f>12-1</f>
        <v>11</v>
      </c>
      <c r="BW43" s="186">
        <v>0</v>
      </c>
      <c r="BX43" s="186">
        <f>BV43-BW43</f>
        <v>11</v>
      </c>
      <c r="BY43" s="186">
        <v>12</v>
      </c>
      <c r="BZ43" s="190"/>
      <c r="CA43" s="190"/>
      <c r="CB43" s="190"/>
    </row>
    <row r="44" spans="1:80" ht="15.75" customHeight="1">
      <c r="A44" s="186">
        <f t="shared" si="7"/>
        <v>38</v>
      </c>
      <c r="B44" s="209" t="s">
        <v>255</v>
      </c>
      <c r="C44" s="144" t="s">
        <v>618</v>
      </c>
      <c r="D44" s="217" t="s">
        <v>4104</v>
      </c>
      <c r="E44" s="190" t="s">
        <v>619</v>
      </c>
      <c r="F44" s="193" t="s">
        <v>12</v>
      </c>
      <c r="G44" s="186" t="s">
        <v>4980</v>
      </c>
      <c r="H44" s="186" t="s">
        <v>9</v>
      </c>
      <c r="I44" s="186" t="s">
        <v>446</v>
      </c>
      <c r="J44" s="192" t="s">
        <v>447</v>
      </c>
      <c r="K44" s="192" t="s">
        <v>1212</v>
      </c>
      <c r="L44" s="190" t="s">
        <v>3929</v>
      </c>
      <c r="M44" s="202" t="s">
        <v>85</v>
      </c>
      <c r="N44" s="188" t="s">
        <v>280</v>
      </c>
      <c r="O44" s="194" t="s">
        <v>72</v>
      </c>
      <c r="P44" s="492">
        <v>33491</v>
      </c>
      <c r="Q44" s="196" t="str">
        <f t="shared" ca="1" si="8"/>
        <v>30 Tahun 6 Bulan</v>
      </c>
      <c r="R44" s="186"/>
      <c r="S44" s="192">
        <v>43514</v>
      </c>
      <c r="T44" s="198" t="str">
        <f t="shared" ca="1" si="9"/>
        <v>3Tahun</v>
      </c>
      <c r="U44" s="199" t="str">
        <f t="shared" ca="1" si="10"/>
        <v>0Bulan</v>
      </c>
      <c r="V44" s="186" t="s">
        <v>73</v>
      </c>
      <c r="W44" s="189" t="s">
        <v>448</v>
      </c>
      <c r="X44" s="217" t="s">
        <v>5350</v>
      </c>
      <c r="Y44" s="190"/>
      <c r="Z44" s="187" t="s">
        <v>620</v>
      </c>
      <c r="AA44" s="201" t="s">
        <v>621</v>
      </c>
      <c r="AB44" s="202" t="s">
        <v>354</v>
      </c>
      <c r="AC44" s="190"/>
      <c r="AD44" s="190"/>
      <c r="AE44" s="190" t="s">
        <v>412</v>
      </c>
      <c r="AF44" s="190" t="s">
        <v>412</v>
      </c>
      <c r="AG44" s="190" t="s">
        <v>412</v>
      </c>
      <c r="AH44" s="190" t="s">
        <v>412</v>
      </c>
      <c r="AI44" s="190" t="s">
        <v>412</v>
      </c>
      <c r="AJ44" s="190" t="s">
        <v>412</v>
      </c>
      <c r="AK44" s="190" t="s">
        <v>412</v>
      </c>
      <c r="AL44" s="190" t="s">
        <v>412</v>
      </c>
      <c r="AM44" s="217"/>
      <c r="AN44" s="217"/>
      <c r="AO44" s="190"/>
      <c r="AP44" s="190"/>
      <c r="AQ44" s="190"/>
      <c r="AR44" s="190"/>
      <c r="AS44" s="190"/>
      <c r="AT44" s="190"/>
      <c r="AU44" s="190"/>
      <c r="AV44" s="190"/>
      <c r="AW44" s="506" t="s">
        <v>622</v>
      </c>
      <c r="AX44" s="200" t="s">
        <v>78</v>
      </c>
      <c r="AY44" s="190"/>
      <c r="AZ44" s="345"/>
      <c r="BA44" s="203"/>
      <c r="BB44" s="203"/>
      <c r="BC44" s="203"/>
      <c r="BD44" s="203"/>
      <c r="BE44" s="203"/>
      <c r="BF44" s="203"/>
      <c r="BG44" s="203"/>
      <c r="BH44" s="203"/>
      <c r="BI44" s="203"/>
      <c r="BJ44" s="203"/>
      <c r="BK44" s="203"/>
      <c r="BL44" s="203"/>
      <c r="BM44" s="203"/>
      <c r="BN44" s="203"/>
      <c r="BO44" s="203"/>
      <c r="BP44" s="203"/>
      <c r="BQ44" s="203"/>
      <c r="BR44" s="203"/>
      <c r="BS44" s="203"/>
      <c r="BT44" s="186"/>
      <c r="BU44" s="190"/>
      <c r="BV44" s="186">
        <v>12</v>
      </c>
      <c r="BW44" s="186">
        <v>0</v>
      </c>
      <c r="BX44" s="186">
        <f>BV44-BW44</f>
        <v>12</v>
      </c>
      <c r="BY44" s="186">
        <v>12</v>
      </c>
      <c r="BZ44" s="190"/>
      <c r="CA44" s="190"/>
      <c r="CB44" s="190"/>
    </row>
    <row r="45" spans="1:80" ht="15.75" customHeight="1">
      <c r="A45" s="186">
        <f t="shared" si="7"/>
        <v>39</v>
      </c>
      <c r="B45" s="209" t="s">
        <v>255</v>
      </c>
      <c r="C45" s="228" t="s">
        <v>4159</v>
      </c>
      <c r="D45" s="217" t="s">
        <v>4055</v>
      </c>
      <c r="E45" s="190" t="s">
        <v>3571</v>
      </c>
      <c r="F45" s="193" t="s">
        <v>12</v>
      </c>
      <c r="G45" s="186" t="s">
        <v>4980</v>
      </c>
      <c r="H45" s="186" t="s">
        <v>9</v>
      </c>
      <c r="I45" s="186" t="s">
        <v>446</v>
      </c>
      <c r="J45" s="192" t="s">
        <v>447</v>
      </c>
      <c r="K45" s="192" t="s">
        <v>1212</v>
      </c>
      <c r="L45" s="190"/>
      <c r="M45" s="186" t="s">
        <v>70</v>
      </c>
      <c r="N45" s="186" t="s">
        <v>2604</v>
      </c>
      <c r="O45" s="186" t="s">
        <v>72</v>
      </c>
      <c r="P45" s="493">
        <v>34201</v>
      </c>
      <c r="Q45" s="196" t="str">
        <f t="shared" ca="1" si="8"/>
        <v>28 Tahun 6 Bulan</v>
      </c>
      <c r="R45" s="248">
        <v>44431</v>
      </c>
      <c r="S45" s="249">
        <v>44431</v>
      </c>
      <c r="T45" s="198" t="str">
        <f t="shared" ca="1" si="9"/>
        <v>0Tahun</v>
      </c>
      <c r="U45" s="199" t="str">
        <f t="shared" ca="1" si="10"/>
        <v>6Bulan</v>
      </c>
      <c r="V45" s="186" t="s">
        <v>73</v>
      </c>
      <c r="W45" s="189" t="s">
        <v>448</v>
      </c>
      <c r="X45" s="217"/>
      <c r="Y45" s="190" t="s">
        <v>4020</v>
      </c>
      <c r="Z45" s="250" t="s">
        <v>4021</v>
      </c>
      <c r="AA45" s="251" t="s">
        <v>4022</v>
      </c>
      <c r="AB45" s="186" t="s">
        <v>76</v>
      </c>
      <c r="AC45" s="190" t="s">
        <v>412</v>
      </c>
      <c r="AD45" s="190" t="s">
        <v>412</v>
      </c>
      <c r="AE45" s="190" t="s">
        <v>412</v>
      </c>
      <c r="AF45" s="190" t="s">
        <v>412</v>
      </c>
      <c r="AG45" s="190" t="s">
        <v>412</v>
      </c>
      <c r="AH45" s="190" t="s">
        <v>412</v>
      </c>
      <c r="AI45" s="190" t="s">
        <v>412</v>
      </c>
      <c r="AJ45" s="190" t="s">
        <v>412</v>
      </c>
      <c r="AK45" s="190" t="s">
        <v>412</v>
      </c>
      <c r="AL45" s="190" t="s">
        <v>412</v>
      </c>
      <c r="AM45" s="257" t="s">
        <v>4023</v>
      </c>
      <c r="AN45" s="186" t="s">
        <v>4024</v>
      </c>
      <c r="AO45" s="186" t="s">
        <v>4025</v>
      </c>
      <c r="AP45" s="250" t="s">
        <v>4021</v>
      </c>
      <c r="AQ45" s="190" t="s">
        <v>412</v>
      </c>
      <c r="AR45" s="190" t="s">
        <v>412</v>
      </c>
      <c r="AS45" s="190" t="s">
        <v>412</v>
      </c>
      <c r="AT45" s="190" t="s">
        <v>412</v>
      </c>
      <c r="AU45" s="190" t="s">
        <v>412</v>
      </c>
      <c r="AV45" s="190" t="s">
        <v>412</v>
      </c>
      <c r="AW45" s="509" t="s">
        <v>4026</v>
      </c>
      <c r="AX45" s="252" t="s">
        <v>4027</v>
      </c>
      <c r="AY45" s="190" t="s">
        <v>412</v>
      </c>
      <c r="AZ45" s="203">
        <v>10000000</v>
      </c>
      <c r="BA45" s="203"/>
      <c r="BB45" s="203"/>
      <c r="BC45" s="203">
        <v>1000000</v>
      </c>
      <c r="BD45" s="203"/>
      <c r="BE45" s="203"/>
      <c r="BF45" s="203"/>
      <c r="BG45" s="203">
        <v>4000000</v>
      </c>
      <c r="BH45" s="203"/>
      <c r="BI45" s="203"/>
      <c r="BJ45" s="203"/>
      <c r="BK45" s="203"/>
      <c r="BL45" s="203"/>
      <c r="BM45" s="203"/>
      <c r="BN45" s="203"/>
      <c r="BO45" s="203"/>
      <c r="BP45" s="203"/>
      <c r="BQ45" s="203"/>
      <c r="BR45" s="203"/>
      <c r="BS45" s="203"/>
      <c r="BT45" s="227" t="s">
        <v>4018</v>
      </c>
      <c r="BU45" s="190"/>
      <c r="BV45" s="186">
        <v>0</v>
      </c>
      <c r="BW45" s="186">
        <v>0</v>
      </c>
      <c r="BX45" s="186">
        <f>BV45-BW45</f>
        <v>0</v>
      </c>
      <c r="BY45" s="186">
        <f>12-7</f>
        <v>5</v>
      </c>
      <c r="BZ45" s="190"/>
      <c r="CA45" s="190"/>
      <c r="CB45" s="190"/>
    </row>
    <row r="46" spans="1:80" ht="15.75" customHeight="1">
      <c r="A46" s="186">
        <f t="shared" si="7"/>
        <v>40</v>
      </c>
      <c r="B46" s="187" t="s">
        <v>255</v>
      </c>
      <c r="C46" s="228" t="s">
        <v>2286</v>
      </c>
      <c r="D46" s="217" t="s">
        <v>5114</v>
      </c>
      <c r="E46" s="190" t="s">
        <v>2631</v>
      </c>
      <c r="F46" s="191" t="s">
        <v>12</v>
      </c>
      <c r="G46" s="186" t="s">
        <v>3173</v>
      </c>
      <c r="H46" s="186" t="s">
        <v>4915</v>
      </c>
      <c r="I46" s="202" t="s">
        <v>176</v>
      </c>
      <c r="J46" s="186" t="s">
        <v>4715</v>
      </c>
      <c r="K46" s="186" t="s">
        <v>3379</v>
      </c>
      <c r="L46" s="190" t="s">
        <v>3379</v>
      </c>
      <c r="M46" s="202" t="s">
        <v>85</v>
      </c>
      <c r="N46" s="212" t="s">
        <v>2604</v>
      </c>
      <c r="O46" s="193" t="s">
        <v>72</v>
      </c>
      <c r="P46" s="491">
        <v>35419</v>
      </c>
      <c r="Q46" s="196" t="str">
        <f t="shared" ca="1" si="8"/>
        <v>25 Tahun 2 Bulan</v>
      </c>
      <c r="R46" s="190" t="s">
        <v>3379</v>
      </c>
      <c r="S46" s="197">
        <v>44221</v>
      </c>
      <c r="T46" s="198" t="str">
        <f t="shared" ca="1" si="9"/>
        <v>1Tahun</v>
      </c>
      <c r="U46" s="199" t="str">
        <f t="shared" ca="1" si="10"/>
        <v>1Bulan</v>
      </c>
      <c r="V46" s="186" t="s">
        <v>4935</v>
      </c>
      <c r="W46" s="209" t="s">
        <v>111</v>
      </c>
      <c r="X46" s="217" t="s">
        <v>5354</v>
      </c>
      <c r="Y46" s="190" t="s">
        <v>5115</v>
      </c>
      <c r="Z46" s="229" t="s">
        <v>1007</v>
      </c>
      <c r="AA46" s="201" t="s">
        <v>1008</v>
      </c>
      <c r="AB46" s="202" t="s">
        <v>114</v>
      </c>
      <c r="AC46" s="190" t="s">
        <v>412</v>
      </c>
      <c r="AD46" s="190" t="s">
        <v>412</v>
      </c>
      <c r="AE46" s="190" t="s">
        <v>412</v>
      </c>
      <c r="AF46" s="190" t="s">
        <v>412</v>
      </c>
      <c r="AG46" s="190" t="s">
        <v>412</v>
      </c>
      <c r="AH46" s="190" t="s">
        <v>412</v>
      </c>
      <c r="AI46" s="190" t="s">
        <v>412</v>
      </c>
      <c r="AJ46" s="190" t="s">
        <v>412</v>
      </c>
      <c r="AK46" s="190" t="s">
        <v>412</v>
      </c>
      <c r="AL46" s="190" t="s">
        <v>412</v>
      </c>
      <c r="AM46" s="229" t="s">
        <v>2423</v>
      </c>
      <c r="AN46" s="189" t="s">
        <v>1009</v>
      </c>
      <c r="AO46" s="223" t="s">
        <v>1010</v>
      </c>
      <c r="AP46" s="229" t="s">
        <v>1007</v>
      </c>
      <c r="AQ46" s="190" t="s">
        <v>412</v>
      </c>
      <c r="AR46" s="190" t="s">
        <v>412</v>
      </c>
      <c r="AS46" s="190" t="s">
        <v>412</v>
      </c>
      <c r="AT46" s="190" t="s">
        <v>412</v>
      </c>
      <c r="AU46" s="190" t="s">
        <v>412</v>
      </c>
      <c r="AV46" s="233" t="s">
        <v>1011</v>
      </c>
      <c r="AW46" s="234" t="s">
        <v>1012</v>
      </c>
      <c r="AX46" s="200" t="s">
        <v>5116</v>
      </c>
      <c r="AY46" s="190" t="s">
        <v>412</v>
      </c>
      <c r="AZ46" s="345" t="s">
        <v>4248</v>
      </c>
      <c r="BA46" s="203">
        <v>0</v>
      </c>
      <c r="BB46" s="203"/>
      <c r="BC46" s="203"/>
      <c r="BD46" s="203"/>
      <c r="BE46" s="203"/>
      <c r="BF46" s="203"/>
      <c r="BG46" s="203"/>
      <c r="BH46" s="203"/>
      <c r="BI46" s="203"/>
      <c r="BJ46" s="203"/>
      <c r="BK46" s="203">
        <v>1800000</v>
      </c>
      <c r="BL46" s="203"/>
      <c r="BM46" s="203"/>
      <c r="BN46" s="203"/>
      <c r="BO46" s="203"/>
      <c r="BP46" s="203"/>
      <c r="BQ46" s="203"/>
      <c r="BR46" s="203"/>
      <c r="BS46" s="203"/>
      <c r="BT46" s="202"/>
      <c r="BU46" s="190"/>
      <c r="BV46" s="471">
        <v>0</v>
      </c>
      <c r="BW46" s="471"/>
      <c r="BX46" s="471"/>
      <c r="BY46" s="471"/>
      <c r="BZ46" s="190"/>
      <c r="CA46" s="190"/>
      <c r="CB46" s="190"/>
    </row>
    <row r="47" spans="1:80" ht="15.75" customHeight="1">
      <c r="A47" s="186">
        <f t="shared" si="7"/>
        <v>41</v>
      </c>
      <c r="B47" s="187" t="s">
        <v>255</v>
      </c>
      <c r="C47" s="228" t="s">
        <v>5356</v>
      </c>
      <c r="D47" s="217" t="s">
        <v>5031</v>
      </c>
      <c r="E47" s="190" t="s">
        <v>3521</v>
      </c>
      <c r="F47" s="191" t="s">
        <v>12</v>
      </c>
      <c r="G47" s="186" t="s">
        <v>3173</v>
      </c>
      <c r="H47" s="186" t="s">
        <v>4915</v>
      </c>
      <c r="I47" s="186" t="s">
        <v>176</v>
      </c>
      <c r="J47" s="186" t="s">
        <v>4715</v>
      </c>
      <c r="K47" s="186" t="s">
        <v>3379</v>
      </c>
      <c r="L47" s="190" t="s">
        <v>3379</v>
      </c>
      <c r="M47" s="202" t="s">
        <v>85</v>
      </c>
      <c r="N47" s="193" t="s">
        <v>190</v>
      </c>
      <c r="O47" s="194" t="s">
        <v>3878</v>
      </c>
      <c r="P47" s="492">
        <v>33573</v>
      </c>
      <c r="Q47" s="196" t="str">
        <f t="shared" ca="1" si="8"/>
        <v>30 Tahun 3 Bulan</v>
      </c>
      <c r="R47" s="190" t="s">
        <v>3379</v>
      </c>
      <c r="S47" s="197">
        <v>42149</v>
      </c>
      <c r="T47" s="198" t="str">
        <f t="shared" ca="1" si="9"/>
        <v>6Tahun</v>
      </c>
      <c r="U47" s="199" t="str">
        <f t="shared" ca="1" si="10"/>
        <v>9Bulan</v>
      </c>
      <c r="V47" s="186" t="s">
        <v>4935</v>
      </c>
      <c r="W47" s="209" t="s">
        <v>111</v>
      </c>
      <c r="X47" s="217" t="s">
        <v>5355</v>
      </c>
      <c r="Y47" s="190"/>
      <c r="Z47" s="187" t="s">
        <v>5032</v>
      </c>
      <c r="AA47" s="201" t="s">
        <v>997</v>
      </c>
      <c r="AB47" s="202" t="s">
        <v>76</v>
      </c>
      <c r="AC47" s="190"/>
      <c r="AD47" s="190"/>
      <c r="AE47" s="190"/>
      <c r="AF47" s="190"/>
      <c r="AG47" s="190"/>
      <c r="AH47" s="190"/>
      <c r="AI47" s="190"/>
      <c r="AJ47" s="190"/>
      <c r="AK47" s="190"/>
      <c r="AL47" s="190"/>
      <c r="AM47" s="187"/>
      <c r="AN47" s="189"/>
      <c r="AO47" s="193"/>
      <c r="AP47" s="193"/>
      <c r="AQ47" s="190"/>
      <c r="AR47" s="190"/>
      <c r="AS47" s="190"/>
      <c r="AT47" s="190"/>
      <c r="AU47" s="193"/>
      <c r="AV47" s="193"/>
      <c r="AW47" s="506" t="s">
        <v>5033</v>
      </c>
      <c r="AX47" s="200" t="s">
        <v>78</v>
      </c>
      <c r="AY47" s="190"/>
      <c r="AZ47" s="345"/>
      <c r="BA47" s="203"/>
      <c r="BB47" s="203"/>
      <c r="BC47" s="203"/>
      <c r="BD47" s="203"/>
      <c r="BE47" s="203"/>
      <c r="BF47" s="203"/>
      <c r="BG47" s="203"/>
      <c r="BH47" s="203"/>
      <c r="BI47" s="203"/>
      <c r="BJ47" s="203"/>
      <c r="BK47" s="203">
        <v>1800000</v>
      </c>
      <c r="BL47" s="203"/>
      <c r="BM47" s="203"/>
      <c r="BN47" s="203"/>
      <c r="BO47" s="203"/>
      <c r="BP47" s="203"/>
      <c r="BQ47" s="203"/>
      <c r="BR47" s="203"/>
      <c r="BS47" s="203"/>
      <c r="BT47" s="202"/>
      <c r="BU47" s="190" t="s">
        <v>3379</v>
      </c>
      <c r="BV47" s="471"/>
      <c r="BW47" s="471"/>
      <c r="BX47" s="471"/>
      <c r="BY47" s="471"/>
      <c r="BZ47" s="190"/>
      <c r="CA47" s="207" t="s">
        <v>4243</v>
      </c>
      <c r="CB47" s="190" t="s">
        <v>2753</v>
      </c>
    </row>
    <row r="48" spans="1:80" ht="15.75" customHeight="1">
      <c r="A48" s="186">
        <f t="shared" si="7"/>
        <v>42</v>
      </c>
      <c r="B48" s="187" t="s">
        <v>255</v>
      </c>
      <c r="C48" s="573" t="s">
        <v>5377</v>
      </c>
      <c r="D48" s="217" t="s">
        <v>2583</v>
      </c>
      <c r="E48" s="190" t="s">
        <v>3522</v>
      </c>
      <c r="F48" s="191" t="s">
        <v>12</v>
      </c>
      <c r="G48" s="186" t="s">
        <v>3173</v>
      </c>
      <c r="H48" s="186" t="s">
        <v>5351</v>
      </c>
      <c r="I48" s="202" t="s">
        <v>176</v>
      </c>
      <c r="J48" s="186" t="s">
        <v>3213</v>
      </c>
      <c r="K48" s="186" t="s">
        <v>3379</v>
      </c>
      <c r="L48" s="190" t="s">
        <v>3379</v>
      </c>
      <c r="M48" s="202" t="s">
        <v>85</v>
      </c>
      <c r="N48" s="193"/>
      <c r="O48" s="194"/>
      <c r="P48" s="492"/>
      <c r="Q48" s="196" t="str">
        <f t="shared" ca="1" si="8"/>
        <v>122 Tahun 2 Bulan</v>
      </c>
      <c r="R48" s="190" t="s">
        <v>3379</v>
      </c>
      <c r="S48" s="197">
        <v>43749</v>
      </c>
      <c r="T48" s="198" t="str">
        <f t="shared" ca="1" si="9"/>
        <v>2Tahun</v>
      </c>
      <c r="U48" s="199" t="str">
        <f t="shared" ca="1" si="10"/>
        <v>5Bulan</v>
      </c>
      <c r="V48" s="186" t="s">
        <v>3024</v>
      </c>
      <c r="W48" s="209" t="s">
        <v>251</v>
      </c>
      <c r="X48" s="217" t="s">
        <v>5369</v>
      </c>
      <c r="Y48" s="190"/>
      <c r="Z48" s="187"/>
      <c r="AA48" s="243"/>
      <c r="AB48" s="202"/>
      <c r="AC48" s="190"/>
      <c r="AD48" s="190"/>
      <c r="AE48" s="190"/>
      <c r="AF48" s="190"/>
      <c r="AG48" s="190"/>
      <c r="AH48" s="190"/>
      <c r="AI48" s="190"/>
      <c r="AJ48" s="190"/>
      <c r="AK48" s="190"/>
      <c r="AL48" s="190"/>
      <c r="AM48" s="187"/>
      <c r="AN48" s="189"/>
      <c r="AO48" s="193"/>
      <c r="AP48" s="193"/>
      <c r="AQ48" s="190"/>
      <c r="AR48" s="190"/>
      <c r="AS48" s="190"/>
      <c r="AT48" s="190"/>
      <c r="AU48" s="193"/>
      <c r="AV48" s="193"/>
      <c r="AW48" s="506"/>
      <c r="AX48" s="200"/>
      <c r="AY48" s="190"/>
      <c r="AZ48" s="345"/>
      <c r="BA48" s="203"/>
      <c r="BB48" s="203"/>
      <c r="BC48" s="203"/>
      <c r="BD48" s="203"/>
      <c r="BE48" s="203"/>
      <c r="BF48" s="203"/>
      <c r="BG48" s="203"/>
      <c r="BH48" s="203"/>
      <c r="BI48" s="203"/>
      <c r="BJ48" s="203"/>
      <c r="BK48" s="203"/>
      <c r="BL48" s="203"/>
      <c r="BM48" s="203"/>
      <c r="BN48" s="203"/>
      <c r="BO48" s="203"/>
      <c r="BP48" s="203"/>
      <c r="BQ48" s="203"/>
      <c r="BR48" s="203"/>
      <c r="BS48" s="203"/>
      <c r="BT48" s="202"/>
      <c r="BU48" s="190"/>
      <c r="BV48" s="186">
        <v>0</v>
      </c>
      <c r="BW48" s="186">
        <v>0</v>
      </c>
      <c r="BX48" s="186">
        <f>BV48-BW48</f>
        <v>0</v>
      </c>
      <c r="BY48" s="263"/>
      <c r="BZ48" s="190"/>
      <c r="CA48" s="190"/>
      <c r="CB48" s="190"/>
    </row>
    <row r="49" spans="1:80" ht="15.75" customHeight="1">
      <c r="A49" s="186">
        <f t="shared" si="7"/>
        <v>43</v>
      </c>
      <c r="B49" s="187" t="s">
        <v>255</v>
      </c>
      <c r="C49" s="228" t="s">
        <v>4298</v>
      </c>
      <c r="D49" s="217" t="s">
        <v>2584</v>
      </c>
      <c r="E49" s="190" t="s">
        <v>3523</v>
      </c>
      <c r="F49" s="191" t="s">
        <v>12</v>
      </c>
      <c r="G49" s="186" t="s">
        <v>3173</v>
      </c>
      <c r="H49" s="186" t="s">
        <v>3215</v>
      </c>
      <c r="I49" s="202" t="s">
        <v>176</v>
      </c>
      <c r="J49" s="186" t="s">
        <v>3038</v>
      </c>
      <c r="K49" s="186" t="s">
        <v>3379</v>
      </c>
      <c r="L49" s="190" t="s">
        <v>3379</v>
      </c>
      <c r="M49" s="202" t="s">
        <v>85</v>
      </c>
      <c r="N49" s="212" t="s">
        <v>2604</v>
      </c>
      <c r="O49" s="194" t="s">
        <v>5011</v>
      </c>
      <c r="P49" s="492">
        <v>35519</v>
      </c>
      <c r="Q49" s="196" t="str">
        <f t="shared" ca="1" si="8"/>
        <v>24 Tahun 11 Bulan</v>
      </c>
      <c r="R49" s="190" t="s">
        <v>3379</v>
      </c>
      <c r="S49" s="197">
        <v>44383</v>
      </c>
      <c r="T49" s="198" t="str">
        <f t="shared" ca="1" si="9"/>
        <v>0Tahun</v>
      </c>
      <c r="U49" s="199" t="str">
        <f t="shared" ca="1" si="10"/>
        <v>8Bulan</v>
      </c>
      <c r="V49" s="186" t="s">
        <v>3379</v>
      </c>
      <c r="W49" s="209" t="s">
        <v>111</v>
      </c>
      <c r="X49" s="217" t="s">
        <v>5353</v>
      </c>
      <c r="Y49" s="190" t="s">
        <v>5034</v>
      </c>
      <c r="Z49" s="229" t="s">
        <v>2414</v>
      </c>
      <c r="AA49" s="201" t="s">
        <v>5012</v>
      </c>
      <c r="AB49" s="202" t="s">
        <v>354</v>
      </c>
      <c r="AC49" s="190" t="s">
        <v>412</v>
      </c>
      <c r="AD49" s="190" t="s">
        <v>412</v>
      </c>
      <c r="AE49" s="190" t="s">
        <v>412</v>
      </c>
      <c r="AF49" s="190" t="s">
        <v>412</v>
      </c>
      <c r="AG49" s="190" t="s">
        <v>412</v>
      </c>
      <c r="AH49" s="190" t="s">
        <v>412</v>
      </c>
      <c r="AI49" s="190" t="s">
        <v>412</v>
      </c>
      <c r="AJ49" s="190" t="s">
        <v>412</v>
      </c>
      <c r="AK49" s="190" t="s">
        <v>412</v>
      </c>
      <c r="AL49" s="190" t="s">
        <v>412</v>
      </c>
      <c r="AM49" s="229" t="s">
        <v>2452</v>
      </c>
      <c r="AN49" s="189"/>
      <c r="AO49" s="193"/>
      <c r="AP49" s="193"/>
      <c r="AQ49" s="190"/>
      <c r="AR49" s="190"/>
      <c r="AS49" s="190"/>
      <c r="AT49" s="190"/>
      <c r="AU49" s="193"/>
      <c r="AV49" s="193"/>
      <c r="AW49" s="506" t="s">
        <v>2398</v>
      </c>
      <c r="AX49" s="200"/>
      <c r="AY49" s="190"/>
      <c r="AZ49" s="345"/>
      <c r="BA49" s="203"/>
      <c r="BB49" s="203"/>
      <c r="BC49" s="203"/>
      <c r="BD49" s="203"/>
      <c r="BE49" s="203"/>
      <c r="BF49" s="203"/>
      <c r="BG49" s="203"/>
      <c r="BH49" s="203"/>
      <c r="BI49" s="203"/>
      <c r="BJ49" s="203"/>
      <c r="BK49" s="203">
        <v>1000000</v>
      </c>
      <c r="BL49" s="203"/>
      <c r="BM49" s="203"/>
      <c r="BN49" s="203"/>
      <c r="BO49" s="203"/>
      <c r="BP49" s="203"/>
      <c r="BQ49" s="203"/>
      <c r="BR49" s="203"/>
      <c r="BS49" s="203"/>
      <c r="BT49" s="230" t="s">
        <v>5035</v>
      </c>
      <c r="BU49" s="190" t="s">
        <v>3379</v>
      </c>
      <c r="BV49" s="471"/>
      <c r="BW49" s="471"/>
      <c r="BX49" s="471"/>
      <c r="BY49" s="471"/>
      <c r="BZ49" s="190"/>
      <c r="CA49" s="207" t="s">
        <v>4243</v>
      </c>
      <c r="CB49" s="190" t="s">
        <v>2753</v>
      </c>
    </row>
    <row r="50" spans="1:80" ht="15.75" customHeight="1">
      <c r="A50" s="186">
        <f t="shared" si="7"/>
        <v>44</v>
      </c>
      <c r="B50" s="209" t="s">
        <v>255</v>
      </c>
      <c r="C50" s="144" t="s">
        <v>1736</v>
      </c>
      <c r="D50" s="347" t="s">
        <v>1737</v>
      </c>
      <c r="E50" s="190" t="s">
        <v>2651</v>
      </c>
      <c r="F50" s="191" t="s">
        <v>12</v>
      </c>
      <c r="G50" s="186" t="s">
        <v>3173</v>
      </c>
      <c r="H50" s="186" t="s">
        <v>1015</v>
      </c>
      <c r="I50" s="202" t="s">
        <v>176</v>
      </c>
      <c r="J50" s="192" t="s">
        <v>3795</v>
      </c>
      <c r="K50" s="192" t="s">
        <v>1212</v>
      </c>
      <c r="L50" s="190"/>
      <c r="M50" s="193" t="s">
        <v>85</v>
      </c>
      <c r="N50" s="205" t="s">
        <v>2604</v>
      </c>
      <c r="O50" s="193" t="s">
        <v>72</v>
      </c>
      <c r="P50" s="491">
        <v>35855</v>
      </c>
      <c r="Q50" s="196" t="str">
        <f t="shared" ca="1" si="8"/>
        <v>24 Tahun 0 Bulan</v>
      </c>
      <c r="R50" s="222">
        <v>44256</v>
      </c>
      <c r="S50" s="222">
        <v>44256</v>
      </c>
      <c r="T50" s="198" t="str">
        <f t="shared" ca="1" si="9"/>
        <v>1Tahun</v>
      </c>
      <c r="U50" s="199" t="str">
        <f t="shared" ca="1" si="10"/>
        <v>0Bulan</v>
      </c>
      <c r="V50" s="186" t="s">
        <v>73</v>
      </c>
      <c r="W50" s="209" t="s">
        <v>251</v>
      </c>
      <c r="X50" s="217"/>
      <c r="Y50" s="190" t="s">
        <v>3451</v>
      </c>
      <c r="Z50" s="207" t="s">
        <v>1738</v>
      </c>
      <c r="AA50" s="201" t="s">
        <v>1739</v>
      </c>
      <c r="AB50" s="202" t="s">
        <v>76</v>
      </c>
      <c r="AC50" s="190" t="s">
        <v>412</v>
      </c>
      <c r="AD50" s="190"/>
      <c r="AE50" s="190"/>
      <c r="AF50" s="190"/>
      <c r="AG50" s="190"/>
      <c r="AH50" s="190"/>
      <c r="AI50" s="190"/>
      <c r="AJ50" s="190"/>
      <c r="AK50" s="190"/>
      <c r="AL50" s="190"/>
      <c r="AM50" s="229" t="s">
        <v>2451</v>
      </c>
      <c r="AN50" s="189" t="s">
        <v>1740</v>
      </c>
      <c r="AO50" s="223" t="s">
        <v>1741</v>
      </c>
      <c r="AP50" s="207" t="s">
        <v>1738</v>
      </c>
      <c r="AQ50" s="190"/>
      <c r="AR50" s="190"/>
      <c r="AS50" s="190"/>
      <c r="AT50" s="190"/>
      <c r="AU50" s="223"/>
      <c r="AV50" s="223"/>
      <c r="AW50" s="506" t="s">
        <v>1742</v>
      </c>
      <c r="AX50" s="200" t="s">
        <v>78</v>
      </c>
      <c r="AY50" s="190"/>
      <c r="AZ50" s="345">
        <v>2700000</v>
      </c>
      <c r="BA50" s="203">
        <v>500000</v>
      </c>
      <c r="BB50" s="203"/>
      <c r="BC50" s="203"/>
      <c r="BD50" s="203"/>
      <c r="BE50" s="203"/>
      <c r="BF50" s="203"/>
      <c r="BG50" s="203">
        <v>300000</v>
      </c>
      <c r="BH50" s="203"/>
      <c r="BI50" s="203"/>
      <c r="BJ50" s="203"/>
      <c r="BK50" s="203"/>
      <c r="BL50" s="203"/>
      <c r="BM50" s="203"/>
      <c r="BN50" s="203"/>
      <c r="BO50" s="203"/>
      <c r="BP50" s="203"/>
      <c r="BQ50" s="203"/>
      <c r="BR50" s="203"/>
      <c r="BS50" s="203"/>
      <c r="BT50" s="211" t="s">
        <v>1743</v>
      </c>
      <c r="BU50" s="320" t="s">
        <v>4245</v>
      </c>
      <c r="BV50" s="186">
        <v>0</v>
      </c>
      <c r="BW50" s="186">
        <v>0</v>
      </c>
      <c r="BX50" s="186">
        <f t="shared" ref="BX50:BX62" si="11">BV50-BW50</f>
        <v>0</v>
      </c>
      <c r="BY50" s="186">
        <f>12-2</f>
        <v>10</v>
      </c>
      <c r="BZ50" s="190"/>
      <c r="CA50" s="207" t="s">
        <v>4243</v>
      </c>
      <c r="CB50" s="190" t="s">
        <v>2753</v>
      </c>
    </row>
    <row r="51" spans="1:80" ht="15.75" customHeight="1">
      <c r="A51" s="186">
        <f t="shared" si="7"/>
        <v>45</v>
      </c>
      <c r="B51" s="187" t="s">
        <v>255</v>
      </c>
      <c r="C51" s="188" t="s">
        <v>256</v>
      </c>
      <c r="D51" s="189" t="s">
        <v>257</v>
      </c>
      <c r="E51" s="190" t="s">
        <v>248</v>
      </c>
      <c r="F51" s="191" t="s">
        <v>12</v>
      </c>
      <c r="G51" s="186" t="s">
        <v>3173</v>
      </c>
      <c r="H51" s="186" t="s">
        <v>209</v>
      </c>
      <c r="I51" s="202" t="s">
        <v>176</v>
      </c>
      <c r="J51" s="192" t="s">
        <v>209</v>
      </c>
      <c r="K51" s="192" t="s">
        <v>1212</v>
      </c>
      <c r="L51" s="190"/>
      <c r="M51" s="193" t="s">
        <v>85</v>
      </c>
      <c r="N51" s="188" t="s">
        <v>190</v>
      </c>
      <c r="O51" s="194" t="s">
        <v>258</v>
      </c>
      <c r="P51" s="492">
        <v>35235</v>
      </c>
      <c r="Q51" s="196" t="str">
        <f t="shared" ca="1" si="8"/>
        <v>25 Tahun 8 Bulan</v>
      </c>
      <c r="R51" s="190"/>
      <c r="S51" s="197">
        <v>42246</v>
      </c>
      <c r="T51" s="198" t="str">
        <f t="shared" ca="1" si="9"/>
        <v>6Tahun</v>
      </c>
      <c r="U51" s="199" t="str">
        <f t="shared" ca="1" si="10"/>
        <v>6Bulan</v>
      </c>
      <c r="V51" s="186"/>
      <c r="W51" s="209" t="s">
        <v>5179</v>
      </c>
      <c r="X51" s="217"/>
      <c r="Y51" s="190"/>
      <c r="Z51" s="187" t="s">
        <v>259</v>
      </c>
      <c r="AA51" s="251" t="s">
        <v>260</v>
      </c>
      <c r="AB51" s="202" t="s">
        <v>76</v>
      </c>
      <c r="AC51" s="190"/>
      <c r="AD51" s="190"/>
      <c r="AE51" s="190"/>
      <c r="AF51" s="190"/>
      <c r="AG51" s="190"/>
      <c r="AH51" s="190"/>
      <c r="AI51" s="190"/>
      <c r="AJ51" s="190"/>
      <c r="AK51" s="190"/>
      <c r="AL51" s="190"/>
      <c r="AM51" s="229" t="s">
        <v>2454</v>
      </c>
      <c r="AN51" s="189"/>
      <c r="AO51" s="193"/>
      <c r="AP51" s="193"/>
      <c r="AQ51" s="190"/>
      <c r="AR51" s="190"/>
      <c r="AS51" s="190"/>
      <c r="AT51" s="190"/>
      <c r="AU51" s="193"/>
      <c r="AV51" s="193"/>
      <c r="AW51" s="506" t="s">
        <v>261</v>
      </c>
      <c r="AX51" s="200" t="s">
        <v>78</v>
      </c>
      <c r="AY51" s="190"/>
      <c r="AZ51" s="345" t="s">
        <v>4249</v>
      </c>
      <c r="BA51" s="203">
        <v>0</v>
      </c>
      <c r="BB51" s="203"/>
      <c r="BC51" s="203"/>
      <c r="BD51" s="203"/>
      <c r="BE51" s="203"/>
      <c r="BF51" s="203"/>
      <c r="BG51" s="203">
        <v>500000</v>
      </c>
      <c r="BH51" s="203"/>
      <c r="BI51" s="203"/>
      <c r="BJ51" s="203"/>
      <c r="BK51" s="203"/>
      <c r="BL51" s="203"/>
      <c r="BM51" s="203"/>
      <c r="BN51" s="203"/>
      <c r="BO51" s="203"/>
      <c r="BP51" s="203"/>
      <c r="BQ51" s="203"/>
      <c r="BR51" s="203"/>
      <c r="BS51" s="203"/>
      <c r="BT51" s="202"/>
      <c r="BU51" s="190"/>
      <c r="BV51" s="186">
        <v>12</v>
      </c>
      <c r="BW51" s="186">
        <v>0</v>
      </c>
      <c r="BX51" s="186">
        <f t="shared" si="11"/>
        <v>12</v>
      </c>
      <c r="BY51" s="186">
        <v>12</v>
      </c>
      <c r="BZ51" s="190"/>
      <c r="CA51" s="207" t="s">
        <v>4243</v>
      </c>
      <c r="CB51" s="190" t="s">
        <v>2753</v>
      </c>
    </row>
    <row r="52" spans="1:80" ht="15.75" customHeight="1">
      <c r="A52" s="186">
        <f t="shared" si="7"/>
        <v>46</v>
      </c>
      <c r="B52" s="187" t="s">
        <v>255</v>
      </c>
      <c r="C52" s="188" t="s">
        <v>1073</v>
      </c>
      <c r="D52" s="189" t="s">
        <v>1074</v>
      </c>
      <c r="E52" s="190" t="s">
        <v>2654</v>
      </c>
      <c r="F52" s="191" t="s">
        <v>12</v>
      </c>
      <c r="G52" s="186" t="s">
        <v>3173</v>
      </c>
      <c r="H52" s="186" t="s">
        <v>209</v>
      </c>
      <c r="I52" s="202" t="s">
        <v>176</v>
      </c>
      <c r="J52" s="192" t="s">
        <v>209</v>
      </c>
      <c r="K52" s="192" t="s">
        <v>1212</v>
      </c>
      <c r="L52" s="190"/>
      <c r="M52" s="193" t="s">
        <v>85</v>
      </c>
      <c r="N52" s="193" t="s">
        <v>2604</v>
      </c>
      <c r="O52" s="194" t="s">
        <v>125</v>
      </c>
      <c r="P52" s="492">
        <v>36172</v>
      </c>
      <c r="Q52" s="196" t="str">
        <f t="shared" ca="1" si="8"/>
        <v>23 Tahun 1 Bulan</v>
      </c>
      <c r="R52" s="190"/>
      <c r="S52" s="197">
        <v>43266</v>
      </c>
      <c r="T52" s="198" t="str">
        <f t="shared" ca="1" si="9"/>
        <v>3Tahun</v>
      </c>
      <c r="U52" s="199" t="str">
        <f t="shared" ca="1" si="10"/>
        <v>9Bulan</v>
      </c>
      <c r="V52" s="186"/>
      <c r="W52" s="209" t="s">
        <v>88</v>
      </c>
      <c r="X52" s="217"/>
      <c r="Y52" s="190" t="s">
        <v>5176</v>
      </c>
      <c r="Z52" s="187" t="s">
        <v>1075</v>
      </c>
      <c r="AA52" s="251" t="s">
        <v>1076</v>
      </c>
      <c r="AB52" s="202" t="s">
        <v>76</v>
      </c>
      <c r="AC52" s="190"/>
      <c r="AD52" s="190"/>
      <c r="AE52" s="190"/>
      <c r="AF52" s="190"/>
      <c r="AG52" s="190"/>
      <c r="AH52" s="190"/>
      <c r="AI52" s="190"/>
      <c r="AJ52" s="190"/>
      <c r="AK52" s="190"/>
      <c r="AL52" s="190"/>
      <c r="AM52" s="187" t="s">
        <v>2943</v>
      </c>
      <c r="AN52" s="189" t="s">
        <v>5177</v>
      </c>
      <c r="AO52" s="193" t="s">
        <v>5178</v>
      </c>
      <c r="AP52" s="193"/>
      <c r="AQ52" s="190"/>
      <c r="AR52" s="190"/>
      <c r="AS52" s="190"/>
      <c r="AT52" s="190"/>
      <c r="AU52" s="193"/>
      <c r="AV52" s="193"/>
      <c r="AW52" s="506" t="s">
        <v>1077</v>
      </c>
      <c r="AX52" s="200" t="s">
        <v>78</v>
      </c>
      <c r="AY52" s="190"/>
      <c r="AZ52" s="345">
        <v>1950000</v>
      </c>
      <c r="BA52" s="203">
        <v>500000</v>
      </c>
      <c r="BB52" s="203">
        <v>40988</v>
      </c>
      <c r="BC52" s="203"/>
      <c r="BD52" s="203"/>
      <c r="BE52" s="203"/>
      <c r="BF52" s="203"/>
      <c r="BG52" s="203">
        <v>300000</v>
      </c>
      <c r="BH52" s="203"/>
      <c r="BI52" s="203"/>
      <c r="BJ52" s="203"/>
      <c r="BK52" s="203"/>
      <c r="BL52" s="203"/>
      <c r="BM52" s="203"/>
      <c r="BN52" s="203"/>
      <c r="BO52" s="203"/>
      <c r="BP52" s="203"/>
      <c r="BQ52" s="203"/>
      <c r="BR52" s="203"/>
      <c r="BS52" s="203"/>
      <c r="BT52" s="202"/>
      <c r="BU52" s="190"/>
      <c r="BV52" s="186">
        <v>12</v>
      </c>
      <c r="BW52" s="186">
        <v>0</v>
      </c>
      <c r="BX52" s="186">
        <f t="shared" si="11"/>
        <v>12</v>
      </c>
      <c r="BY52" s="186">
        <v>12</v>
      </c>
      <c r="BZ52" s="190"/>
      <c r="CA52" s="207" t="s">
        <v>4244</v>
      </c>
      <c r="CB52" s="190" t="s">
        <v>2753</v>
      </c>
    </row>
    <row r="53" spans="1:80" ht="15.75" customHeight="1">
      <c r="A53" s="186">
        <f t="shared" si="7"/>
        <v>47</v>
      </c>
      <c r="B53" s="187" t="s">
        <v>255</v>
      </c>
      <c r="C53" s="188" t="s">
        <v>795</v>
      </c>
      <c r="D53" s="189" t="s">
        <v>796</v>
      </c>
      <c r="E53" s="190" t="s">
        <v>2652</v>
      </c>
      <c r="F53" s="191" t="s">
        <v>12</v>
      </c>
      <c r="G53" s="186" t="s">
        <v>3173</v>
      </c>
      <c r="H53" s="186" t="s">
        <v>174</v>
      </c>
      <c r="I53" s="202" t="s">
        <v>176</v>
      </c>
      <c r="J53" s="197" t="s">
        <v>174</v>
      </c>
      <c r="K53" s="192" t="s">
        <v>1212</v>
      </c>
      <c r="L53" s="190"/>
      <c r="M53" s="193" t="s">
        <v>85</v>
      </c>
      <c r="N53" s="205" t="s">
        <v>2604</v>
      </c>
      <c r="O53" s="194" t="s">
        <v>125</v>
      </c>
      <c r="P53" s="492">
        <v>35776</v>
      </c>
      <c r="Q53" s="196" t="str">
        <f t="shared" ca="1" si="8"/>
        <v>24 Tahun 2 Bulan</v>
      </c>
      <c r="R53" s="190"/>
      <c r="S53" s="197">
        <v>42569</v>
      </c>
      <c r="T53" s="198" t="str">
        <f t="shared" ca="1" si="9"/>
        <v>5Tahun</v>
      </c>
      <c r="U53" s="199" t="str">
        <f t="shared" ca="1" si="10"/>
        <v>7Bulan</v>
      </c>
      <c r="V53" s="186"/>
      <c r="W53" s="209" t="s">
        <v>5179</v>
      </c>
      <c r="X53" s="217"/>
      <c r="Y53" s="190" t="s">
        <v>5180</v>
      </c>
      <c r="Z53" s="187" t="s">
        <v>797</v>
      </c>
      <c r="AA53" s="201" t="s">
        <v>798</v>
      </c>
      <c r="AB53" s="202" t="s">
        <v>76</v>
      </c>
      <c r="AC53" s="190"/>
      <c r="AD53" s="190"/>
      <c r="AE53" s="190"/>
      <c r="AF53" s="190"/>
      <c r="AG53" s="190"/>
      <c r="AH53" s="190"/>
      <c r="AI53" s="190"/>
      <c r="AJ53" s="190"/>
      <c r="AK53" s="190"/>
      <c r="AL53" s="190"/>
      <c r="AM53" s="187" t="s">
        <v>202</v>
      </c>
      <c r="AN53" s="189" t="s">
        <v>5181</v>
      </c>
      <c r="AO53" s="193" t="s">
        <v>5182</v>
      </c>
      <c r="AP53" s="193"/>
      <c r="AQ53" s="190"/>
      <c r="AR53" s="190"/>
      <c r="AS53" s="190"/>
      <c r="AT53" s="190"/>
      <c r="AU53" s="193"/>
      <c r="AV53" s="193"/>
      <c r="AW53" s="506" t="s">
        <v>799</v>
      </c>
      <c r="AX53" s="200" t="s">
        <v>78</v>
      </c>
      <c r="AY53" s="190"/>
      <c r="AZ53" s="345" t="s">
        <v>4249</v>
      </c>
      <c r="BA53" s="203">
        <v>0</v>
      </c>
      <c r="BB53" s="203"/>
      <c r="BC53" s="203"/>
      <c r="BD53" s="203"/>
      <c r="BE53" s="203"/>
      <c r="BF53" s="203"/>
      <c r="BG53" s="203"/>
      <c r="BH53" s="203"/>
      <c r="BI53" s="203"/>
      <c r="BJ53" s="203"/>
      <c r="BK53" s="203"/>
      <c r="BL53" s="203"/>
      <c r="BM53" s="203"/>
      <c r="BN53" s="203"/>
      <c r="BO53" s="203"/>
      <c r="BP53" s="203"/>
      <c r="BQ53" s="203"/>
      <c r="BR53" s="203"/>
      <c r="BS53" s="203"/>
      <c r="BT53" s="202"/>
      <c r="BU53" s="190"/>
      <c r="BV53" s="186">
        <v>12</v>
      </c>
      <c r="BW53" s="186">
        <v>2</v>
      </c>
      <c r="BX53" s="186">
        <f t="shared" si="11"/>
        <v>10</v>
      </c>
      <c r="BY53" s="186">
        <v>12</v>
      </c>
      <c r="BZ53" s="190"/>
      <c r="CA53" s="190"/>
      <c r="CB53" s="190"/>
    </row>
    <row r="54" spans="1:80" ht="15.75" customHeight="1">
      <c r="A54" s="186">
        <f t="shared" si="7"/>
        <v>48</v>
      </c>
      <c r="B54" s="187" t="s">
        <v>255</v>
      </c>
      <c r="C54" s="188" t="s">
        <v>1744</v>
      </c>
      <c r="D54" s="189" t="s">
        <v>1745</v>
      </c>
      <c r="E54" s="190" t="s">
        <v>2713</v>
      </c>
      <c r="F54" s="191" t="s">
        <v>12</v>
      </c>
      <c r="G54" s="186" t="s">
        <v>3173</v>
      </c>
      <c r="H54" s="186" t="s">
        <v>174</v>
      </c>
      <c r="I54" s="186" t="s">
        <v>176</v>
      </c>
      <c r="J54" s="197" t="s">
        <v>174</v>
      </c>
      <c r="K54" s="192" t="s">
        <v>1212</v>
      </c>
      <c r="L54" s="190"/>
      <c r="M54" s="193" t="s">
        <v>85</v>
      </c>
      <c r="N54" s="193" t="s">
        <v>110</v>
      </c>
      <c r="O54" s="194" t="s">
        <v>902</v>
      </c>
      <c r="P54" s="492">
        <v>26391</v>
      </c>
      <c r="Q54" s="196" t="str">
        <f t="shared" ca="1" si="8"/>
        <v>49 Tahun 11 Bulan</v>
      </c>
      <c r="R54" s="190"/>
      <c r="S54" s="197">
        <v>33970</v>
      </c>
      <c r="T54" s="198" t="str">
        <f t="shared" ca="1" si="9"/>
        <v>29Tahun</v>
      </c>
      <c r="U54" s="199" t="str">
        <f t="shared" ca="1" si="10"/>
        <v>2Bulan</v>
      </c>
      <c r="V54" s="186"/>
      <c r="W54" s="209" t="s">
        <v>5183</v>
      </c>
      <c r="X54" s="217"/>
      <c r="Y54" s="190"/>
      <c r="Z54" s="187" t="s">
        <v>1746</v>
      </c>
      <c r="AA54" s="251" t="s">
        <v>1747</v>
      </c>
      <c r="AB54" s="202" t="s">
        <v>76</v>
      </c>
      <c r="AC54" s="190" t="s">
        <v>5184</v>
      </c>
      <c r="AD54" s="219">
        <v>27064</v>
      </c>
      <c r="AE54" s="190" t="s">
        <v>5185</v>
      </c>
      <c r="AF54" s="219">
        <v>36946</v>
      </c>
      <c r="AG54" s="190" t="s">
        <v>5186</v>
      </c>
      <c r="AH54" s="219">
        <v>39408</v>
      </c>
      <c r="AI54" s="190"/>
      <c r="AJ54" s="190"/>
      <c r="AK54" s="190"/>
      <c r="AL54" s="190"/>
      <c r="AM54" s="187" t="s">
        <v>2942</v>
      </c>
      <c r="AN54" s="189" t="s">
        <v>5174</v>
      </c>
      <c r="AO54" s="193" t="s">
        <v>5187</v>
      </c>
      <c r="AP54" s="193"/>
      <c r="AQ54" s="190"/>
      <c r="AR54" s="190"/>
      <c r="AS54" s="190"/>
      <c r="AT54" s="190"/>
      <c r="AU54" s="193"/>
      <c r="AV54" s="193"/>
      <c r="AW54" s="506" t="s">
        <v>1748</v>
      </c>
      <c r="AX54" s="200" t="s">
        <v>1749</v>
      </c>
      <c r="AY54" s="190"/>
      <c r="AZ54" s="345" t="s">
        <v>4249</v>
      </c>
      <c r="BA54" s="203">
        <v>0</v>
      </c>
      <c r="BB54" s="203"/>
      <c r="BC54" s="203"/>
      <c r="BD54" s="203"/>
      <c r="BE54" s="203"/>
      <c r="BF54" s="203"/>
      <c r="BG54" s="203"/>
      <c r="BH54" s="203"/>
      <c r="BI54" s="203"/>
      <c r="BJ54" s="203"/>
      <c r="BK54" s="203"/>
      <c r="BL54" s="203"/>
      <c r="BM54" s="203"/>
      <c r="BN54" s="203"/>
      <c r="BO54" s="203"/>
      <c r="BP54" s="203"/>
      <c r="BQ54" s="203"/>
      <c r="BR54" s="203"/>
      <c r="BS54" s="203"/>
      <c r="BT54" s="202"/>
      <c r="BU54" s="190"/>
      <c r="BV54" s="186">
        <v>12</v>
      </c>
      <c r="BW54" s="186">
        <v>0</v>
      </c>
      <c r="BX54" s="186">
        <f t="shared" si="11"/>
        <v>12</v>
      </c>
      <c r="BY54" s="186">
        <v>12</v>
      </c>
      <c r="BZ54" s="190"/>
      <c r="CA54" s="190"/>
      <c r="CB54" s="190"/>
    </row>
    <row r="55" spans="1:80" ht="15.75" customHeight="1">
      <c r="A55" s="186">
        <f t="shared" si="7"/>
        <v>49</v>
      </c>
      <c r="B55" s="187" t="s">
        <v>255</v>
      </c>
      <c r="C55" s="188" t="s">
        <v>724</v>
      </c>
      <c r="D55" s="189" t="s">
        <v>725</v>
      </c>
      <c r="E55" s="190" t="s">
        <v>2648</v>
      </c>
      <c r="F55" s="191" t="s">
        <v>12</v>
      </c>
      <c r="G55" s="186" t="s">
        <v>3173</v>
      </c>
      <c r="H55" s="186" t="s">
        <v>98</v>
      </c>
      <c r="I55" s="202" t="s">
        <v>99</v>
      </c>
      <c r="J55" s="191" t="s">
        <v>99</v>
      </c>
      <c r="K55" s="192" t="s">
        <v>1212</v>
      </c>
      <c r="L55" s="190" t="s">
        <v>412</v>
      </c>
      <c r="M55" s="193" t="s">
        <v>85</v>
      </c>
      <c r="N55" s="188" t="s">
        <v>110</v>
      </c>
      <c r="O55" s="194" t="s">
        <v>87</v>
      </c>
      <c r="P55" s="492">
        <v>27715</v>
      </c>
      <c r="Q55" s="196" t="str">
        <f t="shared" ca="1" si="8"/>
        <v>46 Tahun 3 Bulan</v>
      </c>
      <c r="R55" s="190"/>
      <c r="S55" s="197">
        <v>38518</v>
      </c>
      <c r="T55" s="198" t="str">
        <f t="shared" ca="1" si="9"/>
        <v>16Tahun</v>
      </c>
      <c r="U55" s="199" t="str">
        <f t="shared" ca="1" si="10"/>
        <v>9Bulan</v>
      </c>
      <c r="V55" s="186" t="s">
        <v>412</v>
      </c>
      <c r="W55" s="209" t="s">
        <v>5179</v>
      </c>
      <c r="X55" s="217"/>
      <c r="Y55" s="190" t="s">
        <v>5190</v>
      </c>
      <c r="Z55" s="187" t="s">
        <v>726</v>
      </c>
      <c r="AA55" s="251" t="s">
        <v>727</v>
      </c>
      <c r="AB55" s="202" t="s">
        <v>76</v>
      </c>
      <c r="AC55" s="190" t="s">
        <v>5191</v>
      </c>
      <c r="AD55" s="219">
        <v>26759</v>
      </c>
      <c r="AE55" s="190" t="s">
        <v>5192</v>
      </c>
      <c r="AF55" s="219">
        <v>37345</v>
      </c>
      <c r="AG55" s="190" t="s">
        <v>5193</v>
      </c>
      <c r="AH55" s="219">
        <v>40279</v>
      </c>
      <c r="AI55" s="190"/>
      <c r="AJ55" s="190"/>
      <c r="AK55" s="190"/>
      <c r="AL55" s="190"/>
      <c r="AM55" s="187" t="s">
        <v>202</v>
      </c>
      <c r="AN55" s="189"/>
      <c r="AO55" s="193"/>
      <c r="AP55" s="193"/>
      <c r="AQ55" s="190"/>
      <c r="AR55" s="190"/>
      <c r="AS55" s="190"/>
      <c r="AT55" s="190"/>
      <c r="AU55" s="193"/>
      <c r="AV55" s="193"/>
      <c r="AW55" s="506" t="s">
        <v>728</v>
      </c>
      <c r="AX55" s="200" t="s">
        <v>78</v>
      </c>
      <c r="AY55" s="190"/>
      <c r="AZ55" s="345" t="s">
        <v>4249</v>
      </c>
      <c r="BA55" s="203">
        <v>0</v>
      </c>
      <c r="BB55" s="203"/>
      <c r="BC55" s="203"/>
      <c r="BD55" s="203"/>
      <c r="BE55" s="203"/>
      <c r="BF55" s="203"/>
      <c r="BG55" s="203"/>
      <c r="BH55" s="203"/>
      <c r="BI55" s="203"/>
      <c r="BJ55" s="203"/>
      <c r="BK55" s="203"/>
      <c r="BL55" s="203"/>
      <c r="BM55" s="203"/>
      <c r="BN55" s="203"/>
      <c r="BO55" s="203"/>
      <c r="BP55" s="203"/>
      <c r="BQ55" s="203"/>
      <c r="BR55" s="203"/>
      <c r="BS55" s="203"/>
      <c r="BT55" s="202"/>
      <c r="BU55" s="190"/>
      <c r="BV55" s="186">
        <v>12</v>
      </c>
      <c r="BW55" s="186">
        <v>0</v>
      </c>
      <c r="BX55" s="186">
        <f t="shared" si="11"/>
        <v>12</v>
      </c>
      <c r="BY55" s="186">
        <v>12</v>
      </c>
      <c r="BZ55" s="190"/>
      <c r="CA55" s="190"/>
      <c r="CB55" s="190"/>
    </row>
    <row r="56" spans="1:80" ht="15.75" customHeight="1">
      <c r="A56" s="186">
        <f t="shared" si="7"/>
        <v>50</v>
      </c>
      <c r="B56" s="187" t="s">
        <v>255</v>
      </c>
      <c r="C56" s="342" t="s">
        <v>1106</v>
      </c>
      <c r="D56" s="189" t="s">
        <v>1107</v>
      </c>
      <c r="E56" s="190" t="s">
        <v>2711</v>
      </c>
      <c r="F56" s="191" t="s">
        <v>12</v>
      </c>
      <c r="G56" s="186" t="s">
        <v>3173</v>
      </c>
      <c r="H56" s="186" t="s">
        <v>98</v>
      </c>
      <c r="I56" s="202" t="s">
        <v>99</v>
      </c>
      <c r="J56" s="191" t="s">
        <v>99</v>
      </c>
      <c r="K56" s="192" t="s">
        <v>1212</v>
      </c>
      <c r="L56" s="190"/>
      <c r="M56" s="193" t="s">
        <v>85</v>
      </c>
      <c r="N56" s="193" t="s">
        <v>280</v>
      </c>
      <c r="O56" s="194" t="s">
        <v>902</v>
      </c>
      <c r="P56" s="492">
        <v>29610</v>
      </c>
      <c r="Q56" s="196" t="str">
        <f t="shared" ca="1" si="8"/>
        <v>41 Tahun 1 Bulan</v>
      </c>
      <c r="R56" s="190"/>
      <c r="S56" s="197">
        <v>40210</v>
      </c>
      <c r="T56" s="198" t="str">
        <f t="shared" ca="1" si="9"/>
        <v>12Tahun</v>
      </c>
      <c r="U56" s="199" t="str">
        <f t="shared" ca="1" si="10"/>
        <v>1Bulan</v>
      </c>
      <c r="V56" s="186"/>
      <c r="W56" s="209" t="s">
        <v>5183</v>
      </c>
      <c r="X56" s="217"/>
      <c r="Y56" s="190"/>
      <c r="Z56" s="187" t="s">
        <v>1108</v>
      </c>
      <c r="AA56" s="251" t="s">
        <v>1109</v>
      </c>
      <c r="AB56" s="202" t="s">
        <v>76</v>
      </c>
      <c r="AC56" s="190" t="s">
        <v>5188</v>
      </c>
      <c r="AD56" s="190" t="s">
        <v>5189</v>
      </c>
      <c r="AE56" s="190"/>
      <c r="AF56" s="190"/>
      <c r="AG56" s="190"/>
      <c r="AH56" s="190"/>
      <c r="AI56" s="190"/>
      <c r="AJ56" s="190"/>
      <c r="AK56" s="190"/>
      <c r="AL56" s="190"/>
      <c r="AM56" s="187" t="s">
        <v>202</v>
      </c>
      <c r="AN56" s="189"/>
      <c r="AO56" s="193"/>
      <c r="AP56" s="193"/>
      <c r="AQ56" s="190"/>
      <c r="AR56" s="190"/>
      <c r="AS56" s="190"/>
      <c r="AT56" s="190"/>
      <c r="AU56" s="193"/>
      <c r="AV56" s="193"/>
      <c r="AW56" s="506" t="s">
        <v>1110</v>
      </c>
      <c r="AX56" s="200" t="s">
        <v>78</v>
      </c>
      <c r="AY56" s="190"/>
      <c r="AZ56" s="345" t="s">
        <v>4249</v>
      </c>
      <c r="BA56" s="203">
        <v>0</v>
      </c>
      <c r="BB56" s="203"/>
      <c r="BC56" s="203"/>
      <c r="BD56" s="203"/>
      <c r="BE56" s="203"/>
      <c r="BF56" s="203"/>
      <c r="BG56" s="203"/>
      <c r="BH56" s="203"/>
      <c r="BI56" s="203"/>
      <c r="BJ56" s="203"/>
      <c r="BK56" s="203"/>
      <c r="BL56" s="203"/>
      <c r="BM56" s="203"/>
      <c r="BN56" s="203"/>
      <c r="BO56" s="203"/>
      <c r="BP56" s="203"/>
      <c r="BQ56" s="203"/>
      <c r="BR56" s="203"/>
      <c r="BS56" s="203"/>
      <c r="BT56" s="202"/>
      <c r="BU56" s="190"/>
      <c r="BV56" s="186">
        <v>12</v>
      </c>
      <c r="BW56" s="186">
        <v>0</v>
      </c>
      <c r="BX56" s="186">
        <f t="shared" si="11"/>
        <v>12</v>
      </c>
      <c r="BY56" s="186">
        <v>12</v>
      </c>
      <c r="BZ56" s="190"/>
      <c r="CA56" s="190"/>
      <c r="CB56" s="190"/>
    </row>
    <row r="57" spans="1:80" ht="15.75" customHeight="1">
      <c r="A57" s="186">
        <f t="shared" si="7"/>
        <v>51</v>
      </c>
      <c r="B57" s="187" t="s">
        <v>255</v>
      </c>
      <c r="C57" s="188" t="s">
        <v>1269</v>
      </c>
      <c r="D57" s="189" t="s">
        <v>1270</v>
      </c>
      <c r="E57" s="190" t="s">
        <v>2712</v>
      </c>
      <c r="F57" s="191" t="s">
        <v>12</v>
      </c>
      <c r="G57" s="186" t="s">
        <v>3173</v>
      </c>
      <c r="H57" s="186" t="s">
        <v>98</v>
      </c>
      <c r="I57" s="202" t="s">
        <v>99</v>
      </c>
      <c r="J57" s="191" t="s">
        <v>99</v>
      </c>
      <c r="K57" s="192" t="s">
        <v>1212</v>
      </c>
      <c r="L57" s="190"/>
      <c r="M57" s="193" t="s">
        <v>85</v>
      </c>
      <c r="N57" s="193" t="s">
        <v>2604</v>
      </c>
      <c r="O57" s="194" t="s">
        <v>1271</v>
      </c>
      <c r="P57" s="492">
        <v>31456</v>
      </c>
      <c r="Q57" s="196" t="str">
        <f t="shared" ca="1" si="8"/>
        <v>36 Tahun 0 Bulan</v>
      </c>
      <c r="R57" s="190"/>
      <c r="S57" s="197">
        <v>41374</v>
      </c>
      <c r="T57" s="198" t="str">
        <f t="shared" ca="1" si="9"/>
        <v>8Tahun</v>
      </c>
      <c r="U57" s="199" t="str">
        <f t="shared" ca="1" si="10"/>
        <v>11Bulan</v>
      </c>
      <c r="V57" s="186"/>
      <c r="W57" s="209" t="s">
        <v>5179</v>
      </c>
      <c r="X57" s="217"/>
      <c r="Y57" s="190" t="s">
        <v>5203</v>
      </c>
      <c r="Z57" s="187" t="s">
        <v>1272</v>
      </c>
      <c r="AA57" s="251" t="s">
        <v>1273</v>
      </c>
      <c r="AB57" s="202" t="s">
        <v>76</v>
      </c>
      <c r="AC57" s="190"/>
      <c r="AD57" s="190"/>
      <c r="AE57" s="190"/>
      <c r="AF57" s="190"/>
      <c r="AG57" s="190"/>
      <c r="AH57" s="190"/>
      <c r="AI57" s="190"/>
      <c r="AJ57" s="190"/>
      <c r="AK57" s="190"/>
      <c r="AL57" s="190"/>
      <c r="AM57" s="187" t="s">
        <v>202</v>
      </c>
      <c r="AN57" s="189"/>
      <c r="AO57" s="193"/>
      <c r="AP57" s="193"/>
      <c r="AQ57" s="190"/>
      <c r="AR57" s="190"/>
      <c r="AS57" s="190"/>
      <c r="AT57" s="190"/>
      <c r="AU57" s="193"/>
      <c r="AV57" s="193"/>
      <c r="AW57" s="506" t="s">
        <v>1274</v>
      </c>
      <c r="AX57" s="200" t="s">
        <v>78</v>
      </c>
      <c r="AY57" s="190"/>
      <c r="AZ57" s="345" t="s">
        <v>4249</v>
      </c>
      <c r="BA57" s="203">
        <v>0</v>
      </c>
      <c r="BB57" s="203"/>
      <c r="BC57" s="203"/>
      <c r="BD57" s="203"/>
      <c r="BE57" s="203"/>
      <c r="BF57" s="203"/>
      <c r="BG57" s="203"/>
      <c r="BH57" s="203"/>
      <c r="BI57" s="203"/>
      <c r="BJ57" s="203"/>
      <c r="BK57" s="203"/>
      <c r="BL57" s="203"/>
      <c r="BM57" s="203"/>
      <c r="BN57" s="203"/>
      <c r="BO57" s="203"/>
      <c r="BP57" s="203"/>
      <c r="BQ57" s="203"/>
      <c r="BR57" s="203"/>
      <c r="BS57" s="203"/>
      <c r="BT57" s="202"/>
      <c r="BU57" s="190"/>
      <c r="BV57" s="186">
        <v>12</v>
      </c>
      <c r="BW57" s="186">
        <v>0</v>
      </c>
      <c r="BX57" s="186">
        <f t="shared" si="11"/>
        <v>12</v>
      </c>
      <c r="BY57" s="186">
        <v>12</v>
      </c>
      <c r="BZ57" s="190"/>
      <c r="CA57" s="190"/>
      <c r="CB57" s="190"/>
    </row>
    <row r="58" spans="1:80" ht="15.75" customHeight="1">
      <c r="A58" s="186">
        <f t="shared" si="7"/>
        <v>52</v>
      </c>
      <c r="B58" s="187" t="s">
        <v>255</v>
      </c>
      <c r="C58" s="188" t="s">
        <v>1486</v>
      </c>
      <c r="D58" s="189" t="s">
        <v>1487</v>
      </c>
      <c r="E58" s="190" t="s">
        <v>1998</v>
      </c>
      <c r="F58" s="191" t="s">
        <v>12</v>
      </c>
      <c r="G58" s="186" t="s">
        <v>3173</v>
      </c>
      <c r="H58" s="186" t="s">
        <v>98</v>
      </c>
      <c r="I58" s="202" t="s">
        <v>99</v>
      </c>
      <c r="J58" s="191" t="s">
        <v>99</v>
      </c>
      <c r="K58" s="192" t="s">
        <v>1212</v>
      </c>
      <c r="L58" s="190"/>
      <c r="M58" s="193" t="s">
        <v>85</v>
      </c>
      <c r="N58" s="212" t="s">
        <v>71</v>
      </c>
      <c r="O58" s="194" t="s">
        <v>902</v>
      </c>
      <c r="P58" s="492">
        <v>28424</v>
      </c>
      <c r="Q58" s="196" t="str">
        <f t="shared" ca="1" si="8"/>
        <v>44 Tahun 4 Bulan</v>
      </c>
      <c r="R58" s="190"/>
      <c r="S58" s="197">
        <v>39814</v>
      </c>
      <c r="T58" s="198" t="str">
        <f t="shared" ca="1" si="9"/>
        <v>13Tahun</v>
      </c>
      <c r="U58" s="199" t="str">
        <f t="shared" ca="1" si="10"/>
        <v>2Bulan</v>
      </c>
      <c r="V58" s="186"/>
      <c r="W58" s="209"/>
      <c r="X58" s="217"/>
      <c r="Y58" s="190"/>
      <c r="Z58" s="187" t="s">
        <v>1488</v>
      </c>
      <c r="AA58" s="251" t="s">
        <v>1489</v>
      </c>
      <c r="AB58" s="202" t="s">
        <v>76</v>
      </c>
      <c r="AC58" s="190" t="s">
        <v>5171</v>
      </c>
      <c r="AD58" s="219">
        <v>28425</v>
      </c>
      <c r="AE58" s="190" t="s">
        <v>5172</v>
      </c>
      <c r="AF58" s="190" t="s">
        <v>5173</v>
      </c>
      <c r="AG58" s="190"/>
      <c r="AH58" s="190"/>
      <c r="AI58" s="190"/>
      <c r="AJ58" s="190"/>
      <c r="AK58" s="190"/>
      <c r="AL58" s="190"/>
      <c r="AM58" s="229" t="s">
        <v>2450</v>
      </c>
      <c r="AN58" s="189" t="s">
        <v>5174</v>
      </c>
      <c r="AO58" s="193" t="s">
        <v>5175</v>
      </c>
      <c r="AP58" s="193"/>
      <c r="AQ58" s="190"/>
      <c r="AR58" s="190"/>
      <c r="AS58" s="190"/>
      <c r="AT58" s="190"/>
      <c r="AU58" s="193"/>
      <c r="AV58" s="193"/>
      <c r="AW58" s="506" t="s">
        <v>1490</v>
      </c>
      <c r="AX58" s="200" t="s">
        <v>78</v>
      </c>
      <c r="AY58" s="190"/>
      <c r="AZ58" s="345">
        <v>2700000</v>
      </c>
      <c r="BA58" s="203">
        <f>20000*26</f>
        <v>520000</v>
      </c>
      <c r="BB58" s="203">
        <v>250000</v>
      </c>
      <c r="BC58" s="203"/>
      <c r="BD58" s="203"/>
      <c r="BE58" s="203"/>
      <c r="BF58" s="203"/>
      <c r="BG58" s="203"/>
      <c r="BH58" s="203"/>
      <c r="BI58" s="203"/>
      <c r="BJ58" s="203"/>
      <c r="BK58" s="203"/>
      <c r="BL58" s="203"/>
      <c r="BM58" s="203"/>
      <c r="BN58" s="203"/>
      <c r="BO58" s="203"/>
      <c r="BP58" s="203"/>
      <c r="BQ58" s="203"/>
      <c r="BR58" s="203"/>
      <c r="BS58" s="203"/>
      <c r="BT58" s="202"/>
      <c r="BU58" s="190"/>
      <c r="BV58" s="186">
        <v>12</v>
      </c>
      <c r="BW58" s="186">
        <v>0</v>
      </c>
      <c r="BX58" s="186">
        <f t="shared" si="11"/>
        <v>12</v>
      </c>
      <c r="BY58" s="186">
        <v>12</v>
      </c>
      <c r="BZ58" s="190"/>
      <c r="CA58" s="207" t="s">
        <v>4243</v>
      </c>
      <c r="CB58" s="190" t="s">
        <v>2753</v>
      </c>
    </row>
    <row r="59" spans="1:80" ht="15.75" customHeight="1">
      <c r="A59" s="186">
        <f t="shared" si="7"/>
        <v>53</v>
      </c>
      <c r="B59" s="187" t="s">
        <v>255</v>
      </c>
      <c r="C59" s="188" t="s">
        <v>1649</v>
      </c>
      <c r="D59" s="189" t="s">
        <v>1650</v>
      </c>
      <c r="E59" s="190" t="s">
        <v>2650</v>
      </c>
      <c r="F59" s="191" t="s">
        <v>12</v>
      </c>
      <c r="G59" s="186" t="s">
        <v>3173</v>
      </c>
      <c r="H59" s="186" t="s">
        <v>98</v>
      </c>
      <c r="I59" s="202" t="s">
        <v>99</v>
      </c>
      <c r="J59" s="191" t="s">
        <v>99</v>
      </c>
      <c r="K59" s="192" t="s">
        <v>1212</v>
      </c>
      <c r="L59" s="190"/>
      <c r="M59" s="193" t="s">
        <v>85</v>
      </c>
      <c r="N59" s="193" t="s">
        <v>71</v>
      </c>
      <c r="O59" s="194" t="s">
        <v>902</v>
      </c>
      <c r="P59" s="492">
        <v>27937</v>
      </c>
      <c r="Q59" s="196" t="str">
        <f t="shared" ca="1" si="8"/>
        <v>45 Tahun 8 Bulan</v>
      </c>
      <c r="R59" s="190"/>
      <c r="S59" s="197">
        <v>39934</v>
      </c>
      <c r="T59" s="198" t="str">
        <f t="shared" ca="1" si="9"/>
        <v>12Tahun</v>
      </c>
      <c r="U59" s="199" t="str">
        <f t="shared" ca="1" si="10"/>
        <v>10Bulan</v>
      </c>
      <c r="V59" s="186"/>
      <c r="W59" s="209" t="s">
        <v>5179</v>
      </c>
      <c r="X59" s="217"/>
      <c r="Y59" s="190" t="s">
        <v>5200</v>
      </c>
      <c r="Z59" s="187" t="s">
        <v>1651</v>
      </c>
      <c r="AA59" s="251" t="s">
        <v>1652</v>
      </c>
      <c r="AB59" s="202" t="s">
        <v>76</v>
      </c>
      <c r="AC59" s="190" t="s">
        <v>5201</v>
      </c>
      <c r="AD59" s="219">
        <v>27560</v>
      </c>
      <c r="AE59" s="190" t="s">
        <v>5202</v>
      </c>
      <c r="AF59" s="219">
        <v>37417</v>
      </c>
      <c r="AG59" s="190"/>
      <c r="AH59" s="190"/>
      <c r="AI59" s="190"/>
      <c r="AJ59" s="190"/>
      <c r="AK59" s="190"/>
      <c r="AL59" s="190"/>
      <c r="AM59" s="187" t="s">
        <v>202</v>
      </c>
      <c r="AN59" s="189"/>
      <c r="AO59" s="193"/>
      <c r="AP59" s="193"/>
      <c r="AQ59" s="190"/>
      <c r="AR59" s="190"/>
      <c r="AS59" s="190"/>
      <c r="AT59" s="190"/>
      <c r="AU59" s="193"/>
      <c r="AV59" s="193"/>
      <c r="AW59" s="506" t="s">
        <v>1653</v>
      </c>
      <c r="AX59" s="200" t="s">
        <v>78</v>
      </c>
      <c r="AY59" s="190"/>
      <c r="AZ59" s="345" t="s">
        <v>4249</v>
      </c>
      <c r="BA59" s="203">
        <v>0</v>
      </c>
      <c r="BB59" s="203"/>
      <c r="BC59" s="203"/>
      <c r="BD59" s="203"/>
      <c r="BE59" s="203"/>
      <c r="BF59" s="203"/>
      <c r="BG59" s="203"/>
      <c r="BH59" s="203"/>
      <c r="BI59" s="203"/>
      <c r="BJ59" s="203"/>
      <c r="BK59" s="203"/>
      <c r="BL59" s="203"/>
      <c r="BM59" s="203"/>
      <c r="BN59" s="203"/>
      <c r="BO59" s="203"/>
      <c r="BP59" s="203"/>
      <c r="BQ59" s="203"/>
      <c r="BR59" s="203"/>
      <c r="BS59" s="203"/>
      <c r="BT59" s="202"/>
      <c r="BU59" s="190"/>
      <c r="BV59" s="186">
        <v>12</v>
      </c>
      <c r="BW59" s="186">
        <v>0</v>
      </c>
      <c r="BX59" s="186">
        <f t="shared" si="11"/>
        <v>12</v>
      </c>
      <c r="BY59" s="186">
        <v>12</v>
      </c>
      <c r="BZ59" s="190"/>
      <c r="CA59" s="190"/>
      <c r="CB59" s="190"/>
    </row>
    <row r="60" spans="1:80" ht="15.75" customHeight="1">
      <c r="A60" s="186">
        <f t="shared" si="7"/>
        <v>54</v>
      </c>
      <c r="B60" s="187" t="s">
        <v>255</v>
      </c>
      <c r="C60" s="188" t="s">
        <v>1467</v>
      </c>
      <c r="D60" s="189" t="s">
        <v>1468</v>
      </c>
      <c r="E60" s="190" t="s">
        <v>2655</v>
      </c>
      <c r="F60" s="191" t="s">
        <v>12</v>
      </c>
      <c r="G60" s="186" t="s">
        <v>3173</v>
      </c>
      <c r="H60" s="186" t="s">
        <v>98</v>
      </c>
      <c r="I60" s="202" t="s">
        <v>99</v>
      </c>
      <c r="J60" s="191" t="s">
        <v>99</v>
      </c>
      <c r="K60" s="192" t="s">
        <v>1212</v>
      </c>
      <c r="L60" s="190"/>
      <c r="M60" s="193" t="s">
        <v>85</v>
      </c>
      <c r="N60" s="193"/>
      <c r="O60" s="194" t="s">
        <v>167</v>
      </c>
      <c r="P60" s="492">
        <v>36324</v>
      </c>
      <c r="Q60" s="196" t="str">
        <f t="shared" ca="1" si="8"/>
        <v>22 Tahun 8 Bulan</v>
      </c>
      <c r="R60" s="190"/>
      <c r="S60" s="197">
        <v>43252</v>
      </c>
      <c r="T60" s="198" t="str">
        <f t="shared" ca="1" si="9"/>
        <v>3Tahun</v>
      </c>
      <c r="U60" s="199" t="str">
        <f t="shared" ca="1" si="10"/>
        <v>9Bulan</v>
      </c>
      <c r="V60" s="186"/>
      <c r="W60" s="209" t="s">
        <v>1</v>
      </c>
      <c r="X60" s="217"/>
      <c r="Y60" s="190"/>
      <c r="Z60" s="187" t="s">
        <v>1469</v>
      </c>
      <c r="AA60" s="251" t="s">
        <v>1470</v>
      </c>
      <c r="AB60" s="202" t="s">
        <v>76</v>
      </c>
      <c r="AC60" s="190"/>
      <c r="AD60" s="190"/>
      <c r="AE60" s="190"/>
      <c r="AF60" s="190"/>
      <c r="AG60" s="190"/>
      <c r="AH60" s="190"/>
      <c r="AI60" s="190"/>
      <c r="AJ60" s="190"/>
      <c r="AK60" s="190"/>
      <c r="AL60" s="190"/>
      <c r="AM60" s="187" t="s">
        <v>2944</v>
      </c>
      <c r="AN60" s="189" t="s">
        <v>5167</v>
      </c>
      <c r="AO60" s="193" t="s">
        <v>5168</v>
      </c>
      <c r="AP60" s="193"/>
      <c r="AQ60" s="190"/>
      <c r="AR60" s="190"/>
      <c r="AS60" s="190"/>
      <c r="AT60" s="190"/>
      <c r="AU60" s="193"/>
      <c r="AV60" s="193"/>
      <c r="AW60" s="506" t="s">
        <v>1471</v>
      </c>
      <c r="AX60" s="200" t="s">
        <v>78</v>
      </c>
      <c r="AY60" s="190"/>
      <c r="AZ60" s="345" t="s">
        <v>4249</v>
      </c>
      <c r="BA60" s="203">
        <v>0</v>
      </c>
      <c r="BB60" s="203"/>
      <c r="BC60" s="203"/>
      <c r="BD60" s="203"/>
      <c r="BE60" s="203"/>
      <c r="BF60" s="203"/>
      <c r="BG60" s="203"/>
      <c r="BH60" s="203"/>
      <c r="BI60" s="203"/>
      <c r="BJ60" s="203"/>
      <c r="BK60" s="203"/>
      <c r="BL60" s="203"/>
      <c r="BM60" s="203"/>
      <c r="BN60" s="203"/>
      <c r="BO60" s="203"/>
      <c r="BP60" s="203"/>
      <c r="BQ60" s="203"/>
      <c r="BR60" s="203"/>
      <c r="BS60" s="203"/>
      <c r="BT60" s="202"/>
      <c r="BU60" s="190"/>
      <c r="BV60" s="186">
        <v>12</v>
      </c>
      <c r="BW60" s="186">
        <v>0</v>
      </c>
      <c r="BX60" s="186">
        <f t="shared" si="11"/>
        <v>12</v>
      </c>
      <c r="BY60" s="186">
        <v>12</v>
      </c>
      <c r="BZ60" s="190"/>
      <c r="CA60" s="190"/>
      <c r="CB60" s="190"/>
    </row>
    <row r="61" spans="1:80" ht="15.75" customHeight="1">
      <c r="A61" s="186">
        <f t="shared" si="7"/>
        <v>55</v>
      </c>
      <c r="B61" s="189" t="s">
        <v>255</v>
      </c>
      <c r="C61" s="216" t="s">
        <v>842</v>
      </c>
      <c r="D61" s="217" t="s">
        <v>843</v>
      </c>
      <c r="E61" s="190" t="s">
        <v>2636</v>
      </c>
      <c r="F61" s="191" t="s">
        <v>12</v>
      </c>
      <c r="G61" s="186" t="s">
        <v>3181</v>
      </c>
      <c r="H61" s="186" t="s">
        <v>98</v>
      </c>
      <c r="I61" s="202" t="s">
        <v>99</v>
      </c>
      <c r="J61" s="191" t="s">
        <v>99</v>
      </c>
      <c r="K61" s="192" t="s">
        <v>1212</v>
      </c>
      <c r="L61" s="190"/>
      <c r="M61" s="193" t="s">
        <v>85</v>
      </c>
      <c r="N61" s="212" t="s">
        <v>2604</v>
      </c>
      <c r="O61" s="194" t="s">
        <v>3997</v>
      </c>
      <c r="P61" s="492">
        <v>37005</v>
      </c>
      <c r="Q61" s="196" t="str">
        <f t="shared" ca="1" si="8"/>
        <v>20 Tahun 10 Bulan</v>
      </c>
      <c r="R61" s="190"/>
      <c r="S61" s="206">
        <v>43906</v>
      </c>
      <c r="T61" s="198" t="str">
        <f t="shared" ca="1" si="9"/>
        <v>1Tahun</v>
      </c>
      <c r="U61" s="199" t="str">
        <f t="shared" ca="1" si="10"/>
        <v>12Bulan</v>
      </c>
      <c r="V61" s="186" t="s">
        <v>73</v>
      </c>
      <c r="W61" s="189" t="s">
        <v>88</v>
      </c>
      <c r="X61" s="217"/>
      <c r="Y61" s="190"/>
      <c r="Z61" s="207" t="s">
        <v>845</v>
      </c>
      <c r="AA61" s="208" t="s">
        <v>846</v>
      </c>
      <c r="AB61" s="191" t="s">
        <v>76</v>
      </c>
      <c r="AC61" s="190"/>
      <c r="AD61" s="190"/>
      <c r="AE61" s="190"/>
      <c r="AF61" s="190"/>
      <c r="AG61" s="190"/>
      <c r="AH61" s="190"/>
      <c r="AI61" s="190"/>
      <c r="AJ61" s="190"/>
      <c r="AK61" s="190"/>
      <c r="AL61" s="190"/>
      <c r="AM61" s="229" t="s">
        <v>2428</v>
      </c>
      <c r="AN61" s="189"/>
      <c r="AO61" s="193"/>
      <c r="AP61" s="193"/>
      <c r="AQ61" s="190"/>
      <c r="AR61" s="190"/>
      <c r="AS61" s="190"/>
      <c r="AT61" s="190"/>
      <c r="AU61" s="193"/>
      <c r="AV61" s="193"/>
      <c r="AW61" s="505" t="s">
        <v>847</v>
      </c>
      <c r="AX61" s="207" t="s">
        <v>848</v>
      </c>
      <c r="AY61" s="190"/>
      <c r="AZ61" s="345">
        <v>1500000</v>
      </c>
      <c r="BA61" s="203">
        <v>500000</v>
      </c>
      <c r="BB61" s="203"/>
      <c r="BC61" s="203"/>
      <c r="BD61" s="203"/>
      <c r="BE61" s="203"/>
      <c r="BF61" s="203"/>
      <c r="BG61" s="203"/>
      <c r="BH61" s="203"/>
      <c r="BI61" s="203"/>
      <c r="BJ61" s="203"/>
      <c r="BK61" s="203"/>
      <c r="BL61" s="203"/>
      <c r="BM61" s="203"/>
      <c r="BN61" s="203"/>
      <c r="BO61" s="203"/>
      <c r="BP61" s="203"/>
      <c r="BQ61" s="203"/>
      <c r="BR61" s="203"/>
      <c r="BS61" s="203"/>
      <c r="BT61" s="191"/>
      <c r="BU61" s="190" t="s">
        <v>4001</v>
      </c>
      <c r="BV61" s="186">
        <f>12-2</f>
        <v>10</v>
      </c>
      <c r="BW61" s="186">
        <v>0</v>
      </c>
      <c r="BX61" s="186">
        <f t="shared" si="11"/>
        <v>10</v>
      </c>
      <c r="BY61" s="186">
        <v>12</v>
      </c>
      <c r="BZ61" s="190"/>
      <c r="CA61" s="190"/>
      <c r="CB61" s="190"/>
    </row>
    <row r="62" spans="1:80" ht="15.75" customHeight="1">
      <c r="A62" s="186">
        <f t="shared" si="7"/>
        <v>56</v>
      </c>
      <c r="B62" s="187" t="s">
        <v>255</v>
      </c>
      <c r="C62" s="216" t="s">
        <v>1716</v>
      </c>
      <c r="D62" s="189" t="s">
        <v>1717</v>
      </c>
      <c r="E62" s="190" t="s">
        <v>2653</v>
      </c>
      <c r="F62" s="192" t="s">
        <v>12</v>
      </c>
      <c r="G62" s="186" t="s">
        <v>3173</v>
      </c>
      <c r="H62" s="186" t="s">
        <v>121</v>
      </c>
      <c r="I62" s="186" t="s">
        <v>122</v>
      </c>
      <c r="J62" s="191" t="s">
        <v>123</v>
      </c>
      <c r="K62" s="186" t="s">
        <v>1212</v>
      </c>
      <c r="L62" s="190" t="s">
        <v>412</v>
      </c>
      <c r="M62" s="202" t="s">
        <v>70</v>
      </c>
      <c r="N62" s="205" t="s">
        <v>2604</v>
      </c>
      <c r="O62" s="194" t="s">
        <v>87</v>
      </c>
      <c r="P62" s="492">
        <v>35722</v>
      </c>
      <c r="Q62" s="196" t="str">
        <f t="shared" ca="1" si="8"/>
        <v>24 Tahun 4 Bulan</v>
      </c>
      <c r="R62" s="190"/>
      <c r="S62" s="197">
        <v>43984</v>
      </c>
      <c r="T62" s="198" t="str">
        <f t="shared" ca="1" si="9"/>
        <v>1Tahun</v>
      </c>
      <c r="U62" s="199" t="str">
        <f t="shared" ca="1" si="10"/>
        <v>9Bulan</v>
      </c>
      <c r="V62" s="186"/>
      <c r="W62" s="200" t="s">
        <v>441</v>
      </c>
      <c r="X62" s="217"/>
      <c r="Y62" s="190"/>
      <c r="Z62" s="187" t="s">
        <v>871</v>
      </c>
      <c r="AA62" s="201" t="s">
        <v>1718</v>
      </c>
      <c r="AB62" s="202" t="s">
        <v>76</v>
      </c>
      <c r="AC62" s="190"/>
      <c r="AD62" s="190"/>
      <c r="AE62" s="190"/>
      <c r="AF62" s="190"/>
      <c r="AG62" s="190"/>
      <c r="AH62" s="190"/>
      <c r="AI62" s="190"/>
      <c r="AJ62" s="190"/>
      <c r="AK62" s="190"/>
      <c r="AL62" s="190"/>
      <c r="AM62" s="229" t="s">
        <v>2453</v>
      </c>
      <c r="AN62" s="189" t="s">
        <v>5169</v>
      </c>
      <c r="AO62" s="193" t="s">
        <v>5170</v>
      </c>
      <c r="AP62" s="193"/>
      <c r="AQ62" s="190"/>
      <c r="AR62" s="190"/>
      <c r="AS62" s="190"/>
      <c r="AT62" s="190"/>
      <c r="AU62" s="193"/>
      <c r="AV62" s="193"/>
      <c r="AW62" s="506" t="s">
        <v>1719</v>
      </c>
      <c r="AX62" s="200" t="s">
        <v>78</v>
      </c>
      <c r="AY62" s="190"/>
      <c r="AZ62" s="345">
        <v>1610000</v>
      </c>
      <c r="BA62" s="203">
        <v>0</v>
      </c>
      <c r="BB62" s="203"/>
      <c r="BC62" s="203"/>
      <c r="BD62" s="203"/>
      <c r="BE62" s="203"/>
      <c r="BF62" s="203"/>
      <c r="BG62" s="203"/>
      <c r="BH62" s="203"/>
      <c r="BI62" s="203"/>
      <c r="BJ62" s="203"/>
      <c r="BK62" s="203"/>
      <c r="BL62" s="203"/>
      <c r="BM62" s="203"/>
      <c r="BN62" s="203"/>
      <c r="BO62" s="203"/>
      <c r="BP62" s="203"/>
      <c r="BQ62" s="203"/>
      <c r="BR62" s="203"/>
      <c r="BS62" s="203"/>
      <c r="BT62" s="202"/>
      <c r="BU62" s="190"/>
      <c r="BV62" s="186">
        <f>12-5</f>
        <v>7</v>
      </c>
      <c r="BW62" s="186">
        <v>0</v>
      </c>
      <c r="BX62" s="186">
        <f t="shared" si="11"/>
        <v>7</v>
      </c>
      <c r="BY62" s="186">
        <v>12</v>
      </c>
      <c r="BZ62" s="190"/>
      <c r="CA62" s="207" t="s">
        <v>4243</v>
      </c>
      <c r="CB62" s="190" t="s">
        <v>2753</v>
      </c>
    </row>
    <row r="63" spans="1:80" ht="15.75" customHeight="1">
      <c r="A63" s="186">
        <f t="shared" si="7"/>
        <v>57</v>
      </c>
      <c r="B63" s="187" t="s">
        <v>255</v>
      </c>
      <c r="C63" s="574" t="s">
        <v>5318</v>
      </c>
      <c r="D63" s="189" t="s">
        <v>5194</v>
      </c>
      <c r="E63" s="190" t="s">
        <v>5195</v>
      </c>
      <c r="F63" s="192" t="s">
        <v>12</v>
      </c>
      <c r="G63" s="186" t="s">
        <v>3173</v>
      </c>
      <c r="H63" s="186" t="s">
        <v>98</v>
      </c>
      <c r="I63" s="186" t="s">
        <v>99</v>
      </c>
      <c r="J63" s="191" t="s">
        <v>99</v>
      </c>
      <c r="K63" s="186" t="s">
        <v>1212</v>
      </c>
      <c r="L63" s="190" t="s">
        <v>412</v>
      </c>
      <c r="M63" s="202" t="s">
        <v>85</v>
      </c>
      <c r="N63" s="205" t="s">
        <v>110</v>
      </c>
      <c r="O63" s="194" t="s">
        <v>902</v>
      </c>
      <c r="P63" s="492">
        <v>26873</v>
      </c>
      <c r="Q63" s="196" t="str">
        <f t="shared" ca="1" si="8"/>
        <v>48 Tahun 7 Bulan</v>
      </c>
      <c r="R63" s="190"/>
      <c r="S63" s="197">
        <v>40330</v>
      </c>
      <c r="T63" s="198" t="str">
        <f t="shared" ca="1" si="9"/>
        <v>11Tahun</v>
      </c>
      <c r="U63" s="199" t="str">
        <f t="shared" ca="1" si="10"/>
        <v>9Bulan</v>
      </c>
      <c r="V63" s="186"/>
      <c r="W63" s="200" t="s">
        <v>441</v>
      </c>
      <c r="X63" s="217" t="s">
        <v>5357</v>
      </c>
      <c r="Y63" s="190"/>
      <c r="Z63" s="187" t="s">
        <v>5196</v>
      </c>
      <c r="AA63" s="201" t="s">
        <v>5197</v>
      </c>
      <c r="AB63" s="202" t="s">
        <v>76</v>
      </c>
      <c r="AC63" s="190" t="s">
        <v>5198</v>
      </c>
      <c r="AD63" s="219">
        <v>25798</v>
      </c>
      <c r="AE63" s="190" t="s">
        <v>248</v>
      </c>
      <c r="AF63" s="219">
        <v>35846</v>
      </c>
      <c r="AG63" s="190" t="s">
        <v>2633</v>
      </c>
      <c r="AH63" s="190" t="s">
        <v>5199</v>
      </c>
      <c r="AI63" s="190"/>
      <c r="AJ63" s="190"/>
      <c r="AK63" s="190"/>
      <c r="AL63" s="190"/>
      <c r="AM63" s="229"/>
      <c r="AN63" s="189"/>
      <c r="AO63" s="193"/>
      <c r="AP63" s="193"/>
      <c r="AQ63" s="190"/>
      <c r="AR63" s="190"/>
      <c r="AS63" s="190"/>
      <c r="AT63" s="190"/>
      <c r="AU63" s="193"/>
      <c r="AV63" s="193"/>
      <c r="AW63" s="506"/>
      <c r="AX63" s="200"/>
      <c r="AY63" s="190"/>
      <c r="AZ63" s="345"/>
      <c r="BA63" s="203"/>
      <c r="BB63" s="203"/>
      <c r="BC63" s="203"/>
      <c r="BD63" s="203"/>
      <c r="BE63" s="203"/>
      <c r="BF63" s="203"/>
      <c r="BG63" s="203"/>
      <c r="BH63" s="203"/>
      <c r="BI63" s="203"/>
      <c r="BJ63" s="203"/>
      <c r="BK63" s="203"/>
      <c r="BL63" s="203"/>
      <c r="BM63" s="203"/>
      <c r="BN63" s="203"/>
      <c r="BO63" s="203"/>
      <c r="BP63" s="203"/>
      <c r="BQ63" s="203"/>
      <c r="BR63" s="203"/>
      <c r="BS63" s="203"/>
      <c r="BT63" s="202"/>
      <c r="BU63" s="190"/>
      <c r="BV63" s="186"/>
      <c r="BW63" s="186"/>
      <c r="BX63" s="186"/>
      <c r="BY63" s="186"/>
      <c r="BZ63" s="190"/>
      <c r="CA63" s="207"/>
      <c r="CB63" s="190"/>
    </row>
    <row r="64" spans="1:80" ht="15.75" customHeight="1">
      <c r="A64" s="186">
        <f t="shared" si="7"/>
        <v>58</v>
      </c>
      <c r="B64" s="187" t="s">
        <v>255</v>
      </c>
      <c r="C64" s="334" t="s">
        <v>997</v>
      </c>
      <c r="D64" s="189" t="s">
        <v>4096</v>
      </c>
      <c r="E64" s="190" t="s">
        <v>491</v>
      </c>
      <c r="F64" s="193" t="s">
        <v>12</v>
      </c>
      <c r="G64" s="186" t="s">
        <v>3174</v>
      </c>
      <c r="H64" s="186" t="s">
        <v>9</v>
      </c>
      <c r="I64" s="186" t="s">
        <v>446</v>
      </c>
      <c r="J64" s="192" t="s">
        <v>447</v>
      </c>
      <c r="K64" s="192" t="s">
        <v>4247</v>
      </c>
      <c r="L64" s="190" t="s">
        <v>52</v>
      </c>
      <c r="M64" s="202" t="s">
        <v>70</v>
      </c>
      <c r="N64" s="193" t="s">
        <v>228</v>
      </c>
      <c r="O64" s="194" t="s">
        <v>492</v>
      </c>
      <c r="P64" s="492">
        <v>19993</v>
      </c>
      <c r="Q64" s="196" t="str">
        <f t="shared" ca="1" si="8"/>
        <v>67 Tahun 5 Bulan</v>
      </c>
      <c r="R64" s="186"/>
      <c r="S64" s="308"/>
      <c r="T64" s="198" t="str">
        <f t="shared" ca="1" si="9"/>
        <v>122Tahun</v>
      </c>
      <c r="U64" s="199" t="str">
        <f t="shared" ca="1" si="10"/>
        <v>3Bulan</v>
      </c>
      <c r="V64" s="186" t="s">
        <v>4247</v>
      </c>
      <c r="W64" s="189"/>
      <c r="X64" s="217" t="s">
        <v>5339</v>
      </c>
      <c r="Y64" s="190"/>
      <c r="Z64" s="187" t="s">
        <v>493</v>
      </c>
      <c r="AA64" s="243"/>
      <c r="AB64" s="202" t="s">
        <v>451</v>
      </c>
      <c r="AC64" s="190"/>
      <c r="AD64" s="190"/>
      <c r="AE64" s="190"/>
      <c r="AF64" s="190"/>
      <c r="AG64" s="190"/>
      <c r="AH64" s="190"/>
      <c r="AI64" s="190"/>
      <c r="AJ64" s="190"/>
      <c r="AK64" s="190"/>
      <c r="AL64" s="190"/>
      <c r="AM64" s="187" t="s">
        <v>202</v>
      </c>
      <c r="AN64" s="189"/>
      <c r="AO64" s="193"/>
      <c r="AP64" s="193"/>
      <c r="AQ64" s="190"/>
      <c r="AR64" s="190"/>
      <c r="AS64" s="190"/>
      <c r="AT64" s="190"/>
      <c r="AU64" s="193"/>
      <c r="AV64" s="193"/>
      <c r="AW64" s="506" t="s">
        <v>494</v>
      </c>
      <c r="AX64" s="200" t="s">
        <v>78</v>
      </c>
      <c r="AY64" s="190"/>
      <c r="AZ64" s="345" t="s">
        <v>4247</v>
      </c>
      <c r="BA64" s="203"/>
      <c r="BB64" s="203"/>
      <c r="BC64" s="203"/>
      <c r="BD64" s="203"/>
      <c r="BE64" s="203"/>
      <c r="BF64" s="203"/>
      <c r="BG64" s="203"/>
      <c r="BH64" s="203"/>
      <c r="BI64" s="203"/>
      <c r="BJ64" s="203"/>
      <c r="BK64" s="203"/>
      <c r="BL64" s="203"/>
      <c r="BM64" s="203"/>
      <c r="BN64" s="203"/>
      <c r="BO64" s="203"/>
      <c r="BP64" s="203"/>
      <c r="BQ64" s="203"/>
      <c r="BR64" s="203"/>
      <c r="BS64" s="203"/>
      <c r="BT64" s="202"/>
      <c r="BU64" s="190"/>
      <c r="BV64" s="186">
        <v>0</v>
      </c>
      <c r="BW64" s="186">
        <v>0</v>
      </c>
      <c r="BX64" s="186">
        <f>BV64-BW64</f>
        <v>0</v>
      </c>
      <c r="BY64" s="263"/>
      <c r="BZ64" s="190"/>
      <c r="CA64" s="190"/>
      <c r="CB64" s="190"/>
    </row>
    <row r="65" spans="1:89" ht="15.75" customHeight="1">
      <c r="A65" s="186">
        <f t="shared" ref="A65:A68" si="12">A64+1</f>
        <v>59</v>
      </c>
      <c r="B65" s="187" t="s">
        <v>5597</v>
      </c>
      <c r="C65" s="334"/>
      <c r="D65" s="189" t="s">
        <v>5594</v>
      </c>
      <c r="E65" s="217" t="s">
        <v>5598</v>
      </c>
      <c r="F65" s="193" t="s">
        <v>12</v>
      </c>
      <c r="G65" s="186" t="s">
        <v>5601</v>
      </c>
      <c r="H65" s="186" t="s">
        <v>9</v>
      </c>
      <c r="I65" s="186" t="s">
        <v>446</v>
      </c>
      <c r="J65" s="192" t="s">
        <v>447</v>
      </c>
      <c r="K65" s="192" t="s">
        <v>1212</v>
      </c>
      <c r="L65" s="190" t="s">
        <v>4707</v>
      </c>
      <c r="M65" s="202"/>
      <c r="N65" s="193"/>
      <c r="O65" s="194"/>
      <c r="P65" s="492"/>
      <c r="Q65" s="196"/>
      <c r="R65" s="186"/>
      <c r="S65" s="308"/>
      <c r="T65" s="198"/>
      <c r="U65" s="199"/>
      <c r="V65" s="186"/>
      <c r="W65" s="189"/>
      <c r="X65" s="217"/>
      <c r="Y65" s="190"/>
      <c r="Z65" s="187"/>
      <c r="AA65" s="243"/>
      <c r="AB65" s="202"/>
      <c r="AC65" s="190"/>
      <c r="AD65" s="190"/>
      <c r="AE65" s="190"/>
      <c r="AF65" s="190"/>
      <c r="AG65" s="190"/>
      <c r="AH65" s="190"/>
      <c r="AI65" s="190"/>
      <c r="AJ65" s="190"/>
      <c r="AK65" s="190"/>
      <c r="AL65" s="190"/>
      <c r="AM65" s="187"/>
      <c r="AN65" s="189"/>
      <c r="AO65" s="193"/>
      <c r="AP65" s="193"/>
      <c r="AQ65" s="190"/>
      <c r="AR65" s="190"/>
      <c r="AS65" s="190"/>
      <c r="AT65" s="190"/>
      <c r="AU65" s="193"/>
      <c r="AV65" s="193"/>
      <c r="AW65" s="506"/>
      <c r="AX65" s="200"/>
      <c r="AY65" s="190"/>
      <c r="AZ65" s="345"/>
      <c r="BA65" s="203"/>
      <c r="BB65" s="203"/>
      <c r="BC65" s="203"/>
      <c r="BD65" s="203"/>
      <c r="BE65" s="203"/>
      <c r="BF65" s="203"/>
      <c r="BG65" s="203"/>
      <c r="BH65" s="203"/>
      <c r="BI65" s="203"/>
      <c r="BJ65" s="203"/>
      <c r="BK65" s="203"/>
      <c r="BL65" s="203"/>
      <c r="BM65" s="203"/>
      <c r="BN65" s="203"/>
      <c r="BO65" s="203"/>
      <c r="BP65" s="203"/>
      <c r="BQ65" s="203"/>
      <c r="BR65" s="203"/>
      <c r="BS65" s="203"/>
      <c r="BT65" s="202"/>
      <c r="BU65" s="190"/>
      <c r="BV65" s="186"/>
      <c r="BW65" s="186"/>
      <c r="BX65" s="186"/>
      <c r="BY65" s="263"/>
      <c r="BZ65" s="190"/>
      <c r="CA65" s="190"/>
      <c r="CB65" s="190"/>
    </row>
    <row r="66" spans="1:89" ht="15.75" customHeight="1">
      <c r="A66" s="186">
        <f t="shared" si="12"/>
        <v>60</v>
      </c>
      <c r="B66" s="187" t="s">
        <v>5597</v>
      </c>
      <c r="C66" s="334"/>
      <c r="D66" s="189" t="s">
        <v>5595</v>
      </c>
      <c r="E66" s="217" t="s">
        <v>5599</v>
      </c>
      <c r="F66" s="193" t="s">
        <v>12</v>
      </c>
      <c r="G66" s="186" t="s">
        <v>5601</v>
      </c>
      <c r="H66" s="186" t="s">
        <v>9</v>
      </c>
      <c r="I66" s="186" t="s">
        <v>446</v>
      </c>
      <c r="J66" s="192" t="s">
        <v>447</v>
      </c>
      <c r="K66" s="192" t="s">
        <v>1212</v>
      </c>
      <c r="L66" s="190" t="s">
        <v>5347</v>
      </c>
      <c r="M66" s="202"/>
      <c r="N66" s="193"/>
      <c r="O66" s="194"/>
      <c r="P66" s="492"/>
      <c r="Q66" s="196"/>
      <c r="R66" s="186"/>
      <c r="S66" s="308"/>
      <c r="T66" s="198"/>
      <c r="U66" s="199"/>
      <c r="V66" s="186"/>
      <c r="W66" s="189"/>
      <c r="X66" s="217"/>
      <c r="Y66" s="190"/>
      <c r="Z66" s="187"/>
      <c r="AA66" s="243"/>
      <c r="AB66" s="202"/>
      <c r="AC66" s="190"/>
      <c r="AD66" s="190"/>
      <c r="AE66" s="190"/>
      <c r="AF66" s="190"/>
      <c r="AG66" s="190"/>
      <c r="AH66" s="190"/>
      <c r="AI66" s="190"/>
      <c r="AJ66" s="190"/>
      <c r="AK66" s="190"/>
      <c r="AL66" s="190"/>
      <c r="AM66" s="187"/>
      <c r="AN66" s="189"/>
      <c r="AO66" s="193"/>
      <c r="AP66" s="193"/>
      <c r="AQ66" s="190"/>
      <c r="AR66" s="190"/>
      <c r="AS66" s="190"/>
      <c r="AT66" s="190"/>
      <c r="AU66" s="193"/>
      <c r="AV66" s="193"/>
      <c r="AW66" s="506"/>
      <c r="AX66" s="200"/>
      <c r="AY66" s="190"/>
      <c r="AZ66" s="345"/>
      <c r="BA66" s="203"/>
      <c r="BB66" s="203"/>
      <c r="BC66" s="203"/>
      <c r="BD66" s="203"/>
      <c r="BE66" s="203"/>
      <c r="BF66" s="203"/>
      <c r="BG66" s="203"/>
      <c r="BH66" s="203"/>
      <c r="BI66" s="203"/>
      <c r="BJ66" s="203"/>
      <c r="BK66" s="203"/>
      <c r="BL66" s="203"/>
      <c r="BM66" s="203"/>
      <c r="BN66" s="203"/>
      <c r="BO66" s="203"/>
      <c r="BP66" s="203"/>
      <c r="BQ66" s="203"/>
      <c r="BR66" s="203"/>
      <c r="BS66" s="203"/>
      <c r="BT66" s="202"/>
      <c r="BU66" s="190"/>
      <c r="BV66" s="186"/>
      <c r="BW66" s="186"/>
      <c r="BX66" s="186"/>
      <c r="BY66" s="263"/>
      <c r="BZ66" s="190"/>
      <c r="CA66" s="190"/>
      <c r="CB66" s="190"/>
    </row>
    <row r="67" spans="1:89" ht="15.75" customHeight="1">
      <c r="A67" s="186">
        <f t="shared" si="12"/>
        <v>61</v>
      </c>
      <c r="B67" s="187" t="s">
        <v>5597</v>
      </c>
      <c r="C67" s="334"/>
      <c r="D67" s="189" t="s">
        <v>5596</v>
      </c>
      <c r="E67" s="217" t="s">
        <v>5600</v>
      </c>
      <c r="F67" s="193" t="s">
        <v>12</v>
      </c>
      <c r="G67" s="186" t="s">
        <v>5601</v>
      </c>
      <c r="H67" s="186" t="s">
        <v>4915</v>
      </c>
      <c r="I67" s="202" t="s">
        <v>176</v>
      </c>
      <c r="J67" s="186" t="s">
        <v>4715</v>
      </c>
      <c r="K67" s="192" t="s">
        <v>3379</v>
      </c>
      <c r="L67" s="190"/>
      <c r="M67" s="202"/>
      <c r="N67" s="193"/>
      <c r="O67" s="194"/>
      <c r="P67" s="492"/>
      <c r="Q67" s="196"/>
      <c r="R67" s="186"/>
      <c r="S67" s="308"/>
      <c r="T67" s="198"/>
      <c r="U67" s="199"/>
      <c r="V67" s="186"/>
      <c r="W67" s="189"/>
      <c r="X67" s="217"/>
      <c r="Y67" s="190"/>
      <c r="Z67" s="187"/>
      <c r="AA67" s="243"/>
      <c r="AB67" s="202"/>
      <c r="AC67" s="190"/>
      <c r="AD67" s="190"/>
      <c r="AE67" s="190"/>
      <c r="AF67" s="190"/>
      <c r="AG67" s="190"/>
      <c r="AH67" s="190"/>
      <c r="AI67" s="190"/>
      <c r="AJ67" s="190"/>
      <c r="AK67" s="190"/>
      <c r="AL67" s="190"/>
      <c r="AM67" s="187"/>
      <c r="AN67" s="189"/>
      <c r="AO67" s="193"/>
      <c r="AP67" s="193"/>
      <c r="AQ67" s="190"/>
      <c r="AR67" s="190"/>
      <c r="AS67" s="190"/>
      <c r="AT67" s="190"/>
      <c r="AU67" s="193"/>
      <c r="AV67" s="193"/>
      <c r="AW67" s="506"/>
      <c r="AX67" s="200"/>
      <c r="AY67" s="190"/>
      <c r="AZ67" s="345"/>
      <c r="BA67" s="203"/>
      <c r="BB67" s="203"/>
      <c r="BC67" s="203"/>
      <c r="BD67" s="203"/>
      <c r="BE67" s="203"/>
      <c r="BF67" s="203"/>
      <c r="BG67" s="203"/>
      <c r="BH67" s="203"/>
      <c r="BI67" s="203"/>
      <c r="BJ67" s="203"/>
      <c r="BK67" s="203"/>
      <c r="BL67" s="203"/>
      <c r="BM67" s="203"/>
      <c r="BN67" s="203"/>
      <c r="BO67" s="203"/>
      <c r="BP67" s="203"/>
      <c r="BQ67" s="203"/>
      <c r="BR67" s="203"/>
      <c r="BS67" s="203"/>
      <c r="BT67" s="202"/>
      <c r="BU67" s="190"/>
      <c r="BV67" s="186"/>
      <c r="BW67" s="186"/>
      <c r="BX67" s="186"/>
      <c r="BY67" s="263"/>
      <c r="BZ67" s="190"/>
      <c r="CA67" s="190"/>
      <c r="CB67" s="190"/>
    </row>
    <row r="68" spans="1:89" ht="15.75" customHeight="1">
      <c r="A68" s="186">
        <f t="shared" si="12"/>
        <v>62</v>
      </c>
      <c r="B68" s="189" t="s">
        <v>541</v>
      </c>
      <c r="C68" s="144" t="s">
        <v>455</v>
      </c>
      <c r="D68" s="189" t="s">
        <v>4050</v>
      </c>
      <c r="E68" s="190" t="s">
        <v>456</v>
      </c>
      <c r="F68" s="193" t="s">
        <v>12</v>
      </c>
      <c r="G68" s="186" t="s">
        <v>3174</v>
      </c>
      <c r="H68" s="186" t="s">
        <v>9</v>
      </c>
      <c r="I68" s="186" t="s">
        <v>446</v>
      </c>
      <c r="J68" s="192" t="s">
        <v>447</v>
      </c>
      <c r="K68" s="192" t="s">
        <v>1212</v>
      </c>
      <c r="L68" s="190" t="s">
        <v>3974</v>
      </c>
      <c r="M68" s="193" t="s">
        <v>85</v>
      </c>
      <c r="N68" s="193"/>
      <c r="O68" s="194"/>
      <c r="P68" s="492"/>
      <c r="Q68" s="196" t="str">
        <f t="shared" ref="Q68:Q131" ca="1" si="13">(DATEDIF($P68,NOW(),"Y")&amp;" Tahun ")&amp;(DATEDIF($P68,NOW(),"YM")&amp;" Bulan")</f>
        <v>122 Tahun 2 Bulan</v>
      </c>
      <c r="R68" s="186"/>
      <c r="S68" s="197">
        <v>44123</v>
      </c>
      <c r="T68" s="198" t="str">
        <f t="shared" ref="T68:T77" ca="1" si="14">INT((NOW()-S68)/365)&amp;"Tahun"</f>
        <v>1Tahun</v>
      </c>
      <c r="U68" s="199" t="str">
        <f t="shared" ref="U68:U77" ca="1" si="15">INT(MOD((NOW()-S68),365)/30)&amp;"Bulan"</f>
        <v>4Bulan</v>
      </c>
      <c r="V68" s="186" t="s">
        <v>73</v>
      </c>
      <c r="W68" s="189" t="s">
        <v>448</v>
      </c>
      <c r="X68" s="217"/>
      <c r="Y68" s="190"/>
      <c r="Z68" s="187"/>
      <c r="AA68" s="251"/>
      <c r="AB68" s="202"/>
      <c r="AC68" s="190"/>
      <c r="AD68" s="190"/>
      <c r="AE68" s="190"/>
      <c r="AF68" s="190"/>
      <c r="AG68" s="190"/>
      <c r="AH68" s="190"/>
      <c r="AI68" s="190"/>
      <c r="AJ68" s="190"/>
      <c r="AK68" s="190"/>
      <c r="AL68" s="190"/>
      <c r="AM68" s="187"/>
      <c r="AN68" s="189"/>
      <c r="AO68" s="193"/>
      <c r="AP68" s="193"/>
      <c r="AQ68" s="190"/>
      <c r="AR68" s="190"/>
      <c r="AS68" s="190"/>
      <c r="AT68" s="190"/>
      <c r="AU68" s="193"/>
      <c r="AV68" s="193"/>
      <c r="AW68" s="506"/>
      <c r="AX68" s="200"/>
      <c r="AY68" s="190"/>
      <c r="AZ68" s="203"/>
      <c r="BA68" s="203"/>
      <c r="BB68" s="203"/>
      <c r="BC68" s="203"/>
      <c r="BD68" s="203"/>
      <c r="BE68" s="203"/>
      <c r="BF68" s="203"/>
      <c r="BG68" s="203"/>
      <c r="BH68" s="203"/>
      <c r="BI68" s="203"/>
      <c r="BJ68" s="203"/>
      <c r="BK68" s="203"/>
      <c r="BL68" s="203"/>
      <c r="BM68" s="203"/>
      <c r="BN68" s="203"/>
      <c r="BO68" s="203"/>
      <c r="BP68" s="203"/>
      <c r="BQ68" s="203"/>
      <c r="BR68" s="203"/>
      <c r="BS68" s="203"/>
      <c r="BT68" s="191"/>
      <c r="BU68" s="190"/>
      <c r="BV68" s="186">
        <v>2</v>
      </c>
      <c r="BW68" s="186">
        <v>0</v>
      </c>
      <c r="BX68" s="186">
        <f t="shared" ref="BX68:BX79" si="16">BV68-BW68</f>
        <v>2</v>
      </c>
      <c r="BY68" s="186">
        <v>12</v>
      </c>
      <c r="BZ68" s="190"/>
      <c r="CA68" s="190"/>
      <c r="CB68" s="190"/>
    </row>
    <row r="69" spans="1:89" ht="15.75" customHeight="1">
      <c r="A69" s="186">
        <f t="shared" ref="A69:A105" si="17">A68+1</f>
        <v>63</v>
      </c>
      <c r="B69" s="189" t="s">
        <v>541</v>
      </c>
      <c r="C69" s="228" t="s">
        <v>2379</v>
      </c>
      <c r="D69" s="189" t="s">
        <v>3940</v>
      </c>
      <c r="E69" s="190" t="s">
        <v>2380</v>
      </c>
      <c r="F69" s="193" t="s">
        <v>12</v>
      </c>
      <c r="G69" s="186" t="s">
        <v>3174</v>
      </c>
      <c r="H69" s="186" t="s">
        <v>9</v>
      </c>
      <c r="I69" s="186" t="s">
        <v>446</v>
      </c>
      <c r="J69" s="192" t="s">
        <v>447</v>
      </c>
      <c r="K69" s="192" t="s">
        <v>1212</v>
      </c>
      <c r="L69" s="190" t="s">
        <v>4977</v>
      </c>
      <c r="M69" s="193" t="s">
        <v>85</v>
      </c>
      <c r="N69" s="212" t="s">
        <v>2604</v>
      </c>
      <c r="O69" s="194" t="s">
        <v>639</v>
      </c>
      <c r="P69" s="492">
        <v>34895</v>
      </c>
      <c r="Q69" s="196" t="str">
        <f t="shared" ca="1" si="13"/>
        <v>26 Tahun 7 Bulan</v>
      </c>
      <c r="R69" s="197">
        <v>44221</v>
      </c>
      <c r="S69" s="197">
        <v>44221</v>
      </c>
      <c r="T69" s="198" t="str">
        <f t="shared" ca="1" si="14"/>
        <v>1Tahun</v>
      </c>
      <c r="U69" s="199" t="str">
        <f t="shared" ca="1" si="15"/>
        <v>1Bulan</v>
      </c>
      <c r="V69" s="186" t="s">
        <v>73</v>
      </c>
      <c r="W69" s="189" t="s">
        <v>448</v>
      </c>
      <c r="X69" s="217"/>
      <c r="Y69" s="190" t="s">
        <v>412</v>
      </c>
      <c r="Z69" s="312" t="s">
        <v>4969</v>
      </c>
      <c r="AA69" s="251" t="s">
        <v>3952</v>
      </c>
      <c r="AB69" s="202"/>
      <c r="AC69" s="190" t="s">
        <v>412</v>
      </c>
      <c r="AD69" s="190" t="s">
        <v>412</v>
      </c>
      <c r="AE69" s="190" t="s">
        <v>412</v>
      </c>
      <c r="AF69" s="190" t="s">
        <v>412</v>
      </c>
      <c r="AG69" s="190" t="s">
        <v>412</v>
      </c>
      <c r="AH69" s="190" t="s">
        <v>412</v>
      </c>
      <c r="AI69" s="190" t="s">
        <v>412</v>
      </c>
      <c r="AJ69" s="190" t="s">
        <v>412</v>
      </c>
      <c r="AK69" s="190" t="s">
        <v>412</v>
      </c>
      <c r="AL69" s="190" t="s">
        <v>412</v>
      </c>
      <c r="AM69" s="477" t="s">
        <v>4962</v>
      </c>
      <c r="AN69" s="189"/>
      <c r="AO69" s="193"/>
      <c r="AP69" s="193"/>
      <c r="AQ69" s="190"/>
      <c r="AR69" s="190"/>
      <c r="AS69" s="190"/>
      <c r="AT69" s="190"/>
      <c r="AU69" s="193"/>
      <c r="AV69" s="193"/>
      <c r="AW69" s="515" t="s">
        <v>4967</v>
      </c>
      <c r="AX69" s="312" t="s">
        <v>4968</v>
      </c>
      <c r="AY69" s="190"/>
      <c r="AZ69" s="203">
        <v>4000000</v>
      </c>
      <c r="BA69" s="203"/>
      <c r="BB69" s="203"/>
      <c r="BC69" s="203"/>
      <c r="BD69" s="203"/>
      <c r="BE69" s="203"/>
      <c r="BF69" s="203"/>
      <c r="BG69" s="203"/>
      <c r="BH69" s="203"/>
      <c r="BI69" s="203"/>
      <c r="BJ69" s="203"/>
      <c r="BK69" s="203"/>
      <c r="BL69" s="203"/>
      <c r="BM69" s="203"/>
      <c r="BN69" s="203"/>
      <c r="BO69" s="203"/>
      <c r="BP69" s="203"/>
      <c r="BQ69" s="203"/>
      <c r="BR69" s="203"/>
      <c r="BS69" s="203"/>
      <c r="BT69" s="191"/>
      <c r="BU69" s="190" t="s">
        <v>4976</v>
      </c>
      <c r="BV69" s="186">
        <v>12</v>
      </c>
      <c r="BW69" s="186">
        <v>0</v>
      </c>
      <c r="BX69" s="186">
        <f t="shared" si="16"/>
        <v>12</v>
      </c>
      <c r="BY69" s="186">
        <v>12</v>
      </c>
      <c r="BZ69" s="190"/>
      <c r="CA69" s="190"/>
      <c r="CB69" s="190"/>
    </row>
    <row r="70" spans="1:89" ht="15.75" customHeight="1">
      <c r="A70" s="186">
        <f t="shared" si="17"/>
        <v>64</v>
      </c>
      <c r="B70" s="189" t="s">
        <v>541</v>
      </c>
      <c r="C70" s="228" t="s">
        <v>3487</v>
      </c>
      <c r="D70" s="189" t="s">
        <v>2918</v>
      </c>
      <c r="E70" s="190" t="s">
        <v>2919</v>
      </c>
      <c r="F70" s="193" t="s">
        <v>12</v>
      </c>
      <c r="G70" s="186" t="s">
        <v>3174</v>
      </c>
      <c r="H70" s="186" t="s">
        <v>1015</v>
      </c>
      <c r="I70" s="202" t="s">
        <v>176</v>
      </c>
      <c r="J70" s="192" t="s">
        <v>2389</v>
      </c>
      <c r="K70" s="192" t="s">
        <v>3379</v>
      </c>
      <c r="L70" s="190" t="s">
        <v>2917</v>
      </c>
      <c r="M70" s="193" t="s">
        <v>70</v>
      </c>
      <c r="N70" s="205" t="s">
        <v>2604</v>
      </c>
      <c r="O70" s="194" t="s">
        <v>72</v>
      </c>
      <c r="P70" s="492">
        <v>34360</v>
      </c>
      <c r="Q70" s="196" t="str">
        <f t="shared" ca="1" si="13"/>
        <v>28 Tahun 1 Bulan</v>
      </c>
      <c r="R70" s="186" t="s">
        <v>2389</v>
      </c>
      <c r="S70" s="197">
        <v>44438</v>
      </c>
      <c r="T70" s="198" t="str">
        <f t="shared" ca="1" si="14"/>
        <v>0Tahun</v>
      </c>
      <c r="U70" s="199" t="str">
        <f t="shared" ca="1" si="15"/>
        <v>6Bulan</v>
      </c>
      <c r="V70" s="186" t="s">
        <v>3976</v>
      </c>
      <c r="W70" s="200" t="s">
        <v>111</v>
      </c>
      <c r="X70" s="217" t="s">
        <v>5361</v>
      </c>
      <c r="Y70" s="190" t="s">
        <v>5111</v>
      </c>
      <c r="Z70" s="187" t="s">
        <v>2920</v>
      </c>
      <c r="AA70" s="251">
        <v>81296319360</v>
      </c>
      <c r="AB70" s="202" t="s">
        <v>76</v>
      </c>
      <c r="AC70" s="190" t="s">
        <v>412</v>
      </c>
      <c r="AD70" s="190" t="s">
        <v>412</v>
      </c>
      <c r="AE70" s="190" t="s">
        <v>412</v>
      </c>
      <c r="AF70" s="190" t="s">
        <v>412</v>
      </c>
      <c r="AG70" s="190" t="s">
        <v>412</v>
      </c>
      <c r="AH70" s="190" t="s">
        <v>412</v>
      </c>
      <c r="AI70" s="190" t="s">
        <v>412</v>
      </c>
      <c r="AJ70" s="190" t="s">
        <v>412</v>
      </c>
      <c r="AK70" s="190" t="s">
        <v>412</v>
      </c>
      <c r="AL70" s="190" t="s">
        <v>412</v>
      </c>
      <c r="AM70" s="187" t="s">
        <v>3073</v>
      </c>
      <c r="AN70" s="189" t="s">
        <v>5112</v>
      </c>
      <c r="AO70" s="189" t="s">
        <v>5113</v>
      </c>
      <c r="AP70" s="189" t="s">
        <v>1950</v>
      </c>
      <c r="AQ70" s="190" t="s">
        <v>412</v>
      </c>
      <c r="AR70" s="190" t="s">
        <v>412</v>
      </c>
      <c r="AS70" s="190" t="s">
        <v>412</v>
      </c>
      <c r="AT70" s="190" t="s">
        <v>412</v>
      </c>
      <c r="AU70" s="190" t="s">
        <v>412</v>
      </c>
      <c r="AV70" s="190" t="s">
        <v>412</v>
      </c>
      <c r="AW70" s="506">
        <v>3173062601940000</v>
      </c>
      <c r="AX70" s="200">
        <v>0</v>
      </c>
      <c r="AY70" s="190">
        <v>0</v>
      </c>
      <c r="AZ70" s="203">
        <v>0</v>
      </c>
      <c r="BA70" s="203"/>
      <c r="BB70" s="203"/>
      <c r="BC70" s="203"/>
      <c r="BD70" s="203"/>
      <c r="BE70" s="203"/>
      <c r="BF70" s="203"/>
      <c r="BG70" s="203"/>
      <c r="BH70" s="203"/>
      <c r="BI70" s="203"/>
      <c r="BJ70" s="203"/>
      <c r="BK70" s="203"/>
      <c r="BL70" s="203"/>
      <c r="BM70" s="203"/>
      <c r="BN70" s="203"/>
      <c r="BO70" s="203"/>
      <c r="BP70" s="203"/>
      <c r="BQ70" s="203"/>
      <c r="BR70" s="203"/>
      <c r="BS70" s="203"/>
      <c r="BT70" s="211" t="s">
        <v>2923</v>
      </c>
      <c r="BU70" s="190" t="s">
        <v>3379</v>
      </c>
      <c r="BV70" s="186">
        <v>0</v>
      </c>
      <c r="BW70" s="186">
        <v>0</v>
      </c>
      <c r="BX70" s="186">
        <f t="shared" si="16"/>
        <v>0</v>
      </c>
      <c r="BY70" s="186">
        <f>12-7</f>
        <v>5</v>
      </c>
      <c r="BZ70" s="190"/>
      <c r="CA70" s="190"/>
      <c r="CB70" s="190"/>
    </row>
    <row r="71" spans="1:89" ht="15.75" customHeight="1">
      <c r="A71" s="186">
        <f t="shared" si="17"/>
        <v>65</v>
      </c>
      <c r="B71" s="189" t="s">
        <v>541</v>
      </c>
      <c r="C71" s="334" t="s">
        <v>997</v>
      </c>
      <c r="D71" s="217" t="s">
        <v>2586</v>
      </c>
      <c r="E71" s="190" t="s">
        <v>3527</v>
      </c>
      <c r="F71" s="191" t="s">
        <v>12</v>
      </c>
      <c r="G71" s="186" t="s">
        <v>3174</v>
      </c>
      <c r="H71" s="186" t="s">
        <v>3213</v>
      </c>
      <c r="I71" s="202" t="s">
        <v>176</v>
      </c>
      <c r="J71" s="186" t="s">
        <v>3213</v>
      </c>
      <c r="K71" s="186" t="s">
        <v>3379</v>
      </c>
      <c r="L71" s="190" t="s">
        <v>2391</v>
      </c>
      <c r="M71" s="193" t="s">
        <v>70</v>
      </c>
      <c r="N71" s="193"/>
      <c r="O71" s="194"/>
      <c r="P71" s="492"/>
      <c r="Q71" s="196" t="str">
        <f t="shared" ca="1" si="13"/>
        <v>122 Tahun 2 Bulan</v>
      </c>
      <c r="R71" s="190"/>
      <c r="S71" s="308"/>
      <c r="T71" s="198" t="str">
        <f t="shared" ca="1" si="14"/>
        <v>122Tahun</v>
      </c>
      <c r="U71" s="199" t="str">
        <f t="shared" ca="1" si="15"/>
        <v>3Bulan</v>
      </c>
      <c r="V71" s="186" t="s">
        <v>3379</v>
      </c>
      <c r="W71" s="200" t="s">
        <v>251</v>
      </c>
      <c r="X71" s="217" t="s">
        <v>5358</v>
      </c>
      <c r="Y71" s="190"/>
      <c r="Z71" s="187"/>
      <c r="AA71" s="251"/>
      <c r="AB71" s="202"/>
      <c r="AC71" s="190"/>
      <c r="AD71" s="190"/>
      <c r="AE71" s="190"/>
      <c r="AF71" s="190"/>
      <c r="AG71" s="190"/>
      <c r="AH71" s="190"/>
      <c r="AI71" s="190"/>
      <c r="AJ71" s="190"/>
      <c r="AK71" s="190"/>
      <c r="AL71" s="190"/>
      <c r="AM71" s="187"/>
      <c r="AN71" s="189"/>
      <c r="AO71" s="193"/>
      <c r="AP71" s="193"/>
      <c r="AQ71" s="190"/>
      <c r="AR71" s="190"/>
      <c r="AS71" s="190"/>
      <c r="AT71" s="190"/>
      <c r="AU71" s="193"/>
      <c r="AV71" s="193"/>
      <c r="AW71" s="506"/>
      <c r="AX71" s="200"/>
      <c r="AY71" s="190"/>
      <c r="AZ71" s="203"/>
      <c r="BA71" s="203"/>
      <c r="BB71" s="203"/>
      <c r="BC71" s="203"/>
      <c r="BD71" s="203"/>
      <c r="BE71" s="203"/>
      <c r="BF71" s="203"/>
      <c r="BG71" s="203"/>
      <c r="BH71" s="203"/>
      <c r="BI71" s="203"/>
      <c r="BJ71" s="203"/>
      <c r="BK71" s="203"/>
      <c r="BL71" s="203"/>
      <c r="BM71" s="203"/>
      <c r="BN71" s="203"/>
      <c r="BO71" s="203"/>
      <c r="BP71" s="203"/>
      <c r="BQ71" s="203"/>
      <c r="BR71" s="203"/>
      <c r="BS71" s="203"/>
      <c r="BT71" s="191"/>
      <c r="BU71" s="190"/>
      <c r="BV71" s="186">
        <v>0</v>
      </c>
      <c r="BW71" s="186">
        <v>0</v>
      </c>
      <c r="BX71" s="186">
        <f t="shared" si="16"/>
        <v>0</v>
      </c>
      <c r="BY71" s="263"/>
      <c r="BZ71" s="190"/>
      <c r="CA71" s="190"/>
      <c r="CB71" s="190"/>
    </row>
    <row r="72" spans="1:89" ht="15.75" customHeight="1">
      <c r="A72" s="186">
        <f t="shared" si="17"/>
        <v>66</v>
      </c>
      <c r="B72" s="189" t="s">
        <v>541</v>
      </c>
      <c r="C72" s="228" t="s">
        <v>2858</v>
      </c>
      <c r="D72" s="217" t="s">
        <v>5360</v>
      </c>
      <c r="E72" s="190" t="s">
        <v>5006</v>
      </c>
      <c r="F72" s="191" t="s">
        <v>12</v>
      </c>
      <c r="G72" s="186" t="s">
        <v>3174</v>
      </c>
      <c r="H72" s="186" t="s">
        <v>4915</v>
      </c>
      <c r="I72" s="202" t="s">
        <v>176</v>
      </c>
      <c r="J72" s="186" t="s">
        <v>4715</v>
      </c>
      <c r="K72" s="186" t="s">
        <v>3379</v>
      </c>
      <c r="L72" s="190" t="s">
        <v>5007</v>
      </c>
      <c r="M72" s="193" t="s">
        <v>70</v>
      </c>
      <c r="N72" s="205" t="s">
        <v>2604</v>
      </c>
      <c r="O72" s="194" t="s">
        <v>734</v>
      </c>
      <c r="P72" s="492">
        <v>35865</v>
      </c>
      <c r="Q72" s="196" t="str">
        <f t="shared" ca="1" si="13"/>
        <v>24 Tahun 0 Bulan</v>
      </c>
      <c r="R72" s="190"/>
      <c r="S72" s="197">
        <v>44417</v>
      </c>
      <c r="T72" s="198" t="str">
        <f t="shared" ca="1" si="14"/>
        <v>0Tahun</v>
      </c>
      <c r="U72" s="199" t="str">
        <f t="shared" ca="1" si="15"/>
        <v>7Bulan</v>
      </c>
      <c r="V72" s="186" t="s">
        <v>73</v>
      </c>
      <c r="W72" s="200" t="s">
        <v>111</v>
      </c>
      <c r="X72" s="217" t="s">
        <v>5359</v>
      </c>
      <c r="Y72" s="190" t="s">
        <v>2863</v>
      </c>
      <c r="Z72" s="187" t="s">
        <v>2864</v>
      </c>
      <c r="AA72" s="201" t="s">
        <v>2865</v>
      </c>
      <c r="AB72" s="202" t="s">
        <v>354</v>
      </c>
      <c r="AC72" s="190" t="s">
        <v>412</v>
      </c>
      <c r="AD72" s="190"/>
      <c r="AE72" s="190"/>
      <c r="AF72" s="190"/>
      <c r="AG72" s="190"/>
      <c r="AH72" s="190"/>
      <c r="AI72" s="190"/>
      <c r="AJ72" s="190"/>
      <c r="AK72" s="190"/>
      <c r="AL72" s="190"/>
      <c r="AM72" s="187" t="s">
        <v>2959</v>
      </c>
      <c r="AN72" s="189" t="s">
        <v>2866</v>
      </c>
      <c r="AO72" s="193" t="s">
        <v>2867</v>
      </c>
      <c r="AP72" s="187" t="s">
        <v>2864</v>
      </c>
      <c r="AQ72" s="190"/>
      <c r="AR72" s="190"/>
      <c r="AS72" s="190"/>
      <c r="AT72" s="190"/>
      <c r="AU72" s="193">
        <v>0</v>
      </c>
      <c r="AV72" s="193">
        <v>0</v>
      </c>
      <c r="AW72" s="506" t="s">
        <v>2868</v>
      </c>
      <c r="AX72" s="200" t="s">
        <v>2869</v>
      </c>
      <c r="AY72" s="190"/>
      <c r="AZ72" s="203"/>
      <c r="BA72" s="203"/>
      <c r="BB72" s="203"/>
      <c r="BC72" s="203"/>
      <c r="BD72" s="203"/>
      <c r="BE72" s="203"/>
      <c r="BF72" s="203"/>
      <c r="BG72" s="203"/>
      <c r="BH72" s="203"/>
      <c r="BI72" s="203"/>
      <c r="BJ72" s="203"/>
      <c r="BK72" s="203"/>
      <c r="BL72" s="203"/>
      <c r="BM72" s="203"/>
      <c r="BN72" s="203"/>
      <c r="BO72" s="203"/>
      <c r="BP72" s="203"/>
      <c r="BQ72" s="203"/>
      <c r="BR72" s="203"/>
      <c r="BS72" s="203"/>
      <c r="BT72" s="191"/>
      <c r="BU72" s="190"/>
      <c r="BV72" s="186">
        <v>0</v>
      </c>
      <c r="BW72" s="186">
        <v>0</v>
      </c>
      <c r="BX72" s="186">
        <f t="shared" si="16"/>
        <v>0</v>
      </c>
      <c r="BY72" s="186">
        <f>12-7</f>
        <v>5</v>
      </c>
      <c r="BZ72" s="190"/>
      <c r="CA72" s="190"/>
      <c r="CB72" s="190"/>
    </row>
    <row r="73" spans="1:89" ht="15.75" customHeight="1">
      <c r="A73" s="186">
        <f t="shared" si="17"/>
        <v>67</v>
      </c>
      <c r="B73" s="189" t="s">
        <v>541</v>
      </c>
      <c r="C73" s="144" t="s">
        <v>768</v>
      </c>
      <c r="D73" s="189" t="s">
        <v>769</v>
      </c>
      <c r="E73" s="190" t="s">
        <v>2641</v>
      </c>
      <c r="F73" s="191" t="s">
        <v>12</v>
      </c>
      <c r="G73" s="186" t="s">
        <v>3174</v>
      </c>
      <c r="H73" s="186" t="s">
        <v>174</v>
      </c>
      <c r="I73" s="202" t="s">
        <v>176</v>
      </c>
      <c r="J73" s="197" t="s">
        <v>174</v>
      </c>
      <c r="K73" s="192" t="s">
        <v>1212</v>
      </c>
      <c r="L73" s="190" t="s">
        <v>412</v>
      </c>
      <c r="M73" s="193" t="s">
        <v>85</v>
      </c>
      <c r="N73" s="212" t="s">
        <v>2604</v>
      </c>
      <c r="O73" s="193"/>
      <c r="P73" s="491"/>
      <c r="Q73" s="196" t="str">
        <f t="shared" ca="1" si="13"/>
        <v>122 Tahun 2 Bulan</v>
      </c>
      <c r="R73" s="190"/>
      <c r="S73" s="222">
        <v>44242</v>
      </c>
      <c r="T73" s="198" t="str">
        <f t="shared" ca="1" si="14"/>
        <v>1Tahun</v>
      </c>
      <c r="U73" s="199" t="str">
        <f t="shared" ca="1" si="15"/>
        <v>0Bulan</v>
      </c>
      <c r="V73" s="186" t="s">
        <v>73</v>
      </c>
      <c r="W73" s="209" t="s">
        <v>1</v>
      </c>
      <c r="X73" s="217"/>
      <c r="Y73" s="190"/>
      <c r="Z73" s="229" t="s">
        <v>2415</v>
      </c>
      <c r="AA73" s="243"/>
      <c r="AB73" s="193"/>
      <c r="AC73" s="190"/>
      <c r="AD73" s="190"/>
      <c r="AE73" s="190"/>
      <c r="AF73" s="190"/>
      <c r="AG73" s="190"/>
      <c r="AH73" s="190"/>
      <c r="AI73" s="190"/>
      <c r="AJ73" s="190"/>
      <c r="AK73" s="190"/>
      <c r="AL73" s="190"/>
      <c r="AM73" s="229" t="s">
        <v>2456</v>
      </c>
      <c r="AN73" s="189"/>
      <c r="AO73" s="223"/>
      <c r="AP73" s="223"/>
      <c r="AQ73" s="190"/>
      <c r="AR73" s="190"/>
      <c r="AS73" s="190"/>
      <c r="AT73" s="190"/>
      <c r="AU73" s="223"/>
      <c r="AV73" s="223"/>
      <c r="AW73" s="506" t="s">
        <v>2404</v>
      </c>
      <c r="AX73" s="223"/>
      <c r="AY73" s="190"/>
      <c r="AZ73" s="203">
        <v>1500000</v>
      </c>
      <c r="BA73" s="203">
        <v>500000</v>
      </c>
      <c r="BB73" s="203"/>
      <c r="BC73" s="203"/>
      <c r="BD73" s="203"/>
      <c r="BE73" s="203"/>
      <c r="BF73" s="203"/>
      <c r="BG73" s="203">
        <v>300000</v>
      </c>
      <c r="BH73" s="203"/>
      <c r="BI73" s="203"/>
      <c r="BJ73" s="203"/>
      <c r="BK73" s="203"/>
      <c r="BL73" s="203"/>
      <c r="BM73" s="203"/>
      <c r="BN73" s="203"/>
      <c r="BO73" s="203"/>
      <c r="BP73" s="203"/>
      <c r="BQ73" s="203"/>
      <c r="BR73" s="203"/>
      <c r="BS73" s="203"/>
      <c r="BT73" s="191"/>
      <c r="BU73" s="190"/>
      <c r="BV73" s="186">
        <v>0</v>
      </c>
      <c r="BW73" s="186">
        <v>0</v>
      </c>
      <c r="BX73" s="186">
        <f t="shared" si="16"/>
        <v>0</v>
      </c>
      <c r="BY73" s="186">
        <v>11</v>
      </c>
      <c r="BZ73" s="190"/>
      <c r="CA73" s="190"/>
      <c r="CB73" s="190"/>
    </row>
    <row r="74" spans="1:89" ht="15.75" customHeight="1">
      <c r="A74" s="186">
        <f t="shared" si="17"/>
        <v>68</v>
      </c>
      <c r="B74" s="217" t="s">
        <v>541</v>
      </c>
      <c r="C74" s="216" t="s">
        <v>1205</v>
      </c>
      <c r="D74" s="217" t="s">
        <v>1206</v>
      </c>
      <c r="E74" s="190" t="s">
        <v>2724</v>
      </c>
      <c r="F74" s="191" t="s">
        <v>12</v>
      </c>
      <c r="G74" s="186" t="s">
        <v>3174</v>
      </c>
      <c r="H74" s="186" t="s">
        <v>174</v>
      </c>
      <c r="I74" s="202" t="s">
        <v>176</v>
      </c>
      <c r="J74" s="197" t="s">
        <v>174</v>
      </c>
      <c r="K74" s="192" t="s">
        <v>1212</v>
      </c>
      <c r="L74" s="217" t="s">
        <v>412</v>
      </c>
      <c r="M74" s="193" t="s">
        <v>85</v>
      </c>
      <c r="N74" s="205" t="s">
        <v>2604</v>
      </c>
      <c r="O74" s="194" t="s">
        <v>326</v>
      </c>
      <c r="P74" s="492">
        <v>36329</v>
      </c>
      <c r="Q74" s="196" t="str">
        <f t="shared" ca="1" si="13"/>
        <v>22 Tahun 8 Bulan</v>
      </c>
      <c r="R74" s="190"/>
      <c r="S74" s="206">
        <v>44046</v>
      </c>
      <c r="T74" s="198" t="str">
        <f t="shared" ca="1" si="14"/>
        <v>1Tahun</v>
      </c>
      <c r="U74" s="199" t="str">
        <f t="shared" ca="1" si="15"/>
        <v>7Bulan</v>
      </c>
      <c r="V74" s="186"/>
      <c r="W74" s="189" t="s">
        <v>88</v>
      </c>
      <c r="X74" s="217"/>
      <c r="Y74" s="190"/>
      <c r="Z74" s="207" t="s">
        <v>1207</v>
      </c>
      <c r="AA74" s="208" t="s">
        <v>1208</v>
      </c>
      <c r="AB74" s="191" t="s">
        <v>76</v>
      </c>
      <c r="AC74" s="190"/>
      <c r="AD74" s="190"/>
      <c r="AE74" s="190"/>
      <c r="AF74" s="190"/>
      <c r="AG74" s="190"/>
      <c r="AH74" s="190"/>
      <c r="AI74" s="190"/>
      <c r="AJ74" s="190"/>
      <c r="AK74" s="190"/>
      <c r="AL74" s="190"/>
      <c r="AM74" s="229" t="s">
        <v>2516</v>
      </c>
      <c r="AN74" s="189"/>
      <c r="AO74" s="193"/>
      <c r="AP74" s="193"/>
      <c r="AQ74" s="190"/>
      <c r="AR74" s="190"/>
      <c r="AS74" s="190"/>
      <c r="AT74" s="190"/>
      <c r="AU74" s="193"/>
      <c r="AV74" s="193"/>
      <c r="AW74" s="506" t="s">
        <v>1209</v>
      </c>
      <c r="AX74" s="200" t="s">
        <v>78</v>
      </c>
      <c r="AY74" s="190"/>
      <c r="AZ74" s="203"/>
      <c r="BA74" s="203"/>
      <c r="BB74" s="203"/>
      <c r="BC74" s="203"/>
      <c r="BD74" s="203"/>
      <c r="BE74" s="203"/>
      <c r="BF74" s="203"/>
      <c r="BG74" s="203"/>
      <c r="BH74" s="203"/>
      <c r="BI74" s="203"/>
      <c r="BJ74" s="203"/>
      <c r="BK74" s="203"/>
      <c r="BL74" s="203"/>
      <c r="BM74" s="203"/>
      <c r="BN74" s="203"/>
      <c r="BO74" s="203"/>
      <c r="BP74" s="203"/>
      <c r="BQ74" s="203"/>
      <c r="BR74" s="203"/>
      <c r="BS74" s="203"/>
      <c r="BT74" s="186"/>
      <c r="BU74" s="190"/>
      <c r="BV74" s="186">
        <f>12-7</f>
        <v>5</v>
      </c>
      <c r="BW74" s="186">
        <v>6</v>
      </c>
      <c r="BX74" s="186">
        <f t="shared" si="16"/>
        <v>-1</v>
      </c>
      <c r="BY74" s="186">
        <v>12</v>
      </c>
      <c r="BZ74" s="190"/>
      <c r="CA74" s="190"/>
      <c r="CB74" s="190"/>
    </row>
    <row r="75" spans="1:89" ht="15.75" customHeight="1">
      <c r="A75" s="186">
        <f t="shared" si="17"/>
        <v>69</v>
      </c>
      <c r="B75" s="189" t="s">
        <v>541</v>
      </c>
      <c r="C75" s="144" t="s">
        <v>1595</v>
      </c>
      <c r="D75" s="189" t="s">
        <v>1596</v>
      </c>
      <c r="E75" s="190" t="s">
        <v>1604</v>
      </c>
      <c r="F75" s="191" t="s">
        <v>12</v>
      </c>
      <c r="G75" s="186" t="s">
        <v>3174</v>
      </c>
      <c r="H75" s="186" t="s">
        <v>98</v>
      </c>
      <c r="I75" s="202" t="s">
        <v>99</v>
      </c>
      <c r="J75" s="191" t="s">
        <v>99</v>
      </c>
      <c r="K75" s="192" t="s">
        <v>1212</v>
      </c>
      <c r="L75" s="190" t="s">
        <v>412</v>
      </c>
      <c r="M75" s="193" t="s">
        <v>85</v>
      </c>
      <c r="N75" s="205" t="s">
        <v>2604</v>
      </c>
      <c r="O75" s="194" t="s">
        <v>87</v>
      </c>
      <c r="P75" s="492">
        <v>37296</v>
      </c>
      <c r="Q75" s="196" t="str">
        <f t="shared" ca="1" si="13"/>
        <v>20 Tahun 1 Bulan</v>
      </c>
      <c r="R75" s="197">
        <v>44158</v>
      </c>
      <c r="S75" s="197">
        <v>44158</v>
      </c>
      <c r="T75" s="198" t="str">
        <f t="shared" ca="1" si="14"/>
        <v>1Tahun</v>
      </c>
      <c r="U75" s="199" t="str">
        <f t="shared" ca="1" si="15"/>
        <v>3Bulan</v>
      </c>
      <c r="V75" s="186" t="s">
        <v>73</v>
      </c>
      <c r="W75" s="200" t="s">
        <v>1391</v>
      </c>
      <c r="X75" s="217"/>
      <c r="Y75" s="190"/>
      <c r="Z75" s="187" t="s">
        <v>1597</v>
      </c>
      <c r="AA75" s="201" t="s">
        <v>1598</v>
      </c>
      <c r="AB75" s="202" t="s">
        <v>76</v>
      </c>
      <c r="AC75" s="190"/>
      <c r="AD75" s="190"/>
      <c r="AE75" s="190"/>
      <c r="AF75" s="190"/>
      <c r="AG75" s="190"/>
      <c r="AH75" s="190"/>
      <c r="AI75" s="190"/>
      <c r="AJ75" s="190"/>
      <c r="AK75" s="190"/>
      <c r="AL75" s="190"/>
      <c r="AM75" s="189"/>
      <c r="AN75" s="189"/>
      <c r="AO75" s="193"/>
      <c r="AP75" s="193"/>
      <c r="AQ75" s="190"/>
      <c r="AR75" s="190"/>
      <c r="AS75" s="190"/>
      <c r="AT75" s="190"/>
      <c r="AU75" s="193"/>
      <c r="AV75" s="193"/>
      <c r="AW75" s="506" t="s">
        <v>1599</v>
      </c>
      <c r="AX75" s="200" t="s">
        <v>78</v>
      </c>
      <c r="AY75" s="190" t="s">
        <v>412</v>
      </c>
      <c r="AZ75" s="203">
        <v>1500000</v>
      </c>
      <c r="BA75" s="203">
        <v>500000</v>
      </c>
      <c r="BB75" s="203"/>
      <c r="BC75" s="203"/>
      <c r="BD75" s="203"/>
      <c r="BE75" s="203"/>
      <c r="BF75" s="203"/>
      <c r="BG75" s="203"/>
      <c r="BH75" s="203"/>
      <c r="BI75" s="203"/>
      <c r="BJ75" s="203"/>
      <c r="BK75" s="203"/>
      <c r="BL75" s="203"/>
      <c r="BM75" s="203"/>
      <c r="BN75" s="203"/>
      <c r="BO75" s="203"/>
      <c r="BP75" s="203"/>
      <c r="BQ75" s="203"/>
      <c r="BR75" s="203"/>
      <c r="BS75" s="203"/>
      <c r="BT75" s="191"/>
      <c r="BU75" s="190"/>
      <c r="BV75" s="186">
        <v>1</v>
      </c>
      <c r="BW75" s="186">
        <v>0</v>
      </c>
      <c r="BX75" s="186">
        <f t="shared" si="16"/>
        <v>1</v>
      </c>
      <c r="BY75" s="186">
        <v>12</v>
      </c>
      <c r="BZ75" s="190"/>
      <c r="CA75" s="190"/>
      <c r="CB75" s="190"/>
    </row>
    <row r="76" spans="1:89" ht="15.75" customHeight="1">
      <c r="A76" s="186">
        <f t="shared" si="17"/>
        <v>70</v>
      </c>
      <c r="B76" s="189" t="s">
        <v>541</v>
      </c>
      <c r="C76" s="228" t="s">
        <v>4720</v>
      </c>
      <c r="D76" s="189" t="s">
        <v>4719</v>
      </c>
      <c r="E76" s="190" t="s">
        <v>1809</v>
      </c>
      <c r="F76" s="191" t="s">
        <v>12</v>
      </c>
      <c r="G76" s="186" t="s">
        <v>3174</v>
      </c>
      <c r="H76" s="186" t="s">
        <v>98</v>
      </c>
      <c r="I76" s="202" t="s">
        <v>99</v>
      </c>
      <c r="J76" s="191" t="s">
        <v>99</v>
      </c>
      <c r="K76" s="192" t="s">
        <v>1212</v>
      </c>
      <c r="L76" s="190"/>
      <c r="M76" s="193" t="s">
        <v>85</v>
      </c>
      <c r="N76" s="205"/>
      <c r="O76" s="194"/>
      <c r="P76" s="492"/>
      <c r="Q76" s="196" t="str">
        <f t="shared" ca="1" si="13"/>
        <v>122 Tahun 2 Bulan</v>
      </c>
      <c r="R76" s="197">
        <v>44510</v>
      </c>
      <c r="S76" s="197">
        <v>44510</v>
      </c>
      <c r="T76" s="198" t="str">
        <f t="shared" ca="1" si="14"/>
        <v>0Tahun</v>
      </c>
      <c r="U76" s="199" t="str">
        <f t="shared" ca="1" si="15"/>
        <v>4Bulan</v>
      </c>
      <c r="V76" s="186"/>
      <c r="W76" s="200"/>
      <c r="X76" s="217"/>
      <c r="Y76" s="190"/>
      <c r="Z76" s="187"/>
      <c r="AA76" s="201"/>
      <c r="AB76" s="202"/>
      <c r="AC76" s="190"/>
      <c r="AD76" s="190"/>
      <c r="AE76" s="190"/>
      <c r="AF76" s="190"/>
      <c r="AG76" s="190"/>
      <c r="AH76" s="190"/>
      <c r="AI76" s="190"/>
      <c r="AJ76" s="190"/>
      <c r="AK76" s="190"/>
      <c r="AL76" s="190"/>
      <c r="AM76" s="189"/>
      <c r="AN76" s="189"/>
      <c r="AO76" s="193"/>
      <c r="AP76" s="193"/>
      <c r="AQ76" s="190"/>
      <c r="AR76" s="190"/>
      <c r="AS76" s="190"/>
      <c r="AT76" s="190"/>
      <c r="AU76" s="193"/>
      <c r="AV76" s="193"/>
      <c r="AW76" s="506"/>
      <c r="AX76" s="200"/>
      <c r="AY76" s="190"/>
      <c r="AZ76" s="203"/>
      <c r="BA76" s="203"/>
      <c r="BB76" s="203"/>
      <c r="BC76" s="203"/>
      <c r="BD76" s="203"/>
      <c r="BE76" s="203"/>
      <c r="BF76" s="203"/>
      <c r="BG76" s="203"/>
      <c r="BH76" s="203"/>
      <c r="BI76" s="203"/>
      <c r="BJ76" s="203"/>
      <c r="BK76" s="203"/>
      <c r="BL76" s="203"/>
      <c r="BM76" s="203"/>
      <c r="BN76" s="203"/>
      <c r="BO76" s="203"/>
      <c r="BP76" s="203"/>
      <c r="BQ76" s="203"/>
      <c r="BR76" s="203"/>
      <c r="BS76" s="203"/>
      <c r="BT76" s="191"/>
      <c r="BU76" s="190"/>
      <c r="BV76" s="186">
        <v>0</v>
      </c>
      <c r="BW76" s="186">
        <v>0</v>
      </c>
      <c r="BX76" s="186">
        <f t="shared" si="16"/>
        <v>0</v>
      </c>
      <c r="BY76" s="186">
        <v>2</v>
      </c>
      <c r="BZ76" s="190"/>
      <c r="CA76" s="190"/>
      <c r="CB76" s="190"/>
    </row>
    <row r="77" spans="1:89" ht="15.75" customHeight="1">
      <c r="A77" s="186">
        <f t="shared" si="17"/>
        <v>71</v>
      </c>
      <c r="B77" s="189" t="s">
        <v>541</v>
      </c>
      <c r="C77" s="144" t="s">
        <v>2042</v>
      </c>
      <c r="D77" s="238" t="s">
        <v>2043</v>
      </c>
      <c r="E77" s="190" t="s">
        <v>2044</v>
      </c>
      <c r="F77" s="192" t="s">
        <v>12</v>
      </c>
      <c r="G77" s="186" t="s">
        <v>3174</v>
      </c>
      <c r="H77" s="186" t="s">
        <v>121</v>
      </c>
      <c r="I77" s="186" t="s">
        <v>122</v>
      </c>
      <c r="J77" s="191" t="s">
        <v>123</v>
      </c>
      <c r="K77" s="186" t="s">
        <v>1212</v>
      </c>
      <c r="L77" s="190" t="s">
        <v>412</v>
      </c>
      <c r="M77" s="202" t="s">
        <v>70</v>
      </c>
      <c r="N77" s="205" t="s">
        <v>2604</v>
      </c>
      <c r="O77" s="193" t="s">
        <v>2045</v>
      </c>
      <c r="P77" s="491">
        <v>36761</v>
      </c>
      <c r="Q77" s="196" t="str">
        <f t="shared" ca="1" si="13"/>
        <v>21 Tahun 6 Bulan</v>
      </c>
      <c r="R77" s="219">
        <v>44373</v>
      </c>
      <c r="S77" s="239">
        <v>44373</v>
      </c>
      <c r="T77" s="198" t="str">
        <f t="shared" ca="1" si="14"/>
        <v>0Tahun</v>
      </c>
      <c r="U77" s="199" t="str">
        <f t="shared" ca="1" si="15"/>
        <v>8Bulan</v>
      </c>
      <c r="V77" s="186" t="s">
        <v>73</v>
      </c>
      <c r="W77" s="209" t="s">
        <v>88</v>
      </c>
      <c r="X77" s="217" t="s">
        <v>412</v>
      </c>
      <c r="Y77" s="190" t="s">
        <v>1931</v>
      </c>
      <c r="Z77" s="190" t="s">
        <v>2046</v>
      </c>
      <c r="AA77" s="201" t="s">
        <v>2047</v>
      </c>
      <c r="AB77" s="202" t="s">
        <v>76</v>
      </c>
      <c r="AC77" s="190" t="s">
        <v>412</v>
      </c>
      <c r="AD77" s="190" t="s">
        <v>412</v>
      </c>
      <c r="AE77" s="190" t="s">
        <v>412</v>
      </c>
      <c r="AF77" s="190" t="s">
        <v>412</v>
      </c>
      <c r="AG77" s="190" t="s">
        <v>412</v>
      </c>
      <c r="AH77" s="190" t="s">
        <v>412</v>
      </c>
      <c r="AI77" s="190" t="s">
        <v>412</v>
      </c>
      <c r="AJ77" s="190" t="s">
        <v>412</v>
      </c>
      <c r="AK77" s="190" t="s">
        <v>412</v>
      </c>
      <c r="AL77" s="190" t="s">
        <v>412</v>
      </c>
      <c r="AM77" s="238" t="s">
        <v>2945</v>
      </c>
      <c r="AN77" s="189" t="s">
        <v>2048</v>
      </c>
      <c r="AO77" s="223" t="s">
        <v>2049</v>
      </c>
      <c r="AP77" s="223" t="s">
        <v>2050</v>
      </c>
      <c r="AQ77" s="190" t="s">
        <v>412</v>
      </c>
      <c r="AR77" s="190" t="s">
        <v>412</v>
      </c>
      <c r="AS77" s="190" t="s">
        <v>412</v>
      </c>
      <c r="AT77" s="190"/>
      <c r="AU77" s="223"/>
      <c r="AV77" s="223"/>
      <c r="AW77" s="509" t="s">
        <v>2051</v>
      </c>
      <c r="AX77" s="188" t="s">
        <v>78</v>
      </c>
      <c r="AY77" s="190"/>
      <c r="AZ77" s="203">
        <v>1610000</v>
      </c>
      <c r="BA77" s="203">
        <v>390000</v>
      </c>
      <c r="BB77" s="203"/>
      <c r="BC77" s="203"/>
      <c r="BD77" s="203"/>
      <c r="BE77" s="203"/>
      <c r="BF77" s="203"/>
      <c r="BG77" s="203"/>
      <c r="BH77" s="203"/>
      <c r="BI77" s="203"/>
      <c r="BJ77" s="203"/>
      <c r="BK77" s="203"/>
      <c r="BL77" s="203"/>
      <c r="BM77" s="203"/>
      <c r="BN77" s="203"/>
      <c r="BO77" s="203"/>
      <c r="BP77" s="203"/>
      <c r="BQ77" s="203"/>
      <c r="BR77" s="203"/>
      <c r="BS77" s="203"/>
      <c r="BT77" s="186"/>
      <c r="BU77" s="190"/>
      <c r="BV77" s="186">
        <v>0</v>
      </c>
      <c r="BW77" s="186">
        <v>0</v>
      </c>
      <c r="BX77" s="186">
        <f t="shared" si="16"/>
        <v>0</v>
      </c>
      <c r="BY77" s="186">
        <f>12-5</f>
        <v>7</v>
      </c>
      <c r="BZ77" s="190"/>
      <c r="CA77" s="190"/>
      <c r="CB77" s="190"/>
    </row>
    <row r="78" spans="1:89" ht="15.75" customHeight="1">
      <c r="A78" s="186">
        <f t="shared" si="17"/>
        <v>72</v>
      </c>
      <c r="B78" s="187" t="s">
        <v>500</v>
      </c>
      <c r="C78" s="228" t="s">
        <v>4800</v>
      </c>
      <c r="D78" s="217" t="s">
        <v>4801</v>
      </c>
      <c r="E78" s="270" t="s">
        <v>989</v>
      </c>
      <c r="F78" s="270" t="s">
        <v>12</v>
      </c>
      <c r="G78" s="186" t="s">
        <v>3189</v>
      </c>
      <c r="H78" s="270" t="s">
        <v>877</v>
      </c>
      <c r="I78" s="270" t="s">
        <v>2354</v>
      </c>
      <c r="J78" s="270" t="s">
        <v>913</v>
      </c>
      <c r="K78" s="192" t="s">
        <v>2884</v>
      </c>
      <c r="L78" s="270"/>
      <c r="M78" s="270" t="s">
        <v>70</v>
      </c>
      <c r="N78" s="270" t="s">
        <v>71</v>
      </c>
      <c r="O78" s="270" t="s">
        <v>1045</v>
      </c>
      <c r="P78" s="494">
        <v>33239</v>
      </c>
      <c r="Q78" s="196" t="str">
        <f t="shared" ca="1" si="13"/>
        <v>31 Tahun 2 Bulan</v>
      </c>
      <c r="R78" s="349">
        <v>44564</v>
      </c>
      <c r="S78" s="349">
        <f>R78</f>
        <v>44564</v>
      </c>
      <c r="T78" s="270" t="str">
        <f ca="1">INT((TODAY()-S78))&amp;" Hari"</f>
        <v>67 Hari</v>
      </c>
      <c r="U78" s="270" t="str">
        <f ca="1">INT((TODAY()-S78)/12)&amp;" Bulan"</f>
        <v>5 Bulan</v>
      </c>
      <c r="V78" s="270" t="s">
        <v>73</v>
      </c>
      <c r="W78" s="258" t="s">
        <v>251</v>
      </c>
      <c r="X78" s="258" t="s">
        <v>412</v>
      </c>
      <c r="Y78" s="258" t="s">
        <v>4802</v>
      </c>
      <c r="Z78" s="270" t="s">
        <v>4803</v>
      </c>
      <c r="AA78" s="228" t="s">
        <v>4804</v>
      </c>
      <c r="AB78" s="270" t="s">
        <v>76</v>
      </c>
      <c r="AC78" s="270" t="s">
        <v>4805</v>
      </c>
      <c r="AD78" s="350" t="s">
        <v>412</v>
      </c>
      <c r="AE78" s="270" t="s">
        <v>4806</v>
      </c>
      <c r="AF78" s="348" t="s">
        <v>412</v>
      </c>
      <c r="AG78" s="270" t="s">
        <v>412</v>
      </c>
      <c r="AH78" s="270" t="s">
        <v>412</v>
      </c>
      <c r="AI78" s="270" t="s">
        <v>412</v>
      </c>
      <c r="AJ78" s="270" t="s">
        <v>412</v>
      </c>
      <c r="AK78" s="270" t="s">
        <v>412</v>
      </c>
      <c r="AL78" s="270" t="s">
        <v>412</v>
      </c>
      <c r="AM78" s="476">
        <v>1087577376</v>
      </c>
      <c r="AN78" s="270" t="s">
        <v>4807</v>
      </c>
      <c r="AO78" s="270" t="s">
        <v>4808</v>
      </c>
      <c r="AP78" s="270" t="s">
        <v>1045</v>
      </c>
      <c r="AQ78" s="270"/>
      <c r="AR78" s="270"/>
      <c r="AS78" s="270"/>
      <c r="AT78" s="270"/>
      <c r="AU78" s="270"/>
      <c r="AV78" s="270"/>
      <c r="AW78" s="476" t="s">
        <v>4809</v>
      </c>
      <c r="AX78" s="351" t="s">
        <v>4810</v>
      </c>
      <c r="AY78" s="190"/>
      <c r="AZ78" s="203"/>
      <c r="BA78" s="203"/>
      <c r="BB78" s="203"/>
      <c r="BC78" s="203"/>
      <c r="BD78" s="203"/>
      <c r="BE78" s="203"/>
      <c r="BF78" s="203"/>
      <c r="BG78" s="203"/>
      <c r="BH78" s="203"/>
      <c r="BI78" s="203"/>
      <c r="BJ78" s="203"/>
      <c r="BK78" s="203"/>
      <c r="BL78" s="203"/>
      <c r="BM78" s="203"/>
      <c r="BN78" s="203"/>
      <c r="BO78" s="203"/>
      <c r="BP78" s="203"/>
      <c r="BQ78" s="203"/>
      <c r="BR78" s="203"/>
      <c r="BS78" s="203"/>
      <c r="BT78" s="186"/>
      <c r="BU78" s="190"/>
      <c r="BV78" s="186">
        <v>0</v>
      </c>
      <c r="BW78" s="186">
        <v>0</v>
      </c>
      <c r="BX78" s="186">
        <f t="shared" si="16"/>
        <v>0</v>
      </c>
      <c r="BY78" s="186">
        <v>0</v>
      </c>
      <c r="BZ78" s="190"/>
      <c r="CA78" s="190"/>
      <c r="CB78" s="190"/>
    </row>
    <row r="79" spans="1:89" ht="15.75" customHeight="1">
      <c r="A79" s="186">
        <f t="shared" si="17"/>
        <v>73</v>
      </c>
      <c r="B79" s="187" t="s">
        <v>500</v>
      </c>
      <c r="C79" s="144" t="s">
        <v>598</v>
      </c>
      <c r="D79" s="189" t="s">
        <v>3941</v>
      </c>
      <c r="E79" s="190" t="s">
        <v>3942</v>
      </c>
      <c r="F79" s="193" t="s">
        <v>12</v>
      </c>
      <c r="G79" s="186" t="s">
        <v>411</v>
      </c>
      <c r="H79" s="186" t="s">
        <v>9</v>
      </c>
      <c r="I79" s="186" t="s">
        <v>446</v>
      </c>
      <c r="J79" s="192" t="s">
        <v>447</v>
      </c>
      <c r="K79" s="192" t="s">
        <v>1212</v>
      </c>
      <c r="L79" s="190" t="s">
        <v>5362</v>
      </c>
      <c r="M79" s="202" t="s">
        <v>85</v>
      </c>
      <c r="N79" s="193"/>
      <c r="O79" s="194" t="s">
        <v>4006</v>
      </c>
      <c r="P79" s="492">
        <v>32369</v>
      </c>
      <c r="Q79" s="196" t="str">
        <f t="shared" ca="1" si="13"/>
        <v>33 Tahun 6 Bulan</v>
      </c>
      <c r="R79" s="186"/>
      <c r="S79" s="197">
        <v>43299</v>
      </c>
      <c r="T79" s="198" t="str">
        <f t="shared" ref="T79:T142" ca="1" si="18">INT((NOW()-S79)/365)&amp;"Tahun"</f>
        <v>3Tahun</v>
      </c>
      <c r="U79" s="199" t="str">
        <f t="shared" ref="U79:U142" ca="1" si="19">INT(MOD((NOW()-S79),365)/30)&amp;"Bulan"</f>
        <v>7Bulan</v>
      </c>
      <c r="V79" s="186" t="s">
        <v>73</v>
      </c>
      <c r="W79" s="189" t="s">
        <v>448</v>
      </c>
      <c r="X79" s="217" t="s">
        <v>5363</v>
      </c>
      <c r="Y79" s="190" t="s">
        <v>412</v>
      </c>
      <c r="Z79" s="187" t="s">
        <v>4609</v>
      </c>
      <c r="AA79" s="251" t="s">
        <v>599</v>
      </c>
      <c r="AB79" s="202" t="s">
        <v>202</v>
      </c>
      <c r="AC79" s="190"/>
      <c r="AD79" s="190"/>
      <c r="AE79" s="190"/>
      <c r="AF79" s="190"/>
      <c r="AG79" s="190"/>
      <c r="AH79" s="190"/>
      <c r="AI79" s="190"/>
      <c r="AJ79" s="190"/>
      <c r="AK79" s="190"/>
      <c r="AL79" s="190"/>
      <c r="AM79" s="187" t="s">
        <v>202</v>
      </c>
      <c r="AN79" s="189"/>
      <c r="AO79" s="193"/>
      <c r="AP79" s="193"/>
      <c r="AQ79" s="190"/>
      <c r="AR79" s="190"/>
      <c r="AS79" s="190"/>
      <c r="AT79" s="190"/>
      <c r="AU79" s="193"/>
      <c r="AV79" s="193"/>
      <c r="AW79" s="506" t="s">
        <v>600</v>
      </c>
      <c r="AX79" s="200" t="s">
        <v>78</v>
      </c>
      <c r="AY79" s="190" t="s">
        <v>412</v>
      </c>
      <c r="AZ79" s="203"/>
      <c r="BA79" s="203"/>
      <c r="BB79" s="203"/>
      <c r="BC79" s="203"/>
      <c r="BD79" s="203"/>
      <c r="BE79" s="203"/>
      <c r="BF79" s="203"/>
      <c r="BG79" s="203"/>
      <c r="BH79" s="203"/>
      <c r="BI79" s="203"/>
      <c r="BJ79" s="203"/>
      <c r="BK79" s="203"/>
      <c r="BL79" s="203"/>
      <c r="BM79" s="203"/>
      <c r="BN79" s="203"/>
      <c r="BO79" s="203"/>
      <c r="BP79" s="203"/>
      <c r="BQ79" s="203"/>
      <c r="BR79" s="203"/>
      <c r="BS79" s="203"/>
      <c r="BT79" s="202"/>
      <c r="BU79" s="190"/>
      <c r="BV79" s="186">
        <v>12</v>
      </c>
      <c r="BW79" s="186">
        <v>0</v>
      </c>
      <c r="BX79" s="186">
        <f t="shared" si="16"/>
        <v>12</v>
      </c>
      <c r="BY79" s="186">
        <v>12</v>
      </c>
      <c r="BZ79" s="190"/>
      <c r="CA79" s="190"/>
      <c r="CB79" s="190"/>
    </row>
    <row r="80" spans="1:89" ht="15.75" customHeight="1">
      <c r="A80" s="186">
        <f t="shared" si="17"/>
        <v>74</v>
      </c>
      <c r="B80" s="187" t="s">
        <v>500</v>
      </c>
      <c r="C80" s="144" t="s">
        <v>501</v>
      </c>
      <c r="D80" s="189" t="s">
        <v>3962</v>
      </c>
      <c r="E80" s="190" t="s">
        <v>3943</v>
      </c>
      <c r="F80" s="193" t="s">
        <v>12</v>
      </c>
      <c r="G80" s="186" t="s">
        <v>3189</v>
      </c>
      <c r="H80" s="186" t="s">
        <v>9</v>
      </c>
      <c r="I80" s="186" t="s">
        <v>446</v>
      </c>
      <c r="J80" s="192" t="s">
        <v>447</v>
      </c>
      <c r="K80" s="192" t="s">
        <v>1212</v>
      </c>
      <c r="L80" s="190" t="s">
        <v>3945</v>
      </c>
      <c r="M80" s="188" t="s">
        <v>85</v>
      </c>
      <c r="N80" s="188" t="s">
        <v>280</v>
      </c>
      <c r="O80" s="194" t="s">
        <v>502</v>
      </c>
      <c r="P80" s="195">
        <v>31609</v>
      </c>
      <c r="Q80" s="196" t="str">
        <f t="shared" ca="1" si="13"/>
        <v>35 Tahun 7 Bulan</v>
      </c>
      <c r="R80" s="197">
        <v>43678</v>
      </c>
      <c r="S80" s="197">
        <v>43678</v>
      </c>
      <c r="T80" s="198" t="str">
        <f t="shared" ca="1" si="18"/>
        <v>2Tahun</v>
      </c>
      <c r="U80" s="199" t="str">
        <f t="shared" ca="1" si="19"/>
        <v>7Bulan</v>
      </c>
      <c r="V80" s="200"/>
      <c r="W80" s="189" t="s">
        <v>448</v>
      </c>
      <c r="X80" s="190" t="s">
        <v>5364</v>
      </c>
      <c r="Y80" s="190"/>
      <c r="Z80" s="187" t="s">
        <v>503</v>
      </c>
      <c r="AA80" s="201" t="s">
        <v>504</v>
      </c>
      <c r="AB80" s="202" t="s">
        <v>114</v>
      </c>
      <c r="AC80" s="190"/>
      <c r="AD80" s="190"/>
      <c r="AE80" s="190"/>
      <c r="AF80" s="190"/>
      <c r="AG80" s="190"/>
      <c r="AH80" s="190"/>
      <c r="AI80" s="190"/>
      <c r="AJ80" s="190"/>
      <c r="AK80" s="190"/>
      <c r="AL80" s="190"/>
      <c r="AM80" s="187" t="s">
        <v>2946</v>
      </c>
      <c r="AN80" s="189"/>
      <c r="AO80" s="193"/>
      <c r="AP80" s="193"/>
      <c r="AQ80" s="190"/>
      <c r="AR80" s="190"/>
      <c r="AS80" s="190"/>
      <c r="AT80" s="190"/>
      <c r="AU80" s="193"/>
      <c r="AV80" s="193"/>
      <c r="AW80" s="200" t="s">
        <v>505</v>
      </c>
      <c r="AX80" s="200" t="s">
        <v>78</v>
      </c>
      <c r="AY80" s="190"/>
      <c r="AZ80" s="203"/>
      <c r="BA80" s="203"/>
      <c r="BB80" s="203"/>
      <c r="BC80" s="203"/>
      <c r="BD80" s="203"/>
      <c r="BE80" s="203"/>
      <c r="BF80" s="203"/>
      <c r="BG80" s="203"/>
      <c r="BH80" s="203"/>
      <c r="BI80" s="203"/>
      <c r="BJ80" s="203"/>
      <c r="BK80" s="203"/>
      <c r="BL80" s="203"/>
      <c r="BM80" s="203"/>
      <c r="BN80" s="203"/>
      <c r="BO80" s="203"/>
      <c r="BP80" s="203"/>
      <c r="BQ80" s="203"/>
      <c r="BR80" s="203"/>
      <c r="BS80" s="203"/>
      <c r="BT80" s="202"/>
      <c r="BU80" s="190"/>
      <c r="BV80" s="190"/>
      <c r="BW80" s="186">
        <v>12</v>
      </c>
      <c r="BX80" s="186">
        <v>0</v>
      </c>
      <c r="BY80" s="186">
        <f>BW80-BX80</f>
        <v>12</v>
      </c>
      <c r="BZ80" s="186">
        <v>12</v>
      </c>
      <c r="CA80" s="190"/>
      <c r="CB80" s="190"/>
      <c r="CC80" s="190"/>
      <c r="CD80" s="190"/>
      <c r="CE80" s="190"/>
      <c r="CF80" s="190"/>
      <c r="CG80" s="190"/>
      <c r="CH80" s="190"/>
      <c r="CI80" s="190"/>
      <c r="CJ80" s="190"/>
      <c r="CK80" s="190"/>
    </row>
    <row r="81" spans="1:80" ht="15.75" customHeight="1">
      <c r="A81" s="186">
        <f t="shared" si="17"/>
        <v>75</v>
      </c>
      <c r="B81" s="187" t="s">
        <v>500</v>
      </c>
      <c r="C81" s="228" t="s">
        <v>4295</v>
      </c>
      <c r="D81" s="238" t="s">
        <v>3963</v>
      </c>
      <c r="E81" s="190" t="s">
        <v>2138</v>
      </c>
      <c r="F81" s="193" t="s">
        <v>12</v>
      </c>
      <c r="G81" s="186" t="s">
        <v>3189</v>
      </c>
      <c r="H81" s="186" t="s">
        <v>9</v>
      </c>
      <c r="I81" s="186" t="s">
        <v>446</v>
      </c>
      <c r="J81" s="192" t="s">
        <v>447</v>
      </c>
      <c r="K81" s="192" t="s">
        <v>1212</v>
      </c>
      <c r="L81" s="190" t="s">
        <v>3944</v>
      </c>
      <c r="M81" s="202" t="s">
        <v>85</v>
      </c>
      <c r="N81" s="193" t="s">
        <v>280</v>
      </c>
      <c r="O81" s="193" t="s">
        <v>72</v>
      </c>
      <c r="P81" s="491">
        <v>35323</v>
      </c>
      <c r="Q81" s="196" t="str">
        <f t="shared" ca="1" si="13"/>
        <v>25 Tahun 5 Bulan</v>
      </c>
      <c r="R81" s="352">
        <v>44390</v>
      </c>
      <c r="S81" s="352">
        <v>44390</v>
      </c>
      <c r="T81" s="198" t="str">
        <f t="shared" ca="1" si="18"/>
        <v>0Tahun</v>
      </c>
      <c r="U81" s="199" t="str">
        <f t="shared" ca="1" si="19"/>
        <v>8Bulan</v>
      </c>
      <c r="V81" s="186" t="s">
        <v>73</v>
      </c>
      <c r="W81" s="209" t="s">
        <v>467</v>
      </c>
      <c r="X81" s="217"/>
      <c r="Y81" s="190" t="s">
        <v>1931</v>
      </c>
      <c r="Z81" s="316" t="s">
        <v>2139</v>
      </c>
      <c r="AA81" s="201" t="s">
        <v>2877</v>
      </c>
      <c r="AB81" s="193" t="s">
        <v>354</v>
      </c>
      <c r="AC81" s="190"/>
      <c r="AD81" s="190"/>
      <c r="AE81" s="190" t="s">
        <v>412</v>
      </c>
      <c r="AF81" s="190" t="s">
        <v>412</v>
      </c>
      <c r="AG81" s="190" t="s">
        <v>412</v>
      </c>
      <c r="AH81" s="190" t="s">
        <v>412</v>
      </c>
      <c r="AI81" s="190" t="s">
        <v>412</v>
      </c>
      <c r="AJ81" s="190" t="s">
        <v>412</v>
      </c>
      <c r="AK81" s="190" t="s">
        <v>412</v>
      </c>
      <c r="AL81" s="190" t="s">
        <v>412</v>
      </c>
      <c r="AM81" s="224" t="s">
        <v>2947</v>
      </c>
      <c r="AN81" s="189" t="s">
        <v>2878</v>
      </c>
      <c r="AO81" s="223" t="s">
        <v>2879</v>
      </c>
      <c r="AP81" s="223" t="s">
        <v>2880</v>
      </c>
      <c r="AQ81" s="190"/>
      <c r="AR81" s="190"/>
      <c r="AS81" s="190"/>
      <c r="AT81" s="190"/>
      <c r="AU81" s="223"/>
      <c r="AV81" s="223"/>
      <c r="AW81" s="234" t="s">
        <v>2140</v>
      </c>
      <c r="AX81" s="223" t="s">
        <v>2881</v>
      </c>
      <c r="AY81" s="190"/>
      <c r="AZ81" s="203"/>
      <c r="BA81" s="203"/>
      <c r="BB81" s="203"/>
      <c r="BC81" s="203"/>
      <c r="BD81" s="203"/>
      <c r="BE81" s="203"/>
      <c r="BF81" s="203"/>
      <c r="BG81" s="203"/>
      <c r="BH81" s="203"/>
      <c r="BI81" s="203"/>
      <c r="BJ81" s="203"/>
      <c r="BK81" s="203"/>
      <c r="BL81" s="203"/>
      <c r="BM81" s="203"/>
      <c r="BN81" s="203"/>
      <c r="BO81" s="203"/>
      <c r="BP81" s="203"/>
      <c r="BQ81" s="203"/>
      <c r="BR81" s="203"/>
      <c r="BS81" s="203"/>
      <c r="BT81" s="227" t="s">
        <v>2882</v>
      </c>
      <c r="BU81" s="190"/>
      <c r="BV81" s="186">
        <v>0</v>
      </c>
      <c r="BW81" s="186">
        <v>0</v>
      </c>
      <c r="BX81" s="186">
        <f t="shared" ref="BX81:BX94" si="20">BV81-BW81</f>
        <v>0</v>
      </c>
      <c r="BY81" s="186">
        <f>12-6</f>
        <v>6</v>
      </c>
      <c r="BZ81" s="190"/>
      <c r="CA81" s="190"/>
      <c r="CB81" s="190"/>
    </row>
    <row r="82" spans="1:80" ht="15.75" customHeight="1">
      <c r="A82" s="186">
        <f t="shared" si="17"/>
        <v>76</v>
      </c>
      <c r="B82" s="187" t="s">
        <v>500</v>
      </c>
      <c r="C82" s="228" t="s">
        <v>3463</v>
      </c>
      <c r="D82" s="327" t="s">
        <v>3939</v>
      </c>
      <c r="E82" s="190" t="s">
        <v>527</v>
      </c>
      <c r="F82" s="193" t="s">
        <v>12</v>
      </c>
      <c r="G82" s="186" t="s">
        <v>3189</v>
      </c>
      <c r="H82" s="186" t="s">
        <v>9</v>
      </c>
      <c r="I82" s="186" t="s">
        <v>446</v>
      </c>
      <c r="J82" s="192" t="s">
        <v>447</v>
      </c>
      <c r="K82" s="192" t="s">
        <v>1212</v>
      </c>
      <c r="L82" s="190" t="s">
        <v>3946</v>
      </c>
      <c r="M82" s="202" t="s">
        <v>85</v>
      </c>
      <c r="N82" s="193"/>
      <c r="O82" s="193"/>
      <c r="P82" s="491"/>
      <c r="Q82" s="196" t="str">
        <f t="shared" ca="1" si="13"/>
        <v>122 Tahun 2 Bulan</v>
      </c>
      <c r="R82" s="352"/>
      <c r="S82" s="239">
        <v>44291</v>
      </c>
      <c r="T82" s="198" t="str">
        <f t="shared" ca="1" si="18"/>
        <v>0Tahun</v>
      </c>
      <c r="U82" s="199" t="str">
        <f t="shared" ca="1" si="19"/>
        <v>11Bulan</v>
      </c>
      <c r="V82" s="186" t="s">
        <v>73</v>
      </c>
      <c r="W82" s="189" t="s">
        <v>448</v>
      </c>
      <c r="X82" s="217"/>
      <c r="Y82" s="190"/>
      <c r="Z82" s="316"/>
      <c r="AA82" s="201" t="s">
        <v>3953</v>
      </c>
      <c r="AB82" s="193"/>
      <c r="AC82" s="190"/>
      <c r="AD82" s="190"/>
      <c r="AE82" s="190"/>
      <c r="AF82" s="190"/>
      <c r="AG82" s="190"/>
      <c r="AH82" s="190"/>
      <c r="AI82" s="190"/>
      <c r="AJ82" s="190"/>
      <c r="AK82" s="190"/>
      <c r="AL82" s="190"/>
      <c r="AM82" s="224"/>
      <c r="AN82" s="189"/>
      <c r="AO82" s="223"/>
      <c r="AP82" s="223"/>
      <c r="AQ82" s="190"/>
      <c r="AR82" s="190"/>
      <c r="AS82" s="190"/>
      <c r="AT82" s="190"/>
      <c r="AU82" s="223"/>
      <c r="AV82" s="223"/>
      <c r="AW82" s="234"/>
      <c r="AX82" s="223"/>
      <c r="AY82" s="190"/>
      <c r="AZ82" s="203"/>
      <c r="BA82" s="203"/>
      <c r="BB82" s="203"/>
      <c r="BC82" s="203"/>
      <c r="BD82" s="203"/>
      <c r="BE82" s="203"/>
      <c r="BF82" s="203"/>
      <c r="BG82" s="203"/>
      <c r="BH82" s="203"/>
      <c r="BI82" s="203"/>
      <c r="BJ82" s="203"/>
      <c r="BK82" s="203"/>
      <c r="BL82" s="203"/>
      <c r="BM82" s="203"/>
      <c r="BN82" s="203"/>
      <c r="BO82" s="203"/>
      <c r="BP82" s="203"/>
      <c r="BQ82" s="203"/>
      <c r="BR82" s="203"/>
      <c r="BS82" s="203"/>
      <c r="BT82" s="227" t="s">
        <v>3960</v>
      </c>
      <c r="BU82" s="190"/>
      <c r="BV82" s="186">
        <v>0</v>
      </c>
      <c r="BW82" s="186">
        <v>0</v>
      </c>
      <c r="BX82" s="186">
        <f t="shared" si="20"/>
        <v>0</v>
      </c>
      <c r="BY82" s="186">
        <f>12-3</f>
        <v>9</v>
      </c>
      <c r="BZ82" s="190"/>
      <c r="CA82" s="190"/>
      <c r="CB82" s="190"/>
    </row>
    <row r="83" spans="1:80" ht="15.75" customHeight="1">
      <c r="A83" s="186">
        <f t="shared" si="17"/>
        <v>77</v>
      </c>
      <c r="B83" s="187" t="s">
        <v>500</v>
      </c>
      <c r="C83" s="228" t="s">
        <v>2379</v>
      </c>
      <c r="D83" s="207" t="s">
        <v>3940</v>
      </c>
      <c r="E83" s="190" t="s">
        <v>2380</v>
      </c>
      <c r="F83" s="193" t="s">
        <v>12</v>
      </c>
      <c r="G83" s="186" t="s">
        <v>2021</v>
      </c>
      <c r="H83" s="186" t="s">
        <v>9</v>
      </c>
      <c r="I83" s="186" t="s">
        <v>446</v>
      </c>
      <c r="J83" s="192" t="s">
        <v>447</v>
      </c>
      <c r="K83" s="192" t="s">
        <v>1212</v>
      </c>
      <c r="L83" s="190" t="s">
        <v>4977</v>
      </c>
      <c r="M83" s="186" t="s">
        <v>85</v>
      </c>
      <c r="N83" s="212" t="s">
        <v>2604</v>
      </c>
      <c r="O83" s="194" t="s">
        <v>639</v>
      </c>
      <c r="P83" s="492">
        <v>34895</v>
      </c>
      <c r="Q83" s="196" t="str">
        <f t="shared" ca="1" si="13"/>
        <v>26 Tahun 7 Bulan</v>
      </c>
      <c r="R83" s="236">
        <v>44221</v>
      </c>
      <c r="S83" s="236">
        <v>44221</v>
      </c>
      <c r="T83" s="198" t="str">
        <f t="shared" ca="1" si="18"/>
        <v>1Tahun</v>
      </c>
      <c r="U83" s="199" t="str">
        <f t="shared" ca="1" si="19"/>
        <v>1Bulan</v>
      </c>
      <c r="V83" s="186" t="s">
        <v>73</v>
      </c>
      <c r="W83" s="189" t="s">
        <v>448</v>
      </c>
      <c r="X83" s="217"/>
      <c r="Y83" s="190" t="s">
        <v>412</v>
      </c>
      <c r="Z83" s="312" t="s">
        <v>4969</v>
      </c>
      <c r="AA83" s="251" t="s">
        <v>3952</v>
      </c>
      <c r="AB83" s="186"/>
      <c r="AC83" s="190" t="s">
        <v>412</v>
      </c>
      <c r="AD83" s="190" t="s">
        <v>412</v>
      </c>
      <c r="AE83" s="190" t="s">
        <v>412</v>
      </c>
      <c r="AF83" s="190" t="s">
        <v>412</v>
      </c>
      <c r="AG83" s="190" t="s">
        <v>412</v>
      </c>
      <c r="AH83" s="190" t="s">
        <v>412</v>
      </c>
      <c r="AI83" s="190" t="s">
        <v>412</v>
      </c>
      <c r="AJ83" s="190" t="s">
        <v>412</v>
      </c>
      <c r="AK83" s="190" t="s">
        <v>412</v>
      </c>
      <c r="AL83" s="190" t="s">
        <v>412</v>
      </c>
      <c r="AM83" s="477" t="s">
        <v>4962</v>
      </c>
      <c r="AN83" s="217"/>
      <c r="AO83" s="190"/>
      <c r="AP83" s="190"/>
      <c r="AQ83" s="190"/>
      <c r="AR83" s="190"/>
      <c r="AS83" s="190"/>
      <c r="AT83" s="190"/>
      <c r="AU83" s="190"/>
      <c r="AV83" s="190"/>
      <c r="AW83" s="515" t="s">
        <v>4967</v>
      </c>
      <c r="AX83" s="312" t="s">
        <v>4968</v>
      </c>
      <c r="AY83" s="190"/>
      <c r="AZ83" s="203">
        <v>4000000</v>
      </c>
      <c r="BA83" s="203"/>
      <c r="BB83" s="203"/>
      <c r="BC83" s="203"/>
      <c r="BD83" s="203"/>
      <c r="BE83" s="203"/>
      <c r="BF83" s="203"/>
      <c r="BG83" s="203"/>
      <c r="BH83" s="203"/>
      <c r="BI83" s="203"/>
      <c r="BJ83" s="203"/>
      <c r="BK83" s="203"/>
      <c r="BL83" s="203"/>
      <c r="BM83" s="203"/>
      <c r="BN83" s="203"/>
      <c r="BO83" s="203"/>
      <c r="BP83" s="203"/>
      <c r="BQ83" s="203"/>
      <c r="BR83" s="203"/>
      <c r="BS83" s="203"/>
      <c r="BT83" s="227" t="s">
        <v>3959</v>
      </c>
      <c r="BU83" s="190" t="s">
        <v>4976</v>
      </c>
      <c r="BV83" s="186">
        <v>0</v>
      </c>
      <c r="BW83" s="186">
        <v>0</v>
      </c>
      <c r="BX83" s="186">
        <f t="shared" si="20"/>
        <v>0</v>
      </c>
      <c r="BY83" s="186">
        <v>12</v>
      </c>
      <c r="BZ83" s="190"/>
      <c r="CA83" s="190"/>
      <c r="CB83" s="190"/>
    </row>
    <row r="84" spans="1:80" ht="15.75" customHeight="1">
      <c r="A84" s="186">
        <f t="shared" si="17"/>
        <v>78</v>
      </c>
      <c r="B84" s="187" t="s">
        <v>500</v>
      </c>
      <c r="C84" s="228" t="s">
        <v>3471</v>
      </c>
      <c r="D84" s="189" t="s">
        <v>4100</v>
      </c>
      <c r="E84" s="190" t="s">
        <v>3031</v>
      </c>
      <c r="F84" s="193" t="s">
        <v>12</v>
      </c>
      <c r="G84" s="186" t="s">
        <v>3189</v>
      </c>
      <c r="H84" s="186" t="s">
        <v>9</v>
      </c>
      <c r="I84" s="186" t="s">
        <v>446</v>
      </c>
      <c r="J84" s="192" t="s">
        <v>447</v>
      </c>
      <c r="K84" s="192" t="s">
        <v>1212</v>
      </c>
      <c r="L84" s="190" t="s">
        <v>3947</v>
      </c>
      <c r="M84" s="202" t="s">
        <v>85</v>
      </c>
      <c r="N84" s="212" t="s">
        <v>2604</v>
      </c>
      <c r="O84" s="194" t="s">
        <v>72</v>
      </c>
      <c r="P84" s="492">
        <v>34093</v>
      </c>
      <c r="Q84" s="196" t="str">
        <f t="shared" ca="1" si="13"/>
        <v>28 Tahun 10 Bulan</v>
      </c>
      <c r="R84" s="352"/>
      <c r="S84" s="366">
        <v>43514</v>
      </c>
      <c r="T84" s="198" t="str">
        <f t="shared" ca="1" si="18"/>
        <v>3Tahun</v>
      </c>
      <c r="U84" s="199" t="str">
        <f t="shared" ca="1" si="19"/>
        <v>0Bulan</v>
      </c>
      <c r="V84" s="186" t="s">
        <v>73</v>
      </c>
      <c r="W84" s="189" t="s">
        <v>448</v>
      </c>
      <c r="X84" s="217"/>
      <c r="Y84" s="190" t="s">
        <v>412</v>
      </c>
      <c r="Z84" s="187" t="s">
        <v>539</v>
      </c>
      <c r="AA84" s="201" t="s">
        <v>3827</v>
      </c>
      <c r="AB84" s="202" t="s">
        <v>354</v>
      </c>
      <c r="AC84" s="190"/>
      <c r="AD84" s="190"/>
      <c r="AE84" s="190"/>
      <c r="AF84" s="190"/>
      <c r="AG84" s="190"/>
      <c r="AH84" s="190"/>
      <c r="AI84" s="190"/>
      <c r="AJ84" s="190"/>
      <c r="AK84" s="190"/>
      <c r="AL84" s="190"/>
      <c r="AM84" s="241"/>
      <c r="AN84" s="189"/>
      <c r="AO84" s="223"/>
      <c r="AP84" s="223"/>
      <c r="AQ84" s="190"/>
      <c r="AR84" s="190"/>
      <c r="AS84" s="190"/>
      <c r="AT84" s="190"/>
      <c r="AU84" s="223"/>
      <c r="AV84" s="223"/>
      <c r="AW84" s="506" t="s">
        <v>540</v>
      </c>
      <c r="AX84" s="200" t="s">
        <v>78</v>
      </c>
      <c r="AY84" s="190"/>
      <c r="AZ84" s="203"/>
      <c r="BA84" s="203"/>
      <c r="BB84" s="203"/>
      <c r="BC84" s="203"/>
      <c r="BD84" s="203"/>
      <c r="BE84" s="203"/>
      <c r="BF84" s="203"/>
      <c r="BG84" s="203"/>
      <c r="BH84" s="203"/>
      <c r="BI84" s="203"/>
      <c r="BJ84" s="203"/>
      <c r="BK84" s="203"/>
      <c r="BL84" s="203"/>
      <c r="BM84" s="203"/>
      <c r="BN84" s="203"/>
      <c r="BO84" s="203"/>
      <c r="BP84" s="203"/>
      <c r="BQ84" s="203"/>
      <c r="BR84" s="203"/>
      <c r="BS84" s="203"/>
      <c r="BT84" s="227" t="s">
        <v>3961</v>
      </c>
      <c r="BU84" s="190" t="s">
        <v>4975</v>
      </c>
      <c r="BV84" s="186">
        <v>12</v>
      </c>
      <c r="BW84" s="186">
        <v>0</v>
      </c>
      <c r="BX84" s="186">
        <f t="shared" si="20"/>
        <v>12</v>
      </c>
      <c r="BY84" s="186">
        <v>12</v>
      </c>
      <c r="BZ84" s="190"/>
      <c r="CA84" s="190"/>
      <c r="CB84" s="190"/>
    </row>
    <row r="85" spans="1:80" ht="15.75" customHeight="1">
      <c r="A85" s="186">
        <f t="shared" si="17"/>
        <v>79</v>
      </c>
      <c r="B85" s="187" t="s">
        <v>500</v>
      </c>
      <c r="C85" s="228" t="s">
        <v>4159</v>
      </c>
      <c r="D85" s="189" t="s">
        <v>4055</v>
      </c>
      <c r="E85" s="190" t="s">
        <v>3571</v>
      </c>
      <c r="F85" s="193" t="s">
        <v>12</v>
      </c>
      <c r="G85" s="186" t="s">
        <v>2021</v>
      </c>
      <c r="H85" s="186" t="s">
        <v>9</v>
      </c>
      <c r="I85" s="186" t="s">
        <v>446</v>
      </c>
      <c r="J85" s="192" t="s">
        <v>447</v>
      </c>
      <c r="K85" s="192" t="s">
        <v>1212</v>
      </c>
      <c r="L85" s="190"/>
      <c r="M85" s="186" t="s">
        <v>70</v>
      </c>
      <c r="N85" s="186" t="s">
        <v>2604</v>
      </c>
      <c r="O85" s="186" t="s">
        <v>72</v>
      </c>
      <c r="P85" s="493">
        <v>34201</v>
      </c>
      <c r="Q85" s="196" t="str">
        <f t="shared" ca="1" si="13"/>
        <v>28 Tahun 6 Bulan</v>
      </c>
      <c r="R85" s="248">
        <v>44431</v>
      </c>
      <c r="S85" s="249">
        <v>44431</v>
      </c>
      <c r="T85" s="198" t="str">
        <f t="shared" ca="1" si="18"/>
        <v>0Tahun</v>
      </c>
      <c r="U85" s="199" t="str">
        <f t="shared" ca="1" si="19"/>
        <v>6Bulan</v>
      </c>
      <c r="V85" s="186" t="s">
        <v>73</v>
      </c>
      <c r="W85" s="189" t="s">
        <v>448</v>
      </c>
      <c r="X85" s="217"/>
      <c r="Y85" s="190" t="s">
        <v>4020</v>
      </c>
      <c r="Z85" s="250" t="s">
        <v>4021</v>
      </c>
      <c r="AA85" s="251" t="s">
        <v>4022</v>
      </c>
      <c r="AB85" s="186" t="s">
        <v>76</v>
      </c>
      <c r="AC85" s="190" t="s">
        <v>412</v>
      </c>
      <c r="AD85" s="190" t="s">
        <v>412</v>
      </c>
      <c r="AE85" s="190" t="s">
        <v>412</v>
      </c>
      <c r="AF85" s="190" t="s">
        <v>412</v>
      </c>
      <c r="AG85" s="190" t="s">
        <v>412</v>
      </c>
      <c r="AH85" s="190" t="s">
        <v>412</v>
      </c>
      <c r="AI85" s="190" t="s">
        <v>412</v>
      </c>
      <c r="AJ85" s="190" t="s">
        <v>412</v>
      </c>
      <c r="AK85" s="190" t="s">
        <v>412</v>
      </c>
      <c r="AL85" s="190" t="s">
        <v>412</v>
      </c>
      <c r="AM85" s="257" t="s">
        <v>4023</v>
      </c>
      <c r="AN85" s="186" t="s">
        <v>4024</v>
      </c>
      <c r="AO85" s="186" t="s">
        <v>4025</v>
      </c>
      <c r="AP85" s="250" t="s">
        <v>4021</v>
      </c>
      <c r="AQ85" s="190" t="s">
        <v>412</v>
      </c>
      <c r="AR85" s="190" t="s">
        <v>412</v>
      </c>
      <c r="AS85" s="190" t="s">
        <v>412</v>
      </c>
      <c r="AT85" s="190" t="s">
        <v>412</v>
      </c>
      <c r="AU85" s="190" t="s">
        <v>412</v>
      </c>
      <c r="AV85" s="190" t="s">
        <v>412</v>
      </c>
      <c r="AW85" s="509" t="s">
        <v>4026</v>
      </c>
      <c r="AX85" s="252" t="s">
        <v>4027</v>
      </c>
      <c r="AY85" s="190" t="s">
        <v>412</v>
      </c>
      <c r="AZ85" s="203">
        <v>10000000</v>
      </c>
      <c r="BA85" s="203"/>
      <c r="BB85" s="203"/>
      <c r="BC85" s="203">
        <v>1000000</v>
      </c>
      <c r="BD85" s="203"/>
      <c r="BE85" s="203"/>
      <c r="BF85" s="203"/>
      <c r="BG85" s="203">
        <v>4000000</v>
      </c>
      <c r="BH85" s="203"/>
      <c r="BI85" s="203"/>
      <c r="BJ85" s="203"/>
      <c r="BK85" s="203"/>
      <c r="BL85" s="203"/>
      <c r="BM85" s="203"/>
      <c r="BN85" s="203"/>
      <c r="BO85" s="203"/>
      <c r="BP85" s="203"/>
      <c r="BQ85" s="203"/>
      <c r="BR85" s="203"/>
      <c r="BS85" s="203"/>
      <c r="BT85" s="227" t="s">
        <v>4018</v>
      </c>
      <c r="BU85" s="190"/>
      <c r="BV85" s="186">
        <v>0</v>
      </c>
      <c r="BW85" s="186">
        <v>0</v>
      </c>
      <c r="BX85" s="186">
        <f t="shared" si="20"/>
        <v>0</v>
      </c>
      <c r="BY85" s="186">
        <f>12-7</f>
        <v>5</v>
      </c>
      <c r="BZ85" s="190"/>
      <c r="CA85" s="190"/>
      <c r="CB85" s="190"/>
    </row>
    <row r="86" spans="1:80" ht="15.75" customHeight="1">
      <c r="A86" s="186">
        <f t="shared" si="17"/>
        <v>80</v>
      </c>
      <c r="B86" s="187" t="s">
        <v>500</v>
      </c>
      <c r="C86" s="228" t="s">
        <v>5366</v>
      </c>
      <c r="D86" s="217" t="s">
        <v>4974</v>
      </c>
      <c r="E86" s="190" t="s">
        <v>3234</v>
      </c>
      <c r="F86" s="191" t="s">
        <v>12</v>
      </c>
      <c r="G86" s="186" t="s">
        <v>3189</v>
      </c>
      <c r="H86" s="186" t="s">
        <v>4915</v>
      </c>
      <c r="I86" s="202" t="s">
        <v>176</v>
      </c>
      <c r="J86" s="186" t="s">
        <v>4715</v>
      </c>
      <c r="K86" s="186" t="s">
        <v>3379</v>
      </c>
      <c r="L86" s="190" t="s">
        <v>4973</v>
      </c>
      <c r="M86" s="202" t="s">
        <v>85</v>
      </c>
      <c r="N86" s="193"/>
      <c r="O86" s="193"/>
      <c r="P86" s="491"/>
      <c r="Q86" s="196" t="str">
        <f t="shared" ca="1" si="13"/>
        <v>122 Tahun 2 Bulan</v>
      </c>
      <c r="R86" s="190"/>
      <c r="S86" s="222">
        <v>43807</v>
      </c>
      <c r="T86" s="198" t="str">
        <f t="shared" ca="1" si="18"/>
        <v>2Tahun</v>
      </c>
      <c r="U86" s="199" t="str">
        <f t="shared" ca="1" si="19"/>
        <v>3Bulan</v>
      </c>
      <c r="V86" s="186" t="s">
        <v>3976</v>
      </c>
      <c r="W86" s="209" t="s">
        <v>111</v>
      </c>
      <c r="X86" s="217" t="s">
        <v>5365</v>
      </c>
      <c r="Y86" s="190"/>
      <c r="Z86" s="316"/>
      <c r="AA86" s="243"/>
      <c r="AB86" s="193"/>
      <c r="AC86" s="190"/>
      <c r="AD86" s="190"/>
      <c r="AE86" s="190"/>
      <c r="AF86" s="190"/>
      <c r="AG86" s="190"/>
      <c r="AH86" s="190"/>
      <c r="AI86" s="190"/>
      <c r="AJ86" s="190"/>
      <c r="AK86" s="190"/>
      <c r="AL86" s="190"/>
      <c r="AM86" s="224"/>
      <c r="AN86" s="189"/>
      <c r="AO86" s="223"/>
      <c r="AP86" s="223"/>
      <c r="AQ86" s="190"/>
      <c r="AR86" s="190"/>
      <c r="AS86" s="190"/>
      <c r="AT86" s="190"/>
      <c r="AU86" s="223"/>
      <c r="AV86" s="223"/>
      <c r="AW86" s="234"/>
      <c r="AX86" s="223"/>
      <c r="AY86" s="190"/>
      <c r="AZ86" s="203"/>
      <c r="BA86" s="203"/>
      <c r="BB86" s="203"/>
      <c r="BC86" s="203"/>
      <c r="BD86" s="203"/>
      <c r="BE86" s="203"/>
      <c r="BF86" s="203"/>
      <c r="BG86" s="203"/>
      <c r="BH86" s="203"/>
      <c r="BI86" s="203"/>
      <c r="BJ86" s="203"/>
      <c r="BK86" s="203"/>
      <c r="BL86" s="203"/>
      <c r="BM86" s="203"/>
      <c r="BN86" s="203"/>
      <c r="BO86" s="203"/>
      <c r="BP86" s="203"/>
      <c r="BQ86" s="203"/>
      <c r="BR86" s="203"/>
      <c r="BS86" s="203"/>
      <c r="BT86" s="199"/>
      <c r="BU86" s="190"/>
      <c r="BV86" s="186">
        <v>0</v>
      </c>
      <c r="BW86" s="186">
        <v>0</v>
      </c>
      <c r="BX86" s="186">
        <f t="shared" si="20"/>
        <v>0</v>
      </c>
      <c r="BY86" s="186">
        <v>12</v>
      </c>
      <c r="BZ86" s="190"/>
      <c r="CA86" s="190"/>
      <c r="CB86" s="190"/>
    </row>
    <row r="87" spans="1:80" ht="15.75" customHeight="1">
      <c r="A87" s="186">
        <f t="shared" si="17"/>
        <v>81</v>
      </c>
      <c r="B87" s="187" t="s">
        <v>500</v>
      </c>
      <c r="C87" s="144" t="s">
        <v>5368</v>
      </c>
      <c r="D87" s="189" t="s">
        <v>4201</v>
      </c>
      <c r="E87" s="190" t="s">
        <v>2208</v>
      </c>
      <c r="F87" s="191" t="s">
        <v>12</v>
      </c>
      <c r="G87" s="186" t="s">
        <v>3189</v>
      </c>
      <c r="H87" s="186" t="s">
        <v>3215</v>
      </c>
      <c r="I87" s="202" t="s">
        <v>176</v>
      </c>
      <c r="J87" s="186" t="s">
        <v>3215</v>
      </c>
      <c r="K87" s="186" t="s">
        <v>3379</v>
      </c>
      <c r="L87" s="190" t="s">
        <v>2391</v>
      </c>
      <c r="M87" s="202" t="s">
        <v>85</v>
      </c>
      <c r="N87" s="193"/>
      <c r="O87" s="193"/>
      <c r="P87" s="491"/>
      <c r="Q87" s="196" t="str">
        <f t="shared" ca="1" si="13"/>
        <v>122 Tahun 2 Bulan</v>
      </c>
      <c r="R87" s="190"/>
      <c r="S87" s="222">
        <v>43529</v>
      </c>
      <c r="T87" s="198" t="str">
        <f t="shared" ca="1" si="18"/>
        <v>3Tahun</v>
      </c>
      <c r="U87" s="199" t="str">
        <f t="shared" ca="1" si="19"/>
        <v>0Bulan</v>
      </c>
      <c r="V87" s="186" t="s">
        <v>3976</v>
      </c>
      <c r="W87" s="209"/>
      <c r="X87" s="217" t="s">
        <v>5367</v>
      </c>
      <c r="Y87" s="190"/>
      <c r="Z87" s="316"/>
      <c r="AA87" s="243"/>
      <c r="AB87" s="193"/>
      <c r="AC87" s="190"/>
      <c r="AD87" s="190"/>
      <c r="AE87" s="190"/>
      <c r="AF87" s="190"/>
      <c r="AG87" s="190"/>
      <c r="AH87" s="190"/>
      <c r="AI87" s="190"/>
      <c r="AJ87" s="190"/>
      <c r="AK87" s="190"/>
      <c r="AL87" s="190"/>
      <c r="AM87" s="224"/>
      <c r="AN87" s="189"/>
      <c r="AO87" s="223"/>
      <c r="AP87" s="223"/>
      <c r="AQ87" s="190"/>
      <c r="AR87" s="190"/>
      <c r="AS87" s="190"/>
      <c r="AT87" s="190"/>
      <c r="AU87" s="223"/>
      <c r="AV87" s="223"/>
      <c r="AW87" s="234"/>
      <c r="AX87" s="223"/>
      <c r="AY87" s="190"/>
      <c r="AZ87" s="203"/>
      <c r="BA87" s="203"/>
      <c r="BB87" s="203"/>
      <c r="BC87" s="203"/>
      <c r="BD87" s="203"/>
      <c r="BE87" s="203"/>
      <c r="BF87" s="203"/>
      <c r="BG87" s="203"/>
      <c r="BH87" s="203"/>
      <c r="BI87" s="203"/>
      <c r="BJ87" s="203"/>
      <c r="BK87" s="203"/>
      <c r="BL87" s="203"/>
      <c r="BM87" s="203"/>
      <c r="BN87" s="203"/>
      <c r="BO87" s="203"/>
      <c r="BP87" s="203"/>
      <c r="BQ87" s="203"/>
      <c r="BR87" s="203"/>
      <c r="BS87" s="203"/>
      <c r="BT87" s="199"/>
      <c r="BU87" s="190"/>
      <c r="BV87" s="186">
        <v>0</v>
      </c>
      <c r="BW87" s="186">
        <v>0</v>
      </c>
      <c r="BX87" s="186">
        <f t="shared" si="20"/>
        <v>0</v>
      </c>
      <c r="BY87" s="186">
        <v>12</v>
      </c>
      <c r="BZ87" s="190"/>
      <c r="CA87" s="190"/>
      <c r="CB87" s="190"/>
    </row>
    <row r="88" spans="1:80" ht="15.75" customHeight="1">
      <c r="A88" s="186">
        <f t="shared" si="17"/>
        <v>82</v>
      </c>
      <c r="B88" s="187" t="s">
        <v>500</v>
      </c>
      <c r="C88" s="228" t="s">
        <v>3529</v>
      </c>
      <c r="D88" s="217" t="s">
        <v>4959</v>
      </c>
      <c r="E88" s="190" t="s">
        <v>390</v>
      </c>
      <c r="F88" s="191" t="s">
        <v>12</v>
      </c>
      <c r="G88" s="186" t="s">
        <v>2021</v>
      </c>
      <c r="H88" s="186" t="s">
        <v>650</v>
      </c>
      <c r="I88" s="202" t="s">
        <v>176</v>
      </c>
      <c r="J88" s="186" t="s">
        <v>649</v>
      </c>
      <c r="K88" s="186" t="s">
        <v>1212</v>
      </c>
      <c r="L88" s="217" t="s">
        <v>4960</v>
      </c>
      <c r="M88" s="193" t="s">
        <v>85</v>
      </c>
      <c r="N88" s="212" t="s">
        <v>2604</v>
      </c>
      <c r="O88" s="194" t="s">
        <v>3948</v>
      </c>
      <c r="P88" s="492">
        <v>34902</v>
      </c>
      <c r="Q88" s="196" t="str">
        <f t="shared" ca="1" si="13"/>
        <v>26 Tahun 7 Bulan</v>
      </c>
      <c r="R88" s="197">
        <v>44417</v>
      </c>
      <c r="S88" s="197">
        <v>44417</v>
      </c>
      <c r="T88" s="198" t="str">
        <f t="shared" ca="1" si="18"/>
        <v>0Tahun</v>
      </c>
      <c r="U88" s="199" t="str">
        <f t="shared" ca="1" si="19"/>
        <v>7Bulan</v>
      </c>
      <c r="V88" s="186" t="s">
        <v>73</v>
      </c>
      <c r="W88" s="209" t="s">
        <v>111</v>
      </c>
      <c r="X88" s="217" t="s">
        <v>4961</v>
      </c>
      <c r="Y88" s="190" t="s">
        <v>412</v>
      </c>
      <c r="Z88" s="187" t="s">
        <v>3949</v>
      </c>
      <c r="AA88" s="251" t="s">
        <v>3950</v>
      </c>
      <c r="AB88" s="202" t="s">
        <v>354</v>
      </c>
      <c r="AC88" s="190" t="s">
        <v>412</v>
      </c>
      <c r="AD88" s="190" t="s">
        <v>412</v>
      </c>
      <c r="AE88" s="190" t="s">
        <v>412</v>
      </c>
      <c r="AF88" s="190" t="s">
        <v>412</v>
      </c>
      <c r="AG88" s="190" t="s">
        <v>412</v>
      </c>
      <c r="AH88" s="190" t="s">
        <v>412</v>
      </c>
      <c r="AI88" s="190" t="s">
        <v>412</v>
      </c>
      <c r="AJ88" s="190" t="s">
        <v>412</v>
      </c>
      <c r="AK88" s="190" t="s">
        <v>412</v>
      </c>
      <c r="AL88" s="190" t="s">
        <v>412</v>
      </c>
      <c r="AM88" s="258" t="s">
        <v>4972</v>
      </c>
      <c r="AN88" s="189" t="s">
        <v>5263</v>
      </c>
      <c r="AO88" s="223" t="s">
        <v>5264</v>
      </c>
      <c r="AP88" s="223" t="s">
        <v>5265</v>
      </c>
      <c r="AQ88" s="190"/>
      <c r="AR88" s="190"/>
      <c r="AS88" s="190"/>
      <c r="AT88" s="190"/>
      <c r="AU88" s="223"/>
      <c r="AV88" s="223"/>
      <c r="AW88" s="514" t="s">
        <v>4970</v>
      </c>
      <c r="AX88" s="250" t="s">
        <v>4971</v>
      </c>
      <c r="AY88" s="190"/>
      <c r="AZ88" s="203">
        <v>4500000</v>
      </c>
      <c r="BA88" s="203"/>
      <c r="BB88" s="203"/>
      <c r="BC88" s="203"/>
      <c r="BD88" s="203"/>
      <c r="BE88" s="203"/>
      <c r="BF88" s="203"/>
      <c r="BG88" s="203"/>
      <c r="BH88" s="203"/>
      <c r="BI88" s="203"/>
      <c r="BJ88" s="203"/>
      <c r="BK88" s="203">
        <v>1000000</v>
      </c>
      <c r="BL88" s="203"/>
      <c r="BM88" s="203"/>
      <c r="BN88" s="203"/>
      <c r="BO88" s="203"/>
      <c r="BP88" s="203"/>
      <c r="BQ88" s="203"/>
      <c r="BR88" s="203"/>
      <c r="BS88" s="203"/>
      <c r="BT88" s="227" t="s">
        <v>3957</v>
      </c>
      <c r="BU88" s="190"/>
      <c r="BV88" s="186">
        <v>0</v>
      </c>
      <c r="BW88" s="186">
        <v>0</v>
      </c>
      <c r="BX88" s="186">
        <f t="shared" si="20"/>
        <v>0</v>
      </c>
      <c r="BY88" s="186">
        <f>12-7</f>
        <v>5</v>
      </c>
      <c r="BZ88" s="190"/>
      <c r="CA88" s="190"/>
      <c r="CB88" s="190"/>
    </row>
    <row r="89" spans="1:80" ht="15.75" customHeight="1">
      <c r="A89" s="186">
        <f t="shared" si="17"/>
        <v>83</v>
      </c>
      <c r="B89" s="187" t="s">
        <v>500</v>
      </c>
      <c r="C89" s="188" t="s">
        <v>1491</v>
      </c>
      <c r="D89" s="189" t="s">
        <v>1492</v>
      </c>
      <c r="E89" s="190" t="s">
        <v>2657</v>
      </c>
      <c r="F89" s="191" t="s">
        <v>12</v>
      </c>
      <c r="G89" s="186" t="s">
        <v>3189</v>
      </c>
      <c r="H89" s="186" t="s">
        <v>209</v>
      </c>
      <c r="I89" s="202" t="s">
        <v>176</v>
      </c>
      <c r="J89" s="192" t="s">
        <v>209</v>
      </c>
      <c r="K89" s="192"/>
      <c r="L89" s="190"/>
      <c r="M89" s="193" t="s">
        <v>85</v>
      </c>
      <c r="N89" s="193"/>
      <c r="O89" s="194" t="s">
        <v>902</v>
      </c>
      <c r="P89" s="492">
        <v>36318</v>
      </c>
      <c r="Q89" s="196" t="str">
        <f t="shared" ca="1" si="13"/>
        <v>22 Tahun 9 Bulan</v>
      </c>
      <c r="R89" s="190"/>
      <c r="S89" s="197">
        <v>42987</v>
      </c>
      <c r="T89" s="198" t="str">
        <f t="shared" ca="1" si="18"/>
        <v>4Tahun</v>
      </c>
      <c r="U89" s="199" t="str">
        <f t="shared" ca="1" si="19"/>
        <v>6Bulan</v>
      </c>
      <c r="V89" s="186" t="s">
        <v>73</v>
      </c>
      <c r="W89" s="209"/>
      <c r="X89" s="217"/>
      <c r="Y89" s="190"/>
      <c r="Z89" s="187" t="s">
        <v>1493</v>
      </c>
      <c r="AA89" s="251" t="s">
        <v>1494</v>
      </c>
      <c r="AB89" s="202" t="s">
        <v>76</v>
      </c>
      <c r="AC89" s="190"/>
      <c r="AD89" s="190"/>
      <c r="AE89" s="190"/>
      <c r="AF89" s="190"/>
      <c r="AG89" s="190"/>
      <c r="AH89" s="190"/>
      <c r="AI89" s="190"/>
      <c r="AJ89" s="190"/>
      <c r="AK89" s="190"/>
      <c r="AL89" s="190"/>
      <c r="AM89" s="187" t="s">
        <v>2949</v>
      </c>
      <c r="AN89" s="189"/>
      <c r="AO89" s="193"/>
      <c r="AP89" s="193"/>
      <c r="AQ89" s="190"/>
      <c r="AR89" s="190"/>
      <c r="AS89" s="190"/>
      <c r="AT89" s="190"/>
      <c r="AU89" s="193"/>
      <c r="AV89" s="193"/>
      <c r="AW89" s="506" t="s">
        <v>1495</v>
      </c>
      <c r="AX89" s="200" t="s">
        <v>78</v>
      </c>
      <c r="AY89" s="190"/>
      <c r="AZ89" s="203"/>
      <c r="BA89" s="203"/>
      <c r="BB89" s="203"/>
      <c r="BC89" s="203"/>
      <c r="BD89" s="203"/>
      <c r="BE89" s="203"/>
      <c r="BF89" s="203"/>
      <c r="BG89" s="203"/>
      <c r="BH89" s="203"/>
      <c r="BI89" s="203"/>
      <c r="BJ89" s="203"/>
      <c r="BK89" s="203"/>
      <c r="BL89" s="203"/>
      <c r="BM89" s="203"/>
      <c r="BN89" s="203"/>
      <c r="BO89" s="203"/>
      <c r="BP89" s="203"/>
      <c r="BQ89" s="203"/>
      <c r="BR89" s="203"/>
      <c r="BS89" s="203"/>
      <c r="BT89" s="230" t="s">
        <v>3958</v>
      </c>
      <c r="BU89" s="190"/>
      <c r="BV89" s="186">
        <v>12</v>
      </c>
      <c r="BW89" s="186">
        <v>1</v>
      </c>
      <c r="BX89" s="186">
        <f t="shared" si="20"/>
        <v>11</v>
      </c>
      <c r="BY89" s="186">
        <v>12</v>
      </c>
      <c r="BZ89" s="190"/>
      <c r="CA89" s="190"/>
      <c r="CB89" s="190"/>
    </row>
    <row r="90" spans="1:80" ht="15.75" customHeight="1">
      <c r="A90" s="186">
        <f t="shared" si="17"/>
        <v>84</v>
      </c>
      <c r="B90" s="209" t="s">
        <v>500</v>
      </c>
      <c r="C90" s="144" t="s">
        <v>2003</v>
      </c>
      <c r="D90" s="238" t="s">
        <v>2004</v>
      </c>
      <c r="E90" s="190" t="s">
        <v>2005</v>
      </c>
      <c r="F90" s="192" t="s">
        <v>12</v>
      </c>
      <c r="G90" s="186" t="s">
        <v>3189</v>
      </c>
      <c r="H90" s="186" t="s">
        <v>174</v>
      </c>
      <c r="I90" s="202" t="s">
        <v>176</v>
      </c>
      <c r="J90" s="191" t="s">
        <v>174</v>
      </c>
      <c r="K90" s="192" t="s">
        <v>1212</v>
      </c>
      <c r="L90" s="190" t="s">
        <v>412</v>
      </c>
      <c r="M90" s="202" t="s">
        <v>85</v>
      </c>
      <c r="N90" s="212" t="s">
        <v>2604</v>
      </c>
      <c r="O90" s="193" t="s">
        <v>326</v>
      </c>
      <c r="P90" s="491">
        <v>37563</v>
      </c>
      <c r="Q90" s="196" t="str">
        <f t="shared" ca="1" si="13"/>
        <v>19 Tahun 4 Bulan</v>
      </c>
      <c r="R90" s="239">
        <v>44375</v>
      </c>
      <c r="S90" s="239">
        <v>44375</v>
      </c>
      <c r="T90" s="198" t="str">
        <f t="shared" ca="1" si="18"/>
        <v>0Tahun</v>
      </c>
      <c r="U90" s="199" t="str">
        <f t="shared" ca="1" si="19"/>
        <v>8Bulan</v>
      </c>
      <c r="V90" s="186" t="s">
        <v>73</v>
      </c>
      <c r="W90" s="209" t="s">
        <v>88</v>
      </c>
      <c r="X90" s="217" t="s">
        <v>412</v>
      </c>
      <c r="Y90" s="190" t="s">
        <v>2006</v>
      </c>
      <c r="Z90" s="356" t="s">
        <v>2007</v>
      </c>
      <c r="AA90" s="201" t="s">
        <v>2008</v>
      </c>
      <c r="AB90" s="193" t="s">
        <v>76</v>
      </c>
      <c r="AC90" s="190" t="s">
        <v>412</v>
      </c>
      <c r="AD90" s="190" t="s">
        <v>412</v>
      </c>
      <c r="AE90" s="190" t="s">
        <v>412</v>
      </c>
      <c r="AF90" s="190" t="s">
        <v>412</v>
      </c>
      <c r="AG90" s="190" t="s">
        <v>412</v>
      </c>
      <c r="AH90" s="190" t="s">
        <v>412</v>
      </c>
      <c r="AI90" s="190" t="s">
        <v>412</v>
      </c>
      <c r="AJ90" s="190" t="s">
        <v>412</v>
      </c>
      <c r="AK90" s="190" t="s">
        <v>412</v>
      </c>
      <c r="AL90" s="190" t="s">
        <v>412</v>
      </c>
      <c r="AM90" s="229" t="s">
        <v>2458</v>
      </c>
      <c r="AN90" s="189" t="s">
        <v>2009</v>
      </c>
      <c r="AO90" s="223" t="s">
        <v>2010</v>
      </c>
      <c r="AP90" s="190" t="s">
        <v>2007</v>
      </c>
      <c r="AQ90" s="190" t="s">
        <v>412</v>
      </c>
      <c r="AR90" s="190" t="s">
        <v>412</v>
      </c>
      <c r="AS90" s="190" t="s">
        <v>412</v>
      </c>
      <c r="AT90" s="190" t="s">
        <v>412</v>
      </c>
      <c r="AU90" s="223" t="s">
        <v>412</v>
      </c>
      <c r="AV90" s="223" t="s">
        <v>412</v>
      </c>
      <c r="AW90" s="509" t="s">
        <v>2011</v>
      </c>
      <c r="AX90" s="188" t="s">
        <v>78</v>
      </c>
      <c r="AY90" s="190" t="s">
        <v>412</v>
      </c>
      <c r="AZ90" s="203">
        <v>1500000</v>
      </c>
      <c r="BA90" s="203">
        <v>500000</v>
      </c>
      <c r="BB90" s="203"/>
      <c r="BC90" s="203"/>
      <c r="BD90" s="203"/>
      <c r="BE90" s="203"/>
      <c r="BF90" s="203"/>
      <c r="BG90" s="203"/>
      <c r="BH90" s="203"/>
      <c r="BI90" s="203"/>
      <c r="BJ90" s="203"/>
      <c r="BK90" s="203"/>
      <c r="BL90" s="203"/>
      <c r="BM90" s="203"/>
      <c r="BN90" s="203"/>
      <c r="BO90" s="203"/>
      <c r="BP90" s="203"/>
      <c r="BQ90" s="203"/>
      <c r="BR90" s="203"/>
      <c r="BS90" s="203"/>
      <c r="BT90" s="227" t="s">
        <v>2012</v>
      </c>
      <c r="BU90" s="190"/>
      <c r="BV90" s="186">
        <v>0</v>
      </c>
      <c r="BW90" s="186">
        <v>0</v>
      </c>
      <c r="BX90" s="186">
        <f t="shared" si="20"/>
        <v>0</v>
      </c>
      <c r="BY90" s="186">
        <f>12-5</f>
        <v>7</v>
      </c>
      <c r="BZ90" s="190"/>
      <c r="CA90" s="190"/>
      <c r="CB90" s="190"/>
    </row>
    <row r="91" spans="1:80" ht="15.75" customHeight="1">
      <c r="A91" s="186">
        <f t="shared" si="17"/>
        <v>85</v>
      </c>
      <c r="B91" s="187" t="s">
        <v>500</v>
      </c>
      <c r="C91" s="144" t="s">
        <v>1066</v>
      </c>
      <c r="D91" s="189" t="s">
        <v>1067</v>
      </c>
      <c r="E91" s="190" t="s">
        <v>2654</v>
      </c>
      <c r="F91" s="186" t="s">
        <v>12</v>
      </c>
      <c r="G91" s="186" t="s">
        <v>3189</v>
      </c>
      <c r="H91" s="186" t="s">
        <v>98</v>
      </c>
      <c r="I91" s="202" t="s">
        <v>99</v>
      </c>
      <c r="J91" s="191" t="s">
        <v>99</v>
      </c>
      <c r="K91" s="192" t="s">
        <v>1212</v>
      </c>
      <c r="L91" s="190"/>
      <c r="M91" s="193" t="s">
        <v>85</v>
      </c>
      <c r="N91" s="212" t="s">
        <v>2604</v>
      </c>
      <c r="O91" s="193" t="s">
        <v>72</v>
      </c>
      <c r="P91" s="491">
        <v>36954</v>
      </c>
      <c r="Q91" s="196" t="str">
        <f t="shared" ca="1" si="13"/>
        <v>21 Tahun 0 Bulan</v>
      </c>
      <c r="R91" s="236">
        <v>44207</v>
      </c>
      <c r="S91" s="357">
        <v>44207</v>
      </c>
      <c r="T91" s="198" t="str">
        <f t="shared" ca="1" si="18"/>
        <v>1Tahun</v>
      </c>
      <c r="U91" s="199" t="str">
        <f t="shared" ca="1" si="19"/>
        <v>1Bulan</v>
      </c>
      <c r="V91" s="186" t="s">
        <v>73</v>
      </c>
      <c r="W91" s="209" t="s">
        <v>88</v>
      </c>
      <c r="X91" s="217"/>
      <c r="Y91" s="190"/>
      <c r="Z91" s="316" t="s">
        <v>1068</v>
      </c>
      <c r="AA91" s="201" t="s">
        <v>1069</v>
      </c>
      <c r="AB91" s="191" t="s">
        <v>76</v>
      </c>
      <c r="AC91" s="190"/>
      <c r="AD91" s="190"/>
      <c r="AE91" s="190"/>
      <c r="AF91" s="190"/>
      <c r="AG91" s="190"/>
      <c r="AH91" s="190"/>
      <c r="AI91" s="190"/>
      <c r="AJ91" s="190"/>
      <c r="AK91" s="190"/>
      <c r="AL91" s="190"/>
      <c r="AM91" s="209" t="s">
        <v>2395</v>
      </c>
      <c r="AN91" s="189" t="s">
        <v>1070</v>
      </c>
      <c r="AO91" s="223"/>
      <c r="AP91" s="223" t="s">
        <v>1071</v>
      </c>
      <c r="AQ91" s="190"/>
      <c r="AR91" s="190"/>
      <c r="AS91" s="190"/>
      <c r="AT91" s="190"/>
      <c r="AU91" s="223"/>
      <c r="AV91" s="223"/>
      <c r="AW91" s="234" t="s">
        <v>1072</v>
      </c>
      <c r="AX91" s="200" t="s">
        <v>78</v>
      </c>
      <c r="AY91" s="190"/>
      <c r="AZ91" s="203">
        <v>1500000</v>
      </c>
      <c r="BA91" s="203">
        <v>500000</v>
      </c>
      <c r="BB91" s="203"/>
      <c r="BC91" s="203"/>
      <c r="BD91" s="203"/>
      <c r="BE91" s="203"/>
      <c r="BF91" s="203"/>
      <c r="BG91" s="203"/>
      <c r="BH91" s="203"/>
      <c r="BI91" s="203"/>
      <c r="BJ91" s="203"/>
      <c r="BK91" s="203"/>
      <c r="BL91" s="203"/>
      <c r="BM91" s="203"/>
      <c r="BN91" s="203"/>
      <c r="BO91" s="203"/>
      <c r="BP91" s="203"/>
      <c r="BQ91" s="203"/>
      <c r="BR91" s="203"/>
      <c r="BS91" s="203"/>
      <c r="BT91" s="202"/>
      <c r="BU91" s="190"/>
      <c r="BV91" s="186">
        <v>0</v>
      </c>
      <c r="BW91" s="186">
        <v>0</v>
      </c>
      <c r="BX91" s="186">
        <f t="shared" si="20"/>
        <v>0</v>
      </c>
      <c r="BY91" s="186">
        <v>12</v>
      </c>
      <c r="BZ91" s="190"/>
      <c r="CA91" s="190"/>
      <c r="CB91" s="190"/>
    </row>
    <row r="92" spans="1:80" ht="15.75" customHeight="1">
      <c r="A92" s="186">
        <f t="shared" si="17"/>
        <v>86</v>
      </c>
      <c r="B92" s="187" t="s">
        <v>500</v>
      </c>
      <c r="C92" s="144" t="s">
        <v>1988</v>
      </c>
      <c r="D92" s="238" t="s">
        <v>1989</v>
      </c>
      <c r="E92" s="190" t="s">
        <v>2656</v>
      </c>
      <c r="F92" s="192" t="s">
        <v>12</v>
      </c>
      <c r="G92" s="186" t="s">
        <v>3189</v>
      </c>
      <c r="H92" s="186" t="s">
        <v>98</v>
      </c>
      <c r="I92" s="202" t="s">
        <v>99</v>
      </c>
      <c r="J92" s="191" t="s">
        <v>99</v>
      </c>
      <c r="K92" s="192" t="s">
        <v>1212</v>
      </c>
      <c r="L92" s="190"/>
      <c r="M92" s="202" t="s">
        <v>85</v>
      </c>
      <c r="N92" s="212" t="s">
        <v>2604</v>
      </c>
      <c r="O92" s="193"/>
      <c r="P92" s="491"/>
      <c r="Q92" s="196" t="str">
        <f t="shared" ca="1" si="13"/>
        <v>122 Tahun 2 Bulan</v>
      </c>
      <c r="R92" s="239">
        <v>44368</v>
      </c>
      <c r="S92" s="239">
        <v>44368</v>
      </c>
      <c r="T92" s="198" t="str">
        <f t="shared" ca="1" si="18"/>
        <v>0Tahun</v>
      </c>
      <c r="U92" s="199" t="str">
        <f t="shared" ca="1" si="19"/>
        <v>8Bulan</v>
      </c>
      <c r="V92" s="186" t="s">
        <v>73</v>
      </c>
      <c r="W92" s="209"/>
      <c r="X92" s="217"/>
      <c r="Y92" s="190"/>
      <c r="Z92" s="316" t="s">
        <v>1990</v>
      </c>
      <c r="AA92" s="201" t="s">
        <v>3951</v>
      </c>
      <c r="AB92" s="202" t="s">
        <v>76</v>
      </c>
      <c r="AC92" s="190"/>
      <c r="AD92" s="190"/>
      <c r="AE92" s="190"/>
      <c r="AF92" s="190"/>
      <c r="AG92" s="190"/>
      <c r="AH92" s="190"/>
      <c r="AI92" s="190"/>
      <c r="AJ92" s="190"/>
      <c r="AK92" s="190"/>
      <c r="AL92" s="190"/>
      <c r="AM92" s="229" t="s">
        <v>2457</v>
      </c>
      <c r="AN92" s="189"/>
      <c r="AO92" s="223"/>
      <c r="AP92" s="223"/>
      <c r="AQ92" s="190"/>
      <c r="AR92" s="190"/>
      <c r="AS92" s="190"/>
      <c r="AT92" s="190"/>
      <c r="AU92" s="223"/>
      <c r="AV92" s="223"/>
      <c r="AW92" s="234" t="s">
        <v>1991</v>
      </c>
      <c r="AX92" s="223"/>
      <c r="AY92" s="190"/>
      <c r="AZ92" s="203">
        <v>1500000</v>
      </c>
      <c r="BA92" s="203">
        <v>500000</v>
      </c>
      <c r="BB92" s="203"/>
      <c r="BC92" s="203"/>
      <c r="BD92" s="203"/>
      <c r="BE92" s="203"/>
      <c r="BF92" s="203"/>
      <c r="BG92" s="203"/>
      <c r="BH92" s="203"/>
      <c r="BI92" s="203"/>
      <c r="BJ92" s="203"/>
      <c r="BK92" s="203"/>
      <c r="BL92" s="203"/>
      <c r="BM92" s="203"/>
      <c r="BN92" s="203"/>
      <c r="BO92" s="203"/>
      <c r="BP92" s="203"/>
      <c r="BQ92" s="203"/>
      <c r="BR92" s="203"/>
      <c r="BS92" s="203"/>
      <c r="BT92" s="199"/>
      <c r="BU92" s="190"/>
      <c r="BV92" s="186">
        <v>0</v>
      </c>
      <c r="BW92" s="186">
        <v>0</v>
      </c>
      <c r="BX92" s="186">
        <f t="shared" si="20"/>
        <v>0</v>
      </c>
      <c r="BY92" s="186">
        <f>12-5</f>
        <v>7</v>
      </c>
      <c r="BZ92" s="190"/>
      <c r="CA92" s="190"/>
      <c r="CB92" s="190"/>
    </row>
    <row r="93" spans="1:80" ht="16.5" customHeight="1">
      <c r="A93" s="186">
        <f t="shared" si="17"/>
        <v>87</v>
      </c>
      <c r="B93" s="209" t="s">
        <v>500</v>
      </c>
      <c r="C93" s="228" t="s">
        <v>4128</v>
      </c>
      <c r="D93" s="327" t="s">
        <v>4132</v>
      </c>
      <c r="E93" s="190" t="s">
        <v>4133</v>
      </c>
      <c r="F93" s="193" t="s">
        <v>12</v>
      </c>
      <c r="G93" s="186" t="s">
        <v>3189</v>
      </c>
      <c r="H93" s="186" t="s">
        <v>98</v>
      </c>
      <c r="I93" s="202" t="s">
        <v>99</v>
      </c>
      <c r="J93" s="191" t="s">
        <v>99</v>
      </c>
      <c r="K93" s="192" t="s">
        <v>1212</v>
      </c>
      <c r="L93" s="217" t="s">
        <v>412</v>
      </c>
      <c r="M93" s="186" t="s">
        <v>85</v>
      </c>
      <c r="N93" s="186" t="s">
        <v>2604</v>
      </c>
      <c r="O93" s="186" t="s">
        <v>125</v>
      </c>
      <c r="P93" s="493">
        <v>37992</v>
      </c>
      <c r="Q93" s="196" t="str">
        <f t="shared" ca="1" si="13"/>
        <v>18 Tahun 2 Bulan</v>
      </c>
      <c r="R93" s="236">
        <v>44473</v>
      </c>
      <c r="S93" s="236">
        <v>44473</v>
      </c>
      <c r="T93" s="198" t="str">
        <f t="shared" ca="1" si="18"/>
        <v>0Tahun</v>
      </c>
      <c r="U93" s="199" t="str">
        <f t="shared" ca="1" si="19"/>
        <v>5Bulan</v>
      </c>
      <c r="V93" s="186" t="s">
        <v>73</v>
      </c>
      <c r="W93" s="217" t="s">
        <v>1</v>
      </c>
      <c r="X93" s="217" t="s">
        <v>412</v>
      </c>
      <c r="Y93" s="190" t="s">
        <v>412</v>
      </c>
      <c r="Z93" s="190" t="s">
        <v>4141</v>
      </c>
      <c r="AA93" s="251" t="s">
        <v>4145</v>
      </c>
      <c r="AB93" s="186" t="s">
        <v>76</v>
      </c>
      <c r="AC93" s="190" t="s">
        <v>412</v>
      </c>
      <c r="AD93" s="190" t="s">
        <v>412</v>
      </c>
      <c r="AE93" s="190" t="s">
        <v>412</v>
      </c>
      <c r="AF93" s="190" t="s">
        <v>412</v>
      </c>
      <c r="AG93" s="190" t="s">
        <v>412</v>
      </c>
      <c r="AH93" s="190" t="s">
        <v>412</v>
      </c>
      <c r="AI93" s="190" t="s">
        <v>412</v>
      </c>
      <c r="AJ93" s="190" t="s">
        <v>412</v>
      </c>
      <c r="AK93" s="190" t="s">
        <v>412</v>
      </c>
      <c r="AL93" s="190" t="s">
        <v>412</v>
      </c>
      <c r="AM93" s="313"/>
      <c r="AN93" s="217" t="s">
        <v>4153</v>
      </c>
      <c r="AO93" s="190" t="s">
        <v>4152</v>
      </c>
      <c r="AP93" s="190" t="s">
        <v>4141</v>
      </c>
      <c r="AQ93" s="190" t="s">
        <v>412</v>
      </c>
      <c r="AR93" s="190" t="s">
        <v>412</v>
      </c>
      <c r="AS93" s="190" t="s">
        <v>412</v>
      </c>
      <c r="AT93" s="190" t="s">
        <v>412</v>
      </c>
      <c r="AU93" s="190" t="s">
        <v>412</v>
      </c>
      <c r="AV93" s="190" t="s">
        <v>412</v>
      </c>
      <c r="AW93" s="509" t="s">
        <v>4157</v>
      </c>
      <c r="AX93" s="200" t="s">
        <v>78</v>
      </c>
      <c r="AY93" s="190" t="s">
        <v>412</v>
      </c>
      <c r="AZ93" s="203">
        <v>1300000</v>
      </c>
      <c r="BA93" s="203">
        <v>500000</v>
      </c>
      <c r="BB93" s="203"/>
      <c r="BC93" s="203"/>
      <c r="BD93" s="203"/>
      <c r="BE93" s="203"/>
      <c r="BF93" s="203"/>
      <c r="BG93" s="203"/>
      <c r="BH93" s="203"/>
      <c r="BI93" s="203"/>
      <c r="BJ93" s="203"/>
      <c r="BK93" s="203"/>
      <c r="BL93" s="203"/>
      <c r="BM93" s="203"/>
      <c r="BN93" s="203"/>
      <c r="BO93" s="203"/>
      <c r="BP93" s="203"/>
      <c r="BQ93" s="203"/>
      <c r="BR93" s="203"/>
      <c r="BS93" s="203"/>
      <c r="BT93" s="186"/>
      <c r="BU93" s="190"/>
      <c r="BV93" s="186">
        <v>0</v>
      </c>
      <c r="BW93" s="186">
        <v>0</v>
      </c>
      <c r="BX93" s="186">
        <f t="shared" si="20"/>
        <v>0</v>
      </c>
      <c r="BY93" s="186">
        <f>12-9</f>
        <v>3</v>
      </c>
      <c r="BZ93" s="190"/>
      <c r="CA93" s="190"/>
      <c r="CB93" s="190"/>
    </row>
    <row r="94" spans="1:80" ht="15.75" customHeight="1">
      <c r="A94" s="186">
        <f t="shared" si="17"/>
        <v>88</v>
      </c>
      <c r="B94" s="187" t="s">
        <v>500</v>
      </c>
      <c r="C94" s="144" t="s">
        <v>1891</v>
      </c>
      <c r="D94" s="217" t="s">
        <v>1892</v>
      </c>
      <c r="E94" s="190" t="s">
        <v>2273</v>
      </c>
      <c r="F94" s="193" t="s">
        <v>12</v>
      </c>
      <c r="G94" s="186" t="s">
        <v>3189</v>
      </c>
      <c r="H94" s="186" t="s">
        <v>121</v>
      </c>
      <c r="I94" s="186" t="s">
        <v>122</v>
      </c>
      <c r="J94" s="191" t="s">
        <v>123</v>
      </c>
      <c r="K94" s="186" t="s">
        <v>1212</v>
      </c>
      <c r="L94" s="190" t="s">
        <v>412</v>
      </c>
      <c r="M94" s="193" t="s">
        <v>70</v>
      </c>
      <c r="N94" s="212" t="s">
        <v>2604</v>
      </c>
      <c r="O94" s="193" t="s">
        <v>87</v>
      </c>
      <c r="P94" s="491">
        <v>35909</v>
      </c>
      <c r="Q94" s="196" t="str">
        <f t="shared" ca="1" si="13"/>
        <v>23 Tahun 10 Bulan</v>
      </c>
      <c r="R94" s="358">
        <v>44344</v>
      </c>
      <c r="S94" s="239">
        <v>44344</v>
      </c>
      <c r="T94" s="198" t="str">
        <f t="shared" ca="1" si="18"/>
        <v>0Tahun</v>
      </c>
      <c r="U94" s="199" t="str">
        <f t="shared" ca="1" si="19"/>
        <v>9Bulan</v>
      </c>
      <c r="V94" s="186" t="s">
        <v>73</v>
      </c>
      <c r="W94" s="209" t="s">
        <v>88</v>
      </c>
      <c r="X94" s="217" t="s">
        <v>412</v>
      </c>
      <c r="Y94" s="190" t="s">
        <v>2274</v>
      </c>
      <c r="Z94" s="190" t="s">
        <v>1893</v>
      </c>
      <c r="AA94" s="201" t="s">
        <v>2275</v>
      </c>
      <c r="AB94" s="202" t="s">
        <v>76</v>
      </c>
      <c r="AC94" s="190" t="s">
        <v>412</v>
      </c>
      <c r="AD94" s="190" t="s">
        <v>412</v>
      </c>
      <c r="AE94" s="190" t="s">
        <v>412</v>
      </c>
      <c r="AF94" s="190" t="s">
        <v>412</v>
      </c>
      <c r="AG94" s="190" t="s">
        <v>412</v>
      </c>
      <c r="AH94" s="190" t="s">
        <v>412</v>
      </c>
      <c r="AI94" s="190" t="s">
        <v>412</v>
      </c>
      <c r="AJ94" s="190" t="s">
        <v>412</v>
      </c>
      <c r="AK94" s="190" t="s">
        <v>412</v>
      </c>
      <c r="AL94" s="190" t="s">
        <v>412</v>
      </c>
      <c r="AM94" s="229" t="s">
        <v>2460</v>
      </c>
      <c r="AN94" s="189" t="s">
        <v>2276</v>
      </c>
      <c r="AO94" s="223" t="s">
        <v>2277</v>
      </c>
      <c r="AP94" s="190" t="s">
        <v>1893</v>
      </c>
      <c r="AQ94" s="190" t="s">
        <v>412</v>
      </c>
      <c r="AR94" s="190" t="s">
        <v>412</v>
      </c>
      <c r="AS94" s="190" t="s">
        <v>412</v>
      </c>
      <c r="AT94" s="190" t="s">
        <v>412</v>
      </c>
      <c r="AU94" s="190" t="s">
        <v>412</v>
      </c>
      <c r="AV94" s="190" t="s">
        <v>412</v>
      </c>
      <c r="AW94" s="509" t="s">
        <v>1894</v>
      </c>
      <c r="AX94" s="223" t="s">
        <v>2278</v>
      </c>
      <c r="AY94" s="190"/>
      <c r="AZ94" s="203">
        <v>1410000</v>
      </c>
      <c r="BA94" s="203">
        <v>390000</v>
      </c>
      <c r="BB94" s="203"/>
      <c r="BC94" s="203"/>
      <c r="BD94" s="203"/>
      <c r="BE94" s="203"/>
      <c r="BF94" s="203"/>
      <c r="BG94" s="203"/>
      <c r="BH94" s="203"/>
      <c r="BI94" s="203"/>
      <c r="BJ94" s="203"/>
      <c r="BK94" s="203"/>
      <c r="BL94" s="203"/>
      <c r="BM94" s="203"/>
      <c r="BN94" s="203"/>
      <c r="BO94" s="203"/>
      <c r="BP94" s="203"/>
      <c r="BQ94" s="203"/>
      <c r="BR94" s="203"/>
      <c r="BS94" s="203"/>
      <c r="BT94" s="211" t="s">
        <v>2279</v>
      </c>
      <c r="BU94" s="190"/>
      <c r="BV94" s="186">
        <v>0</v>
      </c>
      <c r="BW94" s="186">
        <v>0</v>
      </c>
      <c r="BX94" s="186">
        <f t="shared" si="20"/>
        <v>0</v>
      </c>
      <c r="BY94" s="186">
        <f>12-4</f>
        <v>8</v>
      </c>
      <c r="BZ94" s="190"/>
      <c r="CA94" s="190"/>
      <c r="CB94" s="190"/>
    </row>
    <row r="95" spans="1:80" ht="15.75" customHeight="1">
      <c r="A95" s="186">
        <f t="shared" si="17"/>
        <v>89</v>
      </c>
      <c r="B95" s="187" t="s">
        <v>3429</v>
      </c>
      <c r="C95" s="228" t="s">
        <v>5378</v>
      </c>
      <c r="D95" s="217" t="s">
        <v>5370</v>
      </c>
      <c r="E95" s="190" t="s">
        <v>5371</v>
      </c>
      <c r="F95" s="193" t="s">
        <v>12</v>
      </c>
      <c r="G95" s="186" t="s">
        <v>3431</v>
      </c>
      <c r="H95" s="186" t="s">
        <v>9</v>
      </c>
      <c r="I95" s="186" t="s">
        <v>446</v>
      </c>
      <c r="J95" s="192" t="s">
        <v>447</v>
      </c>
      <c r="K95" s="186" t="s">
        <v>1212</v>
      </c>
      <c r="L95" s="190" t="s">
        <v>4707</v>
      </c>
      <c r="M95" s="186" t="s">
        <v>85</v>
      </c>
      <c r="N95" s="212"/>
      <c r="O95" s="193" t="s">
        <v>191</v>
      </c>
      <c r="P95" s="491">
        <v>31732</v>
      </c>
      <c r="Q95" s="196" t="str">
        <f t="shared" ca="1" si="13"/>
        <v>35 Tahun 3 Bulan</v>
      </c>
      <c r="R95" s="358"/>
      <c r="S95" s="239">
        <v>43404</v>
      </c>
      <c r="T95" s="198" t="str">
        <f t="shared" ca="1" si="18"/>
        <v>3Tahun</v>
      </c>
      <c r="U95" s="199" t="str">
        <f t="shared" ca="1" si="19"/>
        <v>4Bulan</v>
      </c>
      <c r="V95" s="186"/>
      <c r="W95" s="209" t="s">
        <v>448</v>
      </c>
      <c r="X95" s="217" t="s">
        <v>5372</v>
      </c>
      <c r="Y95" s="190"/>
      <c r="Z95" s="190" t="s">
        <v>5373</v>
      </c>
      <c r="AA95" s="201" t="s">
        <v>997</v>
      </c>
      <c r="AB95" s="202" t="s">
        <v>76</v>
      </c>
      <c r="AC95" s="190"/>
      <c r="AD95" s="190"/>
      <c r="AE95" s="190"/>
      <c r="AF95" s="190"/>
      <c r="AG95" s="190"/>
      <c r="AH95" s="190"/>
      <c r="AI95" s="190"/>
      <c r="AJ95" s="190"/>
      <c r="AK95" s="190"/>
      <c r="AL95" s="190"/>
      <c r="AM95" s="229"/>
      <c r="AN95" s="189"/>
      <c r="AO95" s="223"/>
      <c r="AP95" s="190"/>
      <c r="AQ95" s="190"/>
      <c r="AR95" s="190"/>
      <c r="AS95" s="190"/>
      <c r="AT95" s="190"/>
      <c r="AU95" s="190"/>
      <c r="AV95" s="190"/>
      <c r="AW95" s="509"/>
      <c r="AX95" s="223"/>
      <c r="AY95" s="190"/>
      <c r="AZ95" s="203"/>
      <c r="BA95" s="203"/>
      <c r="BB95" s="203"/>
      <c r="BC95" s="203"/>
      <c r="BD95" s="203"/>
      <c r="BE95" s="203"/>
      <c r="BF95" s="203"/>
      <c r="BG95" s="203"/>
      <c r="BH95" s="203"/>
      <c r="BI95" s="203"/>
      <c r="BJ95" s="203"/>
      <c r="BK95" s="203"/>
      <c r="BL95" s="203"/>
      <c r="BM95" s="203"/>
      <c r="BN95" s="203"/>
      <c r="BO95" s="203"/>
      <c r="BP95" s="203"/>
      <c r="BQ95" s="203"/>
      <c r="BR95" s="203"/>
      <c r="BS95" s="203"/>
      <c r="BT95" s="211"/>
      <c r="BU95" s="190"/>
      <c r="BV95" s="186"/>
      <c r="BW95" s="186"/>
      <c r="BX95" s="186"/>
      <c r="BY95" s="186"/>
      <c r="BZ95" s="190"/>
      <c r="CA95" s="190"/>
      <c r="CB95" s="190"/>
    </row>
    <row r="96" spans="1:80" ht="15.75" customHeight="1">
      <c r="A96" s="186">
        <f t="shared" si="17"/>
        <v>90</v>
      </c>
      <c r="B96" s="187" t="s">
        <v>3429</v>
      </c>
      <c r="C96" s="228" t="s">
        <v>5376</v>
      </c>
      <c r="D96" s="217" t="s">
        <v>5374</v>
      </c>
      <c r="E96" s="190" t="s">
        <v>5375</v>
      </c>
      <c r="F96" s="193" t="s">
        <v>12</v>
      </c>
      <c r="G96" s="186" t="s">
        <v>3431</v>
      </c>
      <c r="H96" s="186" t="s">
        <v>9</v>
      </c>
      <c r="I96" s="186" t="s">
        <v>446</v>
      </c>
      <c r="J96" s="192" t="s">
        <v>447</v>
      </c>
      <c r="K96" s="186" t="s">
        <v>1212</v>
      </c>
      <c r="L96" s="190" t="s">
        <v>5347</v>
      </c>
      <c r="M96" s="186" t="s">
        <v>85</v>
      </c>
      <c r="N96" s="212"/>
      <c r="O96" s="193" t="s">
        <v>1343</v>
      </c>
      <c r="P96" s="491">
        <v>33195</v>
      </c>
      <c r="Q96" s="196" t="str">
        <f t="shared" ca="1" si="13"/>
        <v>31 Tahun 3 Bulan</v>
      </c>
      <c r="R96" s="358"/>
      <c r="S96" s="239">
        <v>43290</v>
      </c>
      <c r="T96" s="198" t="str">
        <f t="shared" ca="1" si="18"/>
        <v>3Tahun</v>
      </c>
      <c r="U96" s="199" t="str">
        <f t="shared" ca="1" si="19"/>
        <v>8Bulan</v>
      </c>
      <c r="V96" s="186"/>
      <c r="W96" s="209" t="s">
        <v>448</v>
      </c>
      <c r="X96" s="217" t="s">
        <v>5379</v>
      </c>
      <c r="Y96" s="190"/>
      <c r="Z96" s="190"/>
      <c r="AA96" s="201" t="s">
        <v>997</v>
      </c>
      <c r="AB96" s="202"/>
      <c r="AC96" s="190"/>
      <c r="AD96" s="190"/>
      <c r="AE96" s="190"/>
      <c r="AF96" s="190"/>
      <c r="AG96" s="190"/>
      <c r="AH96" s="190"/>
      <c r="AI96" s="190"/>
      <c r="AJ96" s="190"/>
      <c r="AK96" s="190"/>
      <c r="AL96" s="190"/>
      <c r="AM96" s="229"/>
      <c r="AN96" s="189"/>
      <c r="AO96" s="223"/>
      <c r="AP96" s="190"/>
      <c r="AQ96" s="190"/>
      <c r="AR96" s="190"/>
      <c r="AS96" s="190"/>
      <c r="AT96" s="190"/>
      <c r="AU96" s="190"/>
      <c r="AV96" s="190"/>
      <c r="AW96" s="509"/>
      <c r="AX96" s="223"/>
      <c r="AY96" s="190"/>
      <c r="AZ96" s="203"/>
      <c r="BA96" s="203"/>
      <c r="BB96" s="203"/>
      <c r="BC96" s="203"/>
      <c r="BD96" s="203"/>
      <c r="BE96" s="203"/>
      <c r="BF96" s="203"/>
      <c r="BG96" s="203"/>
      <c r="BH96" s="203"/>
      <c r="BI96" s="203"/>
      <c r="BJ96" s="203"/>
      <c r="BK96" s="203"/>
      <c r="BL96" s="203"/>
      <c r="BM96" s="203"/>
      <c r="BN96" s="203"/>
      <c r="BO96" s="203"/>
      <c r="BP96" s="203"/>
      <c r="BQ96" s="203"/>
      <c r="BR96" s="203"/>
      <c r="BS96" s="203"/>
      <c r="BT96" s="211"/>
      <c r="BU96" s="190"/>
      <c r="BV96" s="186"/>
      <c r="BW96" s="186"/>
      <c r="BX96" s="186"/>
      <c r="BY96" s="186"/>
      <c r="BZ96" s="190"/>
      <c r="CA96" s="190"/>
      <c r="CB96" s="190"/>
    </row>
    <row r="97" spans="1:80" ht="15.75" customHeight="1">
      <c r="A97" s="186">
        <f t="shared" si="17"/>
        <v>91</v>
      </c>
      <c r="B97" s="187" t="s">
        <v>3429</v>
      </c>
      <c r="C97" s="228" t="s">
        <v>3488</v>
      </c>
      <c r="D97" s="217" t="s">
        <v>5388</v>
      </c>
      <c r="E97" s="190" t="s">
        <v>3430</v>
      </c>
      <c r="F97" s="193" t="s">
        <v>12</v>
      </c>
      <c r="G97" s="186" t="s">
        <v>3431</v>
      </c>
      <c r="H97" s="186" t="s">
        <v>650</v>
      </c>
      <c r="I97" s="202" t="s">
        <v>176</v>
      </c>
      <c r="J97" s="191" t="s">
        <v>649</v>
      </c>
      <c r="K97" s="186" t="s">
        <v>1212</v>
      </c>
      <c r="L97" s="190" t="s">
        <v>412</v>
      </c>
      <c r="M97" s="193" t="s">
        <v>85</v>
      </c>
      <c r="N97" s="212" t="s">
        <v>2604</v>
      </c>
      <c r="O97" s="193" t="s">
        <v>1343</v>
      </c>
      <c r="P97" s="491">
        <v>34105</v>
      </c>
      <c r="Q97" s="196" t="str">
        <f t="shared" ca="1" si="13"/>
        <v>28 Tahun 9 Bulan</v>
      </c>
      <c r="R97" s="358"/>
      <c r="S97" s="239">
        <v>43800</v>
      </c>
      <c r="T97" s="198" t="str">
        <f t="shared" ca="1" si="18"/>
        <v>2Tahun</v>
      </c>
      <c r="U97" s="199" t="str">
        <f t="shared" ca="1" si="19"/>
        <v>3Bulan</v>
      </c>
      <c r="V97" s="186"/>
      <c r="W97" s="209" t="s">
        <v>467</v>
      </c>
      <c r="X97" s="217" t="s">
        <v>5389</v>
      </c>
      <c r="Y97" s="190" t="s">
        <v>3432</v>
      </c>
      <c r="Z97" s="190" t="s">
        <v>3433</v>
      </c>
      <c r="AA97" s="201" t="s">
        <v>3434</v>
      </c>
      <c r="AB97" s="202" t="s">
        <v>354</v>
      </c>
      <c r="AC97" s="190" t="s">
        <v>412</v>
      </c>
      <c r="AD97" s="190"/>
      <c r="AE97" s="190"/>
      <c r="AF97" s="190"/>
      <c r="AG97" s="190"/>
      <c r="AH97" s="190"/>
      <c r="AI97" s="190"/>
      <c r="AJ97" s="190"/>
      <c r="AK97" s="190"/>
      <c r="AL97" s="190"/>
      <c r="AM97" s="359"/>
      <c r="AN97" s="189" t="s">
        <v>3435</v>
      </c>
      <c r="AO97" s="223" t="s">
        <v>3436</v>
      </c>
      <c r="AP97" s="190" t="s">
        <v>3437</v>
      </c>
      <c r="AQ97" s="190"/>
      <c r="AR97" s="190"/>
      <c r="AS97" s="190"/>
      <c r="AT97" s="190"/>
      <c r="AU97" s="190"/>
      <c r="AV97" s="190"/>
      <c r="AW97" s="509" t="s">
        <v>3438</v>
      </c>
      <c r="AX97" s="200" t="s">
        <v>78</v>
      </c>
      <c r="AY97" s="190"/>
      <c r="AZ97" s="203"/>
      <c r="BA97" s="203"/>
      <c r="BB97" s="203"/>
      <c r="BC97" s="203"/>
      <c r="BD97" s="203"/>
      <c r="BE97" s="203"/>
      <c r="BF97" s="203"/>
      <c r="BG97" s="203"/>
      <c r="BH97" s="203"/>
      <c r="BI97" s="203"/>
      <c r="BJ97" s="203"/>
      <c r="BK97" s="203"/>
      <c r="BL97" s="203"/>
      <c r="BM97" s="203"/>
      <c r="BN97" s="203"/>
      <c r="BO97" s="203"/>
      <c r="BP97" s="203"/>
      <c r="BQ97" s="203"/>
      <c r="BR97" s="203"/>
      <c r="BS97" s="203"/>
      <c r="BT97" s="211" t="s">
        <v>3439</v>
      </c>
      <c r="BU97" s="190"/>
      <c r="BV97" s="186">
        <v>12</v>
      </c>
      <c r="BW97" s="186">
        <v>0</v>
      </c>
      <c r="BX97" s="186">
        <f>BV97-BW97</f>
        <v>12</v>
      </c>
      <c r="BY97" s="186">
        <v>12</v>
      </c>
      <c r="BZ97" s="190"/>
      <c r="CA97" s="190"/>
      <c r="CB97" s="190"/>
    </row>
    <row r="98" spans="1:80" ht="15.75" customHeight="1">
      <c r="A98" s="186">
        <f t="shared" si="17"/>
        <v>92</v>
      </c>
      <c r="B98" s="187" t="s">
        <v>3429</v>
      </c>
      <c r="C98" s="228" t="s">
        <v>3489</v>
      </c>
      <c r="D98" s="217" t="s">
        <v>5380</v>
      </c>
      <c r="E98" s="190" t="s">
        <v>3440</v>
      </c>
      <c r="F98" s="193" t="s">
        <v>12</v>
      </c>
      <c r="G98" s="186" t="s">
        <v>3431</v>
      </c>
      <c r="H98" s="186" t="s">
        <v>1015</v>
      </c>
      <c r="I98" s="202" t="s">
        <v>176</v>
      </c>
      <c r="J98" s="192" t="s">
        <v>3795</v>
      </c>
      <c r="K98" s="192" t="s">
        <v>1212</v>
      </c>
      <c r="L98" s="190" t="s">
        <v>2389</v>
      </c>
      <c r="M98" s="193" t="s">
        <v>85</v>
      </c>
      <c r="N98" s="212" t="s">
        <v>71</v>
      </c>
      <c r="O98" s="193" t="s">
        <v>3441</v>
      </c>
      <c r="P98" s="491">
        <v>33958</v>
      </c>
      <c r="Q98" s="196" t="str">
        <f t="shared" ca="1" si="13"/>
        <v>29 Tahun 2 Bulan</v>
      </c>
      <c r="R98" s="358"/>
      <c r="S98" s="239">
        <v>44197</v>
      </c>
      <c r="T98" s="198" t="str">
        <f t="shared" ca="1" si="18"/>
        <v>1Tahun</v>
      </c>
      <c r="U98" s="199" t="str">
        <f t="shared" ca="1" si="19"/>
        <v>2Bulan</v>
      </c>
      <c r="V98" s="186"/>
      <c r="W98" s="209" t="s">
        <v>1775</v>
      </c>
      <c r="X98" s="217" t="s">
        <v>5381</v>
      </c>
      <c r="Y98" s="190" t="s">
        <v>3442</v>
      </c>
      <c r="Z98" s="190" t="s">
        <v>3443</v>
      </c>
      <c r="AA98" s="331" t="s">
        <v>997</v>
      </c>
      <c r="AB98" s="202" t="s">
        <v>2084</v>
      </c>
      <c r="AC98" s="190" t="s">
        <v>3444</v>
      </c>
      <c r="AD98" s="219">
        <v>33437</v>
      </c>
      <c r="AE98" s="190" t="s">
        <v>3445</v>
      </c>
      <c r="AF98" s="219">
        <v>43738</v>
      </c>
      <c r="AG98" s="190"/>
      <c r="AH98" s="190"/>
      <c r="AI98" s="190"/>
      <c r="AJ98" s="190"/>
      <c r="AK98" s="190"/>
      <c r="AL98" s="190"/>
      <c r="AM98" s="359"/>
      <c r="AN98" s="189" t="s">
        <v>3446</v>
      </c>
      <c r="AO98" s="223" t="s">
        <v>3447</v>
      </c>
      <c r="AP98" s="190" t="s">
        <v>3448</v>
      </c>
      <c r="AQ98" s="190"/>
      <c r="AR98" s="190"/>
      <c r="AS98" s="190"/>
      <c r="AT98" s="190"/>
      <c r="AU98" s="190"/>
      <c r="AV98" s="190"/>
      <c r="AW98" s="509" t="s">
        <v>3449</v>
      </c>
      <c r="AX98" s="200" t="s">
        <v>78</v>
      </c>
      <c r="AY98" s="190"/>
      <c r="AZ98" s="203"/>
      <c r="BA98" s="203"/>
      <c r="BB98" s="203"/>
      <c r="BC98" s="203"/>
      <c r="BD98" s="203"/>
      <c r="BE98" s="203"/>
      <c r="BF98" s="203"/>
      <c r="BG98" s="203"/>
      <c r="BH98" s="203"/>
      <c r="BI98" s="203"/>
      <c r="BJ98" s="203"/>
      <c r="BK98" s="203"/>
      <c r="BL98" s="203"/>
      <c r="BM98" s="203"/>
      <c r="BN98" s="203"/>
      <c r="BO98" s="203"/>
      <c r="BP98" s="203"/>
      <c r="BQ98" s="203"/>
      <c r="BR98" s="203"/>
      <c r="BS98" s="203"/>
      <c r="BT98" s="211" t="s">
        <v>3450</v>
      </c>
      <c r="BU98" s="190"/>
      <c r="BV98" s="186">
        <v>0</v>
      </c>
      <c r="BW98" s="186">
        <v>0</v>
      </c>
      <c r="BX98" s="186">
        <f>BV98-BW98</f>
        <v>0</v>
      </c>
      <c r="BY98" s="186">
        <v>12</v>
      </c>
      <c r="BZ98" s="190"/>
      <c r="CA98" s="190"/>
      <c r="CB98" s="190"/>
    </row>
    <row r="99" spans="1:80" ht="15.75" customHeight="1">
      <c r="A99" s="186">
        <f t="shared" si="17"/>
        <v>93</v>
      </c>
      <c r="B99" s="187" t="s">
        <v>3429</v>
      </c>
      <c r="C99" s="228" t="s">
        <v>5385</v>
      </c>
      <c r="D99" s="217" t="s">
        <v>5382</v>
      </c>
      <c r="E99" s="190" t="s">
        <v>5383</v>
      </c>
      <c r="F99" s="193" t="s">
        <v>12</v>
      </c>
      <c r="G99" s="186" t="s">
        <v>3431</v>
      </c>
      <c r="H99" s="186" t="s">
        <v>249</v>
      </c>
      <c r="I99" s="202" t="s">
        <v>176</v>
      </c>
      <c r="J99" s="191" t="s">
        <v>249</v>
      </c>
      <c r="K99" s="192"/>
      <c r="L99" s="190"/>
      <c r="M99" s="193" t="s">
        <v>85</v>
      </c>
      <c r="N99" s="212"/>
      <c r="O99" s="193" t="s">
        <v>1343</v>
      </c>
      <c r="P99" s="491">
        <v>35906</v>
      </c>
      <c r="Q99" s="196" t="str">
        <f t="shared" ca="1" si="13"/>
        <v>23 Tahun 10 Bulan</v>
      </c>
      <c r="R99" s="358"/>
      <c r="S99" s="239">
        <v>44118</v>
      </c>
      <c r="T99" s="198" t="str">
        <f t="shared" ca="1" si="18"/>
        <v>1Tahun</v>
      </c>
      <c r="U99" s="199" t="str">
        <f t="shared" ca="1" si="19"/>
        <v>4Bulan</v>
      </c>
      <c r="V99" s="186"/>
      <c r="W99" s="209" t="s">
        <v>251</v>
      </c>
      <c r="X99" s="217" t="s">
        <v>5384</v>
      </c>
      <c r="Y99" s="190"/>
      <c r="Z99" s="190"/>
      <c r="AA99" s="331"/>
      <c r="AB99" s="202"/>
      <c r="AC99" s="190"/>
      <c r="AD99" s="219"/>
      <c r="AE99" s="190"/>
      <c r="AF99" s="219"/>
      <c r="AG99" s="190"/>
      <c r="AH99" s="190"/>
      <c r="AI99" s="190"/>
      <c r="AJ99" s="190"/>
      <c r="AK99" s="190"/>
      <c r="AL99" s="190"/>
      <c r="AM99" s="359"/>
      <c r="AN99" s="189"/>
      <c r="AO99" s="223"/>
      <c r="AP99" s="190"/>
      <c r="AQ99" s="190"/>
      <c r="AR99" s="190"/>
      <c r="AS99" s="190"/>
      <c r="AT99" s="190"/>
      <c r="AU99" s="190"/>
      <c r="AV99" s="190"/>
      <c r="AW99" s="509"/>
      <c r="AX99" s="200"/>
      <c r="AY99" s="190"/>
      <c r="AZ99" s="203"/>
      <c r="BA99" s="203"/>
      <c r="BB99" s="203"/>
      <c r="BC99" s="203"/>
      <c r="BD99" s="203"/>
      <c r="BE99" s="203"/>
      <c r="BF99" s="203"/>
      <c r="BG99" s="203"/>
      <c r="BH99" s="203"/>
      <c r="BI99" s="203"/>
      <c r="BJ99" s="203"/>
      <c r="BK99" s="203"/>
      <c r="BL99" s="203"/>
      <c r="BM99" s="203"/>
      <c r="BN99" s="203"/>
      <c r="BO99" s="203"/>
      <c r="BP99" s="203"/>
      <c r="BQ99" s="203"/>
      <c r="BR99" s="203"/>
      <c r="BS99" s="203"/>
      <c r="BT99" s="211"/>
      <c r="BU99" s="190"/>
      <c r="BV99" s="186"/>
      <c r="BW99" s="186"/>
      <c r="BX99" s="186"/>
      <c r="BY99" s="186"/>
      <c r="BZ99" s="190"/>
      <c r="CA99" s="190"/>
      <c r="CB99" s="190"/>
    </row>
    <row r="100" spans="1:80" ht="15.75" customHeight="1">
      <c r="A100" s="186">
        <f t="shared" si="17"/>
        <v>94</v>
      </c>
      <c r="B100" s="187" t="s">
        <v>3429</v>
      </c>
      <c r="C100" s="228" t="s">
        <v>4306</v>
      </c>
      <c r="D100" s="217" t="s">
        <v>3626</v>
      </c>
      <c r="E100" s="190" t="s">
        <v>3627</v>
      </c>
      <c r="F100" s="193" t="s">
        <v>12</v>
      </c>
      <c r="G100" s="186" t="s">
        <v>3431</v>
      </c>
      <c r="H100" s="186" t="s">
        <v>249</v>
      </c>
      <c r="I100" s="202" t="s">
        <v>176</v>
      </c>
      <c r="J100" s="191" t="s">
        <v>249</v>
      </c>
      <c r="K100" s="191"/>
      <c r="L100" s="190" t="s">
        <v>412</v>
      </c>
      <c r="M100" s="193" t="s">
        <v>85</v>
      </c>
      <c r="N100" s="212" t="s">
        <v>2604</v>
      </c>
      <c r="O100" s="193" t="s">
        <v>1343</v>
      </c>
      <c r="P100" s="491">
        <v>35435</v>
      </c>
      <c r="Q100" s="196" t="str">
        <f t="shared" ca="1" si="13"/>
        <v>25 Tahun 2 Bulan</v>
      </c>
      <c r="R100" s="358">
        <v>44207</v>
      </c>
      <c r="S100" s="239">
        <v>44207</v>
      </c>
      <c r="T100" s="198" t="str">
        <f t="shared" ca="1" si="18"/>
        <v>1Tahun</v>
      </c>
      <c r="U100" s="199" t="str">
        <f t="shared" ca="1" si="19"/>
        <v>1Bulan</v>
      </c>
      <c r="V100" s="186"/>
      <c r="W100" s="209" t="s">
        <v>467</v>
      </c>
      <c r="X100" s="217"/>
      <c r="Y100" s="190" t="s">
        <v>412</v>
      </c>
      <c r="Z100" s="190" t="s">
        <v>3628</v>
      </c>
      <c r="AA100" s="201" t="s">
        <v>3632</v>
      </c>
      <c r="AB100" s="202" t="s">
        <v>354</v>
      </c>
      <c r="AC100" s="190" t="s">
        <v>412</v>
      </c>
      <c r="AD100" s="190" t="s">
        <v>412</v>
      </c>
      <c r="AE100" s="190" t="s">
        <v>412</v>
      </c>
      <c r="AF100" s="190" t="s">
        <v>412</v>
      </c>
      <c r="AG100" s="190" t="s">
        <v>412</v>
      </c>
      <c r="AH100" s="190" t="s">
        <v>412</v>
      </c>
      <c r="AI100" s="190" t="s">
        <v>412</v>
      </c>
      <c r="AJ100" s="190" t="s">
        <v>412</v>
      </c>
      <c r="AK100" s="190" t="s">
        <v>412</v>
      </c>
      <c r="AL100" s="190" t="s">
        <v>412</v>
      </c>
      <c r="AM100" s="359" t="s">
        <v>3631</v>
      </c>
      <c r="AN100" s="189" t="s">
        <v>3630</v>
      </c>
      <c r="AO100" s="223" t="s">
        <v>3629</v>
      </c>
      <c r="AP100" s="190" t="s">
        <v>3628</v>
      </c>
      <c r="AQ100" s="190"/>
      <c r="AR100" s="190"/>
      <c r="AS100" s="190"/>
      <c r="AT100" s="190"/>
      <c r="AU100" s="190"/>
      <c r="AV100" s="190"/>
      <c r="AW100" s="509"/>
      <c r="AX100" s="200"/>
      <c r="AY100" s="190"/>
      <c r="AZ100" s="203"/>
      <c r="BA100" s="203"/>
      <c r="BB100" s="203"/>
      <c r="BC100" s="203"/>
      <c r="BD100" s="203"/>
      <c r="BE100" s="203"/>
      <c r="BF100" s="203"/>
      <c r="BG100" s="203"/>
      <c r="BH100" s="203"/>
      <c r="BI100" s="203"/>
      <c r="BJ100" s="203"/>
      <c r="BK100" s="203"/>
      <c r="BL100" s="203"/>
      <c r="BM100" s="203"/>
      <c r="BN100" s="203"/>
      <c r="BO100" s="203"/>
      <c r="BP100" s="203"/>
      <c r="BQ100" s="203"/>
      <c r="BR100" s="203"/>
      <c r="BS100" s="203"/>
      <c r="BT100" s="211" t="s">
        <v>3633</v>
      </c>
      <c r="BU100" s="190"/>
      <c r="BV100" s="186">
        <v>0</v>
      </c>
      <c r="BW100" s="186">
        <v>0</v>
      </c>
      <c r="BX100" s="186">
        <f t="shared" ref="BX100:BX105" si="21">BV100-BW100</f>
        <v>0</v>
      </c>
      <c r="BY100" s="186">
        <v>12</v>
      </c>
      <c r="BZ100" s="190"/>
      <c r="CA100" s="190"/>
      <c r="CB100" s="190"/>
    </row>
    <row r="101" spans="1:80" ht="15.75" customHeight="1">
      <c r="A101" s="186">
        <f t="shared" si="17"/>
        <v>95</v>
      </c>
      <c r="B101" s="187" t="s">
        <v>3429</v>
      </c>
      <c r="C101" s="228" t="s">
        <v>4313</v>
      </c>
      <c r="D101" s="217" t="s">
        <v>3634</v>
      </c>
      <c r="E101" s="190" t="s">
        <v>1616</v>
      </c>
      <c r="F101" s="193" t="s">
        <v>12</v>
      </c>
      <c r="G101" s="186" t="s">
        <v>3431</v>
      </c>
      <c r="H101" s="186" t="s">
        <v>83</v>
      </c>
      <c r="I101" s="186" t="s">
        <v>83</v>
      </c>
      <c r="J101" s="191" t="s">
        <v>83</v>
      </c>
      <c r="K101" s="191" t="s">
        <v>1212</v>
      </c>
      <c r="L101" s="190" t="s">
        <v>412</v>
      </c>
      <c r="M101" s="193" t="s">
        <v>85</v>
      </c>
      <c r="N101" s="212" t="s">
        <v>2604</v>
      </c>
      <c r="O101" s="193" t="s">
        <v>1343</v>
      </c>
      <c r="P101" s="491">
        <v>35785</v>
      </c>
      <c r="Q101" s="196" t="str">
        <f t="shared" ca="1" si="13"/>
        <v>24 Tahun 2 Bulan</v>
      </c>
      <c r="R101" s="358">
        <v>42600</v>
      </c>
      <c r="S101" s="239">
        <v>42600</v>
      </c>
      <c r="T101" s="198" t="str">
        <f t="shared" ca="1" si="18"/>
        <v>5Tahun</v>
      </c>
      <c r="U101" s="199" t="str">
        <f t="shared" ca="1" si="19"/>
        <v>6Bulan</v>
      </c>
      <c r="V101" s="186"/>
      <c r="W101" s="209" t="s">
        <v>111</v>
      </c>
      <c r="X101" s="217" t="s">
        <v>412</v>
      </c>
      <c r="Y101" s="190" t="s">
        <v>3635</v>
      </c>
      <c r="Z101" s="190" t="s">
        <v>3636</v>
      </c>
      <c r="AA101" s="201" t="s">
        <v>3639</v>
      </c>
      <c r="AB101" s="202" t="s">
        <v>76</v>
      </c>
      <c r="AC101" s="190"/>
      <c r="AD101" s="219"/>
      <c r="AE101" s="190"/>
      <c r="AF101" s="219"/>
      <c r="AG101" s="190"/>
      <c r="AH101" s="190"/>
      <c r="AI101" s="190"/>
      <c r="AJ101" s="190"/>
      <c r="AK101" s="190"/>
      <c r="AL101" s="190"/>
      <c r="AM101" s="359"/>
      <c r="AN101" s="189" t="s">
        <v>3638</v>
      </c>
      <c r="AO101" s="223" t="s">
        <v>3637</v>
      </c>
      <c r="AP101" s="190" t="s">
        <v>3636</v>
      </c>
      <c r="AQ101" s="190"/>
      <c r="AR101" s="190"/>
      <c r="AS101" s="190"/>
      <c r="AT101" s="190"/>
      <c r="AU101" s="190"/>
      <c r="AV101" s="190"/>
      <c r="AW101" s="509"/>
      <c r="AX101" s="200"/>
      <c r="AY101" s="190"/>
      <c r="AZ101" s="203"/>
      <c r="BA101" s="203"/>
      <c r="BB101" s="203"/>
      <c r="BC101" s="203"/>
      <c r="BD101" s="203"/>
      <c r="BE101" s="203"/>
      <c r="BF101" s="203"/>
      <c r="BG101" s="203"/>
      <c r="BH101" s="203"/>
      <c r="BI101" s="203"/>
      <c r="BJ101" s="203"/>
      <c r="BK101" s="203"/>
      <c r="BL101" s="203"/>
      <c r="BM101" s="203"/>
      <c r="BN101" s="203"/>
      <c r="BO101" s="203"/>
      <c r="BP101" s="203"/>
      <c r="BQ101" s="203"/>
      <c r="BR101" s="203"/>
      <c r="BS101" s="203"/>
      <c r="BT101" s="211" t="s">
        <v>3640</v>
      </c>
      <c r="BU101" s="190"/>
      <c r="BV101" s="186">
        <v>12</v>
      </c>
      <c r="BW101" s="186">
        <v>0</v>
      </c>
      <c r="BX101" s="186">
        <f t="shared" si="21"/>
        <v>12</v>
      </c>
      <c r="BY101" s="186">
        <v>12</v>
      </c>
      <c r="BZ101" s="190"/>
      <c r="CA101" s="190"/>
      <c r="CB101" s="190"/>
    </row>
    <row r="102" spans="1:80" ht="15.75" customHeight="1">
      <c r="A102" s="186">
        <f t="shared" si="17"/>
        <v>96</v>
      </c>
      <c r="B102" s="187" t="s">
        <v>3429</v>
      </c>
      <c r="C102" s="228" t="s">
        <v>4307</v>
      </c>
      <c r="D102" s="217" t="s">
        <v>3646</v>
      </c>
      <c r="E102" s="190" t="s">
        <v>3345</v>
      </c>
      <c r="F102" s="193" t="s">
        <v>12</v>
      </c>
      <c r="G102" s="186" t="s">
        <v>3431</v>
      </c>
      <c r="H102" s="186" t="s">
        <v>630</v>
      </c>
      <c r="I102" s="186" t="s">
        <v>176</v>
      </c>
      <c r="J102" s="191" t="s">
        <v>1213</v>
      </c>
      <c r="K102" s="191" t="s">
        <v>1212</v>
      </c>
      <c r="L102" s="190"/>
      <c r="M102" s="193" t="s">
        <v>85</v>
      </c>
      <c r="N102" s="212" t="s">
        <v>2604</v>
      </c>
      <c r="O102" s="193" t="s">
        <v>639</v>
      </c>
      <c r="P102" s="491">
        <v>36152</v>
      </c>
      <c r="Q102" s="196" t="str">
        <f t="shared" ca="1" si="13"/>
        <v>23 Tahun 2 Bulan</v>
      </c>
      <c r="R102" s="358"/>
      <c r="S102" s="239">
        <v>44263</v>
      </c>
      <c r="T102" s="198" t="str">
        <f t="shared" ca="1" si="18"/>
        <v>1Tahun</v>
      </c>
      <c r="U102" s="199" t="str">
        <f t="shared" ca="1" si="19"/>
        <v>0Bulan</v>
      </c>
      <c r="V102" s="186"/>
      <c r="W102" s="209" t="s">
        <v>251</v>
      </c>
      <c r="X102" s="217" t="s">
        <v>412</v>
      </c>
      <c r="Y102" s="190" t="s">
        <v>412</v>
      </c>
      <c r="Z102" s="190" t="s">
        <v>3642</v>
      </c>
      <c r="AA102" s="201" t="s">
        <v>3643</v>
      </c>
      <c r="AB102" s="202" t="s">
        <v>354</v>
      </c>
      <c r="AC102" s="190"/>
      <c r="AD102" s="219"/>
      <c r="AE102" s="190"/>
      <c r="AF102" s="219"/>
      <c r="AG102" s="190"/>
      <c r="AH102" s="190"/>
      <c r="AI102" s="190"/>
      <c r="AJ102" s="190"/>
      <c r="AK102" s="190"/>
      <c r="AL102" s="190"/>
      <c r="AM102" s="359"/>
      <c r="AN102" s="189" t="s">
        <v>3644</v>
      </c>
      <c r="AO102" s="223" t="s">
        <v>3645</v>
      </c>
      <c r="AP102" s="190" t="s">
        <v>3642</v>
      </c>
      <c r="AQ102" s="190"/>
      <c r="AR102" s="190"/>
      <c r="AS102" s="190"/>
      <c r="AT102" s="190"/>
      <c r="AU102" s="190"/>
      <c r="AV102" s="190"/>
      <c r="AW102" s="509"/>
      <c r="AX102" s="200"/>
      <c r="AY102" s="190"/>
      <c r="AZ102" s="203"/>
      <c r="BA102" s="203"/>
      <c r="BB102" s="203"/>
      <c r="BC102" s="203"/>
      <c r="BD102" s="203"/>
      <c r="BE102" s="203"/>
      <c r="BF102" s="203"/>
      <c r="BG102" s="203"/>
      <c r="BH102" s="203"/>
      <c r="BI102" s="203"/>
      <c r="BJ102" s="203"/>
      <c r="BK102" s="203"/>
      <c r="BL102" s="203"/>
      <c r="BM102" s="203"/>
      <c r="BN102" s="203"/>
      <c r="BO102" s="203"/>
      <c r="BP102" s="203"/>
      <c r="BQ102" s="203"/>
      <c r="BR102" s="203"/>
      <c r="BS102" s="203"/>
      <c r="BT102" s="211" t="s">
        <v>3641</v>
      </c>
      <c r="BU102" s="190"/>
      <c r="BV102" s="186">
        <v>0</v>
      </c>
      <c r="BW102" s="186">
        <v>0</v>
      </c>
      <c r="BX102" s="186">
        <f t="shared" si="21"/>
        <v>0</v>
      </c>
      <c r="BY102" s="186">
        <f>12-2</f>
        <v>10</v>
      </c>
      <c r="BZ102" s="190"/>
      <c r="CA102" s="190"/>
      <c r="CB102" s="190"/>
    </row>
    <row r="103" spans="1:80" ht="15.75" customHeight="1">
      <c r="A103" s="186">
        <f t="shared" si="17"/>
        <v>97</v>
      </c>
      <c r="B103" s="187" t="s">
        <v>3429</v>
      </c>
      <c r="C103" s="334" t="s">
        <v>997</v>
      </c>
      <c r="D103" s="217" t="s">
        <v>3647</v>
      </c>
      <c r="E103" s="190" t="s">
        <v>3648</v>
      </c>
      <c r="F103" s="193" t="s">
        <v>12</v>
      </c>
      <c r="G103" s="186" t="s">
        <v>3431</v>
      </c>
      <c r="H103" s="186" t="s">
        <v>174</v>
      </c>
      <c r="I103" s="202" t="s">
        <v>176</v>
      </c>
      <c r="J103" s="191" t="s">
        <v>174</v>
      </c>
      <c r="K103" s="192" t="s">
        <v>1212</v>
      </c>
      <c r="L103" s="190"/>
      <c r="M103" s="193"/>
      <c r="N103" s="212"/>
      <c r="O103" s="193"/>
      <c r="P103" s="491"/>
      <c r="Q103" s="196" t="str">
        <f t="shared" ca="1" si="13"/>
        <v>122 Tahun 2 Bulan</v>
      </c>
      <c r="R103" s="358"/>
      <c r="S103" s="360"/>
      <c r="T103" s="198" t="str">
        <f t="shared" ca="1" si="18"/>
        <v>122Tahun</v>
      </c>
      <c r="U103" s="199" t="str">
        <f t="shared" ca="1" si="19"/>
        <v>3Bulan</v>
      </c>
      <c r="V103" s="186"/>
      <c r="W103" s="209"/>
      <c r="X103" s="217"/>
      <c r="Y103" s="190"/>
      <c r="Z103" s="190"/>
      <c r="AA103" s="331"/>
      <c r="AB103" s="202"/>
      <c r="AC103" s="190"/>
      <c r="AD103" s="219"/>
      <c r="AE103" s="190"/>
      <c r="AF103" s="219"/>
      <c r="AG103" s="190"/>
      <c r="AH103" s="190"/>
      <c r="AI103" s="190"/>
      <c r="AJ103" s="190"/>
      <c r="AK103" s="190"/>
      <c r="AL103" s="190"/>
      <c r="AM103" s="359"/>
      <c r="AN103" s="189"/>
      <c r="AO103" s="223"/>
      <c r="AP103" s="190"/>
      <c r="AQ103" s="190"/>
      <c r="AR103" s="190"/>
      <c r="AS103" s="190"/>
      <c r="AT103" s="190"/>
      <c r="AU103" s="190"/>
      <c r="AV103" s="190"/>
      <c r="AW103" s="509"/>
      <c r="AX103" s="200"/>
      <c r="AY103" s="190"/>
      <c r="AZ103" s="203"/>
      <c r="BA103" s="203"/>
      <c r="BB103" s="203"/>
      <c r="BC103" s="203"/>
      <c r="BD103" s="203"/>
      <c r="BE103" s="203"/>
      <c r="BF103" s="203"/>
      <c r="BG103" s="203"/>
      <c r="BH103" s="203"/>
      <c r="BI103" s="203"/>
      <c r="BJ103" s="203"/>
      <c r="BK103" s="203"/>
      <c r="BL103" s="203"/>
      <c r="BM103" s="203"/>
      <c r="BN103" s="203"/>
      <c r="BO103" s="203"/>
      <c r="BP103" s="203"/>
      <c r="BQ103" s="203"/>
      <c r="BR103" s="203"/>
      <c r="BS103" s="203"/>
      <c r="BT103" s="211"/>
      <c r="BU103" s="190"/>
      <c r="BV103" s="186">
        <v>0</v>
      </c>
      <c r="BW103" s="186">
        <v>0</v>
      </c>
      <c r="BX103" s="186">
        <f t="shared" si="21"/>
        <v>0</v>
      </c>
      <c r="BY103" s="263"/>
      <c r="BZ103" s="190"/>
      <c r="CA103" s="190"/>
      <c r="CB103" s="190"/>
    </row>
    <row r="104" spans="1:80" ht="15.75" customHeight="1">
      <c r="A104" s="186">
        <f t="shared" si="17"/>
        <v>98</v>
      </c>
      <c r="B104" s="187" t="s">
        <v>477</v>
      </c>
      <c r="C104" s="228" t="s">
        <v>3471</v>
      </c>
      <c r="D104" s="189" t="s">
        <v>4100</v>
      </c>
      <c r="E104" s="190" t="s">
        <v>3031</v>
      </c>
      <c r="F104" s="193" t="s">
        <v>12</v>
      </c>
      <c r="G104" s="186" t="s">
        <v>3175</v>
      </c>
      <c r="H104" s="186" t="s">
        <v>9</v>
      </c>
      <c r="I104" s="186" t="s">
        <v>446</v>
      </c>
      <c r="J104" s="192" t="s">
        <v>447</v>
      </c>
      <c r="K104" s="192" t="s">
        <v>3379</v>
      </c>
      <c r="L104" s="190" t="s">
        <v>3030</v>
      </c>
      <c r="M104" s="193" t="s">
        <v>85</v>
      </c>
      <c r="N104" s="212" t="s">
        <v>2604</v>
      </c>
      <c r="O104" s="194" t="s">
        <v>72</v>
      </c>
      <c r="P104" s="492">
        <v>34093</v>
      </c>
      <c r="Q104" s="196" t="str">
        <f t="shared" ca="1" si="13"/>
        <v>28 Tahun 10 Bulan</v>
      </c>
      <c r="R104" s="197"/>
      <c r="S104" s="366">
        <v>43514</v>
      </c>
      <c r="T104" s="198" t="str">
        <f t="shared" ca="1" si="18"/>
        <v>3Tahun</v>
      </c>
      <c r="U104" s="199" t="str">
        <f t="shared" ca="1" si="19"/>
        <v>0Bulan</v>
      </c>
      <c r="V104" s="186" t="s">
        <v>73</v>
      </c>
      <c r="W104" s="189" t="s">
        <v>448</v>
      </c>
      <c r="X104" s="217" t="s">
        <v>5390</v>
      </c>
      <c r="Y104" s="190" t="s">
        <v>412</v>
      </c>
      <c r="Z104" s="187" t="s">
        <v>539</v>
      </c>
      <c r="AA104" s="201">
        <v>81288139030</v>
      </c>
      <c r="AB104" s="202" t="s">
        <v>354</v>
      </c>
      <c r="AC104" s="190"/>
      <c r="AD104" s="190"/>
      <c r="AE104" s="190"/>
      <c r="AF104" s="190"/>
      <c r="AG104" s="190"/>
      <c r="AH104" s="190"/>
      <c r="AI104" s="190"/>
      <c r="AJ104" s="190"/>
      <c r="AK104" s="190"/>
      <c r="AL104" s="190"/>
      <c r="AM104" s="241"/>
      <c r="AN104" s="189"/>
      <c r="AO104" s="193"/>
      <c r="AP104" s="193"/>
      <c r="AQ104" s="190"/>
      <c r="AR104" s="190"/>
      <c r="AS104" s="190"/>
      <c r="AT104" s="190"/>
      <c r="AU104" s="193"/>
      <c r="AV104" s="193"/>
      <c r="AW104" s="506" t="s">
        <v>540</v>
      </c>
      <c r="AX104" s="200" t="s">
        <v>78</v>
      </c>
      <c r="AY104" s="190"/>
      <c r="AZ104" s="203"/>
      <c r="BA104" s="203"/>
      <c r="BB104" s="203"/>
      <c r="BC104" s="203"/>
      <c r="BD104" s="203"/>
      <c r="BE104" s="203"/>
      <c r="BF104" s="203"/>
      <c r="BG104" s="203"/>
      <c r="BH104" s="203"/>
      <c r="BI104" s="203"/>
      <c r="BJ104" s="203"/>
      <c r="BK104" s="203"/>
      <c r="BL104" s="203"/>
      <c r="BM104" s="203"/>
      <c r="BN104" s="203"/>
      <c r="BO104" s="203"/>
      <c r="BP104" s="203"/>
      <c r="BQ104" s="203">
        <v>1000000</v>
      </c>
      <c r="BR104" s="203"/>
      <c r="BS104" s="203"/>
      <c r="BT104" s="202"/>
      <c r="BU104" s="190" t="s">
        <v>4975</v>
      </c>
      <c r="BV104" s="186">
        <v>0</v>
      </c>
      <c r="BW104" s="186">
        <v>0</v>
      </c>
      <c r="BX104" s="186">
        <f t="shared" si="21"/>
        <v>0</v>
      </c>
      <c r="BY104" s="186">
        <v>12</v>
      </c>
      <c r="BZ104" s="190"/>
      <c r="CA104" s="190"/>
      <c r="CB104" s="190"/>
    </row>
    <row r="105" spans="1:80" ht="15.75" customHeight="1">
      <c r="A105" s="186">
        <f t="shared" si="17"/>
        <v>99</v>
      </c>
      <c r="B105" s="187" t="s">
        <v>477</v>
      </c>
      <c r="C105" s="144" t="s">
        <v>478</v>
      </c>
      <c r="D105" s="189" t="s">
        <v>4099</v>
      </c>
      <c r="E105" s="190" t="s">
        <v>3029</v>
      </c>
      <c r="F105" s="193" t="s">
        <v>12</v>
      </c>
      <c r="G105" s="186" t="s">
        <v>3175</v>
      </c>
      <c r="H105" s="186" t="s">
        <v>9</v>
      </c>
      <c r="I105" s="186" t="s">
        <v>446</v>
      </c>
      <c r="J105" s="192" t="s">
        <v>447</v>
      </c>
      <c r="K105" s="192" t="s">
        <v>1212</v>
      </c>
      <c r="L105" s="190" t="s">
        <v>3032</v>
      </c>
      <c r="M105" s="193" t="s">
        <v>85</v>
      </c>
      <c r="N105" s="212" t="s">
        <v>2604</v>
      </c>
      <c r="O105" s="194" t="s">
        <v>479</v>
      </c>
      <c r="P105" s="492">
        <v>34872</v>
      </c>
      <c r="Q105" s="196" t="str">
        <f t="shared" ca="1" si="13"/>
        <v>26 Tahun 8 Bulan</v>
      </c>
      <c r="R105" s="197">
        <v>44123</v>
      </c>
      <c r="S105" s="197">
        <v>44123</v>
      </c>
      <c r="T105" s="198" t="str">
        <f t="shared" ca="1" si="18"/>
        <v>1Tahun</v>
      </c>
      <c r="U105" s="199" t="str">
        <f t="shared" ca="1" si="19"/>
        <v>4Bulan</v>
      </c>
      <c r="V105" s="186" t="s">
        <v>73</v>
      </c>
      <c r="W105" s="189" t="s">
        <v>448</v>
      </c>
      <c r="X105" s="217" t="s">
        <v>5391</v>
      </c>
      <c r="Y105" s="190"/>
      <c r="Z105" s="187" t="s">
        <v>480</v>
      </c>
      <c r="AA105" s="201" t="s">
        <v>481</v>
      </c>
      <c r="AB105" s="202" t="s">
        <v>114</v>
      </c>
      <c r="AC105" s="190"/>
      <c r="AD105" s="190"/>
      <c r="AE105" s="190"/>
      <c r="AF105" s="190"/>
      <c r="AG105" s="190"/>
      <c r="AH105" s="190"/>
      <c r="AI105" s="190"/>
      <c r="AJ105" s="190"/>
      <c r="AK105" s="190"/>
      <c r="AL105" s="190"/>
      <c r="AM105" s="189"/>
      <c r="AN105" s="189"/>
      <c r="AO105" s="193"/>
      <c r="AP105" s="193"/>
      <c r="AQ105" s="190"/>
      <c r="AR105" s="190"/>
      <c r="AS105" s="190"/>
      <c r="AT105" s="190"/>
      <c r="AU105" s="193"/>
      <c r="AV105" s="193"/>
      <c r="AW105" s="506" t="s">
        <v>482</v>
      </c>
      <c r="AX105" s="200" t="s">
        <v>483</v>
      </c>
      <c r="AY105" s="190"/>
      <c r="AZ105" s="203">
        <v>4000000</v>
      </c>
      <c r="BA105" s="203"/>
      <c r="BB105" s="203"/>
      <c r="BC105" s="203"/>
      <c r="BD105" s="203"/>
      <c r="BE105" s="203"/>
      <c r="BF105" s="203"/>
      <c r="BG105" s="203"/>
      <c r="BH105" s="203"/>
      <c r="BI105" s="203"/>
      <c r="BJ105" s="203"/>
      <c r="BK105" s="203"/>
      <c r="BL105" s="203"/>
      <c r="BM105" s="203"/>
      <c r="BN105" s="203"/>
      <c r="BO105" s="203"/>
      <c r="BP105" s="203"/>
      <c r="BQ105" s="203"/>
      <c r="BR105" s="203"/>
      <c r="BS105" s="203"/>
      <c r="BT105" s="202"/>
      <c r="BU105" s="190"/>
      <c r="BV105" s="186">
        <v>3</v>
      </c>
      <c r="BW105" s="186">
        <v>0</v>
      </c>
      <c r="BX105" s="186">
        <f t="shared" si="21"/>
        <v>3</v>
      </c>
      <c r="BY105" s="186">
        <v>12</v>
      </c>
      <c r="BZ105" s="190"/>
      <c r="CA105" s="190"/>
      <c r="CB105" s="190"/>
    </row>
    <row r="106" spans="1:80" ht="15.75" customHeight="1">
      <c r="A106" s="186">
        <f>A104+1</f>
        <v>99</v>
      </c>
      <c r="B106" s="187" t="s">
        <v>477</v>
      </c>
      <c r="C106" s="228" t="s">
        <v>4299</v>
      </c>
      <c r="D106" s="217" t="s">
        <v>4268</v>
      </c>
      <c r="E106" s="190" t="s">
        <v>2658</v>
      </c>
      <c r="F106" s="191" t="s">
        <v>12</v>
      </c>
      <c r="G106" s="186" t="s">
        <v>3175</v>
      </c>
      <c r="H106" s="186" t="s">
        <v>3218</v>
      </c>
      <c r="I106" s="202" t="s">
        <v>176</v>
      </c>
      <c r="J106" s="186" t="s">
        <v>4715</v>
      </c>
      <c r="K106" s="186" t="s">
        <v>3379</v>
      </c>
      <c r="L106" s="190" t="s">
        <v>5392</v>
      </c>
      <c r="M106" s="193" t="s">
        <v>85</v>
      </c>
      <c r="N106" s="188" t="s">
        <v>280</v>
      </c>
      <c r="O106" s="194" t="s">
        <v>167</v>
      </c>
      <c r="P106" s="492">
        <v>35257</v>
      </c>
      <c r="Q106" s="196" t="str">
        <f t="shared" ca="1" si="13"/>
        <v>25 Tahun 8 Bulan</v>
      </c>
      <c r="R106" s="190" t="s">
        <v>3379</v>
      </c>
      <c r="S106" s="197">
        <v>44407</v>
      </c>
      <c r="T106" s="198" t="str">
        <f t="shared" ca="1" si="18"/>
        <v>0Tahun</v>
      </c>
      <c r="U106" s="199" t="str">
        <f t="shared" ca="1" si="19"/>
        <v>7Bulan</v>
      </c>
      <c r="V106" s="186" t="s">
        <v>3976</v>
      </c>
      <c r="W106" s="200" t="s">
        <v>111</v>
      </c>
      <c r="X106" s="217" t="s">
        <v>5393</v>
      </c>
      <c r="Y106" s="190" t="s">
        <v>5099</v>
      </c>
      <c r="Z106" s="187" t="s">
        <v>4269</v>
      </c>
      <c r="AA106" s="201">
        <v>81320058129</v>
      </c>
      <c r="AB106" s="202" t="s">
        <v>76</v>
      </c>
      <c r="AC106" s="190" t="s">
        <v>5100</v>
      </c>
      <c r="AD106" s="190" t="s">
        <v>5101</v>
      </c>
      <c r="AE106" s="190" t="s">
        <v>412</v>
      </c>
      <c r="AF106" s="190" t="s">
        <v>412</v>
      </c>
      <c r="AG106" s="190" t="s">
        <v>412</v>
      </c>
      <c r="AH106" s="190" t="s">
        <v>412</v>
      </c>
      <c r="AI106" s="190" t="s">
        <v>412</v>
      </c>
      <c r="AJ106" s="190" t="s">
        <v>412</v>
      </c>
      <c r="AK106" s="190" t="s">
        <v>412</v>
      </c>
      <c r="AL106" s="190" t="s">
        <v>412</v>
      </c>
      <c r="AM106" s="190" t="s">
        <v>412</v>
      </c>
      <c r="AN106" s="190" t="s">
        <v>412</v>
      </c>
      <c r="AO106" s="190" t="s">
        <v>412</v>
      </c>
      <c r="AP106" s="190" t="s">
        <v>412</v>
      </c>
      <c r="AQ106" s="190" t="s">
        <v>412</v>
      </c>
      <c r="AR106" s="190" t="s">
        <v>412</v>
      </c>
      <c r="AS106" s="190" t="s">
        <v>412</v>
      </c>
      <c r="AT106" s="190" t="s">
        <v>412</v>
      </c>
      <c r="AU106" s="190" t="s">
        <v>412</v>
      </c>
      <c r="AV106" s="190" t="s">
        <v>412</v>
      </c>
      <c r="AW106" s="506">
        <v>3206035107960000</v>
      </c>
      <c r="AX106" s="200" t="s">
        <v>78</v>
      </c>
      <c r="AY106" s="190"/>
      <c r="AZ106" s="203">
        <v>0</v>
      </c>
      <c r="BA106" s="203">
        <v>0</v>
      </c>
      <c r="BB106" s="203">
        <v>0</v>
      </c>
      <c r="BC106" s="203">
        <v>0</v>
      </c>
      <c r="BD106" s="203">
        <v>0</v>
      </c>
      <c r="BE106" s="203">
        <v>0</v>
      </c>
      <c r="BF106" s="203">
        <v>0</v>
      </c>
      <c r="BG106" s="203">
        <v>0</v>
      </c>
      <c r="BH106" s="203">
        <v>0</v>
      </c>
      <c r="BI106" s="203">
        <v>0</v>
      </c>
      <c r="BJ106" s="203">
        <v>0</v>
      </c>
      <c r="BK106" s="203">
        <v>1500000</v>
      </c>
      <c r="BL106" s="203"/>
      <c r="BM106" s="203"/>
      <c r="BN106" s="203"/>
      <c r="BO106" s="203"/>
      <c r="BP106" s="203"/>
      <c r="BQ106" s="203"/>
      <c r="BR106" s="203">
        <v>0</v>
      </c>
      <c r="BS106" s="575"/>
      <c r="BT106" s="575" t="s">
        <v>5102</v>
      </c>
      <c r="BU106" s="190"/>
      <c r="BV106" s="471"/>
      <c r="BW106" s="471"/>
      <c r="BX106" s="471"/>
      <c r="BY106" s="471"/>
      <c r="BZ106" s="190"/>
      <c r="CA106" s="190"/>
      <c r="CB106" s="190"/>
    </row>
    <row r="107" spans="1:80" ht="15.75" customHeight="1">
      <c r="A107" s="186">
        <f t="shared" ref="A107:A138" si="22">A106+1</f>
        <v>100</v>
      </c>
      <c r="B107" s="187" t="s">
        <v>477</v>
      </c>
      <c r="C107" s="228" t="s">
        <v>3490</v>
      </c>
      <c r="D107" s="217" t="s">
        <v>3023</v>
      </c>
      <c r="E107" s="190" t="s">
        <v>2659</v>
      </c>
      <c r="F107" s="191" t="s">
        <v>12</v>
      </c>
      <c r="G107" s="186" t="s">
        <v>3175</v>
      </c>
      <c r="H107" s="186" t="s">
        <v>3213</v>
      </c>
      <c r="I107" s="202" t="s">
        <v>176</v>
      </c>
      <c r="J107" s="186" t="s">
        <v>3213</v>
      </c>
      <c r="K107" s="186"/>
      <c r="L107" s="190" t="s">
        <v>2391</v>
      </c>
      <c r="M107" s="193" t="s">
        <v>85</v>
      </c>
      <c r="N107" s="188" t="s">
        <v>190</v>
      </c>
      <c r="O107" s="194" t="s">
        <v>87</v>
      </c>
      <c r="P107" s="492">
        <v>35174</v>
      </c>
      <c r="Q107" s="196" t="str">
        <f t="shared" ca="1" si="13"/>
        <v>25 Tahun 10 Bulan</v>
      </c>
      <c r="R107" s="190"/>
      <c r="S107" s="197">
        <v>44201</v>
      </c>
      <c r="T107" s="198" t="str">
        <f t="shared" ca="1" si="18"/>
        <v>1Tahun</v>
      </c>
      <c r="U107" s="199" t="str">
        <f t="shared" ca="1" si="19"/>
        <v>2Bulan</v>
      </c>
      <c r="V107" s="186" t="s">
        <v>3024</v>
      </c>
      <c r="W107" s="200" t="s">
        <v>251</v>
      </c>
      <c r="X107" s="217" t="s">
        <v>5394</v>
      </c>
      <c r="Y107" s="190"/>
      <c r="Z107" s="187" t="s">
        <v>3025</v>
      </c>
      <c r="AA107" s="331"/>
      <c r="AB107" s="202" t="s">
        <v>354</v>
      </c>
      <c r="AC107" s="190"/>
      <c r="AD107" s="190"/>
      <c r="AE107" s="190"/>
      <c r="AF107" s="190"/>
      <c r="AG107" s="190"/>
      <c r="AH107" s="190"/>
      <c r="AI107" s="190"/>
      <c r="AJ107" s="190"/>
      <c r="AK107" s="190"/>
      <c r="AL107" s="190"/>
      <c r="AM107" s="189" t="s">
        <v>3026</v>
      </c>
      <c r="AN107" s="189"/>
      <c r="AO107" s="193"/>
      <c r="AP107" s="193"/>
      <c r="AQ107" s="190"/>
      <c r="AR107" s="190"/>
      <c r="AS107" s="190"/>
      <c r="AT107" s="190"/>
      <c r="AU107" s="193"/>
      <c r="AV107" s="193"/>
      <c r="AW107" s="506" t="s">
        <v>3027</v>
      </c>
      <c r="AX107" s="200" t="s">
        <v>3028</v>
      </c>
      <c r="AY107" s="190"/>
      <c r="AZ107" s="203">
        <v>1000000</v>
      </c>
      <c r="BA107" s="203"/>
      <c r="BB107" s="203"/>
      <c r="BC107" s="203"/>
      <c r="BD107" s="203"/>
      <c r="BE107" s="203"/>
      <c r="BF107" s="203"/>
      <c r="BG107" s="203"/>
      <c r="BH107" s="203"/>
      <c r="BI107" s="203"/>
      <c r="BJ107" s="203"/>
      <c r="BK107" s="203"/>
      <c r="BL107" s="203"/>
      <c r="BM107" s="203"/>
      <c r="BN107" s="203"/>
      <c r="BO107" s="203"/>
      <c r="BP107" s="203"/>
      <c r="BQ107" s="203"/>
      <c r="BR107" s="203"/>
      <c r="BS107" s="203"/>
      <c r="BT107" s="202"/>
      <c r="BU107" s="190"/>
      <c r="BV107" s="186">
        <v>0</v>
      </c>
      <c r="BW107" s="186">
        <v>0</v>
      </c>
      <c r="BX107" s="186">
        <f t="shared" ref="BX107:BX114" si="23">BV107-BW107</f>
        <v>0</v>
      </c>
      <c r="BY107" s="186">
        <v>12</v>
      </c>
      <c r="BZ107" s="190"/>
      <c r="CA107" s="190"/>
      <c r="CB107" s="190"/>
    </row>
    <row r="108" spans="1:80" ht="15.75" customHeight="1">
      <c r="A108" s="186">
        <f t="shared" si="22"/>
        <v>101</v>
      </c>
      <c r="B108" s="187" t="s">
        <v>477</v>
      </c>
      <c r="C108" s="144" t="s">
        <v>1013</v>
      </c>
      <c r="D108" s="189" t="s">
        <v>1014</v>
      </c>
      <c r="E108" s="190" t="s">
        <v>567</v>
      </c>
      <c r="F108" s="191" t="s">
        <v>12</v>
      </c>
      <c r="G108" s="186" t="s">
        <v>3175</v>
      </c>
      <c r="H108" s="186" t="s">
        <v>1015</v>
      </c>
      <c r="I108" s="202" t="s">
        <v>176</v>
      </c>
      <c r="J108" s="192" t="s">
        <v>3795</v>
      </c>
      <c r="K108" s="192" t="s">
        <v>1212</v>
      </c>
      <c r="L108" s="190" t="s">
        <v>4916</v>
      </c>
      <c r="M108" s="193" t="s">
        <v>85</v>
      </c>
      <c r="N108" s="212" t="s">
        <v>2604</v>
      </c>
      <c r="O108" s="194" t="s">
        <v>72</v>
      </c>
      <c r="P108" s="492">
        <v>35809</v>
      </c>
      <c r="Q108" s="196" t="str">
        <f t="shared" ca="1" si="13"/>
        <v>24 Tahun 1 Bulan</v>
      </c>
      <c r="R108" s="197">
        <v>44158</v>
      </c>
      <c r="S108" s="197">
        <v>44158</v>
      </c>
      <c r="T108" s="198" t="str">
        <f t="shared" ca="1" si="18"/>
        <v>1Tahun</v>
      </c>
      <c r="U108" s="199" t="str">
        <f t="shared" ca="1" si="19"/>
        <v>3Bulan</v>
      </c>
      <c r="V108" s="186" t="s">
        <v>73</v>
      </c>
      <c r="W108" s="200" t="s">
        <v>111</v>
      </c>
      <c r="X108" s="217" t="s">
        <v>3222</v>
      </c>
      <c r="Y108" s="190"/>
      <c r="Z108" s="187" t="s">
        <v>1016</v>
      </c>
      <c r="AA108" s="201" t="s">
        <v>1017</v>
      </c>
      <c r="AB108" s="202" t="s">
        <v>76</v>
      </c>
      <c r="AC108" s="190"/>
      <c r="AD108" s="190"/>
      <c r="AE108" s="190"/>
      <c r="AF108" s="190"/>
      <c r="AG108" s="190"/>
      <c r="AH108" s="190"/>
      <c r="AI108" s="190"/>
      <c r="AJ108" s="190"/>
      <c r="AK108" s="190"/>
      <c r="AL108" s="190"/>
      <c r="AM108" s="229" t="s">
        <v>2462</v>
      </c>
      <c r="AN108" s="189"/>
      <c r="AO108" s="193"/>
      <c r="AP108" s="193"/>
      <c r="AQ108" s="190"/>
      <c r="AR108" s="190"/>
      <c r="AS108" s="190"/>
      <c r="AT108" s="190"/>
      <c r="AU108" s="193"/>
      <c r="AV108" s="193"/>
      <c r="AW108" s="506" t="s">
        <v>1018</v>
      </c>
      <c r="AX108" s="200" t="s">
        <v>1019</v>
      </c>
      <c r="AY108" s="190" t="s">
        <v>412</v>
      </c>
      <c r="AZ108" s="203">
        <v>2200000</v>
      </c>
      <c r="BA108" s="203">
        <v>500000</v>
      </c>
      <c r="BB108" s="203"/>
      <c r="BC108" s="203"/>
      <c r="BD108" s="203"/>
      <c r="BE108" s="203"/>
      <c r="BF108" s="203"/>
      <c r="BG108" s="203">
        <v>300000</v>
      </c>
      <c r="BH108" s="203"/>
      <c r="BI108" s="203"/>
      <c r="BJ108" s="203">
        <v>500000</v>
      </c>
      <c r="BK108" s="203"/>
      <c r="BL108" s="203"/>
      <c r="BM108" s="203"/>
      <c r="BN108" s="203"/>
      <c r="BO108" s="203"/>
      <c r="BP108" s="203"/>
      <c r="BQ108" s="203"/>
      <c r="BR108" s="203"/>
      <c r="BS108" s="203"/>
      <c r="BT108" s="230" t="s">
        <v>4614</v>
      </c>
      <c r="BU108" s="190"/>
      <c r="BV108" s="186">
        <v>0</v>
      </c>
      <c r="BW108" s="186">
        <v>0</v>
      </c>
      <c r="BX108" s="186">
        <f t="shared" si="23"/>
        <v>0</v>
      </c>
      <c r="BY108" s="186">
        <v>12</v>
      </c>
      <c r="BZ108" s="190"/>
      <c r="CA108" s="190"/>
      <c r="CB108" s="190"/>
    </row>
    <row r="109" spans="1:80" ht="15.75" customHeight="1">
      <c r="A109" s="186">
        <f t="shared" si="22"/>
        <v>102</v>
      </c>
      <c r="B109" s="187" t="s">
        <v>477</v>
      </c>
      <c r="C109" s="342" t="s">
        <v>1434</v>
      </c>
      <c r="D109" s="189" t="s">
        <v>1435</v>
      </c>
      <c r="E109" s="190" t="s">
        <v>2661</v>
      </c>
      <c r="F109" s="191" t="s">
        <v>12</v>
      </c>
      <c r="G109" s="186" t="s">
        <v>3175</v>
      </c>
      <c r="H109" s="186" t="s">
        <v>174</v>
      </c>
      <c r="I109" s="202" t="s">
        <v>176</v>
      </c>
      <c r="J109" s="186" t="s">
        <v>174</v>
      </c>
      <c r="K109" s="192" t="s">
        <v>1212</v>
      </c>
      <c r="L109" s="190" t="s">
        <v>412</v>
      </c>
      <c r="M109" s="193" t="s">
        <v>85</v>
      </c>
      <c r="N109" s="212" t="s">
        <v>2604</v>
      </c>
      <c r="O109" s="194" t="s">
        <v>828</v>
      </c>
      <c r="P109" s="492">
        <v>36998</v>
      </c>
      <c r="Q109" s="196" t="str">
        <f t="shared" ca="1" si="13"/>
        <v>20 Tahun 10 Bulan</v>
      </c>
      <c r="R109" s="190"/>
      <c r="S109" s="197">
        <v>43710</v>
      </c>
      <c r="T109" s="198" t="str">
        <f t="shared" ca="1" si="18"/>
        <v>2Tahun</v>
      </c>
      <c r="U109" s="199" t="str">
        <f t="shared" ca="1" si="19"/>
        <v>6Bulan</v>
      </c>
      <c r="V109" s="186" t="s">
        <v>73</v>
      </c>
      <c r="W109" s="200" t="s">
        <v>88</v>
      </c>
      <c r="X109" s="217" t="s">
        <v>412</v>
      </c>
      <c r="Y109" s="190"/>
      <c r="Z109" s="187" t="s">
        <v>1436</v>
      </c>
      <c r="AA109" s="201" t="s">
        <v>1437</v>
      </c>
      <c r="AB109" s="202" t="s">
        <v>76</v>
      </c>
      <c r="AC109" s="190"/>
      <c r="AD109" s="190"/>
      <c r="AE109" s="190"/>
      <c r="AF109" s="190"/>
      <c r="AG109" s="190"/>
      <c r="AH109" s="190"/>
      <c r="AI109" s="190"/>
      <c r="AJ109" s="190"/>
      <c r="AK109" s="190"/>
      <c r="AL109" s="190"/>
      <c r="AM109" s="187" t="s">
        <v>4908</v>
      </c>
      <c r="AN109" s="189"/>
      <c r="AO109" s="193"/>
      <c r="AP109" s="193"/>
      <c r="AQ109" s="190"/>
      <c r="AR109" s="190"/>
      <c r="AS109" s="190"/>
      <c r="AT109" s="190"/>
      <c r="AU109" s="193"/>
      <c r="AV109" s="193"/>
      <c r="AW109" s="506" t="s">
        <v>1438</v>
      </c>
      <c r="AX109" s="200" t="s">
        <v>78</v>
      </c>
      <c r="AY109" s="190"/>
      <c r="AZ109" s="203"/>
      <c r="BA109" s="203">
        <v>500000</v>
      </c>
      <c r="BB109" s="203"/>
      <c r="BC109" s="203"/>
      <c r="BD109" s="203"/>
      <c r="BE109" s="203"/>
      <c r="BF109" s="203"/>
      <c r="BG109" s="203">
        <v>300000</v>
      </c>
      <c r="BH109" s="203"/>
      <c r="BI109" s="203"/>
      <c r="BJ109" s="203"/>
      <c r="BK109" s="203"/>
      <c r="BL109" s="203"/>
      <c r="BM109" s="203"/>
      <c r="BN109" s="203"/>
      <c r="BO109" s="203"/>
      <c r="BP109" s="203"/>
      <c r="BQ109" s="203"/>
      <c r="BR109" s="203"/>
      <c r="BS109" s="203"/>
      <c r="BT109" s="230" t="s">
        <v>4616</v>
      </c>
      <c r="BU109" s="190"/>
      <c r="BV109" s="186">
        <v>12</v>
      </c>
      <c r="BW109" s="186">
        <v>0</v>
      </c>
      <c r="BX109" s="186">
        <f t="shared" si="23"/>
        <v>12</v>
      </c>
      <c r="BY109" s="186">
        <v>12</v>
      </c>
      <c r="BZ109" s="190"/>
      <c r="CA109" s="190"/>
      <c r="CB109" s="190"/>
    </row>
    <row r="110" spans="1:80" ht="15.75" customHeight="1">
      <c r="A110" s="186">
        <f t="shared" si="22"/>
        <v>103</v>
      </c>
      <c r="B110" s="189" t="s">
        <v>477</v>
      </c>
      <c r="C110" s="216" t="s">
        <v>1050</v>
      </c>
      <c r="D110" s="189" t="s">
        <v>1051</v>
      </c>
      <c r="E110" s="190" t="s">
        <v>2660</v>
      </c>
      <c r="F110" s="191" t="s">
        <v>12</v>
      </c>
      <c r="G110" s="186" t="s">
        <v>3175</v>
      </c>
      <c r="H110" s="186" t="s">
        <v>98</v>
      </c>
      <c r="I110" s="202" t="s">
        <v>99</v>
      </c>
      <c r="J110" s="191" t="s">
        <v>99</v>
      </c>
      <c r="K110" s="192" t="s">
        <v>1212</v>
      </c>
      <c r="L110" s="190" t="s">
        <v>412</v>
      </c>
      <c r="M110" s="193" t="s">
        <v>85</v>
      </c>
      <c r="N110" s="212" t="s">
        <v>2604</v>
      </c>
      <c r="O110" s="194" t="s">
        <v>125</v>
      </c>
      <c r="P110" s="492">
        <v>36985</v>
      </c>
      <c r="Q110" s="196" t="str">
        <f t="shared" ca="1" si="13"/>
        <v>20 Tahun 11 Bulan</v>
      </c>
      <c r="R110" s="190"/>
      <c r="S110" s="206">
        <v>44018</v>
      </c>
      <c r="T110" s="198" t="str">
        <f t="shared" ca="1" si="18"/>
        <v>1Tahun</v>
      </c>
      <c r="U110" s="199" t="str">
        <f t="shared" ca="1" si="19"/>
        <v>8Bulan</v>
      </c>
      <c r="V110" s="186" t="s">
        <v>73</v>
      </c>
      <c r="W110" s="200" t="s">
        <v>1</v>
      </c>
      <c r="X110" s="217" t="s">
        <v>412</v>
      </c>
      <c r="Y110" s="190"/>
      <c r="Z110" s="207" t="s">
        <v>1052</v>
      </c>
      <c r="AA110" s="201" t="s">
        <v>1053</v>
      </c>
      <c r="AB110" s="191" t="s">
        <v>76</v>
      </c>
      <c r="AC110" s="190"/>
      <c r="AD110" s="190"/>
      <c r="AE110" s="190"/>
      <c r="AF110" s="190"/>
      <c r="AG110" s="190"/>
      <c r="AH110" s="190"/>
      <c r="AI110" s="190"/>
      <c r="AJ110" s="190"/>
      <c r="AK110" s="190"/>
      <c r="AL110" s="190"/>
      <c r="AM110" s="229" t="s">
        <v>2461</v>
      </c>
      <c r="AN110" s="189"/>
      <c r="AO110" s="193"/>
      <c r="AP110" s="193"/>
      <c r="AQ110" s="190"/>
      <c r="AR110" s="190"/>
      <c r="AS110" s="190"/>
      <c r="AT110" s="190"/>
      <c r="AU110" s="193"/>
      <c r="AV110" s="193"/>
      <c r="AW110" s="505" t="s">
        <v>1054</v>
      </c>
      <c r="AX110" s="200" t="s">
        <v>78</v>
      </c>
      <c r="AY110" s="190"/>
      <c r="AZ110" s="203">
        <v>1500000</v>
      </c>
      <c r="BA110" s="203">
        <v>500000</v>
      </c>
      <c r="BB110" s="203"/>
      <c r="BC110" s="203"/>
      <c r="BD110" s="203"/>
      <c r="BE110" s="203"/>
      <c r="BF110" s="203"/>
      <c r="BG110" s="203"/>
      <c r="BH110" s="203"/>
      <c r="BI110" s="203"/>
      <c r="BJ110" s="203"/>
      <c r="BK110" s="203"/>
      <c r="BL110" s="203"/>
      <c r="BM110" s="203"/>
      <c r="BN110" s="203"/>
      <c r="BO110" s="203"/>
      <c r="BP110" s="203"/>
      <c r="BQ110" s="203"/>
      <c r="BR110" s="203"/>
      <c r="BS110" s="203"/>
      <c r="BT110" s="211" t="s">
        <v>4615</v>
      </c>
      <c r="BU110" s="190"/>
      <c r="BV110" s="186">
        <f>12-6</f>
        <v>6</v>
      </c>
      <c r="BW110" s="186">
        <v>0</v>
      </c>
      <c r="BX110" s="186">
        <f t="shared" si="23"/>
        <v>6</v>
      </c>
      <c r="BY110" s="186">
        <v>12</v>
      </c>
      <c r="BZ110" s="190"/>
      <c r="CA110" s="190"/>
      <c r="CB110" s="190"/>
    </row>
    <row r="111" spans="1:80" ht="15.75" customHeight="1">
      <c r="A111" s="186">
        <f t="shared" si="22"/>
        <v>104</v>
      </c>
      <c r="B111" s="217" t="s">
        <v>477</v>
      </c>
      <c r="C111" s="216" t="s">
        <v>691</v>
      </c>
      <c r="D111" s="217" t="s">
        <v>692</v>
      </c>
      <c r="E111" s="190" t="s">
        <v>2635</v>
      </c>
      <c r="F111" s="191" t="s">
        <v>12</v>
      </c>
      <c r="G111" s="186" t="s">
        <v>3175</v>
      </c>
      <c r="H111" s="186" t="s">
        <v>98</v>
      </c>
      <c r="I111" s="202" t="s">
        <v>99</v>
      </c>
      <c r="J111" s="191" t="s">
        <v>99</v>
      </c>
      <c r="K111" s="192" t="s">
        <v>1212</v>
      </c>
      <c r="L111" s="190" t="s">
        <v>412</v>
      </c>
      <c r="M111" s="202" t="s">
        <v>85</v>
      </c>
      <c r="N111" s="212" t="s">
        <v>2604</v>
      </c>
      <c r="O111" s="194" t="s">
        <v>125</v>
      </c>
      <c r="P111" s="492">
        <v>37270</v>
      </c>
      <c r="Q111" s="196" t="str">
        <f t="shared" ca="1" si="13"/>
        <v>20 Tahun 1 Bulan</v>
      </c>
      <c r="R111" s="190"/>
      <c r="S111" s="206">
        <v>44046</v>
      </c>
      <c r="T111" s="198" t="str">
        <f t="shared" ca="1" si="18"/>
        <v>1Tahun</v>
      </c>
      <c r="U111" s="199" t="str">
        <f t="shared" ca="1" si="19"/>
        <v>7Bulan</v>
      </c>
      <c r="V111" s="186" t="s">
        <v>73</v>
      </c>
      <c r="W111" s="189" t="s">
        <v>1</v>
      </c>
      <c r="X111" s="217" t="s">
        <v>412</v>
      </c>
      <c r="Y111" s="190"/>
      <c r="Z111" s="207" t="s">
        <v>693</v>
      </c>
      <c r="AA111" s="208" t="s">
        <v>3999</v>
      </c>
      <c r="AB111" s="191" t="s">
        <v>76</v>
      </c>
      <c r="AC111" s="190"/>
      <c r="AD111" s="190"/>
      <c r="AE111" s="190"/>
      <c r="AF111" s="190"/>
      <c r="AG111" s="190"/>
      <c r="AH111" s="190"/>
      <c r="AI111" s="190"/>
      <c r="AJ111" s="190"/>
      <c r="AK111" s="190"/>
      <c r="AL111" s="190"/>
      <c r="AM111" s="229" t="s">
        <v>2427</v>
      </c>
      <c r="AN111" s="189"/>
      <c r="AO111" s="193"/>
      <c r="AP111" s="193"/>
      <c r="AQ111" s="190"/>
      <c r="AR111" s="190"/>
      <c r="AS111" s="190"/>
      <c r="AT111" s="190"/>
      <c r="AU111" s="193"/>
      <c r="AV111" s="193"/>
      <c r="AW111" s="505" t="s">
        <v>694</v>
      </c>
      <c r="AX111" s="200" t="s">
        <v>78</v>
      </c>
      <c r="AY111" s="190"/>
      <c r="AZ111" s="203">
        <v>1500000</v>
      </c>
      <c r="BA111" s="203">
        <v>500000</v>
      </c>
      <c r="BB111" s="203"/>
      <c r="BC111" s="203"/>
      <c r="BD111" s="203"/>
      <c r="BE111" s="203"/>
      <c r="BF111" s="203"/>
      <c r="BG111" s="203"/>
      <c r="BH111" s="203"/>
      <c r="BI111" s="203"/>
      <c r="BJ111" s="203"/>
      <c r="BK111" s="203"/>
      <c r="BL111" s="203"/>
      <c r="BM111" s="203"/>
      <c r="BN111" s="203"/>
      <c r="BO111" s="203"/>
      <c r="BP111" s="203"/>
      <c r="BQ111" s="203"/>
      <c r="BR111" s="203"/>
      <c r="BS111" s="203"/>
      <c r="BT111" s="227" t="s">
        <v>4617</v>
      </c>
      <c r="BU111" s="190" t="s">
        <v>4000</v>
      </c>
      <c r="BV111" s="186">
        <f>12-7</f>
        <v>5</v>
      </c>
      <c r="BW111" s="186">
        <v>0</v>
      </c>
      <c r="BX111" s="186">
        <f t="shared" si="23"/>
        <v>5</v>
      </c>
      <c r="BY111" s="186">
        <v>12</v>
      </c>
      <c r="BZ111" s="190"/>
      <c r="CA111" s="190"/>
      <c r="CB111" s="190"/>
    </row>
    <row r="112" spans="1:80" ht="13.5" customHeight="1">
      <c r="A112" s="186">
        <f t="shared" si="22"/>
        <v>105</v>
      </c>
      <c r="B112" s="209" t="s">
        <v>477</v>
      </c>
      <c r="C112" s="144" t="s">
        <v>2199</v>
      </c>
      <c r="D112" s="217" t="s">
        <v>2200</v>
      </c>
      <c r="E112" s="190" t="s">
        <v>3570</v>
      </c>
      <c r="F112" s="186" t="s">
        <v>12</v>
      </c>
      <c r="G112" s="186" t="s">
        <v>3175</v>
      </c>
      <c r="H112" s="186" t="s">
        <v>98</v>
      </c>
      <c r="I112" s="202" t="s">
        <v>99</v>
      </c>
      <c r="J112" s="191" t="s">
        <v>99</v>
      </c>
      <c r="K112" s="192" t="s">
        <v>1212</v>
      </c>
      <c r="L112" s="190" t="s">
        <v>412</v>
      </c>
      <c r="M112" s="202" t="s">
        <v>85</v>
      </c>
      <c r="N112" s="212" t="s">
        <v>2604</v>
      </c>
      <c r="O112" s="193" t="s">
        <v>1221</v>
      </c>
      <c r="P112" s="491">
        <v>37323</v>
      </c>
      <c r="Q112" s="196" t="str">
        <f t="shared" ca="1" si="13"/>
        <v>20 Tahun 0 Bulan</v>
      </c>
      <c r="R112" s="236">
        <v>44410</v>
      </c>
      <c r="S112" s="236">
        <v>44410</v>
      </c>
      <c r="T112" s="198" t="str">
        <f t="shared" ca="1" si="18"/>
        <v>0Tahun</v>
      </c>
      <c r="U112" s="199" t="str">
        <f t="shared" ca="1" si="19"/>
        <v>7Bulan</v>
      </c>
      <c r="V112" s="186" t="s">
        <v>73</v>
      </c>
      <c r="W112" s="209" t="s">
        <v>1081</v>
      </c>
      <c r="X112" s="217" t="s">
        <v>412</v>
      </c>
      <c r="Y112" s="190"/>
      <c r="Z112" s="207" t="s">
        <v>2201</v>
      </c>
      <c r="AA112" s="201" t="s">
        <v>2202</v>
      </c>
      <c r="AB112" s="193" t="s">
        <v>76</v>
      </c>
      <c r="AC112" s="190"/>
      <c r="AD112" s="190"/>
      <c r="AE112" s="190"/>
      <c r="AF112" s="190"/>
      <c r="AG112" s="190"/>
      <c r="AH112" s="190"/>
      <c r="AI112" s="190"/>
      <c r="AJ112" s="190"/>
      <c r="AK112" s="190"/>
      <c r="AL112" s="190"/>
      <c r="AM112" s="209"/>
      <c r="AN112" s="189"/>
      <c r="AO112" s="223"/>
      <c r="AP112" s="223"/>
      <c r="AQ112" s="190"/>
      <c r="AR112" s="190"/>
      <c r="AS112" s="190"/>
      <c r="AT112" s="190"/>
      <c r="AU112" s="223"/>
      <c r="AV112" s="223"/>
      <c r="AW112" s="506" t="s">
        <v>2203</v>
      </c>
      <c r="AX112" s="200" t="s">
        <v>78</v>
      </c>
      <c r="AY112" s="190"/>
      <c r="AZ112" s="203">
        <v>1500000</v>
      </c>
      <c r="BA112" s="203">
        <v>500000</v>
      </c>
      <c r="BB112" s="203"/>
      <c r="BC112" s="203"/>
      <c r="BD112" s="203"/>
      <c r="BE112" s="203"/>
      <c r="BF112" s="203"/>
      <c r="BG112" s="203"/>
      <c r="BH112" s="203"/>
      <c r="BI112" s="203"/>
      <c r="BJ112" s="203"/>
      <c r="BK112" s="203"/>
      <c r="BL112" s="203"/>
      <c r="BM112" s="203"/>
      <c r="BN112" s="203"/>
      <c r="BO112" s="203"/>
      <c r="BP112" s="203"/>
      <c r="BQ112" s="203"/>
      <c r="BR112" s="203"/>
      <c r="BS112" s="203"/>
      <c r="BT112" s="211" t="s">
        <v>4618</v>
      </c>
      <c r="BU112" s="190"/>
      <c r="BV112" s="186">
        <v>0</v>
      </c>
      <c r="BW112" s="186">
        <v>0</v>
      </c>
      <c r="BX112" s="186">
        <f t="shared" si="23"/>
        <v>0</v>
      </c>
      <c r="BY112" s="186">
        <f>12-7</f>
        <v>5</v>
      </c>
      <c r="BZ112" s="190"/>
      <c r="CA112" s="190"/>
      <c r="CB112" s="190"/>
    </row>
    <row r="113" spans="1:80" ht="15.75" customHeight="1">
      <c r="A113" s="186">
        <f t="shared" si="22"/>
        <v>106</v>
      </c>
      <c r="B113" s="187" t="s">
        <v>477</v>
      </c>
      <c r="C113" s="188" t="s">
        <v>1517</v>
      </c>
      <c r="D113" s="189" t="s">
        <v>1518</v>
      </c>
      <c r="E113" s="190" t="s">
        <v>2715</v>
      </c>
      <c r="F113" s="192" t="s">
        <v>12</v>
      </c>
      <c r="G113" s="186" t="s">
        <v>3175</v>
      </c>
      <c r="H113" s="186" t="s">
        <v>121</v>
      </c>
      <c r="I113" s="186" t="s">
        <v>122</v>
      </c>
      <c r="J113" s="191" t="s">
        <v>123</v>
      </c>
      <c r="K113" s="186" t="s">
        <v>1212</v>
      </c>
      <c r="L113" s="190" t="s">
        <v>412</v>
      </c>
      <c r="M113" s="202" t="s">
        <v>70</v>
      </c>
      <c r="N113" s="193"/>
      <c r="O113" s="194" t="s">
        <v>1519</v>
      </c>
      <c r="P113" s="492">
        <v>32874</v>
      </c>
      <c r="Q113" s="196" t="str">
        <f t="shared" ca="1" si="13"/>
        <v>32 Tahun 2 Bulan</v>
      </c>
      <c r="R113" s="190"/>
      <c r="S113" s="197">
        <v>43405</v>
      </c>
      <c r="T113" s="198" t="str">
        <f t="shared" ca="1" si="18"/>
        <v>3Tahun</v>
      </c>
      <c r="U113" s="199" t="str">
        <f t="shared" ca="1" si="19"/>
        <v>4Bulan</v>
      </c>
      <c r="V113" s="186" t="s">
        <v>73</v>
      </c>
      <c r="W113" s="209"/>
      <c r="X113" s="217" t="s">
        <v>412</v>
      </c>
      <c r="Y113" s="190"/>
      <c r="Z113" s="187" t="s">
        <v>1520</v>
      </c>
      <c r="AA113" s="251" t="s">
        <v>1521</v>
      </c>
      <c r="AB113" s="202" t="s">
        <v>76</v>
      </c>
      <c r="AC113" s="190"/>
      <c r="AD113" s="190"/>
      <c r="AE113" s="190"/>
      <c r="AF113" s="190"/>
      <c r="AG113" s="190"/>
      <c r="AH113" s="190"/>
      <c r="AI113" s="190"/>
      <c r="AJ113" s="190"/>
      <c r="AK113" s="190"/>
      <c r="AL113" s="190"/>
      <c r="AM113" s="229" t="s">
        <v>2463</v>
      </c>
      <c r="AN113" s="189"/>
      <c r="AO113" s="193"/>
      <c r="AP113" s="193"/>
      <c r="AQ113" s="190"/>
      <c r="AR113" s="190"/>
      <c r="AS113" s="190"/>
      <c r="AT113" s="190"/>
      <c r="AU113" s="193"/>
      <c r="AV113" s="193"/>
      <c r="AW113" s="506" t="s">
        <v>1522</v>
      </c>
      <c r="AX113" s="200" t="s">
        <v>78</v>
      </c>
      <c r="AY113" s="190"/>
      <c r="AZ113" s="203">
        <v>1630476</v>
      </c>
      <c r="BA113" s="203">
        <v>520000</v>
      </c>
      <c r="BB113" s="203"/>
      <c r="BC113" s="203"/>
      <c r="BD113" s="203"/>
      <c r="BE113" s="203"/>
      <c r="BF113" s="203"/>
      <c r="BG113" s="203"/>
      <c r="BH113" s="203"/>
      <c r="BI113" s="203"/>
      <c r="BJ113" s="203"/>
      <c r="BK113" s="203"/>
      <c r="BL113" s="203"/>
      <c r="BM113" s="203"/>
      <c r="BN113" s="203"/>
      <c r="BO113" s="203"/>
      <c r="BP113" s="203"/>
      <c r="BQ113" s="203"/>
      <c r="BR113" s="203"/>
      <c r="BS113" s="203"/>
      <c r="BT113" s="202"/>
      <c r="BU113" s="190"/>
      <c r="BV113" s="186">
        <v>12</v>
      </c>
      <c r="BW113" s="186">
        <v>0</v>
      </c>
      <c r="BX113" s="186">
        <f t="shared" si="23"/>
        <v>12</v>
      </c>
      <c r="BY113" s="186">
        <v>12</v>
      </c>
      <c r="BZ113" s="190"/>
      <c r="CA113" s="190"/>
      <c r="CB113" s="190"/>
    </row>
    <row r="114" spans="1:80" ht="15.75" customHeight="1">
      <c r="A114" s="186">
        <f t="shared" si="22"/>
        <v>107</v>
      </c>
      <c r="B114" s="189" t="s">
        <v>187</v>
      </c>
      <c r="C114" s="144" t="s">
        <v>1412</v>
      </c>
      <c r="D114" s="235" t="s">
        <v>1413</v>
      </c>
      <c r="E114" s="190" t="s">
        <v>2717</v>
      </c>
      <c r="F114" s="191" t="s">
        <v>12</v>
      </c>
      <c r="G114" s="186" t="s">
        <v>1930</v>
      </c>
      <c r="H114" s="186" t="s">
        <v>877</v>
      </c>
      <c r="I114" s="186" t="s">
        <v>2354</v>
      </c>
      <c r="J114" s="192" t="s">
        <v>913</v>
      </c>
      <c r="K114" s="192" t="s">
        <v>2884</v>
      </c>
      <c r="L114" s="190" t="s">
        <v>412</v>
      </c>
      <c r="M114" s="202" t="s">
        <v>70</v>
      </c>
      <c r="N114" s="212" t="s">
        <v>2604</v>
      </c>
      <c r="O114" s="194" t="s">
        <v>72</v>
      </c>
      <c r="P114" s="492">
        <v>31831</v>
      </c>
      <c r="Q114" s="196" t="str">
        <f t="shared" ca="1" si="13"/>
        <v>35 Tahun 0 Bulan</v>
      </c>
      <c r="R114" s="186"/>
      <c r="S114" s="206">
        <v>44277</v>
      </c>
      <c r="T114" s="198" t="str">
        <f t="shared" ca="1" si="18"/>
        <v>0Tahun</v>
      </c>
      <c r="U114" s="199" t="str">
        <f t="shared" ca="1" si="19"/>
        <v>11Bulan</v>
      </c>
      <c r="V114" s="186" t="s">
        <v>73</v>
      </c>
      <c r="W114" s="200" t="s">
        <v>111</v>
      </c>
      <c r="X114" s="217"/>
      <c r="Y114" s="190"/>
      <c r="Z114" s="207" t="s">
        <v>1414</v>
      </c>
      <c r="AA114" s="201" t="s">
        <v>1415</v>
      </c>
      <c r="AB114" s="202" t="s">
        <v>76</v>
      </c>
      <c r="AC114" s="190"/>
      <c r="AD114" s="190"/>
      <c r="AE114" s="190"/>
      <c r="AF114" s="190"/>
      <c r="AG114" s="190"/>
      <c r="AH114" s="190"/>
      <c r="AI114" s="190"/>
      <c r="AJ114" s="190"/>
      <c r="AK114" s="190"/>
      <c r="AL114" s="190"/>
      <c r="AM114" s="229" t="s">
        <v>2474</v>
      </c>
      <c r="AN114" s="189" t="s">
        <v>1416</v>
      </c>
      <c r="AO114" s="193"/>
      <c r="AP114" s="193" t="s">
        <v>1417</v>
      </c>
      <c r="AQ114" s="190"/>
      <c r="AR114" s="190"/>
      <c r="AS114" s="190"/>
      <c r="AT114" s="190"/>
      <c r="AU114" s="193"/>
      <c r="AV114" s="193"/>
      <c r="AW114" s="505" t="s">
        <v>1418</v>
      </c>
      <c r="AX114" s="200" t="s">
        <v>1419</v>
      </c>
      <c r="AY114" s="190"/>
      <c r="AZ114" s="203"/>
      <c r="BA114" s="203"/>
      <c r="BB114" s="203"/>
      <c r="BC114" s="203"/>
      <c r="BD114" s="203"/>
      <c r="BE114" s="203"/>
      <c r="BF114" s="203"/>
      <c r="BG114" s="203"/>
      <c r="BH114" s="203"/>
      <c r="BI114" s="203"/>
      <c r="BJ114" s="203"/>
      <c r="BK114" s="203"/>
      <c r="BL114" s="203"/>
      <c r="BM114" s="203"/>
      <c r="BN114" s="203"/>
      <c r="BO114" s="203"/>
      <c r="BP114" s="203"/>
      <c r="BQ114" s="203"/>
      <c r="BR114" s="203"/>
      <c r="BS114" s="203"/>
      <c r="BT114" s="211" t="s">
        <v>1420</v>
      </c>
      <c r="BU114" s="190"/>
      <c r="BV114" s="186">
        <v>0</v>
      </c>
      <c r="BW114" s="186">
        <v>0</v>
      </c>
      <c r="BX114" s="186">
        <f t="shared" si="23"/>
        <v>0</v>
      </c>
      <c r="BY114" s="186">
        <f>12-2</f>
        <v>10</v>
      </c>
      <c r="BZ114" s="190"/>
      <c r="CA114" s="190"/>
      <c r="CB114" s="190"/>
    </row>
    <row r="115" spans="1:80" ht="15.75" customHeight="1">
      <c r="A115" s="186">
        <f t="shared" si="22"/>
        <v>108</v>
      </c>
      <c r="B115" s="189" t="s">
        <v>187</v>
      </c>
      <c r="C115" s="334" t="s">
        <v>997</v>
      </c>
      <c r="D115" s="235" t="s">
        <v>5395</v>
      </c>
      <c r="E115" s="190" t="s">
        <v>5396</v>
      </c>
      <c r="F115" s="193" t="s">
        <v>12</v>
      </c>
      <c r="G115" s="186" t="s">
        <v>1930</v>
      </c>
      <c r="H115" s="186" t="s">
        <v>9</v>
      </c>
      <c r="I115" s="186" t="s">
        <v>446</v>
      </c>
      <c r="J115" s="192" t="s">
        <v>447</v>
      </c>
      <c r="K115" s="192" t="s">
        <v>4247</v>
      </c>
      <c r="L115" s="190" t="s">
        <v>4707</v>
      </c>
      <c r="M115" s="202" t="s">
        <v>70</v>
      </c>
      <c r="N115" s="212" t="s">
        <v>228</v>
      </c>
      <c r="O115" s="194" t="s">
        <v>72</v>
      </c>
      <c r="P115" s="492">
        <v>31539</v>
      </c>
      <c r="Q115" s="196" t="str">
        <f t="shared" ca="1" si="13"/>
        <v>35 Tahun 10 Bulan</v>
      </c>
      <c r="R115" s="186"/>
      <c r="S115" s="206">
        <v>44287</v>
      </c>
      <c r="T115" s="198" t="str">
        <f t="shared" ca="1" si="18"/>
        <v>0Tahun</v>
      </c>
      <c r="U115" s="199" t="str">
        <f t="shared" ca="1" si="19"/>
        <v>11Bulan</v>
      </c>
      <c r="V115" s="186" t="s">
        <v>5398</v>
      </c>
      <c r="W115" s="200"/>
      <c r="X115" s="217" t="s">
        <v>5397</v>
      </c>
      <c r="Y115" s="190"/>
      <c r="Z115" s="207"/>
      <c r="AA115" s="201" t="s">
        <v>5399</v>
      </c>
      <c r="AB115" s="202" t="s">
        <v>354</v>
      </c>
      <c r="AC115" s="190" t="s">
        <v>5400</v>
      </c>
      <c r="AD115" s="219">
        <v>31465</v>
      </c>
      <c r="AE115" s="190"/>
      <c r="AF115" s="190"/>
      <c r="AG115" s="190"/>
      <c r="AH115" s="190"/>
      <c r="AI115" s="190"/>
      <c r="AJ115" s="190"/>
      <c r="AK115" s="190"/>
      <c r="AL115" s="190"/>
      <c r="AM115" s="229"/>
      <c r="AN115" s="189"/>
      <c r="AO115" s="193"/>
      <c r="AP115" s="193"/>
      <c r="AQ115" s="190"/>
      <c r="AR115" s="190"/>
      <c r="AS115" s="190"/>
      <c r="AT115" s="190"/>
      <c r="AU115" s="193"/>
      <c r="AV115" s="193"/>
      <c r="AW115" s="505"/>
      <c r="AX115" s="200"/>
      <c r="AY115" s="190"/>
      <c r="AZ115" s="203"/>
      <c r="BA115" s="203"/>
      <c r="BB115" s="203"/>
      <c r="BC115" s="203"/>
      <c r="BD115" s="203"/>
      <c r="BE115" s="203"/>
      <c r="BF115" s="203"/>
      <c r="BG115" s="203"/>
      <c r="BH115" s="203"/>
      <c r="BI115" s="203"/>
      <c r="BJ115" s="203"/>
      <c r="BK115" s="203"/>
      <c r="BL115" s="203"/>
      <c r="BM115" s="203"/>
      <c r="BN115" s="203"/>
      <c r="BO115" s="203"/>
      <c r="BP115" s="203"/>
      <c r="BQ115" s="203"/>
      <c r="BR115" s="203"/>
      <c r="BS115" s="203"/>
      <c r="BT115" s="211"/>
      <c r="BU115" s="190"/>
      <c r="BV115" s="186"/>
      <c r="BW115" s="186"/>
      <c r="BX115" s="186"/>
      <c r="BY115" s="186"/>
      <c r="BZ115" s="190"/>
      <c r="CA115" s="190"/>
      <c r="CB115" s="190"/>
    </row>
    <row r="116" spans="1:80" ht="15.75" customHeight="1">
      <c r="A116" s="186">
        <f t="shared" si="22"/>
        <v>109</v>
      </c>
      <c r="B116" s="189" t="s">
        <v>187</v>
      </c>
      <c r="C116" s="228" t="s">
        <v>3491</v>
      </c>
      <c r="D116" s="189" t="s">
        <v>3993</v>
      </c>
      <c r="E116" s="190" t="s">
        <v>3208</v>
      </c>
      <c r="F116" s="193" t="s">
        <v>12</v>
      </c>
      <c r="G116" s="186" t="s">
        <v>1930</v>
      </c>
      <c r="H116" s="186" t="s">
        <v>9</v>
      </c>
      <c r="I116" s="186" t="s">
        <v>446</v>
      </c>
      <c r="J116" s="192" t="s">
        <v>447</v>
      </c>
      <c r="K116" s="192" t="s">
        <v>1212</v>
      </c>
      <c r="L116" s="190" t="s">
        <v>5347</v>
      </c>
      <c r="M116" s="193" t="s">
        <v>85</v>
      </c>
      <c r="N116" s="212" t="s">
        <v>71</v>
      </c>
      <c r="O116" s="194"/>
      <c r="P116" s="492"/>
      <c r="Q116" s="196" t="str">
        <f t="shared" ca="1" si="13"/>
        <v>122 Tahun 2 Bulan</v>
      </c>
      <c r="R116" s="186"/>
      <c r="S116" s="206">
        <v>44068</v>
      </c>
      <c r="T116" s="198" t="str">
        <f t="shared" ca="1" si="18"/>
        <v>1Tahun</v>
      </c>
      <c r="U116" s="199" t="str">
        <f t="shared" ca="1" si="19"/>
        <v>6Bulan</v>
      </c>
      <c r="V116" s="186" t="s">
        <v>73</v>
      </c>
      <c r="W116" s="189" t="s">
        <v>448</v>
      </c>
      <c r="X116" s="217" t="s">
        <v>5401</v>
      </c>
      <c r="Y116" s="312" t="s">
        <v>4983</v>
      </c>
      <c r="Z116" s="207"/>
      <c r="AA116" s="208"/>
      <c r="AB116" s="191"/>
      <c r="AC116" s="190"/>
      <c r="AD116" s="190"/>
      <c r="AE116" s="190"/>
      <c r="AF116" s="190"/>
      <c r="AG116" s="190"/>
      <c r="AH116" s="190"/>
      <c r="AI116" s="190"/>
      <c r="AJ116" s="190"/>
      <c r="AK116" s="190"/>
      <c r="AL116" s="190"/>
      <c r="AM116" s="477" t="s">
        <v>4984</v>
      </c>
      <c r="AN116" s="189"/>
      <c r="AO116" s="193"/>
      <c r="AP116" s="193"/>
      <c r="AQ116" s="190"/>
      <c r="AR116" s="190"/>
      <c r="AS116" s="190"/>
      <c r="AT116" s="190"/>
      <c r="AU116" s="193"/>
      <c r="AV116" s="193"/>
      <c r="AW116" s="515" t="s">
        <v>4981</v>
      </c>
      <c r="AX116" s="312" t="s">
        <v>4982</v>
      </c>
      <c r="AY116" s="190"/>
      <c r="AZ116" s="203"/>
      <c r="BA116" s="203"/>
      <c r="BB116" s="203"/>
      <c r="BC116" s="203"/>
      <c r="BD116" s="203"/>
      <c r="BE116" s="203"/>
      <c r="BF116" s="203"/>
      <c r="BG116" s="203"/>
      <c r="BH116" s="203"/>
      <c r="BI116" s="203"/>
      <c r="BJ116" s="203"/>
      <c r="BK116" s="203"/>
      <c r="BL116" s="203"/>
      <c r="BM116" s="203"/>
      <c r="BN116" s="203"/>
      <c r="BO116" s="203"/>
      <c r="BP116" s="203"/>
      <c r="BQ116" s="203"/>
      <c r="BR116" s="203"/>
      <c r="BS116" s="203"/>
      <c r="BT116" s="191"/>
      <c r="BU116" s="190"/>
      <c r="BV116" s="186">
        <f>12-7</f>
        <v>5</v>
      </c>
      <c r="BW116" s="186">
        <v>0</v>
      </c>
      <c r="BX116" s="186">
        <f t="shared" ref="BX116:BX121" si="24">BV116-BW116</f>
        <v>5</v>
      </c>
      <c r="BY116" s="186">
        <v>12</v>
      </c>
      <c r="BZ116" s="190"/>
      <c r="CA116" s="190"/>
      <c r="CB116" s="190"/>
    </row>
    <row r="117" spans="1:80" ht="15.75" customHeight="1">
      <c r="A117" s="186">
        <f t="shared" si="22"/>
        <v>110</v>
      </c>
      <c r="B117" s="189" t="s">
        <v>187</v>
      </c>
      <c r="C117" s="144" t="s">
        <v>484</v>
      </c>
      <c r="D117" s="189" t="s">
        <v>3994</v>
      </c>
      <c r="E117" s="190" t="s">
        <v>485</v>
      </c>
      <c r="F117" s="193" t="s">
        <v>12</v>
      </c>
      <c r="G117" s="186" t="s">
        <v>1930</v>
      </c>
      <c r="H117" s="186" t="s">
        <v>9</v>
      </c>
      <c r="I117" s="186" t="s">
        <v>446</v>
      </c>
      <c r="J117" s="192" t="s">
        <v>447</v>
      </c>
      <c r="K117" s="192" t="s">
        <v>1212</v>
      </c>
      <c r="L117" s="190" t="s">
        <v>3209</v>
      </c>
      <c r="M117" s="193" t="s">
        <v>70</v>
      </c>
      <c r="N117" s="212" t="s">
        <v>2604</v>
      </c>
      <c r="O117" s="194" t="s">
        <v>87</v>
      </c>
      <c r="P117" s="492">
        <v>34368</v>
      </c>
      <c r="Q117" s="196" t="str">
        <f t="shared" ca="1" si="13"/>
        <v>28 Tahun 1 Bulan</v>
      </c>
      <c r="R117" s="236">
        <v>43998</v>
      </c>
      <c r="S117" s="236">
        <v>43998</v>
      </c>
      <c r="T117" s="198" t="str">
        <f t="shared" ca="1" si="18"/>
        <v>1Tahun</v>
      </c>
      <c r="U117" s="199" t="str">
        <f t="shared" ca="1" si="19"/>
        <v>8Bulan</v>
      </c>
      <c r="V117" s="186" t="s">
        <v>73</v>
      </c>
      <c r="W117" s="189" t="s">
        <v>448</v>
      </c>
      <c r="X117" s="217"/>
      <c r="Y117" s="190"/>
      <c r="Z117" s="207" t="s">
        <v>487</v>
      </c>
      <c r="AA117" s="208" t="s">
        <v>488</v>
      </c>
      <c r="AB117" s="191" t="s">
        <v>451</v>
      </c>
      <c r="AC117" s="190"/>
      <c r="AD117" s="190"/>
      <c r="AE117" s="190"/>
      <c r="AF117" s="190"/>
      <c r="AG117" s="190"/>
      <c r="AH117" s="190"/>
      <c r="AI117" s="190"/>
      <c r="AJ117" s="190"/>
      <c r="AK117" s="190"/>
      <c r="AL117" s="190"/>
      <c r="AM117" s="209"/>
      <c r="AN117" s="189"/>
      <c r="AO117" s="193"/>
      <c r="AP117" s="193"/>
      <c r="AQ117" s="190"/>
      <c r="AR117" s="190"/>
      <c r="AS117" s="190"/>
      <c r="AT117" s="190"/>
      <c r="AU117" s="193"/>
      <c r="AV117" s="193"/>
      <c r="AW117" s="505" t="s">
        <v>489</v>
      </c>
      <c r="AX117" s="207" t="s">
        <v>490</v>
      </c>
      <c r="AY117" s="190"/>
      <c r="AZ117" s="203"/>
      <c r="BA117" s="203"/>
      <c r="BB117" s="203"/>
      <c r="BC117" s="203"/>
      <c r="BD117" s="203"/>
      <c r="BE117" s="203"/>
      <c r="BF117" s="203"/>
      <c r="BG117" s="203"/>
      <c r="BH117" s="203"/>
      <c r="BI117" s="203"/>
      <c r="BJ117" s="203"/>
      <c r="BK117" s="203"/>
      <c r="BL117" s="203"/>
      <c r="BM117" s="203"/>
      <c r="BN117" s="203"/>
      <c r="BO117" s="203"/>
      <c r="BP117" s="203"/>
      <c r="BQ117" s="203"/>
      <c r="BR117" s="203"/>
      <c r="BS117" s="203"/>
      <c r="BT117" s="191"/>
      <c r="BU117" s="190"/>
      <c r="BV117" s="186">
        <f>12-5</f>
        <v>7</v>
      </c>
      <c r="BW117" s="186">
        <v>0</v>
      </c>
      <c r="BX117" s="186">
        <f t="shared" si="24"/>
        <v>7</v>
      </c>
      <c r="BY117" s="186">
        <v>12</v>
      </c>
      <c r="BZ117" s="190"/>
      <c r="CA117" s="190"/>
      <c r="CB117" s="190"/>
    </row>
    <row r="118" spans="1:80" ht="15.75" customHeight="1">
      <c r="A118" s="186">
        <f t="shared" si="22"/>
        <v>111</v>
      </c>
      <c r="B118" s="189" t="s">
        <v>187</v>
      </c>
      <c r="C118" s="228" t="s">
        <v>4159</v>
      </c>
      <c r="D118" s="189" t="s">
        <v>4055</v>
      </c>
      <c r="E118" s="190" t="s">
        <v>3571</v>
      </c>
      <c r="F118" s="193" t="s">
        <v>12</v>
      </c>
      <c r="G118" s="186" t="s">
        <v>1930</v>
      </c>
      <c r="H118" s="186" t="s">
        <v>9</v>
      </c>
      <c r="I118" s="186" t="s">
        <v>446</v>
      </c>
      <c r="J118" s="192" t="s">
        <v>447</v>
      </c>
      <c r="K118" s="192" t="s">
        <v>1212</v>
      </c>
      <c r="L118" s="190"/>
      <c r="M118" s="186" t="s">
        <v>70</v>
      </c>
      <c r="N118" s="186" t="s">
        <v>2604</v>
      </c>
      <c r="O118" s="186" t="s">
        <v>72</v>
      </c>
      <c r="P118" s="493">
        <v>34201</v>
      </c>
      <c r="Q118" s="196" t="str">
        <f t="shared" ca="1" si="13"/>
        <v>28 Tahun 6 Bulan</v>
      </c>
      <c r="R118" s="248">
        <v>44431</v>
      </c>
      <c r="S118" s="249">
        <v>44431</v>
      </c>
      <c r="T118" s="198" t="str">
        <f t="shared" ca="1" si="18"/>
        <v>0Tahun</v>
      </c>
      <c r="U118" s="199" t="str">
        <f t="shared" ca="1" si="19"/>
        <v>6Bulan</v>
      </c>
      <c r="V118" s="186" t="s">
        <v>73</v>
      </c>
      <c r="W118" s="189" t="s">
        <v>448</v>
      </c>
      <c r="X118" s="217"/>
      <c r="Y118" s="190" t="s">
        <v>4020</v>
      </c>
      <c r="Z118" s="250" t="s">
        <v>4021</v>
      </c>
      <c r="AA118" s="251" t="s">
        <v>4022</v>
      </c>
      <c r="AB118" s="186" t="s">
        <v>76</v>
      </c>
      <c r="AC118" s="190" t="s">
        <v>412</v>
      </c>
      <c r="AD118" s="190" t="s">
        <v>412</v>
      </c>
      <c r="AE118" s="190" t="s">
        <v>412</v>
      </c>
      <c r="AF118" s="190" t="s">
        <v>412</v>
      </c>
      <c r="AG118" s="190" t="s">
        <v>412</v>
      </c>
      <c r="AH118" s="190" t="s">
        <v>412</v>
      </c>
      <c r="AI118" s="190" t="s">
        <v>412</v>
      </c>
      <c r="AJ118" s="190" t="s">
        <v>412</v>
      </c>
      <c r="AK118" s="190" t="s">
        <v>412</v>
      </c>
      <c r="AL118" s="190" t="s">
        <v>412</v>
      </c>
      <c r="AM118" s="257" t="s">
        <v>4023</v>
      </c>
      <c r="AN118" s="186" t="s">
        <v>4024</v>
      </c>
      <c r="AO118" s="186" t="s">
        <v>4025</v>
      </c>
      <c r="AP118" s="250" t="s">
        <v>4021</v>
      </c>
      <c r="AQ118" s="190" t="s">
        <v>412</v>
      </c>
      <c r="AR118" s="190" t="s">
        <v>412</v>
      </c>
      <c r="AS118" s="190" t="s">
        <v>412</v>
      </c>
      <c r="AT118" s="190" t="s">
        <v>412</v>
      </c>
      <c r="AU118" s="190" t="s">
        <v>412</v>
      </c>
      <c r="AV118" s="190" t="s">
        <v>412</v>
      </c>
      <c r="AW118" s="509" t="s">
        <v>4026</v>
      </c>
      <c r="AX118" s="252" t="s">
        <v>4027</v>
      </c>
      <c r="AY118" s="190" t="s">
        <v>412</v>
      </c>
      <c r="AZ118" s="203">
        <v>10000000</v>
      </c>
      <c r="BA118" s="203"/>
      <c r="BB118" s="203"/>
      <c r="BC118" s="203">
        <v>1000000</v>
      </c>
      <c r="BD118" s="203"/>
      <c r="BE118" s="203"/>
      <c r="BF118" s="203"/>
      <c r="BG118" s="203">
        <v>4000000</v>
      </c>
      <c r="BH118" s="203"/>
      <c r="BI118" s="203"/>
      <c r="BJ118" s="203"/>
      <c r="BK118" s="203"/>
      <c r="BL118" s="203"/>
      <c r="BM118" s="203"/>
      <c r="BN118" s="203"/>
      <c r="BO118" s="203"/>
      <c r="BP118" s="203"/>
      <c r="BQ118" s="203"/>
      <c r="BR118" s="203"/>
      <c r="BS118" s="203"/>
      <c r="BT118" s="227" t="s">
        <v>4018</v>
      </c>
      <c r="BU118" s="190"/>
      <c r="BV118" s="186">
        <v>0</v>
      </c>
      <c r="BW118" s="186">
        <v>0</v>
      </c>
      <c r="BX118" s="186">
        <f t="shared" si="24"/>
        <v>0</v>
      </c>
      <c r="BY118" s="186">
        <f>12-7</f>
        <v>5</v>
      </c>
      <c r="BZ118" s="190"/>
      <c r="CA118" s="190"/>
      <c r="CB118" s="190"/>
    </row>
    <row r="119" spans="1:80" ht="15.75" customHeight="1">
      <c r="A119" s="186">
        <f t="shared" si="22"/>
        <v>112</v>
      </c>
      <c r="B119" s="189" t="s">
        <v>187</v>
      </c>
      <c r="C119" s="228" t="s">
        <v>367</v>
      </c>
      <c r="D119" s="217" t="s">
        <v>2589</v>
      </c>
      <c r="E119" s="190" t="s">
        <v>2663</v>
      </c>
      <c r="F119" s="191" t="s">
        <v>12</v>
      </c>
      <c r="G119" s="186" t="s">
        <v>1930</v>
      </c>
      <c r="H119" s="186" t="s">
        <v>3218</v>
      </c>
      <c r="I119" s="202" t="s">
        <v>176</v>
      </c>
      <c r="J119" s="186" t="s">
        <v>4715</v>
      </c>
      <c r="K119" s="186" t="s">
        <v>3379</v>
      </c>
      <c r="L119" s="190" t="s">
        <v>2391</v>
      </c>
      <c r="M119" s="193" t="s">
        <v>85</v>
      </c>
      <c r="N119" s="220"/>
      <c r="O119" s="194"/>
      <c r="P119" s="492"/>
      <c r="Q119" s="196" t="str">
        <f t="shared" ca="1" si="13"/>
        <v>122 Tahun 2 Bulan</v>
      </c>
      <c r="R119" s="190"/>
      <c r="S119" s="206">
        <v>43087</v>
      </c>
      <c r="T119" s="198" t="str">
        <f t="shared" ca="1" si="18"/>
        <v>4Tahun</v>
      </c>
      <c r="U119" s="199" t="str">
        <f t="shared" ca="1" si="19"/>
        <v>2Bulan</v>
      </c>
      <c r="V119" s="186" t="s">
        <v>3379</v>
      </c>
      <c r="W119" s="189" t="s">
        <v>111</v>
      </c>
      <c r="X119" s="217" t="s">
        <v>5403</v>
      </c>
      <c r="Y119" s="190"/>
      <c r="Z119" s="207"/>
      <c r="AA119" s="208"/>
      <c r="AB119" s="191"/>
      <c r="AC119" s="190"/>
      <c r="AD119" s="190"/>
      <c r="AE119" s="190"/>
      <c r="AF119" s="190"/>
      <c r="AG119" s="190"/>
      <c r="AH119" s="190"/>
      <c r="AI119" s="190"/>
      <c r="AJ119" s="190"/>
      <c r="AK119" s="190"/>
      <c r="AL119" s="190"/>
      <c r="AM119" s="209"/>
      <c r="AN119" s="189"/>
      <c r="AO119" s="193"/>
      <c r="AP119" s="193"/>
      <c r="AQ119" s="190"/>
      <c r="AR119" s="190"/>
      <c r="AS119" s="190"/>
      <c r="AT119" s="190"/>
      <c r="AU119" s="193"/>
      <c r="AV119" s="193"/>
      <c r="AW119" s="505"/>
      <c r="AX119" s="207"/>
      <c r="AY119" s="190"/>
      <c r="AZ119" s="203"/>
      <c r="BA119" s="203"/>
      <c r="BB119" s="203"/>
      <c r="BC119" s="203"/>
      <c r="BD119" s="203"/>
      <c r="BE119" s="203"/>
      <c r="BF119" s="203"/>
      <c r="BG119" s="203"/>
      <c r="BH119" s="203"/>
      <c r="BI119" s="203"/>
      <c r="BJ119" s="203"/>
      <c r="BK119" s="203"/>
      <c r="BL119" s="203"/>
      <c r="BM119" s="203"/>
      <c r="BN119" s="203"/>
      <c r="BO119" s="203"/>
      <c r="BP119" s="203"/>
      <c r="BQ119" s="203"/>
      <c r="BR119" s="203"/>
      <c r="BS119" s="203"/>
      <c r="BT119" s="191"/>
      <c r="BU119" s="190"/>
      <c r="BV119" s="186">
        <v>0</v>
      </c>
      <c r="BW119" s="186">
        <v>0</v>
      </c>
      <c r="BX119" s="186">
        <f t="shared" si="24"/>
        <v>0</v>
      </c>
      <c r="BY119" s="186">
        <v>12</v>
      </c>
      <c r="BZ119" s="190"/>
      <c r="CA119" s="190"/>
      <c r="CB119" s="190"/>
    </row>
    <row r="120" spans="1:80" ht="15.75" customHeight="1">
      <c r="A120" s="186">
        <f t="shared" si="22"/>
        <v>113</v>
      </c>
      <c r="B120" s="189" t="s">
        <v>187</v>
      </c>
      <c r="C120" s="228" t="s">
        <v>3492</v>
      </c>
      <c r="D120" s="217" t="s">
        <v>3020</v>
      </c>
      <c r="E120" s="190" t="s">
        <v>3021</v>
      </c>
      <c r="F120" s="191" t="s">
        <v>12</v>
      </c>
      <c r="G120" s="186" t="s">
        <v>1930</v>
      </c>
      <c r="H120" s="186" t="s">
        <v>4915</v>
      </c>
      <c r="I120" s="186" t="s">
        <v>176</v>
      </c>
      <c r="J120" s="186" t="s">
        <v>4715</v>
      </c>
      <c r="K120" s="186" t="s">
        <v>3379</v>
      </c>
      <c r="L120" s="190" t="s">
        <v>2391</v>
      </c>
      <c r="M120" s="193" t="s">
        <v>85</v>
      </c>
      <c r="N120" s="212" t="s">
        <v>2604</v>
      </c>
      <c r="O120" s="194" t="s">
        <v>72</v>
      </c>
      <c r="P120" s="492">
        <v>33037</v>
      </c>
      <c r="Q120" s="196" t="str">
        <f t="shared" ca="1" si="13"/>
        <v>31 Tahun 8 Bulan</v>
      </c>
      <c r="R120" s="190"/>
      <c r="S120" s="206">
        <v>44176</v>
      </c>
      <c r="T120" s="198" t="str">
        <f t="shared" ca="1" si="18"/>
        <v>1Tahun</v>
      </c>
      <c r="U120" s="199" t="str">
        <f t="shared" ca="1" si="19"/>
        <v>3Bulan</v>
      </c>
      <c r="V120" s="186" t="s">
        <v>3379</v>
      </c>
      <c r="W120" s="189" t="s">
        <v>111</v>
      </c>
      <c r="X120" s="217" t="s">
        <v>5404</v>
      </c>
      <c r="Y120" s="190"/>
      <c r="Z120" s="207" t="s">
        <v>3022</v>
      </c>
      <c r="AA120" s="208"/>
      <c r="AB120" s="191" t="s">
        <v>76</v>
      </c>
      <c r="AC120" s="190"/>
      <c r="AD120" s="190"/>
      <c r="AE120" s="190"/>
      <c r="AF120" s="190"/>
      <c r="AG120" s="190"/>
      <c r="AH120" s="190"/>
      <c r="AI120" s="190"/>
      <c r="AJ120" s="190"/>
      <c r="AK120" s="190"/>
      <c r="AL120" s="190"/>
      <c r="AM120" s="229" t="s">
        <v>2465</v>
      </c>
      <c r="AN120" s="189"/>
      <c r="AO120" s="193"/>
      <c r="AP120" s="207" t="s">
        <v>3022</v>
      </c>
      <c r="AQ120" s="190"/>
      <c r="AR120" s="190"/>
      <c r="AS120" s="190"/>
      <c r="AT120" s="190"/>
      <c r="AU120" s="193"/>
      <c r="AV120" s="193"/>
      <c r="AW120" s="505"/>
      <c r="AX120" s="207"/>
      <c r="AY120" s="190"/>
      <c r="AZ120" s="203">
        <v>1800000</v>
      </c>
      <c r="BA120" s="203"/>
      <c r="BB120" s="203"/>
      <c r="BC120" s="203"/>
      <c r="BD120" s="203"/>
      <c r="BE120" s="203"/>
      <c r="BF120" s="203"/>
      <c r="BG120" s="203"/>
      <c r="BH120" s="203"/>
      <c r="BI120" s="203"/>
      <c r="BJ120" s="203"/>
      <c r="BK120" s="203"/>
      <c r="BL120" s="203"/>
      <c r="BM120" s="203"/>
      <c r="BN120" s="203"/>
      <c r="BO120" s="203"/>
      <c r="BP120" s="203"/>
      <c r="BQ120" s="203"/>
      <c r="BR120" s="203"/>
      <c r="BS120" s="203"/>
      <c r="BT120" s="191"/>
      <c r="BU120" s="190" t="s">
        <v>4408</v>
      </c>
      <c r="BV120" s="186">
        <v>0</v>
      </c>
      <c r="BW120" s="186">
        <v>0</v>
      </c>
      <c r="BX120" s="186">
        <f t="shared" si="24"/>
        <v>0</v>
      </c>
      <c r="BY120" s="186">
        <v>12</v>
      </c>
      <c r="BZ120" s="190"/>
      <c r="CA120" s="190"/>
      <c r="CB120" s="190"/>
    </row>
    <row r="121" spans="1:80" ht="15.75" customHeight="1">
      <c r="A121" s="186">
        <f t="shared" si="22"/>
        <v>114</v>
      </c>
      <c r="B121" s="189" t="s">
        <v>187</v>
      </c>
      <c r="C121" s="270" t="s">
        <v>5319</v>
      </c>
      <c r="D121" s="217" t="s">
        <v>4270</v>
      </c>
      <c r="E121" s="190" t="s">
        <v>2664</v>
      </c>
      <c r="F121" s="191" t="s">
        <v>12</v>
      </c>
      <c r="G121" s="186" t="s">
        <v>1930</v>
      </c>
      <c r="H121" s="186" t="s">
        <v>3213</v>
      </c>
      <c r="I121" s="202" t="s">
        <v>176</v>
      </c>
      <c r="J121" s="186" t="s">
        <v>3213</v>
      </c>
      <c r="K121" s="186"/>
      <c r="L121" s="190" t="s">
        <v>2391</v>
      </c>
      <c r="M121" s="193" t="s">
        <v>85</v>
      </c>
      <c r="N121" s="220" t="s">
        <v>71</v>
      </c>
      <c r="O121" s="194"/>
      <c r="P121" s="492"/>
      <c r="Q121" s="196" t="str">
        <f t="shared" ca="1" si="13"/>
        <v>122 Tahun 2 Bulan</v>
      </c>
      <c r="R121" s="190"/>
      <c r="S121" s="206">
        <v>43822</v>
      </c>
      <c r="T121" s="198" t="str">
        <f t="shared" ca="1" si="18"/>
        <v>2Tahun</v>
      </c>
      <c r="U121" s="199" t="str">
        <f t="shared" ca="1" si="19"/>
        <v>2Bulan</v>
      </c>
      <c r="V121" s="186" t="s">
        <v>3379</v>
      </c>
      <c r="W121" s="189" t="s">
        <v>251</v>
      </c>
      <c r="X121" s="217" t="s">
        <v>5402</v>
      </c>
      <c r="Y121" s="190"/>
      <c r="Z121" s="207"/>
      <c r="AA121" s="208" t="s">
        <v>3826</v>
      </c>
      <c r="AB121" s="191" t="s">
        <v>76</v>
      </c>
      <c r="AC121" s="190"/>
      <c r="AD121" s="190"/>
      <c r="AE121" s="190"/>
      <c r="AF121" s="190"/>
      <c r="AG121" s="190"/>
      <c r="AH121" s="190"/>
      <c r="AI121" s="190"/>
      <c r="AJ121" s="190"/>
      <c r="AK121" s="190"/>
      <c r="AL121" s="190"/>
      <c r="AM121" s="229"/>
      <c r="AN121" s="189"/>
      <c r="AO121" s="193"/>
      <c r="AP121" s="193"/>
      <c r="AQ121" s="190"/>
      <c r="AR121" s="190"/>
      <c r="AS121" s="190"/>
      <c r="AT121" s="190"/>
      <c r="AU121" s="193"/>
      <c r="AV121" s="193"/>
      <c r="AW121" s="505"/>
      <c r="AX121" s="207"/>
      <c r="AY121" s="190"/>
      <c r="AZ121" s="203"/>
      <c r="BA121" s="203"/>
      <c r="BB121" s="203"/>
      <c r="BC121" s="203"/>
      <c r="BD121" s="203"/>
      <c r="BE121" s="203"/>
      <c r="BF121" s="203"/>
      <c r="BG121" s="203"/>
      <c r="BH121" s="203"/>
      <c r="BI121" s="203"/>
      <c r="BJ121" s="203"/>
      <c r="BK121" s="203"/>
      <c r="BL121" s="203"/>
      <c r="BM121" s="203"/>
      <c r="BN121" s="203"/>
      <c r="BO121" s="203"/>
      <c r="BP121" s="203"/>
      <c r="BQ121" s="203"/>
      <c r="BR121" s="203"/>
      <c r="BS121" s="203"/>
      <c r="BT121" s="191"/>
      <c r="BU121" s="190"/>
      <c r="BV121" s="186">
        <v>0</v>
      </c>
      <c r="BW121" s="186">
        <v>0</v>
      </c>
      <c r="BX121" s="186">
        <f t="shared" si="24"/>
        <v>0</v>
      </c>
      <c r="BY121" s="186">
        <v>12</v>
      </c>
      <c r="BZ121" s="190"/>
      <c r="CA121" s="190"/>
      <c r="CB121" s="190"/>
    </row>
    <row r="122" spans="1:80" ht="15.75" customHeight="1">
      <c r="A122" s="186">
        <f t="shared" si="22"/>
        <v>115</v>
      </c>
      <c r="B122" s="189" t="s">
        <v>187</v>
      </c>
      <c r="C122" s="228" t="s">
        <v>972</v>
      </c>
      <c r="D122" s="217" t="s">
        <v>5119</v>
      </c>
      <c r="E122" s="190" t="s">
        <v>2590</v>
      </c>
      <c r="F122" s="191" t="s">
        <v>12</v>
      </c>
      <c r="G122" s="186" t="s">
        <v>1930</v>
      </c>
      <c r="H122" s="186" t="s">
        <v>3215</v>
      </c>
      <c r="I122" s="202" t="s">
        <v>176</v>
      </c>
      <c r="J122" s="186" t="s">
        <v>3215</v>
      </c>
      <c r="K122" s="186" t="s">
        <v>3379</v>
      </c>
      <c r="L122" s="190" t="s">
        <v>3379</v>
      </c>
      <c r="M122" s="193" t="s">
        <v>85</v>
      </c>
      <c r="N122" s="220" t="s">
        <v>2604</v>
      </c>
      <c r="O122" s="194" t="s">
        <v>72</v>
      </c>
      <c r="P122" s="492">
        <v>35648</v>
      </c>
      <c r="Q122" s="196" t="str">
        <f t="shared" ca="1" si="13"/>
        <v>24 Tahun 7 Bulan</v>
      </c>
      <c r="R122" s="190" t="s">
        <v>3379</v>
      </c>
      <c r="S122" s="206">
        <v>43087</v>
      </c>
      <c r="T122" s="198" t="str">
        <f t="shared" ca="1" si="18"/>
        <v>4Tahun</v>
      </c>
      <c r="U122" s="199" t="str">
        <f t="shared" ca="1" si="19"/>
        <v>2Bulan</v>
      </c>
      <c r="V122" s="186" t="s">
        <v>3379</v>
      </c>
      <c r="W122" s="189" t="s">
        <v>111</v>
      </c>
      <c r="X122" s="217" t="s">
        <v>5405</v>
      </c>
      <c r="Y122" s="190" t="s">
        <v>5120</v>
      </c>
      <c r="Z122" s="207"/>
      <c r="AA122" s="208">
        <v>85711866176</v>
      </c>
      <c r="AB122" s="191" t="s">
        <v>76</v>
      </c>
      <c r="AC122" s="190" t="s">
        <v>412</v>
      </c>
      <c r="AD122" s="190" t="s">
        <v>412</v>
      </c>
      <c r="AE122" s="190" t="s">
        <v>412</v>
      </c>
      <c r="AF122" s="190" t="s">
        <v>412</v>
      </c>
      <c r="AG122" s="190" t="s">
        <v>412</v>
      </c>
      <c r="AH122" s="190" t="s">
        <v>412</v>
      </c>
      <c r="AI122" s="190" t="s">
        <v>412</v>
      </c>
      <c r="AJ122" s="190" t="s">
        <v>412</v>
      </c>
      <c r="AK122" s="190" t="s">
        <v>412</v>
      </c>
      <c r="AL122" s="190" t="s">
        <v>412</v>
      </c>
      <c r="AM122" s="190" t="s">
        <v>412</v>
      </c>
      <c r="AN122" s="190" t="s">
        <v>412</v>
      </c>
      <c r="AO122" s="190" t="s">
        <v>412</v>
      </c>
      <c r="AP122" s="190" t="s">
        <v>412</v>
      </c>
      <c r="AQ122" s="190" t="s">
        <v>412</v>
      </c>
      <c r="AR122" s="190" t="s">
        <v>412</v>
      </c>
      <c r="AS122" s="190" t="s">
        <v>412</v>
      </c>
      <c r="AT122" s="190" t="s">
        <v>412</v>
      </c>
      <c r="AU122" s="190" t="s">
        <v>412</v>
      </c>
      <c r="AV122" s="190" t="s">
        <v>412</v>
      </c>
      <c r="AW122" s="529" t="s">
        <v>5122</v>
      </c>
      <c r="AX122" s="207" t="s">
        <v>5121</v>
      </c>
      <c r="AY122" s="190"/>
      <c r="AZ122" s="203"/>
      <c r="BA122" s="203"/>
      <c r="BB122" s="203"/>
      <c r="BC122" s="203"/>
      <c r="BD122" s="203"/>
      <c r="BE122" s="203"/>
      <c r="BF122" s="203"/>
      <c r="BG122" s="203"/>
      <c r="BH122" s="203"/>
      <c r="BI122" s="203"/>
      <c r="BJ122" s="203"/>
      <c r="BK122" s="203"/>
      <c r="BL122" s="203"/>
      <c r="BM122" s="203"/>
      <c r="BN122" s="203"/>
      <c r="BO122" s="203"/>
      <c r="BP122" s="203"/>
      <c r="BQ122" s="203"/>
      <c r="BR122" s="203"/>
      <c r="BS122" s="203"/>
      <c r="BT122" s="211" t="s">
        <v>5123</v>
      </c>
      <c r="BU122" s="190" t="s">
        <v>3379</v>
      </c>
      <c r="BV122" s="471"/>
      <c r="BW122" s="471"/>
      <c r="BX122" s="471"/>
      <c r="BY122" s="471"/>
      <c r="BZ122" s="190"/>
      <c r="CA122" s="190"/>
      <c r="CB122" s="190"/>
    </row>
    <row r="123" spans="1:80" ht="15.75" customHeight="1">
      <c r="A123" s="186">
        <f t="shared" si="22"/>
        <v>116</v>
      </c>
      <c r="B123" s="209" t="s">
        <v>187</v>
      </c>
      <c r="C123" s="228" t="s">
        <v>2740</v>
      </c>
      <c r="D123" s="189" t="s">
        <v>1854</v>
      </c>
      <c r="E123" s="190" t="s">
        <v>2667</v>
      </c>
      <c r="F123" s="191" t="s">
        <v>12</v>
      </c>
      <c r="G123" s="186" t="s">
        <v>1930</v>
      </c>
      <c r="H123" s="186" t="s">
        <v>1015</v>
      </c>
      <c r="I123" s="202" t="s">
        <v>176</v>
      </c>
      <c r="J123" s="192" t="s">
        <v>3795</v>
      </c>
      <c r="K123" s="192" t="s">
        <v>1212</v>
      </c>
      <c r="L123" s="190" t="s">
        <v>5452</v>
      </c>
      <c r="M123" s="202" t="s">
        <v>85</v>
      </c>
      <c r="N123" s="212" t="s">
        <v>2604</v>
      </c>
      <c r="O123" s="193" t="s">
        <v>3878</v>
      </c>
      <c r="P123" s="491">
        <v>36656</v>
      </c>
      <c r="Q123" s="196" t="str">
        <f t="shared" ca="1" si="13"/>
        <v>21 Tahun 10 Bulan</v>
      </c>
      <c r="R123" s="239">
        <v>44333</v>
      </c>
      <c r="S123" s="239">
        <v>44333</v>
      </c>
      <c r="T123" s="198" t="str">
        <f t="shared" ca="1" si="18"/>
        <v>0Tahun</v>
      </c>
      <c r="U123" s="199" t="str">
        <f t="shared" ca="1" si="19"/>
        <v>9Bulan</v>
      </c>
      <c r="V123" s="186" t="s">
        <v>73</v>
      </c>
      <c r="W123" s="209" t="s">
        <v>251</v>
      </c>
      <c r="X123" s="217"/>
      <c r="Y123" s="190" t="s">
        <v>3879</v>
      </c>
      <c r="Z123" s="316" t="s">
        <v>1855</v>
      </c>
      <c r="AA123" s="201" t="s">
        <v>3880</v>
      </c>
      <c r="AB123" s="191" t="s">
        <v>76</v>
      </c>
      <c r="AC123" s="190" t="s">
        <v>412</v>
      </c>
      <c r="AD123" s="190" t="s">
        <v>412</v>
      </c>
      <c r="AE123" s="190" t="s">
        <v>412</v>
      </c>
      <c r="AF123" s="190" t="s">
        <v>412</v>
      </c>
      <c r="AG123" s="190" t="s">
        <v>412</v>
      </c>
      <c r="AH123" s="190" t="s">
        <v>412</v>
      </c>
      <c r="AI123" s="190" t="s">
        <v>412</v>
      </c>
      <c r="AJ123" s="190" t="s">
        <v>412</v>
      </c>
      <c r="AK123" s="190" t="s">
        <v>412</v>
      </c>
      <c r="AL123" s="190" t="s">
        <v>412</v>
      </c>
      <c r="AM123" s="229" t="s">
        <v>2471</v>
      </c>
      <c r="AN123" s="189" t="s">
        <v>3881</v>
      </c>
      <c r="AO123" s="223" t="s">
        <v>3882</v>
      </c>
      <c r="AP123" s="316" t="s">
        <v>1855</v>
      </c>
      <c r="AQ123" s="190" t="s">
        <v>412</v>
      </c>
      <c r="AR123" s="190" t="s">
        <v>412</v>
      </c>
      <c r="AS123" s="190" t="s">
        <v>412</v>
      </c>
      <c r="AT123" s="190" t="s">
        <v>412</v>
      </c>
      <c r="AU123" s="190" t="s">
        <v>412</v>
      </c>
      <c r="AV123" s="190" t="s">
        <v>412</v>
      </c>
      <c r="AW123" s="234" t="s">
        <v>1856</v>
      </c>
      <c r="AX123" s="200" t="s">
        <v>78</v>
      </c>
      <c r="AY123" s="190" t="s">
        <v>412</v>
      </c>
      <c r="AZ123" s="203">
        <v>2700000</v>
      </c>
      <c r="BA123" s="203">
        <v>500000</v>
      </c>
      <c r="BB123" s="203"/>
      <c r="BC123" s="203"/>
      <c r="BD123" s="203"/>
      <c r="BE123" s="203"/>
      <c r="BF123" s="203"/>
      <c r="BG123" s="203">
        <v>300000</v>
      </c>
      <c r="BH123" s="203"/>
      <c r="BI123" s="203"/>
      <c r="BJ123" s="203">
        <v>500000</v>
      </c>
      <c r="BK123" s="203"/>
      <c r="BL123" s="203"/>
      <c r="BM123" s="203"/>
      <c r="BN123" s="203"/>
      <c r="BO123" s="203"/>
      <c r="BP123" s="203"/>
      <c r="BQ123" s="203"/>
      <c r="BR123" s="203"/>
      <c r="BS123" s="203"/>
      <c r="BT123" s="211" t="s">
        <v>3883</v>
      </c>
      <c r="BU123" s="190"/>
      <c r="BV123" s="186">
        <v>0</v>
      </c>
      <c r="BW123" s="186">
        <v>0</v>
      </c>
      <c r="BX123" s="186">
        <f t="shared" ref="BX123:BX129" si="25">BV123-BW123</f>
        <v>0</v>
      </c>
      <c r="BY123" s="186">
        <f>12-4</f>
        <v>8</v>
      </c>
      <c r="BZ123" s="190"/>
      <c r="CA123" s="190"/>
      <c r="CB123" s="190"/>
    </row>
    <row r="124" spans="1:80" ht="15.75" customHeight="1">
      <c r="A124" s="186">
        <f t="shared" si="22"/>
        <v>117</v>
      </c>
      <c r="B124" s="189" t="s">
        <v>187</v>
      </c>
      <c r="C124" s="216" t="s">
        <v>732</v>
      </c>
      <c r="D124" s="217" t="s">
        <v>733</v>
      </c>
      <c r="E124" s="190" t="s">
        <v>2665</v>
      </c>
      <c r="F124" s="191" t="s">
        <v>12</v>
      </c>
      <c r="G124" s="186" t="s">
        <v>1930</v>
      </c>
      <c r="H124" s="186" t="s">
        <v>174</v>
      </c>
      <c r="I124" s="202" t="s">
        <v>176</v>
      </c>
      <c r="J124" s="186" t="s">
        <v>174</v>
      </c>
      <c r="K124" s="192" t="s">
        <v>1212</v>
      </c>
      <c r="L124" s="190"/>
      <c r="M124" s="193" t="s">
        <v>85</v>
      </c>
      <c r="N124" s="212" t="s">
        <v>2604</v>
      </c>
      <c r="O124" s="194" t="s">
        <v>734</v>
      </c>
      <c r="P124" s="492">
        <v>36173</v>
      </c>
      <c r="Q124" s="196" t="str">
        <f t="shared" ca="1" si="13"/>
        <v>23 Tahun 1 Bulan</v>
      </c>
      <c r="R124" s="190"/>
      <c r="S124" s="206">
        <v>43906</v>
      </c>
      <c r="T124" s="198" t="str">
        <f t="shared" ca="1" si="18"/>
        <v>1Tahun</v>
      </c>
      <c r="U124" s="199" t="str">
        <f t="shared" ca="1" si="19"/>
        <v>12Bulan</v>
      </c>
      <c r="V124" s="186" t="s">
        <v>73</v>
      </c>
      <c r="W124" s="189" t="s">
        <v>1</v>
      </c>
      <c r="X124" s="217"/>
      <c r="Y124" s="190"/>
      <c r="Z124" s="207" t="s">
        <v>735</v>
      </c>
      <c r="AA124" s="208" t="s">
        <v>736</v>
      </c>
      <c r="AB124" s="191" t="s">
        <v>76</v>
      </c>
      <c r="AC124" s="190"/>
      <c r="AD124" s="190"/>
      <c r="AE124" s="190"/>
      <c r="AF124" s="190"/>
      <c r="AG124" s="190"/>
      <c r="AH124" s="190"/>
      <c r="AI124" s="190"/>
      <c r="AJ124" s="190"/>
      <c r="AK124" s="190"/>
      <c r="AL124" s="190"/>
      <c r="AM124" s="229" t="s">
        <v>2466</v>
      </c>
      <c r="AN124" s="189"/>
      <c r="AO124" s="193"/>
      <c r="AP124" s="193"/>
      <c r="AQ124" s="190"/>
      <c r="AR124" s="190"/>
      <c r="AS124" s="190"/>
      <c r="AT124" s="190"/>
      <c r="AU124" s="193"/>
      <c r="AV124" s="193"/>
      <c r="AW124" s="505" t="s">
        <v>737</v>
      </c>
      <c r="AX124" s="207" t="s">
        <v>738</v>
      </c>
      <c r="AY124" s="190"/>
      <c r="AZ124" s="203">
        <v>1500000</v>
      </c>
      <c r="BA124" s="203">
        <v>500000</v>
      </c>
      <c r="BB124" s="203"/>
      <c r="BC124" s="203"/>
      <c r="BD124" s="203"/>
      <c r="BE124" s="203"/>
      <c r="BF124" s="203"/>
      <c r="BG124" s="203">
        <v>300000</v>
      </c>
      <c r="BH124" s="203"/>
      <c r="BI124" s="203"/>
      <c r="BJ124" s="203"/>
      <c r="BK124" s="203"/>
      <c r="BL124" s="203"/>
      <c r="BM124" s="203"/>
      <c r="BN124" s="203"/>
      <c r="BO124" s="203"/>
      <c r="BP124" s="203"/>
      <c r="BQ124" s="203"/>
      <c r="BR124" s="203"/>
      <c r="BS124" s="203"/>
      <c r="BT124" s="191"/>
      <c r="BU124" s="190"/>
      <c r="BV124" s="186">
        <f>12-2</f>
        <v>10</v>
      </c>
      <c r="BW124" s="186">
        <v>0</v>
      </c>
      <c r="BX124" s="186">
        <f t="shared" si="25"/>
        <v>10</v>
      </c>
      <c r="BY124" s="186">
        <v>12</v>
      </c>
      <c r="BZ124" s="190"/>
      <c r="CA124" s="190"/>
      <c r="CB124" s="190"/>
    </row>
    <row r="125" spans="1:80" ht="15.75" customHeight="1">
      <c r="A125" s="186">
        <f t="shared" si="22"/>
        <v>118</v>
      </c>
      <c r="B125" s="209" t="s">
        <v>187</v>
      </c>
      <c r="C125" s="216" t="s">
        <v>744</v>
      </c>
      <c r="D125" s="189" t="s">
        <v>745</v>
      </c>
      <c r="E125" s="190" t="s">
        <v>2638</v>
      </c>
      <c r="F125" s="191" t="s">
        <v>12</v>
      </c>
      <c r="G125" s="186" t="s">
        <v>1930</v>
      </c>
      <c r="H125" s="186" t="s">
        <v>98</v>
      </c>
      <c r="I125" s="202" t="s">
        <v>99</v>
      </c>
      <c r="J125" s="191" t="s">
        <v>99</v>
      </c>
      <c r="K125" s="192" t="s">
        <v>1212</v>
      </c>
      <c r="L125" s="190"/>
      <c r="M125" s="193" t="s">
        <v>85</v>
      </c>
      <c r="N125" s="212" t="s">
        <v>2604</v>
      </c>
      <c r="O125" s="194" t="s">
        <v>258</v>
      </c>
      <c r="P125" s="492">
        <v>37475</v>
      </c>
      <c r="Q125" s="196" t="str">
        <f t="shared" ca="1" si="13"/>
        <v>19 Tahun 7 Bulan</v>
      </c>
      <c r="R125" s="190"/>
      <c r="S125" s="338">
        <v>44074</v>
      </c>
      <c r="T125" s="198" t="str">
        <f t="shared" ca="1" si="18"/>
        <v>1Tahun</v>
      </c>
      <c r="U125" s="199" t="str">
        <f t="shared" ca="1" si="19"/>
        <v>6Bulan</v>
      </c>
      <c r="V125" s="186" t="s">
        <v>73</v>
      </c>
      <c r="W125" s="209" t="s">
        <v>1</v>
      </c>
      <c r="X125" s="217"/>
      <c r="Y125" s="190"/>
      <c r="Z125" s="207" t="s">
        <v>746</v>
      </c>
      <c r="AA125" s="201" t="s">
        <v>747</v>
      </c>
      <c r="AB125" s="191" t="s">
        <v>76</v>
      </c>
      <c r="AC125" s="190"/>
      <c r="AD125" s="190"/>
      <c r="AE125" s="190"/>
      <c r="AF125" s="190"/>
      <c r="AG125" s="190"/>
      <c r="AH125" s="190"/>
      <c r="AI125" s="190"/>
      <c r="AJ125" s="190"/>
      <c r="AK125" s="190"/>
      <c r="AL125" s="190"/>
      <c r="AM125" s="229"/>
      <c r="AN125" s="189"/>
      <c r="AO125" s="193"/>
      <c r="AP125" s="193"/>
      <c r="AQ125" s="190"/>
      <c r="AR125" s="190"/>
      <c r="AS125" s="190"/>
      <c r="AT125" s="190"/>
      <c r="AU125" s="193"/>
      <c r="AV125" s="193"/>
      <c r="AW125" s="506" t="s">
        <v>748</v>
      </c>
      <c r="AX125" s="200" t="s">
        <v>78</v>
      </c>
      <c r="AY125" s="190"/>
      <c r="AZ125" s="203">
        <v>1500000</v>
      </c>
      <c r="BA125" s="203">
        <v>500000</v>
      </c>
      <c r="BB125" s="203"/>
      <c r="BC125" s="203"/>
      <c r="BD125" s="203"/>
      <c r="BE125" s="203"/>
      <c r="BF125" s="203"/>
      <c r="BG125" s="203"/>
      <c r="BH125" s="203"/>
      <c r="BI125" s="203"/>
      <c r="BJ125" s="203"/>
      <c r="BK125" s="203"/>
      <c r="BL125" s="203"/>
      <c r="BM125" s="203"/>
      <c r="BN125" s="203"/>
      <c r="BO125" s="203"/>
      <c r="BP125" s="203"/>
      <c r="BQ125" s="203"/>
      <c r="BR125" s="203"/>
      <c r="BS125" s="203"/>
      <c r="BT125" s="191"/>
      <c r="BU125" s="190"/>
      <c r="BV125" s="186">
        <f>12-7</f>
        <v>5</v>
      </c>
      <c r="BW125" s="186">
        <v>0</v>
      </c>
      <c r="BX125" s="186">
        <f t="shared" si="25"/>
        <v>5</v>
      </c>
      <c r="BY125" s="186">
        <v>12</v>
      </c>
      <c r="BZ125" s="190"/>
      <c r="CA125" s="190"/>
      <c r="CB125" s="190"/>
    </row>
    <row r="126" spans="1:80" ht="15.75" customHeight="1">
      <c r="A126" s="186">
        <f t="shared" si="22"/>
        <v>119</v>
      </c>
      <c r="B126" s="189" t="s">
        <v>187</v>
      </c>
      <c r="C126" s="144" t="s">
        <v>827</v>
      </c>
      <c r="D126" s="217" t="s">
        <v>820</v>
      </c>
      <c r="E126" s="190" t="s">
        <v>1844</v>
      </c>
      <c r="F126" s="186" t="s">
        <v>12</v>
      </c>
      <c r="G126" s="186" t="s">
        <v>1930</v>
      </c>
      <c r="H126" s="186" t="s">
        <v>98</v>
      </c>
      <c r="I126" s="202" t="s">
        <v>99</v>
      </c>
      <c r="J126" s="191" t="s">
        <v>99</v>
      </c>
      <c r="K126" s="192" t="s">
        <v>1212</v>
      </c>
      <c r="L126" s="190"/>
      <c r="M126" s="193" t="s">
        <v>85</v>
      </c>
      <c r="N126" s="212" t="s">
        <v>2604</v>
      </c>
      <c r="O126" s="193" t="s">
        <v>828</v>
      </c>
      <c r="P126" s="491">
        <v>37250</v>
      </c>
      <c r="Q126" s="196" t="str">
        <f t="shared" ca="1" si="13"/>
        <v>20 Tahun 2 Bulan</v>
      </c>
      <c r="R126" s="236">
        <v>44270</v>
      </c>
      <c r="S126" s="222">
        <v>44270</v>
      </c>
      <c r="T126" s="198" t="str">
        <f t="shared" ca="1" si="18"/>
        <v>0Tahun</v>
      </c>
      <c r="U126" s="199" t="str">
        <f t="shared" ca="1" si="19"/>
        <v>12Bulan</v>
      </c>
      <c r="V126" s="186" t="s">
        <v>73</v>
      </c>
      <c r="W126" s="209" t="s">
        <v>1081</v>
      </c>
      <c r="X126" s="217"/>
      <c r="Y126" s="190"/>
      <c r="Z126" s="316" t="s">
        <v>829</v>
      </c>
      <c r="AA126" s="201" t="s">
        <v>830</v>
      </c>
      <c r="AB126" s="191" t="s">
        <v>76</v>
      </c>
      <c r="AC126" s="190"/>
      <c r="AD126" s="190"/>
      <c r="AE126" s="190"/>
      <c r="AF126" s="190"/>
      <c r="AG126" s="190"/>
      <c r="AH126" s="190"/>
      <c r="AI126" s="190"/>
      <c r="AJ126" s="190"/>
      <c r="AK126" s="190"/>
      <c r="AL126" s="190"/>
      <c r="AM126" s="229" t="s">
        <v>2467</v>
      </c>
      <c r="AN126" s="189" t="s">
        <v>831</v>
      </c>
      <c r="AO126" s="223"/>
      <c r="AP126" s="223" t="s">
        <v>832</v>
      </c>
      <c r="AQ126" s="190"/>
      <c r="AR126" s="190"/>
      <c r="AS126" s="190"/>
      <c r="AT126" s="190"/>
      <c r="AU126" s="223"/>
      <c r="AV126" s="223"/>
      <c r="AW126" s="506" t="s">
        <v>833</v>
      </c>
      <c r="AX126" s="200" t="s">
        <v>78</v>
      </c>
      <c r="AY126" s="190"/>
      <c r="AZ126" s="203">
        <v>1500000</v>
      </c>
      <c r="BA126" s="203">
        <v>500000</v>
      </c>
      <c r="BB126" s="203"/>
      <c r="BC126" s="203"/>
      <c r="BD126" s="203"/>
      <c r="BE126" s="203"/>
      <c r="BF126" s="203"/>
      <c r="BG126" s="203"/>
      <c r="BH126" s="203"/>
      <c r="BI126" s="203"/>
      <c r="BJ126" s="203"/>
      <c r="BK126" s="203"/>
      <c r="BL126" s="203"/>
      <c r="BM126" s="203"/>
      <c r="BN126" s="203"/>
      <c r="BO126" s="203"/>
      <c r="BP126" s="203"/>
      <c r="BQ126" s="203"/>
      <c r="BR126" s="203"/>
      <c r="BS126" s="203"/>
      <c r="BT126" s="211" t="s">
        <v>834</v>
      </c>
      <c r="BU126" s="190"/>
      <c r="BV126" s="186">
        <v>0</v>
      </c>
      <c r="BW126" s="186">
        <v>0</v>
      </c>
      <c r="BX126" s="186">
        <f t="shared" si="25"/>
        <v>0</v>
      </c>
      <c r="BY126" s="186"/>
      <c r="BZ126" s="190"/>
      <c r="CA126" s="190"/>
      <c r="CB126" s="190"/>
    </row>
    <row r="127" spans="1:80" ht="15.75" customHeight="1">
      <c r="A127" s="186">
        <f t="shared" si="22"/>
        <v>120</v>
      </c>
      <c r="B127" s="189" t="s">
        <v>187</v>
      </c>
      <c r="C127" s="144" t="s">
        <v>1078</v>
      </c>
      <c r="D127" s="189" t="s">
        <v>1079</v>
      </c>
      <c r="E127" s="190" t="s">
        <v>1080</v>
      </c>
      <c r="F127" s="197" t="s">
        <v>12</v>
      </c>
      <c r="G127" s="186" t="s">
        <v>1930</v>
      </c>
      <c r="H127" s="186" t="s">
        <v>98</v>
      </c>
      <c r="I127" s="202" t="s">
        <v>99</v>
      </c>
      <c r="J127" s="191" t="s">
        <v>99</v>
      </c>
      <c r="K127" s="192" t="s">
        <v>1212</v>
      </c>
      <c r="L127" s="190" t="s">
        <v>412</v>
      </c>
      <c r="M127" s="193" t="s">
        <v>85</v>
      </c>
      <c r="N127" s="212" t="s">
        <v>2604</v>
      </c>
      <c r="O127" s="194" t="s">
        <v>1057</v>
      </c>
      <c r="P127" s="492">
        <v>37127</v>
      </c>
      <c r="Q127" s="196" t="str">
        <f t="shared" ca="1" si="13"/>
        <v>20 Tahun 6 Bulan</v>
      </c>
      <c r="R127" s="197">
        <v>44242</v>
      </c>
      <c r="S127" s="197">
        <v>44242</v>
      </c>
      <c r="T127" s="198" t="str">
        <f t="shared" ca="1" si="18"/>
        <v>1Tahun</v>
      </c>
      <c r="U127" s="199" t="str">
        <f t="shared" ca="1" si="19"/>
        <v>0Bulan</v>
      </c>
      <c r="V127" s="186" t="s">
        <v>73</v>
      </c>
      <c r="W127" s="209" t="s">
        <v>1081</v>
      </c>
      <c r="X127" s="217" t="s">
        <v>412</v>
      </c>
      <c r="Y127" s="190" t="s">
        <v>1082</v>
      </c>
      <c r="Z127" s="316" t="s">
        <v>1083</v>
      </c>
      <c r="AA127" s="251" t="s">
        <v>1084</v>
      </c>
      <c r="AB127" s="191" t="s">
        <v>76</v>
      </c>
      <c r="AC127" s="190" t="s">
        <v>412</v>
      </c>
      <c r="AD127" s="190" t="s">
        <v>412</v>
      </c>
      <c r="AE127" s="190" t="s">
        <v>412</v>
      </c>
      <c r="AF127" s="190" t="s">
        <v>412</v>
      </c>
      <c r="AG127" s="190" t="s">
        <v>412</v>
      </c>
      <c r="AH127" s="190" t="s">
        <v>412</v>
      </c>
      <c r="AI127" s="190" t="s">
        <v>412</v>
      </c>
      <c r="AJ127" s="190" t="s">
        <v>412</v>
      </c>
      <c r="AK127" s="190" t="s">
        <v>412</v>
      </c>
      <c r="AL127" s="190" t="s">
        <v>412</v>
      </c>
      <c r="AM127" s="229" t="s">
        <v>2468</v>
      </c>
      <c r="AN127" s="189" t="s">
        <v>1085</v>
      </c>
      <c r="AO127" s="193" t="s">
        <v>1086</v>
      </c>
      <c r="AP127" s="316" t="s">
        <v>1083</v>
      </c>
      <c r="AQ127" s="190" t="s">
        <v>412</v>
      </c>
      <c r="AR127" s="190" t="s">
        <v>412</v>
      </c>
      <c r="AS127" s="190" t="s">
        <v>412</v>
      </c>
      <c r="AT127" s="190" t="s">
        <v>412</v>
      </c>
      <c r="AU127" s="193"/>
      <c r="AV127" s="193"/>
      <c r="AW127" s="506" t="s">
        <v>1087</v>
      </c>
      <c r="AX127" s="200" t="s">
        <v>78</v>
      </c>
      <c r="AY127" s="190"/>
      <c r="AZ127" s="203">
        <v>1500000</v>
      </c>
      <c r="BA127" s="203">
        <v>500000</v>
      </c>
      <c r="BB127" s="203"/>
      <c r="BC127" s="203"/>
      <c r="BD127" s="203"/>
      <c r="BE127" s="203"/>
      <c r="BF127" s="203"/>
      <c r="BG127" s="203"/>
      <c r="BH127" s="203"/>
      <c r="BI127" s="203"/>
      <c r="BJ127" s="203"/>
      <c r="BK127" s="203"/>
      <c r="BL127" s="203"/>
      <c r="BM127" s="203"/>
      <c r="BN127" s="203"/>
      <c r="BO127" s="203"/>
      <c r="BP127" s="203"/>
      <c r="BQ127" s="203"/>
      <c r="BR127" s="203"/>
      <c r="BS127" s="203"/>
      <c r="BT127" s="211" t="s">
        <v>1088</v>
      </c>
      <c r="BU127" s="190"/>
      <c r="BV127" s="186">
        <v>0</v>
      </c>
      <c r="BW127" s="186">
        <v>0</v>
      </c>
      <c r="BX127" s="186">
        <f t="shared" si="25"/>
        <v>0</v>
      </c>
      <c r="BY127" s="186"/>
      <c r="BZ127" s="190"/>
      <c r="CA127" s="190"/>
      <c r="CB127" s="190"/>
    </row>
    <row r="128" spans="1:80" ht="15.75" customHeight="1">
      <c r="A128" s="186">
        <f t="shared" si="22"/>
        <v>121</v>
      </c>
      <c r="B128" s="209" t="s">
        <v>187</v>
      </c>
      <c r="C128" s="144" t="s">
        <v>1960</v>
      </c>
      <c r="D128" s="189" t="s">
        <v>1961</v>
      </c>
      <c r="E128" s="190" t="s">
        <v>2702</v>
      </c>
      <c r="F128" s="192" t="s">
        <v>12</v>
      </c>
      <c r="G128" s="186" t="s">
        <v>1930</v>
      </c>
      <c r="H128" s="186" t="s">
        <v>174</v>
      </c>
      <c r="I128" s="202" t="s">
        <v>176</v>
      </c>
      <c r="J128" s="186" t="s">
        <v>174</v>
      </c>
      <c r="K128" s="192" t="s">
        <v>1212</v>
      </c>
      <c r="L128" s="190" t="s">
        <v>412</v>
      </c>
      <c r="M128" s="202" t="s">
        <v>85</v>
      </c>
      <c r="N128" s="212" t="s">
        <v>2604</v>
      </c>
      <c r="O128" s="193" t="s">
        <v>1004</v>
      </c>
      <c r="P128" s="491">
        <v>37438</v>
      </c>
      <c r="Q128" s="196" t="str">
        <f t="shared" ca="1" si="13"/>
        <v>19 Tahun 8 Bulan</v>
      </c>
      <c r="R128" s="239">
        <v>44368</v>
      </c>
      <c r="S128" s="239">
        <v>44368</v>
      </c>
      <c r="T128" s="198" t="str">
        <f t="shared" ca="1" si="18"/>
        <v>0Tahun</v>
      </c>
      <c r="U128" s="199" t="str">
        <f t="shared" ca="1" si="19"/>
        <v>8Bulan</v>
      </c>
      <c r="V128" s="186" t="s">
        <v>73</v>
      </c>
      <c r="W128" s="209" t="s">
        <v>1962</v>
      </c>
      <c r="X128" s="217" t="s">
        <v>412</v>
      </c>
      <c r="Y128" s="190" t="s">
        <v>2875</v>
      </c>
      <c r="Z128" s="207" t="s">
        <v>1963</v>
      </c>
      <c r="AA128" s="201" t="s">
        <v>1964</v>
      </c>
      <c r="AB128" s="191" t="s">
        <v>76</v>
      </c>
      <c r="AC128" s="190"/>
      <c r="AD128" s="190"/>
      <c r="AE128" s="190"/>
      <c r="AF128" s="190"/>
      <c r="AG128" s="190"/>
      <c r="AH128" s="190"/>
      <c r="AI128" s="190"/>
      <c r="AJ128" s="190"/>
      <c r="AK128" s="190"/>
      <c r="AL128" s="190"/>
      <c r="AM128" s="238" t="s">
        <v>3015</v>
      </c>
      <c r="AN128" s="189" t="s">
        <v>1965</v>
      </c>
      <c r="AO128" s="223" t="s">
        <v>1751</v>
      </c>
      <c r="AP128" s="223" t="s">
        <v>1963</v>
      </c>
      <c r="AQ128" s="190"/>
      <c r="AR128" s="190"/>
      <c r="AS128" s="190"/>
      <c r="AT128" s="190"/>
      <c r="AU128" s="223">
        <v>0</v>
      </c>
      <c r="AV128" s="223">
        <v>0</v>
      </c>
      <c r="AW128" s="506" t="s">
        <v>1966</v>
      </c>
      <c r="AX128" s="200" t="s">
        <v>78</v>
      </c>
      <c r="AY128" s="190"/>
      <c r="AZ128" s="203">
        <v>1500000</v>
      </c>
      <c r="BA128" s="203">
        <v>500000</v>
      </c>
      <c r="BB128" s="203"/>
      <c r="BC128" s="203"/>
      <c r="BD128" s="203"/>
      <c r="BE128" s="203"/>
      <c r="BF128" s="203"/>
      <c r="BG128" s="203">
        <v>300000</v>
      </c>
      <c r="BH128" s="203"/>
      <c r="BI128" s="203"/>
      <c r="BJ128" s="203"/>
      <c r="BK128" s="203"/>
      <c r="BL128" s="203"/>
      <c r="BM128" s="203"/>
      <c r="BN128" s="203"/>
      <c r="BO128" s="203"/>
      <c r="BP128" s="203"/>
      <c r="BQ128" s="203"/>
      <c r="BR128" s="203"/>
      <c r="BS128" s="203"/>
      <c r="BT128" s="191" t="s">
        <v>2876</v>
      </c>
      <c r="BU128" s="190"/>
      <c r="BV128" s="186">
        <v>0</v>
      </c>
      <c r="BW128" s="186">
        <v>0</v>
      </c>
      <c r="BX128" s="186">
        <f t="shared" si="25"/>
        <v>0</v>
      </c>
      <c r="BY128" s="186"/>
      <c r="BZ128" s="190"/>
      <c r="CA128" s="190"/>
      <c r="CB128" s="190"/>
    </row>
    <row r="129" spans="1:80" ht="15.75" customHeight="1">
      <c r="A129" s="186">
        <f t="shared" si="22"/>
        <v>122</v>
      </c>
      <c r="B129" s="189" t="s">
        <v>187</v>
      </c>
      <c r="C129" s="342" t="s">
        <v>188</v>
      </c>
      <c r="D129" s="189" t="s">
        <v>189</v>
      </c>
      <c r="E129" s="190" t="s">
        <v>189</v>
      </c>
      <c r="F129" s="192" t="s">
        <v>12</v>
      </c>
      <c r="G129" s="186" t="s">
        <v>1930</v>
      </c>
      <c r="H129" s="186" t="s">
        <v>121</v>
      </c>
      <c r="I129" s="186" t="s">
        <v>122</v>
      </c>
      <c r="J129" s="191" t="s">
        <v>123</v>
      </c>
      <c r="K129" s="186" t="s">
        <v>1212</v>
      </c>
      <c r="L129" s="190" t="s">
        <v>412</v>
      </c>
      <c r="M129" s="193" t="s">
        <v>70</v>
      </c>
      <c r="N129" s="220" t="s">
        <v>190</v>
      </c>
      <c r="O129" s="194" t="s">
        <v>191</v>
      </c>
      <c r="P129" s="492">
        <v>30229</v>
      </c>
      <c r="Q129" s="196" t="str">
        <f t="shared" ca="1" si="13"/>
        <v>39 Tahun 5 Bulan</v>
      </c>
      <c r="R129" s="190"/>
      <c r="S129" s="206">
        <v>43869</v>
      </c>
      <c r="T129" s="198" t="str">
        <f t="shared" ca="1" si="18"/>
        <v>2Tahun</v>
      </c>
      <c r="U129" s="199" t="str">
        <f t="shared" ca="1" si="19"/>
        <v>1Bulan</v>
      </c>
      <c r="V129" s="186" t="s">
        <v>73</v>
      </c>
      <c r="W129" s="189"/>
      <c r="X129" s="217"/>
      <c r="Y129" s="190"/>
      <c r="Z129" s="207" t="s">
        <v>192</v>
      </c>
      <c r="AA129" s="201" t="s">
        <v>193</v>
      </c>
      <c r="AB129" s="191" t="s">
        <v>76</v>
      </c>
      <c r="AC129" s="190"/>
      <c r="AD129" s="190"/>
      <c r="AE129" s="190"/>
      <c r="AF129" s="190"/>
      <c r="AG129" s="190"/>
      <c r="AH129" s="190"/>
      <c r="AI129" s="190"/>
      <c r="AJ129" s="190"/>
      <c r="AK129" s="190"/>
      <c r="AL129" s="190"/>
      <c r="AM129" s="229" t="s">
        <v>2472</v>
      </c>
      <c r="AN129" s="189"/>
      <c r="AO129" s="193"/>
      <c r="AP129" s="193"/>
      <c r="AQ129" s="190"/>
      <c r="AR129" s="190"/>
      <c r="AS129" s="190"/>
      <c r="AT129" s="190"/>
      <c r="AU129" s="193"/>
      <c r="AV129" s="193"/>
      <c r="AW129" s="505" t="s">
        <v>194</v>
      </c>
      <c r="AX129" s="200" t="s">
        <v>78</v>
      </c>
      <c r="AY129" s="190"/>
      <c r="AZ129" s="203"/>
      <c r="BA129" s="203">
        <v>500000</v>
      </c>
      <c r="BB129" s="203"/>
      <c r="BC129" s="203"/>
      <c r="BD129" s="203"/>
      <c r="BE129" s="203"/>
      <c r="BF129" s="203"/>
      <c r="BG129" s="203"/>
      <c r="BH129" s="203"/>
      <c r="BI129" s="203"/>
      <c r="BJ129" s="203"/>
      <c r="BK129" s="203"/>
      <c r="BL129" s="203"/>
      <c r="BM129" s="203"/>
      <c r="BN129" s="203"/>
      <c r="BO129" s="203"/>
      <c r="BP129" s="203"/>
      <c r="BQ129" s="203"/>
      <c r="BR129" s="203"/>
      <c r="BS129" s="203"/>
      <c r="BT129" s="191"/>
      <c r="BU129" s="190"/>
      <c r="BV129" s="186">
        <v>11</v>
      </c>
      <c r="BW129" s="186">
        <v>0</v>
      </c>
      <c r="BX129" s="186">
        <f t="shared" si="25"/>
        <v>11</v>
      </c>
      <c r="BY129" s="186">
        <v>12</v>
      </c>
      <c r="BZ129" s="190"/>
      <c r="CA129" s="190"/>
      <c r="CB129" s="190"/>
    </row>
    <row r="130" spans="1:80" ht="15.75" customHeight="1">
      <c r="A130" s="186">
        <f t="shared" si="22"/>
        <v>123</v>
      </c>
      <c r="B130" s="217" t="s">
        <v>2058</v>
      </c>
      <c r="C130" s="334" t="s">
        <v>997</v>
      </c>
      <c r="D130" s="258" t="s">
        <v>5406</v>
      </c>
      <c r="E130" s="190" t="s">
        <v>5408</v>
      </c>
      <c r="F130" s="191" t="s">
        <v>12</v>
      </c>
      <c r="G130" s="186" t="s">
        <v>2062</v>
      </c>
      <c r="H130" s="186" t="s">
        <v>9</v>
      </c>
      <c r="I130" s="186" t="s">
        <v>446</v>
      </c>
      <c r="J130" s="192" t="s">
        <v>447</v>
      </c>
      <c r="K130" s="186" t="s">
        <v>1212</v>
      </c>
      <c r="L130" s="190" t="s">
        <v>4707</v>
      </c>
      <c r="M130" s="202" t="s">
        <v>85</v>
      </c>
      <c r="N130" s="220"/>
      <c r="O130" s="194"/>
      <c r="P130" s="492"/>
      <c r="Q130" s="196" t="str">
        <f t="shared" ca="1" si="13"/>
        <v>122 Tahun 2 Bulan</v>
      </c>
      <c r="R130" s="190"/>
      <c r="S130" s="206">
        <v>44466</v>
      </c>
      <c r="T130" s="198" t="str">
        <f t="shared" ca="1" si="18"/>
        <v>0Tahun</v>
      </c>
      <c r="U130" s="199" t="str">
        <f t="shared" ca="1" si="19"/>
        <v>5Bulan</v>
      </c>
      <c r="V130" s="186"/>
      <c r="W130" s="189" t="s">
        <v>448</v>
      </c>
      <c r="X130" s="217" t="s">
        <v>5410</v>
      </c>
      <c r="Y130" s="190"/>
      <c r="Z130" s="207"/>
      <c r="AA130" s="201"/>
      <c r="AB130" s="191"/>
      <c r="AC130" s="190"/>
      <c r="AD130" s="190"/>
      <c r="AE130" s="190"/>
      <c r="AF130" s="190"/>
      <c r="AG130" s="190"/>
      <c r="AH130" s="190"/>
      <c r="AI130" s="190"/>
      <c r="AJ130" s="190"/>
      <c r="AK130" s="190"/>
      <c r="AL130" s="190"/>
      <c r="AM130" s="229"/>
      <c r="AN130" s="189"/>
      <c r="AO130" s="193"/>
      <c r="AP130" s="193"/>
      <c r="AQ130" s="190"/>
      <c r="AR130" s="190"/>
      <c r="AS130" s="190"/>
      <c r="AT130" s="190"/>
      <c r="AU130" s="193"/>
      <c r="AV130" s="193"/>
      <c r="AW130" s="505"/>
      <c r="AX130" s="200"/>
      <c r="AY130" s="190"/>
      <c r="AZ130" s="203"/>
      <c r="BA130" s="203"/>
      <c r="BB130" s="203"/>
      <c r="BC130" s="203"/>
      <c r="BD130" s="203"/>
      <c r="BE130" s="203"/>
      <c r="BF130" s="203"/>
      <c r="BG130" s="203"/>
      <c r="BH130" s="203"/>
      <c r="BI130" s="203"/>
      <c r="BJ130" s="203"/>
      <c r="BK130" s="203"/>
      <c r="BL130" s="203"/>
      <c r="BM130" s="203"/>
      <c r="BN130" s="203"/>
      <c r="BO130" s="203"/>
      <c r="BP130" s="203"/>
      <c r="BQ130" s="203"/>
      <c r="BR130" s="203"/>
      <c r="BS130" s="203"/>
      <c r="BT130" s="191"/>
      <c r="BU130" s="190"/>
      <c r="BV130" s="186"/>
      <c r="BW130" s="186"/>
      <c r="BX130" s="186"/>
      <c r="BY130" s="186"/>
      <c r="BZ130" s="190"/>
      <c r="CA130" s="190"/>
      <c r="CB130" s="190"/>
    </row>
    <row r="131" spans="1:80" ht="15.75" customHeight="1">
      <c r="A131" s="186">
        <f t="shared" si="22"/>
        <v>124</v>
      </c>
      <c r="B131" s="217" t="s">
        <v>2058</v>
      </c>
      <c r="C131" s="334" t="s">
        <v>997</v>
      </c>
      <c r="D131" s="585" t="s">
        <v>5407</v>
      </c>
      <c r="E131" s="190" t="s">
        <v>5409</v>
      </c>
      <c r="F131" s="191" t="s">
        <v>12</v>
      </c>
      <c r="G131" s="186" t="s">
        <v>2062</v>
      </c>
      <c r="H131" s="186" t="s">
        <v>9</v>
      </c>
      <c r="I131" s="186" t="s">
        <v>446</v>
      </c>
      <c r="J131" s="192" t="s">
        <v>447</v>
      </c>
      <c r="K131" s="186" t="s">
        <v>1212</v>
      </c>
      <c r="L131" s="190" t="s">
        <v>5347</v>
      </c>
      <c r="M131" s="202" t="s">
        <v>85</v>
      </c>
      <c r="N131" s="220"/>
      <c r="O131" s="194"/>
      <c r="P131" s="492"/>
      <c r="Q131" s="196" t="str">
        <f t="shared" ca="1" si="13"/>
        <v>122 Tahun 2 Bulan</v>
      </c>
      <c r="R131" s="190"/>
      <c r="S131" s="206"/>
      <c r="T131" s="198" t="str">
        <f t="shared" ca="1" si="18"/>
        <v>122Tahun</v>
      </c>
      <c r="U131" s="199" t="str">
        <f t="shared" ca="1" si="19"/>
        <v>3Bulan</v>
      </c>
      <c r="V131" s="186"/>
      <c r="W131" s="189" t="s">
        <v>448</v>
      </c>
      <c r="X131" s="313" t="s">
        <v>5411</v>
      </c>
      <c r="Y131" s="190"/>
      <c r="Z131" s="207"/>
      <c r="AA131" s="201"/>
      <c r="AB131" s="191"/>
      <c r="AC131" s="190"/>
      <c r="AD131" s="190"/>
      <c r="AE131" s="190"/>
      <c r="AF131" s="190"/>
      <c r="AG131" s="190"/>
      <c r="AH131" s="190"/>
      <c r="AI131" s="190"/>
      <c r="AJ131" s="190"/>
      <c r="AK131" s="190"/>
      <c r="AL131" s="190"/>
      <c r="AM131" s="229"/>
      <c r="AN131" s="189"/>
      <c r="AO131" s="193"/>
      <c r="AP131" s="193"/>
      <c r="AQ131" s="190"/>
      <c r="AR131" s="190"/>
      <c r="AS131" s="190"/>
      <c r="AT131" s="190"/>
      <c r="AU131" s="193"/>
      <c r="AV131" s="193"/>
      <c r="AW131" s="505"/>
      <c r="AX131" s="200"/>
      <c r="AY131" s="190"/>
      <c r="AZ131" s="203"/>
      <c r="BA131" s="203"/>
      <c r="BB131" s="203"/>
      <c r="BC131" s="203"/>
      <c r="BD131" s="203"/>
      <c r="BE131" s="203"/>
      <c r="BF131" s="203"/>
      <c r="BG131" s="203"/>
      <c r="BH131" s="203"/>
      <c r="BI131" s="203"/>
      <c r="BJ131" s="203"/>
      <c r="BK131" s="203"/>
      <c r="BL131" s="203"/>
      <c r="BM131" s="203"/>
      <c r="BN131" s="203"/>
      <c r="BO131" s="203"/>
      <c r="BP131" s="203"/>
      <c r="BQ131" s="203"/>
      <c r="BR131" s="203"/>
      <c r="BS131" s="203"/>
      <c r="BT131" s="191"/>
      <c r="BU131" s="190"/>
      <c r="BV131" s="186"/>
      <c r="BW131" s="186"/>
      <c r="BX131" s="186"/>
      <c r="BY131" s="186"/>
      <c r="BZ131" s="190"/>
      <c r="CA131" s="190"/>
      <c r="CB131" s="190"/>
    </row>
    <row r="132" spans="1:80" ht="15.75" customHeight="1">
      <c r="A132" s="186">
        <f t="shared" si="22"/>
        <v>125</v>
      </c>
      <c r="B132" s="217" t="s">
        <v>2058</v>
      </c>
      <c r="C132" s="334" t="s">
        <v>997</v>
      </c>
      <c r="D132" s="217" t="s">
        <v>4271</v>
      </c>
      <c r="E132" s="190" t="s">
        <v>2595</v>
      </c>
      <c r="F132" s="191" t="s">
        <v>12</v>
      </c>
      <c r="G132" s="186" t="s">
        <v>2062</v>
      </c>
      <c r="H132" s="186" t="s">
        <v>3218</v>
      </c>
      <c r="I132" s="202" t="s">
        <v>176</v>
      </c>
      <c r="J132" s="186" t="s">
        <v>4715</v>
      </c>
      <c r="K132" s="186" t="s">
        <v>3379</v>
      </c>
      <c r="L132" s="190" t="s">
        <v>3379</v>
      </c>
      <c r="M132" s="202" t="s">
        <v>85</v>
      </c>
      <c r="N132" s="193"/>
      <c r="O132" s="193"/>
      <c r="P132" s="491"/>
      <c r="Q132" s="196" t="str">
        <f t="shared" ref="Q132:Q195" ca="1" si="26">(DATEDIF($P132,NOW(),"Y")&amp;" Tahun ")&amp;(DATEDIF($P132,NOW(),"YM")&amp;" Bulan")</f>
        <v>122 Tahun 2 Bulan</v>
      </c>
      <c r="R132" s="239"/>
      <c r="S132" s="239">
        <v>43507</v>
      </c>
      <c r="T132" s="198" t="str">
        <f t="shared" ca="1" si="18"/>
        <v>3Tahun</v>
      </c>
      <c r="U132" s="199" t="str">
        <f t="shared" ca="1" si="19"/>
        <v>0Bulan</v>
      </c>
      <c r="V132" s="186" t="s">
        <v>3379</v>
      </c>
      <c r="W132" s="209" t="s">
        <v>111</v>
      </c>
      <c r="X132" s="217" t="s">
        <v>4272</v>
      </c>
      <c r="Y132" s="190"/>
      <c r="Z132" s="226"/>
      <c r="AA132" s="201"/>
      <c r="AB132" s="193"/>
      <c r="AC132" s="190"/>
      <c r="AD132" s="219"/>
      <c r="AE132" s="190"/>
      <c r="AF132" s="219"/>
      <c r="AG132" s="190"/>
      <c r="AH132" s="219"/>
      <c r="AI132" s="190"/>
      <c r="AJ132" s="190"/>
      <c r="AK132" s="190"/>
      <c r="AL132" s="190"/>
      <c r="AM132" s="224"/>
      <c r="AN132" s="189"/>
      <c r="AO132" s="223"/>
      <c r="AP132" s="223"/>
      <c r="AQ132" s="190"/>
      <c r="AR132" s="190"/>
      <c r="AS132" s="190"/>
      <c r="AT132" s="190"/>
      <c r="AU132" s="223"/>
      <c r="AV132" s="223"/>
      <c r="AW132" s="509"/>
      <c r="AX132" s="223"/>
      <c r="AY132" s="190"/>
      <c r="AZ132" s="203"/>
      <c r="BA132" s="203"/>
      <c r="BB132" s="203"/>
      <c r="BC132" s="203"/>
      <c r="BD132" s="203"/>
      <c r="BE132" s="203"/>
      <c r="BF132" s="203"/>
      <c r="BG132" s="203"/>
      <c r="BH132" s="203"/>
      <c r="BI132" s="203"/>
      <c r="BJ132" s="203"/>
      <c r="BK132" s="203"/>
      <c r="BL132" s="203"/>
      <c r="BM132" s="203"/>
      <c r="BN132" s="203"/>
      <c r="BO132" s="203"/>
      <c r="BP132" s="203"/>
      <c r="BQ132" s="203"/>
      <c r="BR132" s="203"/>
      <c r="BS132" s="203"/>
      <c r="BT132" s="227"/>
      <c r="BU132" s="190"/>
      <c r="BV132" s="186">
        <v>0</v>
      </c>
      <c r="BW132" s="186">
        <v>0</v>
      </c>
      <c r="BX132" s="186">
        <f t="shared" ref="BX132:BX152" si="27">BV132-BW132</f>
        <v>0</v>
      </c>
      <c r="BY132" s="186">
        <v>12</v>
      </c>
      <c r="BZ132" s="190"/>
      <c r="CA132" s="190"/>
      <c r="CB132" s="190"/>
    </row>
    <row r="133" spans="1:80" ht="15.75" customHeight="1">
      <c r="A133" s="186">
        <f t="shared" si="22"/>
        <v>126</v>
      </c>
      <c r="B133" s="217" t="s">
        <v>2058</v>
      </c>
      <c r="C133" s="334" t="s">
        <v>997</v>
      </c>
      <c r="D133" s="217" t="s">
        <v>3653</v>
      </c>
      <c r="E133" s="190" t="s">
        <v>3654</v>
      </c>
      <c r="F133" s="191" t="s">
        <v>12</v>
      </c>
      <c r="G133" s="186" t="s">
        <v>2062</v>
      </c>
      <c r="H133" s="186" t="s">
        <v>1015</v>
      </c>
      <c r="I133" s="202" t="s">
        <v>176</v>
      </c>
      <c r="J133" s="186" t="s">
        <v>3795</v>
      </c>
      <c r="K133" s="186" t="s">
        <v>1212</v>
      </c>
      <c r="L133" s="190"/>
      <c r="M133" s="202" t="s">
        <v>85</v>
      </c>
      <c r="N133" s="193" t="s">
        <v>2604</v>
      </c>
      <c r="O133" s="193" t="s">
        <v>3655</v>
      </c>
      <c r="P133" s="491">
        <v>36973</v>
      </c>
      <c r="Q133" s="196" t="str">
        <f t="shared" ca="1" si="26"/>
        <v>20 Tahun 11 Bulan</v>
      </c>
      <c r="R133" s="239"/>
      <c r="S133" s="239">
        <v>44075</v>
      </c>
      <c r="T133" s="198" t="str">
        <f t="shared" ca="1" si="18"/>
        <v>1Tahun</v>
      </c>
      <c r="U133" s="199" t="str">
        <f t="shared" ca="1" si="19"/>
        <v>6Bulan</v>
      </c>
      <c r="V133" s="186"/>
      <c r="W133" s="209"/>
      <c r="X133" s="217"/>
      <c r="Y133" s="190"/>
      <c r="Z133" s="226" t="s">
        <v>3656</v>
      </c>
      <c r="AA133" s="331" t="s">
        <v>997</v>
      </c>
      <c r="AB133" s="193" t="s">
        <v>354</v>
      </c>
      <c r="AC133" s="190" t="s">
        <v>412</v>
      </c>
      <c r="AD133" s="190" t="s">
        <v>412</v>
      </c>
      <c r="AE133" s="190" t="s">
        <v>412</v>
      </c>
      <c r="AF133" s="190" t="s">
        <v>412</v>
      </c>
      <c r="AG133" s="190" t="s">
        <v>412</v>
      </c>
      <c r="AH133" s="190" t="s">
        <v>412</v>
      </c>
      <c r="AI133" s="190" t="s">
        <v>412</v>
      </c>
      <c r="AJ133" s="190" t="s">
        <v>412</v>
      </c>
      <c r="AK133" s="190" t="s">
        <v>412</v>
      </c>
      <c r="AL133" s="190" t="s">
        <v>412</v>
      </c>
      <c r="AM133" s="361"/>
      <c r="AN133" s="189" t="s">
        <v>3714</v>
      </c>
      <c r="AO133" s="223" t="s">
        <v>3713</v>
      </c>
      <c r="AP133" s="223" t="s">
        <v>3715</v>
      </c>
      <c r="AQ133" s="190" t="s">
        <v>412</v>
      </c>
      <c r="AR133" s="190" t="s">
        <v>412</v>
      </c>
      <c r="AS133" s="190" t="s">
        <v>412</v>
      </c>
      <c r="AT133" s="190" t="s">
        <v>412</v>
      </c>
      <c r="AU133" s="190" t="s">
        <v>412</v>
      </c>
      <c r="AV133" s="190" t="s">
        <v>412</v>
      </c>
      <c r="AW133" s="509" t="s">
        <v>3660</v>
      </c>
      <c r="AX133" s="200" t="s">
        <v>78</v>
      </c>
      <c r="AY133" s="190" t="s">
        <v>412</v>
      </c>
      <c r="AZ133" s="203"/>
      <c r="BA133" s="203"/>
      <c r="BB133" s="203"/>
      <c r="BC133" s="203"/>
      <c r="BD133" s="203"/>
      <c r="BE133" s="203"/>
      <c r="BF133" s="203"/>
      <c r="BG133" s="203"/>
      <c r="BH133" s="203"/>
      <c r="BI133" s="203"/>
      <c r="BJ133" s="203"/>
      <c r="BK133" s="203"/>
      <c r="BL133" s="203"/>
      <c r="BM133" s="203"/>
      <c r="BN133" s="203"/>
      <c r="BO133" s="203"/>
      <c r="BP133" s="203"/>
      <c r="BQ133" s="203"/>
      <c r="BR133" s="203"/>
      <c r="BS133" s="203"/>
      <c r="BT133" s="227" t="s">
        <v>3726</v>
      </c>
      <c r="BU133" s="190"/>
      <c r="BV133" s="186">
        <f>12-8</f>
        <v>4</v>
      </c>
      <c r="BW133" s="186">
        <v>0</v>
      </c>
      <c r="BX133" s="186">
        <f t="shared" si="27"/>
        <v>4</v>
      </c>
      <c r="BY133" s="186">
        <v>12</v>
      </c>
      <c r="BZ133" s="190"/>
      <c r="CA133" s="190"/>
      <c r="CB133" s="190"/>
    </row>
    <row r="134" spans="1:80" ht="15.75" customHeight="1">
      <c r="A134" s="186">
        <f t="shared" si="22"/>
        <v>127</v>
      </c>
      <c r="B134" s="217" t="s">
        <v>2058</v>
      </c>
      <c r="C134" s="334" t="s">
        <v>997</v>
      </c>
      <c r="D134" s="217" t="s">
        <v>3657</v>
      </c>
      <c r="E134" s="190" t="s">
        <v>3807</v>
      </c>
      <c r="F134" s="191" t="s">
        <v>12</v>
      </c>
      <c r="G134" s="186" t="s">
        <v>2062</v>
      </c>
      <c r="H134" s="186" t="s">
        <v>304</v>
      </c>
      <c r="I134" s="202" t="s">
        <v>66</v>
      </c>
      <c r="J134" s="186" t="s">
        <v>383</v>
      </c>
      <c r="K134" s="186" t="s">
        <v>5003</v>
      </c>
      <c r="L134" s="190" t="s">
        <v>412</v>
      </c>
      <c r="M134" s="202" t="s">
        <v>70</v>
      </c>
      <c r="N134" s="193" t="s">
        <v>3808</v>
      </c>
      <c r="O134" s="193" t="s">
        <v>72</v>
      </c>
      <c r="P134" s="491">
        <v>24431</v>
      </c>
      <c r="Q134" s="196" t="str">
        <f t="shared" ca="1" si="26"/>
        <v>55 Tahun 3 Bulan</v>
      </c>
      <c r="R134" s="239"/>
      <c r="S134" s="362" t="s">
        <v>3136</v>
      </c>
      <c r="T134" s="198" t="str">
        <f t="shared" ca="1" si="18"/>
        <v>116Tahun</v>
      </c>
      <c r="U134" s="199" t="str">
        <f t="shared" ca="1" si="19"/>
        <v>9Bulan</v>
      </c>
      <c r="V134" s="186"/>
      <c r="W134" s="209" t="s">
        <v>1</v>
      </c>
      <c r="X134" s="217" t="s">
        <v>412</v>
      </c>
      <c r="Y134" s="190" t="s">
        <v>412</v>
      </c>
      <c r="Z134" s="226" t="s">
        <v>3658</v>
      </c>
      <c r="AA134" s="201" t="s">
        <v>3809</v>
      </c>
      <c r="AB134" s="193" t="s">
        <v>354</v>
      </c>
      <c r="AC134" s="190" t="s">
        <v>412</v>
      </c>
      <c r="AD134" s="219" t="s">
        <v>412</v>
      </c>
      <c r="AE134" s="190" t="s">
        <v>3810</v>
      </c>
      <c r="AF134" s="219">
        <v>2009</v>
      </c>
      <c r="AG134" s="190" t="s">
        <v>3811</v>
      </c>
      <c r="AH134" s="363" t="s">
        <v>3812</v>
      </c>
      <c r="AI134" s="190" t="s">
        <v>3813</v>
      </c>
      <c r="AJ134" s="226" t="s">
        <v>3814</v>
      </c>
      <c r="AK134" s="190" t="s">
        <v>3384</v>
      </c>
      <c r="AL134" s="226" t="s">
        <v>3757</v>
      </c>
      <c r="AM134" s="361"/>
      <c r="AN134" s="189" t="s">
        <v>3815</v>
      </c>
      <c r="AO134" s="223" t="s">
        <v>3816</v>
      </c>
      <c r="AP134" s="223" t="s">
        <v>3817</v>
      </c>
      <c r="AQ134" s="190" t="s">
        <v>412</v>
      </c>
      <c r="AR134" s="190" t="s">
        <v>412</v>
      </c>
      <c r="AS134" s="190" t="s">
        <v>412</v>
      </c>
      <c r="AT134" s="190" t="s">
        <v>412</v>
      </c>
      <c r="AU134" s="190" t="s">
        <v>412</v>
      </c>
      <c r="AV134" s="190" t="s">
        <v>412</v>
      </c>
      <c r="AW134" s="509" t="s">
        <v>3659</v>
      </c>
      <c r="AX134" s="200" t="s">
        <v>78</v>
      </c>
      <c r="AY134" s="190" t="s">
        <v>412</v>
      </c>
      <c r="AZ134" s="203"/>
      <c r="BA134" s="203"/>
      <c r="BB134" s="203"/>
      <c r="BC134" s="203"/>
      <c r="BD134" s="203"/>
      <c r="BE134" s="203"/>
      <c r="BF134" s="203"/>
      <c r="BG134" s="203"/>
      <c r="BH134" s="203"/>
      <c r="BI134" s="203"/>
      <c r="BJ134" s="203"/>
      <c r="BK134" s="203"/>
      <c r="BL134" s="203"/>
      <c r="BM134" s="203"/>
      <c r="BN134" s="203"/>
      <c r="BO134" s="203"/>
      <c r="BP134" s="203"/>
      <c r="BQ134" s="203"/>
      <c r="BR134" s="203"/>
      <c r="BS134" s="203"/>
      <c r="BT134" s="227" t="s">
        <v>3818</v>
      </c>
      <c r="BU134" s="190"/>
      <c r="BV134" s="186">
        <v>12</v>
      </c>
      <c r="BW134" s="186">
        <v>0</v>
      </c>
      <c r="BX134" s="186">
        <f t="shared" si="27"/>
        <v>12</v>
      </c>
      <c r="BY134" s="186">
        <v>12</v>
      </c>
      <c r="BZ134" s="190"/>
      <c r="CA134" s="190"/>
      <c r="CB134" s="190"/>
    </row>
    <row r="135" spans="1:80" ht="15.75" customHeight="1">
      <c r="A135" s="186">
        <f t="shared" si="22"/>
        <v>128</v>
      </c>
      <c r="B135" s="217" t="s">
        <v>2058</v>
      </c>
      <c r="C135" s="228" t="s">
        <v>4319</v>
      </c>
      <c r="D135" s="217" t="s">
        <v>3661</v>
      </c>
      <c r="E135" s="190" t="s">
        <v>3788</v>
      </c>
      <c r="F135" s="191" t="s">
        <v>12</v>
      </c>
      <c r="G135" s="186" t="s">
        <v>2062</v>
      </c>
      <c r="H135" s="186" t="s">
        <v>209</v>
      </c>
      <c r="I135" s="202" t="s">
        <v>176</v>
      </c>
      <c r="J135" s="186" t="s">
        <v>209</v>
      </c>
      <c r="K135" s="186"/>
      <c r="L135" s="190" t="s">
        <v>412</v>
      </c>
      <c r="M135" s="202" t="s">
        <v>70</v>
      </c>
      <c r="N135" s="193" t="s">
        <v>190</v>
      </c>
      <c r="O135" s="193" t="s">
        <v>3664</v>
      </c>
      <c r="P135" s="491">
        <v>32440</v>
      </c>
      <c r="Q135" s="196" t="str">
        <f t="shared" ca="1" si="26"/>
        <v>33 Tahun 4 Bulan</v>
      </c>
      <c r="R135" s="239"/>
      <c r="S135" s="239">
        <v>43361</v>
      </c>
      <c r="T135" s="198" t="str">
        <f t="shared" ca="1" si="18"/>
        <v>3Tahun</v>
      </c>
      <c r="U135" s="199" t="str">
        <f t="shared" ca="1" si="19"/>
        <v>5Bulan</v>
      </c>
      <c r="V135" s="186"/>
      <c r="W135" s="209" t="s">
        <v>88</v>
      </c>
      <c r="X135" s="217" t="s">
        <v>412</v>
      </c>
      <c r="Y135" s="190" t="s">
        <v>412</v>
      </c>
      <c r="Z135" s="226" t="s">
        <v>3663</v>
      </c>
      <c r="AA135" s="201" t="s">
        <v>3789</v>
      </c>
      <c r="AB135" s="193" t="s">
        <v>354</v>
      </c>
      <c r="AC135" s="190" t="s">
        <v>412</v>
      </c>
      <c r="AD135" s="190" t="s">
        <v>412</v>
      </c>
      <c r="AE135" s="190" t="s">
        <v>412</v>
      </c>
      <c r="AF135" s="190" t="s">
        <v>412</v>
      </c>
      <c r="AG135" s="190" t="s">
        <v>412</v>
      </c>
      <c r="AH135" s="190" t="s">
        <v>412</v>
      </c>
      <c r="AI135" s="190" t="s">
        <v>412</v>
      </c>
      <c r="AJ135" s="190" t="s">
        <v>412</v>
      </c>
      <c r="AK135" s="190" t="s">
        <v>412</v>
      </c>
      <c r="AL135" s="190" t="s">
        <v>412</v>
      </c>
      <c r="AM135" s="361"/>
      <c r="AN135" s="189" t="s">
        <v>3790</v>
      </c>
      <c r="AO135" s="223" t="s">
        <v>3791</v>
      </c>
      <c r="AP135" s="226" t="s">
        <v>3663</v>
      </c>
      <c r="AQ135" s="190" t="s">
        <v>412</v>
      </c>
      <c r="AR135" s="190" t="s">
        <v>412</v>
      </c>
      <c r="AS135" s="190" t="s">
        <v>412</v>
      </c>
      <c r="AT135" s="190" t="s">
        <v>412</v>
      </c>
      <c r="AU135" s="190" t="s">
        <v>412</v>
      </c>
      <c r="AV135" s="190" t="s">
        <v>412</v>
      </c>
      <c r="AW135" s="509" t="s">
        <v>3662</v>
      </c>
      <c r="AX135" s="200" t="s">
        <v>78</v>
      </c>
      <c r="AY135" s="190" t="s">
        <v>412</v>
      </c>
      <c r="AZ135" s="203"/>
      <c r="BA135" s="203"/>
      <c r="BB135" s="203"/>
      <c r="BC135" s="203"/>
      <c r="BD135" s="203"/>
      <c r="BE135" s="203"/>
      <c r="BF135" s="203"/>
      <c r="BG135" s="203"/>
      <c r="BH135" s="203"/>
      <c r="BI135" s="203"/>
      <c r="BJ135" s="203"/>
      <c r="BK135" s="203"/>
      <c r="BL135" s="203"/>
      <c r="BM135" s="203"/>
      <c r="BN135" s="203"/>
      <c r="BO135" s="203"/>
      <c r="BP135" s="203"/>
      <c r="BQ135" s="203"/>
      <c r="BR135" s="203"/>
      <c r="BS135" s="203"/>
      <c r="BT135" s="227" t="s">
        <v>412</v>
      </c>
      <c r="BU135" s="190"/>
      <c r="BV135" s="186">
        <v>12</v>
      </c>
      <c r="BW135" s="186">
        <v>0</v>
      </c>
      <c r="BX135" s="186">
        <f t="shared" si="27"/>
        <v>12</v>
      </c>
      <c r="BY135" s="186">
        <v>12</v>
      </c>
      <c r="BZ135" s="190"/>
      <c r="CA135" s="190"/>
      <c r="CB135" s="190"/>
    </row>
    <row r="136" spans="1:80" ht="15.75" customHeight="1">
      <c r="A136" s="186">
        <f t="shared" si="22"/>
        <v>129</v>
      </c>
      <c r="B136" s="217" t="s">
        <v>2058</v>
      </c>
      <c r="C136" s="334" t="s">
        <v>997</v>
      </c>
      <c r="D136" s="217" t="s">
        <v>1070</v>
      </c>
      <c r="E136" s="190" t="s">
        <v>3779</v>
      </c>
      <c r="F136" s="191" t="s">
        <v>12</v>
      </c>
      <c r="G136" s="186" t="s">
        <v>2062</v>
      </c>
      <c r="H136" s="186" t="s">
        <v>343</v>
      </c>
      <c r="I136" s="202" t="s">
        <v>66</v>
      </c>
      <c r="J136" s="186" t="s">
        <v>344</v>
      </c>
      <c r="K136" s="186" t="s">
        <v>1212</v>
      </c>
      <c r="L136" s="190" t="s">
        <v>412</v>
      </c>
      <c r="M136" s="202" t="s">
        <v>85</v>
      </c>
      <c r="N136" s="193" t="s">
        <v>228</v>
      </c>
      <c r="O136" s="193" t="s">
        <v>3665</v>
      </c>
      <c r="P136" s="491">
        <v>29300</v>
      </c>
      <c r="Q136" s="196" t="str">
        <f t="shared" ca="1" si="26"/>
        <v>41 Tahun 11 Bulan</v>
      </c>
      <c r="R136" s="239"/>
      <c r="S136" s="239">
        <v>43983</v>
      </c>
      <c r="T136" s="198" t="str">
        <f t="shared" ca="1" si="18"/>
        <v>1Tahun</v>
      </c>
      <c r="U136" s="199" t="str">
        <f t="shared" ca="1" si="19"/>
        <v>9Bulan</v>
      </c>
      <c r="V136" s="186"/>
      <c r="W136" s="209" t="s">
        <v>111</v>
      </c>
      <c r="X136" s="217" t="s">
        <v>412</v>
      </c>
      <c r="Y136" s="190" t="s">
        <v>3780</v>
      </c>
      <c r="Z136" s="226" t="s">
        <v>3666</v>
      </c>
      <c r="AA136" s="331" t="s">
        <v>997</v>
      </c>
      <c r="AB136" s="193" t="s">
        <v>354</v>
      </c>
      <c r="AC136" s="190" t="s">
        <v>3781</v>
      </c>
      <c r="AD136" s="219">
        <v>26331</v>
      </c>
      <c r="AE136" s="190" t="s">
        <v>3782</v>
      </c>
      <c r="AF136" s="219">
        <v>38686</v>
      </c>
      <c r="AG136" s="190" t="s">
        <v>3783</v>
      </c>
      <c r="AH136" s="219">
        <v>39347</v>
      </c>
      <c r="AI136" s="190" t="s">
        <v>3784</v>
      </c>
      <c r="AJ136" s="219">
        <v>42811</v>
      </c>
      <c r="AK136" s="190" t="s">
        <v>412</v>
      </c>
      <c r="AL136" s="190" t="s">
        <v>412</v>
      </c>
      <c r="AM136" s="361"/>
      <c r="AN136" s="189" t="s">
        <v>3785</v>
      </c>
      <c r="AO136" s="223" t="s">
        <v>3786</v>
      </c>
      <c r="AP136" s="223" t="s">
        <v>3787</v>
      </c>
      <c r="AQ136" s="190" t="s">
        <v>412</v>
      </c>
      <c r="AR136" s="190" t="s">
        <v>412</v>
      </c>
      <c r="AS136" s="190" t="s">
        <v>412</v>
      </c>
      <c r="AT136" s="190" t="s">
        <v>412</v>
      </c>
      <c r="AU136" s="190" t="s">
        <v>412</v>
      </c>
      <c r="AV136" s="190" t="s">
        <v>412</v>
      </c>
      <c r="AW136" s="509" t="s">
        <v>3667</v>
      </c>
      <c r="AX136" s="200" t="s">
        <v>78</v>
      </c>
      <c r="AY136" s="190" t="s">
        <v>412</v>
      </c>
      <c r="AZ136" s="203"/>
      <c r="BA136" s="203"/>
      <c r="BB136" s="203"/>
      <c r="BC136" s="203"/>
      <c r="BD136" s="203"/>
      <c r="BE136" s="203"/>
      <c r="BF136" s="203"/>
      <c r="BG136" s="203"/>
      <c r="BH136" s="203"/>
      <c r="BI136" s="203"/>
      <c r="BJ136" s="203"/>
      <c r="BK136" s="203"/>
      <c r="BL136" s="203"/>
      <c r="BM136" s="203"/>
      <c r="BN136" s="203"/>
      <c r="BO136" s="203"/>
      <c r="BP136" s="203"/>
      <c r="BQ136" s="203"/>
      <c r="BR136" s="203"/>
      <c r="BS136" s="203"/>
      <c r="BT136" s="227" t="s">
        <v>412</v>
      </c>
      <c r="BU136" s="190"/>
      <c r="BV136" s="186">
        <f>12-5</f>
        <v>7</v>
      </c>
      <c r="BW136" s="186">
        <v>0</v>
      </c>
      <c r="BX136" s="186">
        <f t="shared" si="27"/>
        <v>7</v>
      </c>
      <c r="BY136" s="186">
        <v>12</v>
      </c>
      <c r="BZ136" s="190"/>
      <c r="CA136" s="190"/>
      <c r="CB136" s="190"/>
    </row>
    <row r="137" spans="1:80" ht="15.75" customHeight="1">
      <c r="A137" s="186">
        <f t="shared" si="22"/>
        <v>130</v>
      </c>
      <c r="B137" s="217" t="s">
        <v>2058</v>
      </c>
      <c r="C137" s="334" t="s">
        <v>997</v>
      </c>
      <c r="D137" s="217" t="s">
        <v>3668</v>
      </c>
      <c r="E137" s="190" t="s">
        <v>3086</v>
      </c>
      <c r="F137" s="191" t="s">
        <v>12</v>
      </c>
      <c r="G137" s="186" t="s">
        <v>2062</v>
      </c>
      <c r="H137" s="186" t="s">
        <v>98</v>
      </c>
      <c r="I137" s="202" t="s">
        <v>99</v>
      </c>
      <c r="J137" s="186" t="s">
        <v>99</v>
      </c>
      <c r="K137" s="192" t="s">
        <v>1212</v>
      </c>
      <c r="L137" s="190" t="s">
        <v>412</v>
      </c>
      <c r="M137" s="202" t="s">
        <v>85</v>
      </c>
      <c r="N137" s="193" t="s">
        <v>71</v>
      </c>
      <c r="O137" s="193" t="s">
        <v>3669</v>
      </c>
      <c r="P137" s="491">
        <v>31483</v>
      </c>
      <c r="Q137" s="196" t="str">
        <f t="shared" ca="1" si="26"/>
        <v>35 Tahun 11 Bulan</v>
      </c>
      <c r="R137" s="239"/>
      <c r="S137" s="362" t="s">
        <v>3757</v>
      </c>
      <c r="T137" s="198" t="str">
        <f t="shared" ca="1" si="18"/>
        <v>116Tahun</v>
      </c>
      <c r="U137" s="199" t="str">
        <f t="shared" ca="1" si="19"/>
        <v>9Bulan</v>
      </c>
      <c r="V137" s="186"/>
      <c r="W137" s="209" t="s">
        <v>88</v>
      </c>
      <c r="X137" s="217" t="s">
        <v>412</v>
      </c>
      <c r="Y137" s="190" t="s">
        <v>412</v>
      </c>
      <c r="Z137" s="226" t="s">
        <v>3670</v>
      </c>
      <c r="AA137" s="201" t="s">
        <v>3758</v>
      </c>
      <c r="AB137" s="193" t="s">
        <v>76</v>
      </c>
      <c r="AC137" s="190" t="s">
        <v>3759</v>
      </c>
      <c r="AD137" s="219">
        <v>29662</v>
      </c>
      <c r="AE137" s="190" t="s">
        <v>3760</v>
      </c>
      <c r="AF137" s="219">
        <v>40763</v>
      </c>
      <c r="AG137" s="190" t="s">
        <v>412</v>
      </c>
      <c r="AH137" s="190" t="s">
        <v>412</v>
      </c>
      <c r="AI137" s="190" t="s">
        <v>412</v>
      </c>
      <c r="AJ137" s="190" t="s">
        <v>412</v>
      </c>
      <c r="AK137" s="190" t="s">
        <v>412</v>
      </c>
      <c r="AL137" s="190" t="s">
        <v>412</v>
      </c>
      <c r="AM137" s="361"/>
      <c r="AN137" s="189" t="s">
        <v>3761</v>
      </c>
      <c r="AO137" s="223" t="s">
        <v>3762</v>
      </c>
      <c r="AP137" s="223" t="s">
        <v>3763</v>
      </c>
      <c r="AQ137" s="190" t="s">
        <v>412</v>
      </c>
      <c r="AR137" s="190" t="s">
        <v>412</v>
      </c>
      <c r="AS137" s="190" t="s">
        <v>412</v>
      </c>
      <c r="AT137" s="190" t="s">
        <v>412</v>
      </c>
      <c r="AU137" s="190" t="s">
        <v>412</v>
      </c>
      <c r="AV137" s="190" t="s">
        <v>412</v>
      </c>
      <c r="AW137" s="509" t="s">
        <v>3671</v>
      </c>
      <c r="AX137" s="200" t="s">
        <v>78</v>
      </c>
      <c r="AY137" s="190" t="s">
        <v>412</v>
      </c>
      <c r="AZ137" s="203"/>
      <c r="BA137" s="203"/>
      <c r="BB137" s="203"/>
      <c r="BC137" s="203"/>
      <c r="BD137" s="203"/>
      <c r="BE137" s="203"/>
      <c r="BF137" s="203"/>
      <c r="BG137" s="203"/>
      <c r="BH137" s="203"/>
      <c r="BI137" s="203"/>
      <c r="BJ137" s="203"/>
      <c r="BK137" s="203"/>
      <c r="BL137" s="203"/>
      <c r="BM137" s="203"/>
      <c r="BN137" s="203"/>
      <c r="BO137" s="203"/>
      <c r="BP137" s="203"/>
      <c r="BQ137" s="203"/>
      <c r="BR137" s="203"/>
      <c r="BS137" s="203"/>
      <c r="BT137" s="227"/>
      <c r="BU137" s="190"/>
      <c r="BV137" s="186">
        <v>12</v>
      </c>
      <c r="BW137" s="186">
        <v>0</v>
      </c>
      <c r="BX137" s="186">
        <f t="shared" si="27"/>
        <v>12</v>
      </c>
      <c r="BY137" s="186">
        <v>12</v>
      </c>
      <c r="BZ137" s="190"/>
      <c r="CA137" s="190"/>
      <c r="CB137" s="190"/>
    </row>
    <row r="138" spans="1:80" ht="15.75" customHeight="1">
      <c r="A138" s="186">
        <f t="shared" si="22"/>
        <v>131</v>
      </c>
      <c r="B138" s="217" t="s">
        <v>2058</v>
      </c>
      <c r="C138" s="228" t="s">
        <v>3484</v>
      </c>
      <c r="D138" s="217" t="s">
        <v>3679</v>
      </c>
      <c r="E138" s="190" t="s">
        <v>2764</v>
      </c>
      <c r="F138" s="191" t="s">
        <v>12</v>
      </c>
      <c r="G138" s="186" t="s">
        <v>2062</v>
      </c>
      <c r="H138" s="186" t="s">
        <v>98</v>
      </c>
      <c r="I138" s="186" t="s">
        <v>99</v>
      </c>
      <c r="J138" s="186" t="s">
        <v>99</v>
      </c>
      <c r="K138" s="192" t="s">
        <v>1212</v>
      </c>
      <c r="L138" s="190" t="s">
        <v>412</v>
      </c>
      <c r="M138" s="202" t="s">
        <v>85</v>
      </c>
      <c r="N138" s="193" t="s">
        <v>71</v>
      </c>
      <c r="O138" s="193" t="s">
        <v>3678</v>
      </c>
      <c r="P138" s="491">
        <v>34957</v>
      </c>
      <c r="Q138" s="196" t="str">
        <f t="shared" ca="1" si="26"/>
        <v>26 Tahun 5 Bulan</v>
      </c>
      <c r="R138" s="239"/>
      <c r="S138" s="239">
        <v>42410</v>
      </c>
      <c r="T138" s="198" t="str">
        <f t="shared" ca="1" si="18"/>
        <v>6Tahun</v>
      </c>
      <c r="U138" s="199" t="str">
        <f t="shared" ca="1" si="19"/>
        <v>1Bulan</v>
      </c>
      <c r="V138" s="186"/>
      <c r="W138" s="209" t="s">
        <v>1081</v>
      </c>
      <c r="X138" s="217" t="s">
        <v>412</v>
      </c>
      <c r="Y138" s="190" t="s">
        <v>3756</v>
      </c>
      <c r="Z138" s="217" t="s">
        <v>3677</v>
      </c>
      <c r="AA138" s="201" t="s">
        <v>3755</v>
      </c>
      <c r="AB138" s="193" t="s">
        <v>76</v>
      </c>
      <c r="AC138" s="190" t="s">
        <v>3753</v>
      </c>
      <c r="AD138" s="219">
        <v>35306</v>
      </c>
      <c r="AE138" s="190" t="s">
        <v>3754</v>
      </c>
      <c r="AF138" s="219">
        <v>44199</v>
      </c>
      <c r="AG138" s="190" t="s">
        <v>412</v>
      </c>
      <c r="AH138" s="190" t="s">
        <v>412</v>
      </c>
      <c r="AI138" s="190" t="s">
        <v>412</v>
      </c>
      <c r="AJ138" s="190" t="s">
        <v>412</v>
      </c>
      <c r="AK138" s="190" t="s">
        <v>412</v>
      </c>
      <c r="AL138" s="190" t="s">
        <v>412</v>
      </c>
      <c r="AM138" s="361"/>
      <c r="AN138" s="189" t="s">
        <v>3752</v>
      </c>
      <c r="AO138" s="223" t="s">
        <v>3751</v>
      </c>
      <c r="AP138" s="223" t="s">
        <v>3750</v>
      </c>
      <c r="AQ138" s="223" t="s">
        <v>412</v>
      </c>
      <c r="AR138" s="223" t="s">
        <v>412</v>
      </c>
      <c r="AS138" s="223" t="s">
        <v>412</v>
      </c>
      <c r="AT138" s="223" t="s">
        <v>412</v>
      </c>
      <c r="AU138" s="223" t="s">
        <v>412</v>
      </c>
      <c r="AV138" s="223" t="s">
        <v>412</v>
      </c>
      <c r="AW138" s="509" t="s">
        <v>3676</v>
      </c>
      <c r="AX138" s="200" t="s">
        <v>78</v>
      </c>
      <c r="AY138" s="190"/>
      <c r="AZ138" s="203"/>
      <c r="BA138" s="203"/>
      <c r="BB138" s="203"/>
      <c r="BC138" s="203"/>
      <c r="BD138" s="203"/>
      <c r="BE138" s="203"/>
      <c r="BF138" s="203"/>
      <c r="BG138" s="203"/>
      <c r="BH138" s="203"/>
      <c r="BI138" s="203"/>
      <c r="BJ138" s="203"/>
      <c r="BK138" s="203"/>
      <c r="BL138" s="203"/>
      <c r="BM138" s="203"/>
      <c r="BN138" s="203"/>
      <c r="BO138" s="203"/>
      <c r="BP138" s="203"/>
      <c r="BQ138" s="203"/>
      <c r="BR138" s="203"/>
      <c r="BS138" s="203"/>
      <c r="BT138" s="227" t="s">
        <v>412</v>
      </c>
      <c r="BU138" s="190"/>
      <c r="BV138" s="186">
        <v>12</v>
      </c>
      <c r="BW138" s="186">
        <v>0</v>
      </c>
      <c r="BX138" s="186">
        <f t="shared" si="27"/>
        <v>12</v>
      </c>
      <c r="BY138" s="186">
        <v>12</v>
      </c>
      <c r="BZ138" s="190"/>
      <c r="CA138" s="190"/>
      <c r="CB138" s="190"/>
    </row>
    <row r="139" spans="1:80" ht="15.75" customHeight="1">
      <c r="A139" s="186">
        <f t="shared" ref="A139:A170" si="28">A138+1</f>
        <v>132</v>
      </c>
      <c r="B139" s="217" t="s">
        <v>2058</v>
      </c>
      <c r="C139" s="228" t="s">
        <v>4316</v>
      </c>
      <c r="D139" s="217" t="s">
        <v>3680</v>
      </c>
      <c r="E139" s="190" t="s">
        <v>3537</v>
      </c>
      <c r="F139" s="191" t="s">
        <v>12</v>
      </c>
      <c r="G139" s="186" t="s">
        <v>2062</v>
      </c>
      <c r="H139" s="186" t="s">
        <v>98</v>
      </c>
      <c r="I139" s="202" t="s">
        <v>99</v>
      </c>
      <c r="J139" s="186" t="s">
        <v>99</v>
      </c>
      <c r="K139" s="192" t="s">
        <v>1212</v>
      </c>
      <c r="L139" s="190" t="s">
        <v>412</v>
      </c>
      <c r="M139" s="202" t="s">
        <v>85</v>
      </c>
      <c r="N139" s="193" t="s">
        <v>71</v>
      </c>
      <c r="O139" s="193" t="s">
        <v>3681</v>
      </c>
      <c r="P139" s="491">
        <v>35711</v>
      </c>
      <c r="Q139" s="196" t="str">
        <f t="shared" ca="1" si="26"/>
        <v>24 Tahun 5 Bulan</v>
      </c>
      <c r="R139" s="239"/>
      <c r="S139" s="239">
        <v>43009</v>
      </c>
      <c r="T139" s="198" t="str">
        <f t="shared" ca="1" si="18"/>
        <v>4Tahun</v>
      </c>
      <c r="U139" s="199" t="str">
        <f t="shared" ca="1" si="19"/>
        <v>5Bulan</v>
      </c>
      <c r="V139" s="186"/>
      <c r="W139" s="209" t="s">
        <v>1081</v>
      </c>
      <c r="X139" s="217" t="s">
        <v>412</v>
      </c>
      <c r="Y139" s="190" t="s">
        <v>412</v>
      </c>
      <c r="Z139" s="226" t="s">
        <v>3682</v>
      </c>
      <c r="AA139" s="201" t="s">
        <v>3744</v>
      </c>
      <c r="AB139" s="193" t="s">
        <v>76</v>
      </c>
      <c r="AC139" s="190" t="s">
        <v>3745</v>
      </c>
      <c r="AD139" s="219">
        <v>35456</v>
      </c>
      <c r="AE139" s="190" t="s">
        <v>3746</v>
      </c>
      <c r="AF139" s="219">
        <v>44094</v>
      </c>
      <c r="AG139" s="190" t="s">
        <v>412</v>
      </c>
      <c r="AH139" s="190" t="s">
        <v>412</v>
      </c>
      <c r="AI139" s="190" t="s">
        <v>412</v>
      </c>
      <c r="AJ139" s="190" t="s">
        <v>412</v>
      </c>
      <c r="AK139" s="190" t="s">
        <v>412</v>
      </c>
      <c r="AL139" s="190" t="s">
        <v>412</v>
      </c>
      <c r="AM139" s="361"/>
      <c r="AN139" s="189" t="s">
        <v>3747</v>
      </c>
      <c r="AO139" s="223" t="s">
        <v>3748</v>
      </c>
      <c r="AP139" s="223" t="s">
        <v>3749</v>
      </c>
      <c r="AQ139" s="190" t="s">
        <v>412</v>
      </c>
      <c r="AR139" s="190" t="s">
        <v>412</v>
      </c>
      <c r="AS139" s="190" t="s">
        <v>412</v>
      </c>
      <c r="AT139" s="190" t="s">
        <v>412</v>
      </c>
      <c r="AU139" s="190" t="s">
        <v>412</v>
      </c>
      <c r="AV139" s="190" t="s">
        <v>412</v>
      </c>
      <c r="AW139" s="509" t="s">
        <v>3683</v>
      </c>
      <c r="AX139" s="200" t="s">
        <v>78</v>
      </c>
      <c r="AY139" s="190"/>
      <c r="AZ139" s="203"/>
      <c r="BA139" s="203"/>
      <c r="BB139" s="203"/>
      <c r="BC139" s="203"/>
      <c r="BD139" s="203"/>
      <c r="BE139" s="203"/>
      <c r="BF139" s="203"/>
      <c r="BG139" s="203"/>
      <c r="BH139" s="203"/>
      <c r="BI139" s="203"/>
      <c r="BJ139" s="203"/>
      <c r="BK139" s="203"/>
      <c r="BL139" s="203"/>
      <c r="BM139" s="203"/>
      <c r="BN139" s="203"/>
      <c r="BO139" s="203"/>
      <c r="BP139" s="203"/>
      <c r="BQ139" s="203"/>
      <c r="BR139" s="203"/>
      <c r="BS139" s="203"/>
      <c r="BT139" s="227" t="s">
        <v>412</v>
      </c>
      <c r="BU139" s="190"/>
      <c r="BV139" s="186">
        <v>12</v>
      </c>
      <c r="BW139" s="186">
        <v>0</v>
      </c>
      <c r="BX139" s="186">
        <f t="shared" si="27"/>
        <v>12</v>
      </c>
      <c r="BY139" s="186">
        <v>12</v>
      </c>
      <c r="BZ139" s="190"/>
      <c r="CA139" s="190"/>
      <c r="CB139" s="190"/>
    </row>
    <row r="140" spans="1:80" ht="15.75" customHeight="1">
      <c r="A140" s="186">
        <f t="shared" si="28"/>
        <v>133</v>
      </c>
      <c r="B140" s="217" t="s">
        <v>2058</v>
      </c>
      <c r="C140" s="228" t="s">
        <v>4312</v>
      </c>
      <c r="D140" s="217" t="s">
        <v>3685</v>
      </c>
      <c r="E140" s="190" t="s">
        <v>2673</v>
      </c>
      <c r="F140" s="191" t="s">
        <v>12</v>
      </c>
      <c r="G140" s="186" t="s">
        <v>2062</v>
      </c>
      <c r="H140" s="186" t="s">
        <v>3801</v>
      </c>
      <c r="I140" s="186" t="s">
        <v>122</v>
      </c>
      <c r="J140" s="186" t="s">
        <v>3801</v>
      </c>
      <c r="K140" s="186" t="s">
        <v>1212</v>
      </c>
      <c r="L140" s="190" t="s">
        <v>412</v>
      </c>
      <c r="M140" s="202" t="s">
        <v>70</v>
      </c>
      <c r="N140" s="193" t="s">
        <v>190</v>
      </c>
      <c r="O140" s="193" t="s">
        <v>3686</v>
      </c>
      <c r="P140" s="491">
        <v>31613</v>
      </c>
      <c r="Q140" s="196" t="str">
        <f t="shared" ca="1" si="26"/>
        <v>35 Tahun 7 Bulan</v>
      </c>
      <c r="R140" s="239"/>
      <c r="S140" s="239">
        <v>42217</v>
      </c>
      <c r="T140" s="198" t="str">
        <f t="shared" ca="1" si="18"/>
        <v>6Tahun</v>
      </c>
      <c r="U140" s="199" t="str">
        <f t="shared" ca="1" si="19"/>
        <v>7Bulan</v>
      </c>
      <c r="V140" s="186"/>
      <c r="W140" s="209" t="s">
        <v>441</v>
      </c>
      <c r="X140" s="217" t="s">
        <v>412</v>
      </c>
      <c r="Y140" s="190" t="s">
        <v>412</v>
      </c>
      <c r="Z140" s="226" t="s">
        <v>3687</v>
      </c>
      <c r="AA140" s="201" t="s">
        <v>3802</v>
      </c>
      <c r="AB140" s="193" t="s">
        <v>76</v>
      </c>
      <c r="AC140" s="190" t="s">
        <v>412</v>
      </c>
      <c r="AD140" s="190" t="s">
        <v>412</v>
      </c>
      <c r="AE140" s="190" t="s">
        <v>412</v>
      </c>
      <c r="AF140" s="190" t="s">
        <v>412</v>
      </c>
      <c r="AG140" s="190" t="s">
        <v>412</v>
      </c>
      <c r="AH140" s="190" t="s">
        <v>412</v>
      </c>
      <c r="AI140" s="190" t="s">
        <v>412</v>
      </c>
      <c r="AJ140" s="190" t="s">
        <v>412</v>
      </c>
      <c r="AK140" s="190" t="s">
        <v>412</v>
      </c>
      <c r="AL140" s="190" t="s">
        <v>412</v>
      </c>
      <c r="AM140" s="361"/>
      <c r="AN140" s="189" t="s">
        <v>3803</v>
      </c>
      <c r="AO140" s="223" t="s">
        <v>3804</v>
      </c>
      <c r="AP140" s="223" t="s">
        <v>3805</v>
      </c>
      <c r="AQ140" s="190" t="s">
        <v>412</v>
      </c>
      <c r="AR140" s="190" t="s">
        <v>412</v>
      </c>
      <c r="AS140" s="190" t="s">
        <v>412</v>
      </c>
      <c r="AT140" s="190" t="s">
        <v>412</v>
      </c>
      <c r="AU140" s="190" t="s">
        <v>412</v>
      </c>
      <c r="AV140" s="223" t="s">
        <v>412</v>
      </c>
      <c r="AW140" s="509" t="s">
        <v>3684</v>
      </c>
      <c r="AX140" s="200" t="s">
        <v>78</v>
      </c>
      <c r="AY140" s="190" t="s">
        <v>412</v>
      </c>
      <c r="AZ140" s="203"/>
      <c r="BA140" s="203"/>
      <c r="BB140" s="203"/>
      <c r="BC140" s="203"/>
      <c r="BD140" s="203"/>
      <c r="BE140" s="203"/>
      <c r="BF140" s="203"/>
      <c r="BG140" s="203"/>
      <c r="BH140" s="203"/>
      <c r="BI140" s="203"/>
      <c r="BJ140" s="203"/>
      <c r="BK140" s="203"/>
      <c r="BL140" s="203"/>
      <c r="BM140" s="203"/>
      <c r="BN140" s="203"/>
      <c r="BO140" s="203"/>
      <c r="BP140" s="203"/>
      <c r="BQ140" s="203"/>
      <c r="BR140" s="203"/>
      <c r="BS140" s="203"/>
      <c r="BT140" s="227" t="s">
        <v>412</v>
      </c>
      <c r="BU140" s="190"/>
      <c r="BV140" s="186">
        <v>12</v>
      </c>
      <c r="BW140" s="186">
        <v>0</v>
      </c>
      <c r="BX140" s="186">
        <f t="shared" si="27"/>
        <v>12</v>
      </c>
      <c r="BY140" s="186">
        <v>12</v>
      </c>
      <c r="BZ140" s="190"/>
      <c r="CA140" s="190"/>
      <c r="CB140" s="190"/>
    </row>
    <row r="141" spans="1:80" ht="15.75" customHeight="1">
      <c r="A141" s="186">
        <f t="shared" si="28"/>
        <v>134</v>
      </c>
      <c r="B141" s="217" t="s">
        <v>2058</v>
      </c>
      <c r="C141" s="228" t="s">
        <v>4309</v>
      </c>
      <c r="D141" s="217" t="s">
        <v>3688</v>
      </c>
      <c r="E141" s="190" t="s">
        <v>2640</v>
      </c>
      <c r="F141" s="191" t="s">
        <v>12</v>
      </c>
      <c r="G141" s="186" t="s">
        <v>2062</v>
      </c>
      <c r="H141" s="186" t="s">
        <v>98</v>
      </c>
      <c r="I141" s="202" t="s">
        <v>99</v>
      </c>
      <c r="J141" s="186" t="s">
        <v>99</v>
      </c>
      <c r="K141" s="192" t="s">
        <v>1212</v>
      </c>
      <c r="L141" s="190" t="s">
        <v>412</v>
      </c>
      <c r="M141" s="202" t="s">
        <v>85</v>
      </c>
      <c r="N141" s="193" t="s">
        <v>110</v>
      </c>
      <c r="O141" s="193" t="s">
        <v>3689</v>
      </c>
      <c r="P141" s="491">
        <v>30244</v>
      </c>
      <c r="Q141" s="196" t="str">
        <f t="shared" ca="1" si="26"/>
        <v>39 Tahun 4 Bulan</v>
      </c>
      <c r="R141" s="239"/>
      <c r="S141" s="239">
        <v>38607</v>
      </c>
      <c r="T141" s="198" t="str">
        <f t="shared" ca="1" si="18"/>
        <v>16Tahun</v>
      </c>
      <c r="U141" s="199" t="str">
        <f t="shared" ca="1" si="19"/>
        <v>6Bulan</v>
      </c>
      <c r="V141" s="186"/>
      <c r="W141" s="209" t="s">
        <v>88</v>
      </c>
      <c r="X141" s="217" t="s">
        <v>412</v>
      </c>
      <c r="Y141" s="190" t="s">
        <v>412</v>
      </c>
      <c r="Z141" s="226" t="s">
        <v>3690</v>
      </c>
      <c r="AA141" s="331" t="s">
        <v>997</v>
      </c>
      <c r="AB141" s="193" t="s">
        <v>76</v>
      </c>
      <c r="AC141" s="190" t="s">
        <v>412</v>
      </c>
      <c r="AD141" s="219" t="s">
        <v>412</v>
      </c>
      <c r="AE141" s="190" t="s">
        <v>3776</v>
      </c>
      <c r="AF141" s="219">
        <v>40232</v>
      </c>
      <c r="AG141" s="190" t="s">
        <v>3777</v>
      </c>
      <c r="AH141" s="219">
        <v>41877</v>
      </c>
      <c r="AI141" s="190" t="s">
        <v>3778</v>
      </c>
      <c r="AJ141" s="219">
        <v>43102</v>
      </c>
      <c r="AK141" s="190" t="s">
        <v>412</v>
      </c>
      <c r="AL141" s="190" t="s">
        <v>412</v>
      </c>
      <c r="AM141" s="361"/>
      <c r="AN141" s="190" t="s">
        <v>3774</v>
      </c>
      <c r="AO141" s="219" t="s">
        <v>3775</v>
      </c>
      <c r="AP141" s="226" t="s">
        <v>3690</v>
      </c>
      <c r="AQ141" s="190" t="s">
        <v>412</v>
      </c>
      <c r="AR141" s="190" t="s">
        <v>412</v>
      </c>
      <c r="AS141" s="190" t="s">
        <v>412</v>
      </c>
      <c r="AT141" s="190" t="s">
        <v>412</v>
      </c>
      <c r="AU141" s="190" t="s">
        <v>412</v>
      </c>
      <c r="AV141" s="190" t="s">
        <v>412</v>
      </c>
      <c r="AW141" s="509" t="s">
        <v>3691</v>
      </c>
      <c r="AX141" s="200" t="s">
        <v>78</v>
      </c>
      <c r="AY141" s="190" t="s">
        <v>412</v>
      </c>
      <c r="AZ141" s="203"/>
      <c r="BA141" s="203"/>
      <c r="BB141" s="203"/>
      <c r="BC141" s="203"/>
      <c r="BD141" s="203"/>
      <c r="BE141" s="203"/>
      <c r="BF141" s="203"/>
      <c r="BG141" s="203"/>
      <c r="BH141" s="203"/>
      <c r="BI141" s="203"/>
      <c r="BJ141" s="203"/>
      <c r="BK141" s="203"/>
      <c r="BL141" s="203"/>
      <c r="BM141" s="203"/>
      <c r="BN141" s="203"/>
      <c r="BO141" s="203"/>
      <c r="BP141" s="203"/>
      <c r="BQ141" s="203"/>
      <c r="BR141" s="203"/>
      <c r="BS141" s="203"/>
      <c r="BT141" s="227" t="s">
        <v>412</v>
      </c>
      <c r="BU141" s="190"/>
      <c r="BV141" s="186">
        <v>12</v>
      </c>
      <c r="BW141" s="186">
        <v>0</v>
      </c>
      <c r="BX141" s="186">
        <f t="shared" si="27"/>
        <v>12</v>
      </c>
      <c r="BY141" s="186">
        <v>12</v>
      </c>
      <c r="BZ141" s="190"/>
      <c r="CA141" s="190"/>
      <c r="CB141" s="190"/>
    </row>
    <row r="142" spans="1:80" ht="15.75" customHeight="1">
      <c r="A142" s="186">
        <f t="shared" si="28"/>
        <v>135</v>
      </c>
      <c r="B142" s="217" t="s">
        <v>2058</v>
      </c>
      <c r="C142" s="334" t="s">
        <v>997</v>
      </c>
      <c r="D142" s="217" t="s">
        <v>3692</v>
      </c>
      <c r="E142" s="190" t="s">
        <v>3716</v>
      </c>
      <c r="F142" s="191" t="s">
        <v>12</v>
      </c>
      <c r="G142" s="186" t="s">
        <v>2062</v>
      </c>
      <c r="H142" s="186" t="s">
        <v>3718</v>
      </c>
      <c r="I142" s="202" t="s">
        <v>176</v>
      </c>
      <c r="J142" s="186" t="s">
        <v>638</v>
      </c>
      <c r="K142" s="186" t="s">
        <v>1212</v>
      </c>
      <c r="L142" s="190" t="s">
        <v>412</v>
      </c>
      <c r="M142" s="202" t="s">
        <v>85</v>
      </c>
      <c r="N142" s="193" t="s">
        <v>2604</v>
      </c>
      <c r="O142" s="193" t="s">
        <v>3693</v>
      </c>
      <c r="P142" s="491">
        <v>36901</v>
      </c>
      <c r="Q142" s="196" t="str">
        <f t="shared" ca="1" si="26"/>
        <v>21 Tahun 2 Bulan</v>
      </c>
      <c r="R142" s="239"/>
      <c r="S142" s="239">
        <v>43633</v>
      </c>
      <c r="T142" s="198" t="str">
        <f t="shared" ca="1" si="18"/>
        <v>2Tahun</v>
      </c>
      <c r="U142" s="199" t="str">
        <f t="shared" ca="1" si="19"/>
        <v>8Bulan</v>
      </c>
      <c r="V142" s="186"/>
      <c r="W142" s="209" t="s">
        <v>88</v>
      </c>
      <c r="X142" s="217" t="s">
        <v>412</v>
      </c>
      <c r="Y142" s="190" t="s">
        <v>412</v>
      </c>
      <c r="Z142" s="226" t="s">
        <v>3694</v>
      </c>
      <c r="AA142" s="201" t="s">
        <v>3719</v>
      </c>
      <c r="AB142" s="193" t="s">
        <v>76</v>
      </c>
      <c r="AC142" s="190" t="s">
        <v>412</v>
      </c>
      <c r="AD142" s="190" t="s">
        <v>412</v>
      </c>
      <c r="AE142" s="190" t="s">
        <v>412</v>
      </c>
      <c r="AF142" s="190" t="s">
        <v>412</v>
      </c>
      <c r="AG142" s="190" t="s">
        <v>412</v>
      </c>
      <c r="AH142" s="190" t="s">
        <v>412</v>
      </c>
      <c r="AI142" s="190" t="s">
        <v>412</v>
      </c>
      <c r="AJ142" s="190" t="s">
        <v>412</v>
      </c>
      <c r="AK142" s="190" t="s">
        <v>412</v>
      </c>
      <c r="AL142" s="190" t="s">
        <v>412</v>
      </c>
      <c r="AM142" s="361"/>
      <c r="AN142" s="189" t="s">
        <v>3720</v>
      </c>
      <c r="AO142" s="223" t="s">
        <v>3721</v>
      </c>
      <c r="AP142" s="226" t="s">
        <v>3694</v>
      </c>
      <c r="AQ142" s="190" t="s">
        <v>412</v>
      </c>
      <c r="AR142" s="190" t="s">
        <v>412</v>
      </c>
      <c r="AS142" s="190" t="s">
        <v>412</v>
      </c>
      <c r="AT142" s="190" t="s">
        <v>412</v>
      </c>
      <c r="AU142" s="190" t="s">
        <v>412</v>
      </c>
      <c r="AV142" s="190" t="s">
        <v>412</v>
      </c>
      <c r="AW142" s="509" t="s">
        <v>3695</v>
      </c>
      <c r="AX142" s="200" t="s">
        <v>78</v>
      </c>
      <c r="AY142" s="190" t="s">
        <v>412</v>
      </c>
      <c r="AZ142" s="203"/>
      <c r="BA142" s="203"/>
      <c r="BB142" s="203"/>
      <c r="BC142" s="203"/>
      <c r="BD142" s="203"/>
      <c r="BE142" s="203"/>
      <c r="BF142" s="203"/>
      <c r="BG142" s="203"/>
      <c r="BH142" s="203"/>
      <c r="BI142" s="203"/>
      <c r="BJ142" s="203"/>
      <c r="BK142" s="203"/>
      <c r="BL142" s="203"/>
      <c r="BM142" s="203"/>
      <c r="BN142" s="203"/>
      <c r="BO142" s="203"/>
      <c r="BP142" s="203"/>
      <c r="BQ142" s="203"/>
      <c r="BR142" s="203"/>
      <c r="BS142" s="203"/>
      <c r="BT142" s="227" t="s">
        <v>412</v>
      </c>
      <c r="BU142" s="190"/>
      <c r="BV142" s="186">
        <v>12</v>
      </c>
      <c r="BW142" s="186">
        <v>0</v>
      </c>
      <c r="BX142" s="186">
        <f t="shared" si="27"/>
        <v>12</v>
      </c>
      <c r="BY142" s="186">
        <v>12</v>
      </c>
      <c r="BZ142" s="190"/>
      <c r="CA142" s="190"/>
      <c r="CB142" s="190"/>
    </row>
    <row r="143" spans="1:80" ht="15.75" customHeight="1">
      <c r="A143" s="186">
        <f t="shared" si="28"/>
        <v>136</v>
      </c>
      <c r="B143" s="217" t="s">
        <v>2058</v>
      </c>
      <c r="C143" s="228" t="s">
        <v>4310</v>
      </c>
      <c r="D143" s="217" t="s">
        <v>2596</v>
      </c>
      <c r="E143" s="190" t="s">
        <v>2634</v>
      </c>
      <c r="F143" s="191" t="s">
        <v>12</v>
      </c>
      <c r="G143" s="186" t="s">
        <v>2062</v>
      </c>
      <c r="H143" s="186" t="s">
        <v>249</v>
      </c>
      <c r="I143" s="202" t="s">
        <v>176</v>
      </c>
      <c r="J143" s="186" t="s">
        <v>249</v>
      </c>
      <c r="K143" s="186" t="s">
        <v>1212</v>
      </c>
      <c r="L143" s="190" t="s">
        <v>412</v>
      </c>
      <c r="M143" s="202" t="s">
        <v>85</v>
      </c>
      <c r="N143" s="193" t="s">
        <v>190</v>
      </c>
      <c r="O143" s="193" t="s">
        <v>3697</v>
      </c>
      <c r="P143" s="491">
        <v>32254</v>
      </c>
      <c r="Q143" s="196" t="str">
        <f t="shared" ca="1" si="26"/>
        <v>33 Tahun 10 Bulan</v>
      </c>
      <c r="R143" s="239"/>
      <c r="S143" s="239">
        <v>41750</v>
      </c>
      <c r="T143" s="198" t="str">
        <f t="shared" ref="T143:T206" ca="1" si="29">INT((NOW()-S143)/365)&amp;"Tahun"</f>
        <v>7Tahun</v>
      </c>
      <c r="U143" s="199" t="str">
        <f t="shared" ref="U143:U206" ca="1" si="30">INT(MOD((NOW()-S143),365)/30)&amp;"Bulan"</f>
        <v>10Bulan</v>
      </c>
      <c r="V143" s="186"/>
      <c r="W143" s="209"/>
      <c r="X143" s="217" t="s">
        <v>5412</v>
      </c>
      <c r="Y143" s="190"/>
      <c r="Z143" s="226" t="s">
        <v>3698</v>
      </c>
      <c r="AA143" s="201"/>
      <c r="AB143" s="193" t="s">
        <v>76</v>
      </c>
      <c r="AC143" s="190"/>
      <c r="AD143" s="219"/>
      <c r="AE143" s="190"/>
      <c r="AF143" s="219"/>
      <c r="AG143" s="190"/>
      <c r="AH143" s="219"/>
      <c r="AI143" s="190"/>
      <c r="AJ143" s="190"/>
      <c r="AK143" s="190"/>
      <c r="AL143" s="190"/>
      <c r="AM143" s="224"/>
      <c r="AN143" s="189"/>
      <c r="AO143" s="223"/>
      <c r="AP143" s="223"/>
      <c r="AQ143" s="190"/>
      <c r="AR143" s="190"/>
      <c r="AS143" s="190"/>
      <c r="AT143" s="190"/>
      <c r="AU143" s="223"/>
      <c r="AV143" s="223"/>
      <c r="AW143" s="509" t="s">
        <v>3696</v>
      </c>
      <c r="AX143" s="223"/>
      <c r="AY143" s="190"/>
      <c r="AZ143" s="203"/>
      <c r="BA143" s="203"/>
      <c r="BB143" s="203"/>
      <c r="BC143" s="203"/>
      <c r="BD143" s="203"/>
      <c r="BE143" s="203"/>
      <c r="BF143" s="203"/>
      <c r="BG143" s="203"/>
      <c r="BH143" s="203"/>
      <c r="BI143" s="203"/>
      <c r="BJ143" s="203"/>
      <c r="BK143" s="203"/>
      <c r="BL143" s="203"/>
      <c r="BM143" s="203"/>
      <c r="BN143" s="203"/>
      <c r="BO143" s="203"/>
      <c r="BP143" s="203"/>
      <c r="BQ143" s="203"/>
      <c r="BR143" s="203"/>
      <c r="BS143" s="203"/>
      <c r="BT143" s="227"/>
      <c r="BU143" s="190"/>
      <c r="BV143" s="186">
        <v>0</v>
      </c>
      <c r="BW143" s="186">
        <v>0</v>
      </c>
      <c r="BX143" s="186">
        <f t="shared" si="27"/>
        <v>0</v>
      </c>
      <c r="BY143" s="186">
        <v>12</v>
      </c>
      <c r="BZ143" s="190"/>
      <c r="CA143" s="190"/>
      <c r="CB143" s="190"/>
    </row>
    <row r="144" spans="1:80" ht="15.75" customHeight="1">
      <c r="A144" s="186">
        <f t="shared" si="28"/>
        <v>137</v>
      </c>
      <c r="B144" s="217" t="s">
        <v>2058</v>
      </c>
      <c r="C144" s="228" t="s">
        <v>4308</v>
      </c>
      <c r="D144" s="217" t="s">
        <v>3699</v>
      </c>
      <c r="E144" s="190" t="s">
        <v>3728</v>
      </c>
      <c r="F144" s="191" t="s">
        <v>12</v>
      </c>
      <c r="G144" s="186" t="s">
        <v>2062</v>
      </c>
      <c r="H144" s="186" t="s">
        <v>98</v>
      </c>
      <c r="I144" s="202" t="s">
        <v>99</v>
      </c>
      <c r="J144" s="186" t="s">
        <v>99</v>
      </c>
      <c r="K144" s="192" t="s">
        <v>1212</v>
      </c>
      <c r="L144" s="190" t="s">
        <v>412</v>
      </c>
      <c r="M144" s="202" t="s">
        <v>85</v>
      </c>
      <c r="N144" s="193" t="s">
        <v>2604</v>
      </c>
      <c r="O144" s="193" t="s">
        <v>3700</v>
      </c>
      <c r="P144" s="491">
        <v>36775</v>
      </c>
      <c r="Q144" s="196" t="str">
        <f t="shared" ca="1" si="26"/>
        <v>21 Tahun 6 Bulan</v>
      </c>
      <c r="R144" s="239"/>
      <c r="S144" s="239">
        <v>44256</v>
      </c>
      <c r="T144" s="198" t="str">
        <f t="shared" ca="1" si="29"/>
        <v>1Tahun</v>
      </c>
      <c r="U144" s="199" t="str">
        <f t="shared" ca="1" si="30"/>
        <v>0Bulan</v>
      </c>
      <c r="V144" s="186"/>
      <c r="W144" s="209" t="s">
        <v>1</v>
      </c>
      <c r="X144" s="217" t="s">
        <v>412</v>
      </c>
      <c r="Y144" s="190" t="s">
        <v>3729</v>
      </c>
      <c r="Z144" s="226" t="s">
        <v>3701</v>
      </c>
      <c r="AA144" s="201" t="s">
        <v>3730</v>
      </c>
      <c r="AB144" s="193" t="s">
        <v>354</v>
      </c>
      <c r="AC144" s="190" t="s">
        <v>412</v>
      </c>
      <c r="AD144" s="190" t="s">
        <v>412</v>
      </c>
      <c r="AE144" s="190" t="s">
        <v>412</v>
      </c>
      <c r="AF144" s="190" t="s">
        <v>412</v>
      </c>
      <c r="AG144" s="190" t="s">
        <v>412</v>
      </c>
      <c r="AH144" s="190" t="s">
        <v>412</v>
      </c>
      <c r="AI144" s="190" t="s">
        <v>412</v>
      </c>
      <c r="AJ144" s="190" t="s">
        <v>412</v>
      </c>
      <c r="AK144" s="190" t="s">
        <v>412</v>
      </c>
      <c r="AL144" s="190" t="s">
        <v>412</v>
      </c>
      <c r="AM144" s="361"/>
      <c r="AN144" s="189" t="s">
        <v>3732</v>
      </c>
      <c r="AO144" s="223" t="s">
        <v>3731</v>
      </c>
      <c r="AP144" s="226" t="s">
        <v>3701</v>
      </c>
      <c r="AQ144" s="190" t="s">
        <v>412</v>
      </c>
      <c r="AR144" s="190"/>
      <c r="AS144" s="190"/>
      <c r="AT144" s="190"/>
      <c r="AU144" s="223"/>
      <c r="AV144" s="223"/>
      <c r="AW144" s="509" t="s">
        <v>3702</v>
      </c>
      <c r="AX144" s="200" t="s">
        <v>78</v>
      </c>
      <c r="AY144" s="190"/>
      <c r="AZ144" s="203"/>
      <c r="BA144" s="203"/>
      <c r="BB144" s="203"/>
      <c r="BC144" s="203"/>
      <c r="BD144" s="203"/>
      <c r="BE144" s="203"/>
      <c r="BF144" s="203"/>
      <c r="BG144" s="203"/>
      <c r="BH144" s="203"/>
      <c r="BI144" s="203"/>
      <c r="BJ144" s="203"/>
      <c r="BK144" s="203"/>
      <c r="BL144" s="203"/>
      <c r="BM144" s="203"/>
      <c r="BN144" s="203"/>
      <c r="BO144" s="203"/>
      <c r="BP144" s="203"/>
      <c r="BQ144" s="203"/>
      <c r="BR144" s="203"/>
      <c r="BS144" s="203"/>
      <c r="BT144" s="227" t="s">
        <v>3727</v>
      </c>
      <c r="BU144" s="190"/>
      <c r="BV144" s="186">
        <v>0</v>
      </c>
      <c r="BW144" s="186">
        <v>0</v>
      </c>
      <c r="BX144" s="186">
        <f t="shared" si="27"/>
        <v>0</v>
      </c>
      <c r="BY144" s="186">
        <f>12-2</f>
        <v>10</v>
      </c>
      <c r="BZ144" s="190"/>
      <c r="CA144" s="190"/>
      <c r="CB144" s="190"/>
    </row>
    <row r="145" spans="1:80" ht="15.75" customHeight="1">
      <c r="A145" s="186">
        <f t="shared" si="28"/>
        <v>138</v>
      </c>
      <c r="B145" s="217" t="s">
        <v>2058</v>
      </c>
      <c r="C145" s="480" t="s">
        <v>4999</v>
      </c>
      <c r="D145" s="217" t="s">
        <v>3703</v>
      </c>
      <c r="E145" s="190" t="s">
        <v>3717</v>
      </c>
      <c r="F145" s="191" t="s">
        <v>12</v>
      </c>
      <c r="G145" s="186" t="s">
        <v>2062</v>
      </c>
      <c r="H145" s="186" t="s">
        <v>98</v>
      </c>
      <c r="I145" s="202" t="s">
        <v>99</v>
      </c>
      <c r="J145" s="186" t="s">
        <v>99</v>
      </c>
      <c r="K145" s="192" t="s">
        <v>1212</v>
      </c>
      <c r="L145" s="190" t="s">
        <v>412</v>
      </c>
      <c r="M145" s="202" t="s">
        <v>85</v>
      </c>
      <c r="N145" s="193" t="s">
        <v>2604</v>
      </c>
      <c r="O145" s="193" t="s">
        <v>3704</v>
      </c>
      <c r="P145" s="491">
        <v>37433</v>
      </c>
      <c r="Q145" s="196" t="str">
        <f t="shared" ca="1" si="26"/>
        <v>19 Tahun 8 Bulan</v>
      </c>
      <c r="R145" s="239"/>
      <c r="S145" s="239">
        <v>44072</v>
      </c>
      <c r="T145" s="198" t="str">
        <f t="shared" ca="1" si="29"/>
        <v>1Tahun</v>
      </c>
      <c r="U145" s="199" t="str">
        <f t="shared" ca="1" si="30"/>
        <v>6Bulan</v>
      </c>
      <c r="V145" s="186"/>
      <c r="W145" s="209" t="s">
        <v>1</v>
      </c>
      <c r="X145" s="217" t="s">
        <v>412</v>
      </c>
      <c r="Y145" s="190" t="s">
        <v>412</v>
      </c>
      <c r="Z145" s="226" t="s">
        <v>3705</v>
      </c>
      <c r="AA145" s="201" t="s">
        <v>3741</v>
      </c>
      <c r="AB145" s="193" t="s">
        <v>76</v>
      </c>
      <c r="AC145" s="190" t="s">
        <v>412</v>
      </c>
      <c r="AD145" s="190" t="s">
        <v>412</v>
      </c>
      <c r="AE145" s="190" t="s">
        <v>412</v>
      </c>
      <c r="AF145" s="190" t="s">
        <v>412</v>
      </c>
      <c r="AG145" s="190" t="s">
        <v>412</v>
      </c>
      <c r="AH145" s="190" t="s">
        <v>412</v>
      </c>
      <c r="AI145" s="190" t="s">
        <v>412</v>
      </c>
      <c r="AJ145" s="190" t="s">
        <v>412</v>
      </c>
      <c r="AK145" s="190" t="s">
        <v>412</v>
      </c>
      <c r="AL145" s="190" t="s">
        <v>412</v>
      </c>
      <c r="AM145" s="361"/>
      <c r="AN145" s="189" t="s">
        <v>3742</v>
      </c>
      <c r="AO145" s="223" t="s">
        <v>3743</v>
      </c>
      <c r="AP145" s="226" t="s">
        <v>3705</v>
      </c>
      <c r="AQ145" s="190" t="s">
        <v>412</v>
      </c>
      <c r="AR145" s="190" t="s">
        <v>412</v>
      </c>
      <c r="AS145" s="190" t="s">
        <v>412</v>
      </c>
      <c r="AT145" s="190" t="s">
        <v>412</v>
      </c>
      <c r="AU145" s="190" t="s">
        <v>412</v>
      </c>
      <c r="AV145" s="190" t="s">
        <v>412</v>
      </c>
      <c r="AW145" s="509" t="s">
        <v>3706</v>
      </c>
      <c r="AX145" s="200" t="s">
        <v>78</v>
      </c>
      <c r="AY145" s="190" t="s">
        <v>412</v>
      </c>
      <c r="AZ145" s="203"/>
      <c r="BA145" s="203"/>
      <c r="BB145" s="203"/>
      <c r="BC145" s="203"/>
      <c r="BD145" s="203"/>
      <c r="BE145" s="203"/>
      <c r="BF145" s="203"/>
      <c r="BG145" s="203"/>
      <c r="BH145" s="203"/>
      <c r="BI145" s="203"/>
      <c r="BJ145" s="203"/>
      <c r="BK145" s="203"/>
      <c r="BL145" s="203"/>
      <c r="BM145" s="203"/>
      <c r="BN145" s="203"/>
      <c r="BO145" s="203"/>
      <c r="BP145" s="203"/>
      <c r="BQ145" s="203"/>
      <c r="BR145" s="203"/>
      <c r="BS145" s="203"/>
      <c r="BT145" s="227" t="s">
        <v>412</v>
      </c>
      <c r="BU145" s="190"/>
      <c r="BV145" s="186">
        <f>12-7</f>
        <v>5</v>
      </c>
      <c r="BW145" s="186">
        <v>0</v>
      </c>
      <c r="BX145" s="186">
        <f t="shared" si="27"/>
        <v>5</v>
      </c>
      <c r="BY145" s="186">
        <v>12</v>
      </c>
      <c r="BZ145" s="190"/>
      <c r="CA145" s="190"/>
      <c r="CB145" s="190"/>
    </row>
    <row r="146" spans="1:80" ht="15.75" customHeight="1">
      <c r="A146" s="186">
        <f t="shared" si="28"/>
        <v>139</v>
      </c>
      <c r="B146" s="217" t="s">
        <v>2058</v>
      </c>
      <c r="C146" s="228" t="s">
        <v>4998</v>
      </c>
      <c r="D146" s="217" t="s">
        <v>3708</v>
      </c>
      <c r="E146" s="190" t="s">
        <v>248</v>
      </c>
      <c r="F146" s="191" t="s">
        <v>12</v>
      </c>
      <c r="G146" s="186" t="s">
        <v>2062</v>
      </c>
      <c r="H146" s="186" t="s">
        <v>174</v>
      </c>
      <c r="I146" s="202" t="s">
        <v>176</v>
      </c>
      <c r="J146" s="186" t="s">
        <v>174</v>
      </c>
      <c r="K146" s="192" t="s">
        <v>1212</v>
      </c>
      <c r="L146" s="190" t="s">
        <v>412</v>
      </c>
      <c r="M146" s="202" t="s">
        <v>85</v>
      </c>
      <c r="N146" s="193" t="s">
        <v>2604</v>
      </c>
      <c r="O146" s="193" t="s">
        <v>3664</v>
      </c>
      <c r="P146" s="491">
        <v>36274</v>
      </c>
      <c r="Q146" s="196" t="str">
        <f t="shared" ca="1" si="26"/>
        <v>22 Tahun 10 Bulan</v>
      </c>
      <c r="R146" s="239"/>
      <c r="S146" s="239">
        <v>43997</v>
      </c>
      <c r="T146" s="198" t="str">
        <f t="shared" ca="1" si="29"/>
        <v>1Tahun</v>
      </c>
      <c r="U146" s="199" t="str">
        <f t="shared" ca="1" si="30"/>
        <v>8Bulan</v>
      </c>
      <c r="V146" s="186"/>
      <c r="W146" s="209" t="s">
        <v>1</v>
      </c>
      <c r="X146" s="217" t="s">
        <v>412</v>
      </c>
      <c r="Y146" s="190" t="s">
        <v>3722</v>
      </c>
      <c r="Z146" s="226" t="s">
        <v>3709</v>
      </c>
      <c r="AA146" s="201"/>
      <c r="AB146" s="193" t="s">
        <v>76</v>
      </c>
      <c r="AC146" s="190"/>
      <c r="AD146" s="219"/>
      <c r="AE146" s="190"/>
      <c r="AF146" s="219"/>
      <c r="AG146" s="190"/>
      <c r="AH146" s="219"/>
      <c r="AI146" s="190"/>
      <c r="AJ146" s="190"/>
      <c r="AK146" s="190"/>
      <c r="AL146" s="190"/>
      <c r="AM146" s="361"/>
      <c r="AN146" s="189" t="s">
        <v>3723</v>
      </c>
      <c r="AO146" s="223" t="s">
        <v>3724</v>
      </c>
      <c r="AP146" s="226" t="s">
        <v>3709</v>
      </c>
      <c r="AQ146" s="190" t="s">
        <v>412</v>
      </c>
      <c r="AR146" s="190" t="s">
        <v>412</v>
      </c>
      <c r="AS146" s="190" t="s">
        <v>412</v>
      </c>
      <c r="AT146" s="190" t="s">
        <v>412</v>
      </c>
      <c r="AU146" s="190" t="s">
        <v>412</v>
      </c>
      <c r="AV146" s="223" t="s">
        <v>412</v>
      </c>
      <c r="AW146" s="509" t="s">
        <v>3707</v>
      </c>
      <c r="AX146" s="200" t="s">
        <v>78</v>
      </c>
      <c r="AY146" s="190" t="s">
        <v>412</v>
      </c>
      <c r="AZ146" s="203"/>
      <c r="BA146" s="203"/>
      <c r="BB146" s="203"/>
      <c r="BC146" s="203"/>
      <c r="BD146" s="203"/>
      <c r="BE146" s="203"/>
      <c r="BF146" s="203"/>
      <c r="BG146" s="203"/>
      <c r="BH146" s="203"/>
      <c r="BI146" s="203"/>
      <c r="BJ146" s="203"/>
      <c r="BK146" s="203"/>
      <c r="BL146" s="203"/>
      <c r="BM146" s="203"/>
      <c r="BN146" s="203"/>
      <c r="BO146" s="203"/>
      <c r="BP146" s="203"/>
      <c r="BQ146" s="203"/>
      <c r="BR146" s="203"/>
      <c r="BS146" s="203"/>
      <c r="BT146" s="227" t="s">
        <v>3725</v>
      </c>
      <c r="BU146" s="190"/>
      <c r="BV146" s="186">
        <f>12-6</f>
        <v>6</v>
      </c>
      <c r="BW146" s="186">
        <v>0</v>
      </c>
      <c r="BX146" s="186">
        <f t="shared" si="27"/>
        <v>6</v>
      </c>
      <c r="BY146" s="186">
        <v>12</v>
      </c>
      <c r="BZ146" s="190"/>
      <c r="CA146" s="190"/>
      <c r="CB146" s="190"/>
    </row>
    <row r="147" spans="1:80" ht="15.75" customHeight="1">
      <c r="A147" s="186">
        <f t="shared" si="28"/>
        <v>140</v>
      </c>
      <c r="B147" s="217" t="s">
        <v>2058</v>
      </c>
      <c r="C147" s="334" t="s">
        <v>997</v>
      </c>
      <c r="D147" s="217" t="s">
        <v>3710</v>
      </c>
      <c r="E147" s="190" t="s">
        <v>2686</v>
      </c>
      <c r="F147" s="191" t="s">
        <v>12</v>
      </c>
      <c r="G147" s="186" t="s">
        <v>2062</v>
      </c>
      <c r="H147" s="186" t="s">
        <v>98</v>
      </c>
      <c r="I147" s="202" t="s">
        <v>99</v>
      </c>
      <c r="J147" s="186" t="s">
        <v>99</v>
      </c>
      <c r="K147" s="192" t="s">
        <v>1212</v>
      </c>
      <c r="L147" s="190"/>
      <c r="M147" s="202" t="s">
        <v>85</v>
      </c>
      <c r="N147" s="193" t="s">
        <v>190</v>
      </c>
      <c r="O147" s="193" t="s">
        <v>3664</v>
      </c>
      <c r="P147" s="491">
        <v>33357</v>
      </c>
      <c r="Q147" s="196" t="str">
        <f t="shared" ca="1" si="26"/>
        <v>30 Tahun 10 Bulan</v>
      </c>
      <c r="R147" s="239"/>
      <c r="S147" s="353"/>
      <c r="T147" s="198" t="str">
        <f t="shared" ca="1" si="29"/>
        <v>122Tahun</v>
      </c>
      <c r="U147" s="199" t="str">
        <f t="shared" ca="1" si="30"/>
        <v>3Bulan</v>
      </c>
      <c r="V147" s="186"/>
      <c r="W147" s="209"/>
      <c r="X147" s="217"/>
      <c r="Y147" s="190"/>
      <c r="Z147" s="226" t="s">
        <v>3711</v>
      </c>
      <c r="AA147" s="201"/>
      <c r="AB147" s="193" t="s">
        <v>354</v>
      </c>
      <c r="AC147" s="190"/>
      <c r="AD147" s="219"/>
      <c r="AE147" s="190"/>
      <c r="AF147" s="219"/>
      <c r="AG147" s="190"/>
      <c r="AH147" s="219"/>
      <c r="AI147" s="190"/>
      <c r="AJ147" s="190"/>
      <c r="AK147" s="190"/>
      <c r="AL147" s="190"/>
      <c r="AM147" s="224"/>
      <c r="AN147" s="189"/>
      <c r="AO147" s="223"/>
      <c r="AP147" s="223"/>
      <c r="AQ147" s="190"/>
      <c r="AR147" s="190"/>
      <c r="AS147" s="190"/>
      <c r="AT147" s="190"/>
      <c r="AU147" s="223"/>
      <c r="AV147" s="223"/>
      <c r="AW147" s="509" t="s">
        <v>3712</v>
      </c>
      <c r="AX147" s="223"/>
      <c r="AY147" s="190"/>
      <c r="AZ147" s="203"/>
      <c r="BA147" s="203"/>
      <c r="BB147" s="203"/>
      <c r="BC147" s="203"/>
      <c r="BD147" s="203"/>
      <c r="BE147" s="203"/>
      <c r="BF147" s="203"/>
      <c r="BG147" s="203"/>
      <c r="BH147" s="203"/>
      <c r="BI147" s="203"/>
      <c r="BJ147" s="203"/>
      <c r="BK147" s="203"/>
      <c r="BL147" s="203"/>
      <c r="BM147" s="203"/>
      <c r="BN147" s="203"/>
      <c r="BO147" s="203"/>
      <c r="BP147" s="203"/>
      <c r="BQ147" s="203"/>
      <c r="BR147" s="203"/>
      <c r="BS147" s="203"/>
      <c r="BT147" s="227"/>
      <c r="BU147" s="190"/>
      <c r="BV147" s="186">
        <v>0</v>
      </c>
      <c r="BW147" s="186">
        <v>0</v>
      </c>
      <c r="BX147" s="186">
        <f t="shared" si="27"/>
        <v>0</v>
      </c>
      <c r="BY147" s="263"/>
      <c r="BZ147" s="190"/>
      <c r="CA147" s="190"/>
      <c r="CB147" s="190"/>
    </row>
    <row r="148" spans="1:80" ht="15.75" customHeight="1">
      <c r="A148" s="186">
        <f t="shared" si="28"/>
        <v>141</v>
      </c>
      <c r="B148" s="217" t="s">
        <v>2058</v>
      </c>
      <c r="C148" s="228" t="s">
        <v>4997</v>
      </c>
      <c r="D148" s="217" t="s">
        <v>3563</v>
      </c>
      <c r="E148" s="190" t="s">
        <v>3733</v>
      </c>
      <c r="F148" s="191" t="s">
        <v>12</v>
      </c>
      <c r="G148" s="186" t="s">
        <v>2062</v>
      </c>
      <c r="H148" s="186" t="s">
        <v>98</v>
      </c>
      <c r="I148" s="202" t="s">
        <v>99</v>
      </c>
      <c r="J148" s="186" t="s">
        <v>99</v>
      </c>
      <c r="K148" s="192" t="s">
        <v>1212</v>
      </c>
      <c r="L148" s="190" t="s">
        <v>412</v>
      </c>
      <c r="M148" s="202" t="s">
        <v>85</v>
      </c>
      <c r="N148" s="193" t="s">
        <v>2604</v>
      </c>
      <c r="O148" s="193" t="s">
        <v>1125</v>
      </c>
      <c r="P148" s="491">
        <v>37261</v>
      </c>
      <c r="Q148" s="196" t="str">
        <f t="shared" ca="1" si="26"/>
        <v>20 Tahun 2 Bulan</v>
      </c>
      <c r="R148" s="239"/>
      <c r="S148" s="239">
        <v>43987</v>
      </c>
      <c r="T148" s="198" t="str">
        <f t="shared" ca="1" si="29"/>
        <v>1Tahun</v>
      </c>
      <c r="U148" s="199" t="str">
        <f t="shared" ca="1" si="30"/>
        <v>9Bulan</v>
      </c>
      <c r="V148" s="186"/>
      <c r="W148" s="209" t="s">
        <v>1</v>
      </c>
      <c r="X148" s="217" t="s">
        <v>412</v>
      </c>
      <c r="Y148" s="190" t="s">
        <v>412</v>
      </c>
      <c r="Z148" s="226" t="s">
        <v>3734</v>
      </c>
      <c r="AA148" s="201" t="s">
        <v>3735</v>
      </c>
      <c r="AB148" s="193" t="s">
        <v>354</v>
      </c>
      <c r="AC148" s="190" t="s">
        <v>412</v>
      </c>
      <c r="AD148" s="190" t="s">
        <v>412</v>
      </c>
      <c r="AE148" s="190" t="s">
        <v>412</v>
      </c>
      <c r="AF148" s="190" t="s">
        <v>412</v>
      </c>
      <c r="AG148" s="190" t="s">
        <v>412</v>
      </c>
      <c r="AH148" s="190" t="s">
        <v>412</v>
      </c>
      <c r="AI148" s="190" t="s">
        <v>412</v>
      </c>
      <c r="AJ148" s="190" t="s">
        <v>412</v>
      </c>
      <c r="AK148" s="190" t="s">
        <v>412</v>
      </c>
      <c r="AL148" s="190" t="s">
        <v>412</v>
      </c>
      <c r="AM148" s="241"/>
      <c r="AN148" s="189" t="s">
        <v>3736</v>
      </c>
      <c r="AO148" s="223" t="s">
        <v>3737</v>
      </c>
      <c r="AP148" s="223" t="s">
        <v>3738</v>
      </c>
      <c r="AQ148" s="190" t="s">
        <v>412</v>
      </c>
      <c r="AR148" s="190" t="s">
        <v>412</v>
      </c>
      <c r="AS148" s="190" t="s">
        <v>412</v>
      </c>
      <c r="AT148" s="190" t="s">
        <v>412</v>
      </c>
      <c r="AU148" s="190" t="s">
        <v>412</v>
      </c>
      <c r="AV148" s="190" t="s">
        <v>412</v>
      </c>
      <c r="AW148" s="510"/>
      <c r="AX148" s="237"/>
      <c r="AY148" s="190" t="s">
        <v>412</v>
      </c>
      <c r="AZ148" s="203"/>
      <c r="BA148" s="203"/>
      <c r="BB148" s="203"/>
      <c r="BC148" s="203"/>
      <c r="BD148" s="203"/>
      <c r="BE148" s="203"/>
      <c r="BF148" s="203"/>
      <c r="BG148" s="203"/>
      <c r="BH148" s="203"/>
      <c r="BI148" s="203"/>
      <c r="BJ148" s="203"/>
      <c r="BK148" s="203"/>
      <c r="BL148" s="203"/>
      <c r="BM148" s="203"/>
      <c r="BN148" s="203"/>
      <c r="BO148" s="203"/>
      <c r="BP148" s="203"/>
      <c r="BQ148" s="203"/>
      <c r="BR148" s="203"/>
      <c r="BS148" s="203"/>
      <c r="BT148" s="227" t="s">
        <v>412</v>
      </c>
      <c r="BU148" s="190"/>
      <c r="BV148" s="186">
        <f>12-4</f>
        <v>8</v>
      </c>
      <c r="BW148" s="186">
        <v>0</v>
      </c>
      <c r="BX148" s="186">
        <f t="shared" si="27"/>
        <v>8</v>
      </c>
      <c r="BY148" s="186">
        <v>12</v>
      </c>
      <c r="BZ148" s="190"/>
      <c r="CA148" s="190"/>
      <c r="CB148" s="190"/>
    </row>
    <row r="149" spans="1:80" ht="15.75" customHeight="1">
      <c r="A149" s="186">
        <f t="shared" si="28"/>
        <v>142</v>
      </c>
      <c r="B149" s="217" t="s">
        <v>2058</v>
      </c>
      <c r="C149" s="334" t="s">
        <v>997</v>
      </c>
      <c r="D149" s="217" t="s">
        <v>3739</v>
      </c>
      <c r="E149" s="190" t="s">
        <v>3740</v>
      </c>
      <c r="F149" s="191" t="s">
        <v>12</v>
      </c>
      <c r="G149" s="186" t="s">
        <v>2062</v>
      </c>
      <c r="H149" s="186" t="s">
        <v>209</v>
      </c>
      <c r="I149" s="202" t="s">
        <v>176</v>
      </c>
      <c r="J149" s="186" t="s">
        <v>209</v>
      </c>
      <c r="K149" s="186"/>
      <c r="L149" s="190" t="s">
        <v>412</v>
      </c>
      <c r="M149" s="202" t="s">
        <v>85</v>
      </c>
      <c r="N149" s="193"/>
      <c r="O149" s="193"/>
      <c r="P149" s="491"/>
      <c r="Q149" s="196" t="str">
        <f t="shared" ca="1" si="26"/>
        <v>122 Tahun 2 Bulan</v>
      </c>
      <c r="R149" s="239"/>
      <c r="S149" s="353"/>
      <c r="T149" s="198" t="str">
        <f t="shared" ca="1" si="29"/>
        <v>122Tahun</v>
      </c>
      <c r="U149" s="199" t="str">
        <f t="shared" ca="1" si="30"/>
        <v>3Bulan</v>
      </c>
      <c r="V149" s="186"/>
      <c r="W149" s="209"/>
      <c r="X149" s="217"/>
      <c r="Y149" s="190"/>
      <c r="Z149" s="226"/>
      <c r="AA149" s="201"/>
      <c r="AB149" s="193"/>
      <c r="AC149" s="190"/>
      <c r="AD149" s="190"/>
      <c r="AE149" s="190"/>
      <c r="AF149" s="190"/>
      <c r="AG149" s="190"/>
      <c r="AH149" s="190"/>
      <c r="AI149" s="190"/>
      <c r="AJ149" s="190"/>
      <c r="AK149" s="190"/>
      <c r="AL149" s="190"/>
      <c r="AM149" s="241"/>
      <c r="AN149" s="189"/>
      <c r="AO149" s="223"/>
      <c r="AP149" s="223"/>
      <c r="AQ149" s="190"/>
      <c r="AR149" s="190"/>
      <c r="AS149" s="190"/>
      <c r="AT149" s="190"/>
      <c r="AU149" s="190"/>
      <c r="AV149" s="190"/>
      <c r="AW149" s="510"/>
      <c r="AX149" s="237"/>
      <c r="AY149" s="190"/>
      <c r="AZ149" s="203"/>
      <c r="BA149" s="203"/>
      <c r="BB149" s="203"/>
      <c r="BC149" s="203"/>
      <c r="BD149" s="203"/>
      <c r="BE149" s="203"/>
      <c r="BF149" s="203"/>
      <c r="BG149" s="203"/>
      <c r="BH149" s="203"/>
      <c r="BI149" s="203"/>
      <c r="BJ149" s="203"/>
      <c r="BK149" s="203"/>
      <c r="BL149" s="203"/>
      <c r="BM149" s="203"/>
      <c r="BN149" s="203"/>
      <c r="BO149" s="203"/>
      <c r="BP149" s="203"/>
      <c r="BQ149" s="203"/>
      <c r="BR149" s="203"/>
      <c r="BS149" s="203"/>
      <c r="BT149" s="227"/>
      <c r="BU149" s="190"/>
      <c r="BV149" s="186">
        <v>0</v>
      </c>
      <c r="BW149" s="186">
        <v>0</v>
      </c>
      <c r="BX149" s="186">
        <f t="shared" si="27"/>
        <v>0</v>
      </c>
      <c r="BY149" s="263"/>
      <c r="BZ149" s="190"/>
      <c r="CA149" s="190"/>
      <c r="CB149" s="190"/>
    </row>
    <row r="150" spans="1:80" ht="15.75" customHeight="1">
      <c r="A150" s="186">
        <f t="shared" si="28"/>
        <v>143</v>
      </c>
      <c r="B150" s="217" t="s">
        <v>2058</v>
      </c>
      <c r="C150" s="144" t="s">
        <v>4996</v>
      </c>
      <c r="D150" s="217" t="s">
        <v>3673</v>
      </c>
      <c r="E150" s="190" t="s">
        <v>3773</v>
      </c>
      <c r="F150" s="191" t="s">
        <v>12</v>
      </c>
      <c r="G150" s="186" t="s">
        <v>2062</v>
      </c>
      <c r="H150" s="186" t="s">
        <v>3772</v>
      </c>
      <c r="I150" s="202" t="s">
        <v>221</v>
      </c>
      <c r="J150" s="186" t="s">
        <v>221</v>
      </c>
      <c r="K150" s="192" t="s">
        <v>1212</v>
      </c>
      <c r="L150" s="190" t="s">
        <v>412</v>
      </c>
      <c r="M150" s="202" t="s">
        <v>85</v>
      </c>
      <c r="N150" s="193" t="s">
        <v>71</v>
      </c>
      <c r="O150" s="193" t="s">
        <v>3674</v>
      </c>
      <c r="P150" s="491">
        <v>32386</v>
      </c>
      <c r="Q150" s="196" t="str">
        <f t="shared" ca="1" si="26"/>
        <v>33 Tahun 6 Bulan</v>
      </c>
      <c r="R150" s="239"/>
      <c r="S150" s="362" t="s">
        <v>3771</v>
      </c>
      <c r="T150" s="198" t="str">
        <f t="shared" ca="1" si="29"/>
        <v>116Tahun</v>
      </c>
      <c r="U150" s="199" t="str">
        <f t="shared" ca="1" si="30"/>
        <v>9Bulan</v>
      </c>
      <c r="V150" s="186"/>
      <c r="W150" s="209" t="s">
        <v>88</v>
      </c>
      <c r="X150" s="217" t="s">
        <v>412</v>
      </c>
      <c r="Y150" s="190" t="s">
        <v>412</v>
      </c>
      <c r="Z150" s="226" t="s">
        <v>3675</v>
      </c>
      <c r="AA150" s="201" t="s">
        <v>3770</v>
      </c>
      <c r="AB150" s="193" t="s">
        <v>76</v>
      </c>
      <c r="AC150" s="190" t="s">
        <v>3769</v>
      </c>
      <c r="AD150" s="190" t="s">
        <v>3768</v>
      </c>
      <c r="AE150" s="190" t="s">
        <v>3767</v>
      </c>
      <c r="AF150" s="219">
        <v>41871</v>
      </c>
      <c r="AG150" s="190" t="s">
        <v>412</v>
      </c>
      <c r="AH150" s="190" t="s">
        <v>412</v>
      </c>
      <c r="AI150" s="190" t="s">
        <v>412</v>
      </c>
      <c r="AJ150" s="190" t="s">
        <v>412</v>
      </c>
      <c r="AK150" s="190" t="s">
        <v>412</v>
      </c>
      <c r="AL150" s="190" t="s">
        <v>412</v>
      </c>
      <c r="AM150" s="241"/>
      <c r="AN150" s="189" t="s">
        <v>3764</v>
      </c>
      <c r="AO150" s="223" t="s">
        <v>3765</v>
      </c>
      <c r="AP150" s="223" t="s">
        <v>3766</v>
      </c>
      <c r="AQ150" s="190" t="s">
        <v>412</v>
      </c>
      <c r="AR150" s="190" t="s">
        <v>412</v>
      </c>
      <c r="AS150" s="190" t="s">
        <v>412</v>
      </c>
      <c r="AT150" s="190" t="s">
        <v>412</v>
      </c>
      <c r="AU150" s="190" t="s">
        <v>412</v>
      </c>
      <c r="AV150" s="190" t="s">
        <v>412</v>
      </c>
      <c r="AW150" s="506" t="s">
        <v>3672</v>
      </c>
      <c r="AX150" s="237"/>
      <c r="AY150" s="190"/>
      <c r="AZ150" s="203"/>
      <c r="BA150" s="203"/>
      <c r="BB150" s="203"/>
      <c r="BC150" s="203"/>
      <c r="BD150" s="203"/>
      <c r="BE150" s="203"/>
      <c r="BF150" s="203"/>
      <c r="BG150" s="203"/>
      <c r="BH150" s="203"/>
      <c r="BI150" s="203"/>
      <c r="BJ150" s="203"/>
      <c r="BK150" s="203"/>
      <c r="BL150" s="203"/>
      <c r="BM150" s="203"/>
      <c r="BN150" s="203"/>
      <c r="BO150" s="203"/>
      <c r="BP150" s="203"/>
      <c r="BQ150" s="203"/>
      <c r="BR150" s="203"/>
      <c r="BS150" s="203"/>
      <c r="BT150" s="227" t="s">
        <v>412</v>
      </c>
      <c r="BU150" s="190"/>
      <c r="BV150" s="186">
        <v>12</v>
      </c>
      <c r="BW150" s="186">
        <v>0</v>
      </c>
      <c r="BX150" s="186">
        <f t="shared" si="27"/>
        <v>12</v>
      </c>
      <c r="BY150" s="186">
        <v>12</v>
      </c>
      <c r="BZ150" s="190"/>
      <c r="CA150" s="190"/>
      <c r="CB150" s="190"/>
    </row>
    <row r="151" spans="1:80" ht="15.75" customHeight="1">
      <c r="A151" s="186">
        <f t="shared" si="28"/>
        <v>144</v>
      </c>
      <c r="B151" s="217" t="s">
        <v>2058</v>
      </c>
      <c r="C151" s="228" t="s">
        <v>5000</v>
      </c>
      <c r="D151" s="217" t="s">
        <v>3793</v>
      </c>
      <c r="E151" s="190" t="s">
        <v>3794</v>
      </c>
      <c r="F151" s="191" t="s">
        <v>12</v>
      </c>
      <c r="G151" s="186" t="s">
        <v>2062</v>
      </c>
      <c r="H151" s="186" t="s">
        <v>1015</v>
      </c>
      <c r="I151" s="202" t="s">
        <v>176</v>
      </c>
      <c r="J151" s="192" t="s">
        <v>3795</v>
      </c>
      <c r="K151" s="270" t="s">
        <v>1212</v>
      </c>
      <c r="L151" s="190" t="s">
        <v>412</v>
      </c>
      <c r="M151" s="202" t="s">
        <v>85</v>
      </c>
      <c r="N151" s="193" t="s">
        <v>2604</v>
      </c>
      <c r="O151" s="193" t="s">
        <v>3664</v>
      </c>
      <c r="P151" s="491">
        <v>35203</v>
      </c>
      <c r="Q151" s="196" t="str">
        <f t="shared" ca="1" si="26"/>
        <v>25 Tahun 9 Bulan</v>
      </c>
      <c r="R151" s="239"/>
      <c r="S151" s="362">
        <v>44166</v>
      </c>
      <c r="T151" s="198" t="str">
        <f t="shared" ca="1" si="29"/>
        <v>1Tahun</v>
      </c>
      <c r="U151" s="199" t="str">
        <f t="shared" ca="1" si="30"/>
        <v>3Bulan</v>
      </c>
      <c r="V151" s="186"/>
      <c r="W151" s="209" t="s">
        <v>111</v>
      </c>
      <c r="X151" s="217" t="s">
        <v>412</v>
      </c>
      <c r="Y151" s="190" t="s">
        <v>412</v>
      </c>
      <c r="Z151" s="226" t="s">
        <v>3796</v>
      </c>
      <c r="AA151" s="331" t="s">
        <v>997</v>
      </c>
      <c r="AB151" s="193" t="s">
        <v>76</v>
      </c>
      <c r="AC151" s="190" t="s">
        <v>412</v>
      </c>
      <c r="AD151" s="190" t="s">
        <v>412</v>
      </c>
      <c r="AE151" s="190" t="s">
        <v>412</v>
      </c>
      <c r="AF151" s="190" t="s">
        <v>412</v>
      </c>
      <c r="AG151" s="190" t="s">
        <v>412</v>
      </c>
      <c r="AH151" s="190" t="s">
        <v>412</v>
      </c>
      <c r="AI151" s="190" t="s">
        <v>412</v>
      </c>
      <c r="AJ151" s="190" t="s">
        <v>412</v>
      </c>
      <c r="AK151" s="190" t="s">
        <v>412</v>
      </c>
      <c r="AL151" s="190" t="s">
        <v>412</v>
      </c>
      <c r="AM151" s="241"/>
      <c r="AN151" s="190" t="s">
        <v>3797</v>
      </c>
      <c r="AO151" s="190" t="s">
        <v>3798</v>
      </c>
      <c r="AP151" s="226" t="s">
        <v>3796</v>
      </c>
      <c r="AQ151" s="190" t="s">
        <v>412</v>
      </c>
      <c r="AR151" s="190" t="s">
        <v>412</v>
      </c>
      <c r="AS151" s="190" t="s">
        <v>412</v>
      </c>
      <c r="AT151" s="190" t="s">
        <v>412</v>
      </c>
      <c r="AU151" s="190" t="s">
        <v>412</v>
      </c>
      <c r="AV151" s="190" t="s">
        <v>412</v>
      </c>
      <c r="AW151" s="506" t="s">
        <v>3799</v>
      </c>
      <c r="AX151" s="200" t="s">
        <v>78</v>
      </c>
      <c r="AY151" s="190" t="s">
        <v>412</v>
      </c>
      <c r="AZ151" s="203"/>
      <c r="BA151" s="203"/>
      <c r="BB151" s="203"/>
      <c r="BC151" s="203"/>
      <c r="BD151" s="203"/>
      <c r="BE151" s="203"/>
      <c r="BF151" s="203"/>
      <c r="BG151" s="203"/>
      <c r="BH151" s="203"/>
      <c r="BI151" s="203"/>
      <c r="BJ151" s="203"/>
      <c r="BK151" s="203"/>
      <c r="BL151" s="203"/>
      <c r="BM151" s="203"/>
      <c r="BN151" s="203"/>
      <c r="BO151" s="203"/>
      <c r="BP151" s="203"/>
      <c r="BQ151" s="203"/>
      <c r="BR151" s="203"/>
      <c r="BS151" s="203"/>
      <c r="BT151" s="227" t="s">
        <v>3800</v>
      </c>
      <c r="BU151" s="190"/>
      <c r="BV151" s="186">
        <v>0</v>
      </c>
      <c r="BW151" s="186">
        <v>0</v>
      </c>
      <c r="BX151" s="186">
        <f t="shared" si="27"/>
        <v>0</v>
      </c>
      <c r="BY151" s="186">
        <v>12</v>
      </c>
      <c r="BZ151" s="190"/>
      <c r="CA151" s="190"/>
      <c r="CB151" s="190"/>
    </row>
    <row r="152" spans="1:80" ht="15.75" customHeight="1">
      <c r="A152" s="186">
        <f t="shared" si="28"/>
        <v>145</v>
      </c>
      <c r="B152" s="217" t="s">
        <v>3349</v>
      </c>
      <c r="C152" s="144" t="s">
        <v>3465</v>
      </c>
      <c r="D152" s="217" t="s">
        <v>3350</v>
      </c>
      <c r="E152" s="190" t="s">
        <v>2662</v>
      </c>
      <c r="F152" s="191" t="s">
        <v>12</v>
      </c>
      <c r="G152" s="186" t="s">
        <v>3352</v>
      </c>
      <c r="H152" s="186" t="s">
        <v>98</v>
      </c>
      <c r="I152" s="202" t="s">
        <v>99</v>
      </c>
      <c r="J152" s="186" t="s">
        <v>99</v>
      </c>
      <c r="K152" s="192" t="s">
        <v>1212</v>
      </c>
      <c r="L152" s="190" t="s">
        <v>412</v>
      </c>
      <c r="M152" s="202" t="s">
        <v>85</v>
      </c>
      <c r="N152" s="205" t="s">
        <v>2604</v>
      </c>
      <c r="O152" s="193" t="s">
        <v>3353</v>
      </c>
      <c r="P152" s="491">
        <v>35082</v>
      </c>
      <c r="Q152" s="196" t="str">
        <f t="shared" ca="1" si="26"/>
        <v>26 Tahun 1 Bulan</v>
      </c>
      <c r="R152" s="239"/>
      <c r="S152" s="362" t="s">
        <v>3354</v>
      </c>
      <c r="T152" s="198" t="str">
        <f t="shared" ca="1" si="29"/>
        <v>116Tahun</v>
      </c>
      <c r="U152" s="199" t="str">
        <f t="shared" ca="1" si="30"/>
        <v>9Bulan</v>
      </c>
      <c r="V152" s="186" t="s">
        <v>412</v>
      </c>
      <c r="W152" s="209" t="s">
        <v>111</v>
      </c>
      <c r="X152" s="217" t="s">
        <v>412</v>
      </c>
      <c r="Y152" s="190" t="s">
        <v>412</v>
      </c>
      <c r="Z152" s="226" t="s">
        <v>3355</v>
      </c>
      <c r="AA152" s="201" t="s">
        <v>3356</v>
      </c>
      <c r="AB152" s="193" t="s">
        <v>76</v>
      </c>
      <c r="AC152" s="190" t="s">
        <v>412</v>
      </c>
      <c r="AD152" s="219"/>
      <c r="AE152" s="190"/>
      <c r="AF152" s="219"/>
      <c r="AG152" s="190"/>
      <c r="AH152" s="219"/>
      <c r="AI152" s="190"/>
      <c r="AJ152" s="190"/>
      <c r="AK152" s="190"/>
      <c r="AL152" s="190"/>
      <c r="AM152" s="241"/>
      <c r="AN152" s="189" t="s">
        <v>3357</v>
      </c>
      <c r="AO152" s="223" t="s">
        <v>3358</v>
      </c>
      <c r="AP152" s="226" t="s">
        <v>3355</v>
      </c>
      <c r="AQ152" s="190"/>
      <c r="AR152" s="190"/>
      <c r="AS152" s="190"/>
      <c r="AT152" s="190"/>
      <c r="AU152" s="223"/>
      <c r="AV152" s="223"/>
      <c r="AW152" s="509" t="s">
        <v>3359</v>
      </c>
      <c r="AX152" s="237"/>
      <c r="AY152" s="190"/>
      <c r="AZ152" s="203"/>
      <c r="BA152" s="203"/>
      <c r="BB152" s="203"/>
      <c r="BC152" s="203"/>
      <c r="BD152" s="203"/>
      <c r="BE152" s="203"/>
      <c r="BF152" s="203"/>
      <c r="BG152" s="203"/>
      <c r="BH152" s="203"/>
      <c r="BI152" s="203"/>
      <c r="BJ152" s="203"/>
      <c r="BK152" s="203"/>
      <c r="BL152" s="203"/>
      <c r="BM152" s="203"/>
      <c r="BN152" s="203"/>
      <c r="BO152" s="203"/>
      <c r="BP152" s="203"/>
      <c r="BQ152" s="203"/>
      <c r="BR152" s="203"/>
      <c r="BS152" s="203"/>
      <c r="BT152" s="227" t="s">
        <v>3360</v>
      </c>
      <c r="BU152" s="190"/>
      <c r="BV152" s="186">
        <v>12</v>
      </c>
      <c r="BW152" s="186">
        <v>0</v>
      </c>
      <c r="BX152" s="186">
        <f t="shared" si="27"/>
        <v>12</v>
      </c>
      <c r="BY152" s="186">
        <v>12</v>
      </c>
      <c r="BZ152" s="190"/>
      <c r="CA152" s="190"/>
      <c r="CB152" s="190"/>
    </row>
    <row r="153" spans="1:80" ht="15.75" customHeight="1">
      <c r="A153" s="186">
        <f t="shared" si="28"/>
        <v>146</v>
      </c>
      <c r="B153" s="187" t="s">
        <v>205</v>
      </c>
      <c r="C153" s="334" t="s">
        <v>997</v>
      </c>
      <c r="D153" s="217" t="s">
        <v>5413</v>
      </c>
      <c r="E153" s="190" t="s">
        <v>5414</v>
      </c>
      <c r="F153" s="193" t="s">
        <v>12</v>
      </c>
      <c r="G153" s="186" t="s">
        <v>1810</v>
      </c>
      <c r="H153" s="186" t="s">
        <v>9</v>
      </c>
      <c r="I153" s="186" t="s">
        <v>446</v>
      </c>
      <c r="J153" s="192" t="s">
        <v>447</v>
      </c>
      <c r="K153" s="192"/>
      <c r="L153" s="190" t="s">
        <v>4707</v>
      </c>
      <c r="M153" s="202" t="s">
        <v>85</v>
      </c>
      <c r="N153" s="205"/>
      <c r="O153" s="193"/>
      <c r="P153" s="491"/>
      <c r="Q153" s="196" t="str">
        <f t="shared" ca="1" si="26"/>
        <v>122 Tahun 2 Bulan</v>
      </c>
      <c r="R153" s="239"/>
      <c r="S153" s="362">
        <v>44120</v>
      </c>
      <c r="T153" s="198" t="str">
        <f t="shared" ca="1" si="29"/>
        <v>1Tahun</v>
      </c>
      <c r="U153" s="199" t="str">
        <f t="shared" ca="1" si="30"/>
        <v>4Bulan</v>
      </c>
      <c r="V153" s="186"/>
      <c r="W153" s="189" t="s">
        <v>448</v>
      </c>
      <c r="X153" s="217" t="s">
        <v>5415</v>
      </c>
      <c r="Y153" s="190"/>
      <c r="Z153" s="226"/>
      <c r="AA153" s="201"/>
      <c r="AB153" s="193"/>
      <c r="AC153" s="190"/>
      <c r="AD153" s="219"/>
      <c r="AE153" s="190"/>
      <c r="AF153" s="219"/>
      <c r="AG153" s="190"/>
      <c r="AH153" s="219"/>
      <c r="AI153" s="190"/>
      <c r="AJ153" s="190"/>
      <c r="AK153" s="190"/>
      <c r="AL153" s="190"/>
      <c r="AM153" s="241"/>
      <c r="AN153" s="189"/>
      <c r="AO153" s="223"/>
      <c r="AP153" s="226"/>
      <c r="AQ153" s="190"/>
      <c r="AR153" s="190"/>
      <c r="AS153" s="190"/>
      <c r="AT153" s="190"/>
      <c r="AU153" s="223"/>
      <c r="AV153" s="223"/>
      <c r="AW153" s="509"/>
      <c r="AX153" s="237"/>
      <c r="AY153" s="190"/>
      <c r="AZ153" s="203"/>
      <c r="BA153" s="203"/>
      <c r="BB153" s="203"/>
      <c r="BC153" s="203"/>
      <c r="BD153" s="203"/>
      <c r="BE153" s="203"/>
      <c r="BF153" s="203"/>
      <c r="BG153" s="203"/>
      <c r="BH153" s="203"/>
      <c r="BI153" s="203"/>
      <c r="BJ153" s="203"/>
      <c r="BK153" s="203"/>
      <c r="BL153" s="203"/>
      <c r="BM153" s="203"/>
      <c r="BN153" s="203"/>
      <c r="BO153" s="203"/>
      <c r="BP153" s="203"/>
      <c r="BQ153" s="203"/>
      <c r="BR153" s="203"/>
      <c r="BS153" s="203"/>
      <c r="BT153" s="227"/>
      <c r="BU153" s="190"/>
      <c r="BV153" s="186"/>
      <c r="BW153" s="186"/>
      <c r="BX153" s="186"/>
      <c r="BY153" s="186"/>
      <c r="BZ153" s="190"/>
      <c r="CA153" s="190"/>
      <c r="CB153" s="190"/>
    </row>
    <row r="154" spans="1:80">
      <c r="A154" s="186">
        <f t="shared" si="28"/>
        <v>147</v>
      </c>
      <c r="B154" s="187" t="s">
        <v>205</v>
      </c>
      <c r="C154" s="334" t="s">
        <v>997</v>
      </c>
      <c r="D154" s="217" t="s">
        <v>4039</v>
      </c>
      <c r="E154" s="190" t="s">
        <v>3229</v>
      </c>
      <c r="F154" s="290" t="s">
        <v>12</v>
      </c>
      <c r="G154" s="186" t="s">
        <v>1810</v>
      </c>
      <c r="H154" s="278" t="s">
        <v>9</v>
      </c>
      <c r="I154" s="278" t="s">
        <v>446</v>
      </c>
      <c r="J154" s="301" t="s">
        <v>447</v>
      </c>
      <c r="K154" s="192" t="s">
        <v>1212</v>
      </c>
      <c r="L154" s="190" t="s">
        <v>2888</v>
      </c>
      <c r="M154" s="186" t="s">
        <v>85</v>
      </c>
      <c r="N154" s="186"/>
      <c r="O154" s="186"/>
      <c r="P154" s="493"/>
      <c r="Q154" s="196" t="str">
        <f t="shared" ca="1" si="26"/>
        <v>122 Tahun 2 Bulan</v>
      </c>
      <c r="R154" s="236">
        <v>43647</v>
      </c>
      <c r="S154" s="236">
        <v>43647</v>
      </c>
      <c r="T154" s="198" t="str">
        <f t="shared" ca="1" si="29"/>
        <v>2Tahun</v>
      </c>
      <c r="U154" s="199" t="str">
        <f t="shared" ca="1" si="30"/>
        <v>8Bulan</v>
      </c>
      <c r="V154" s="186" t="s">
        <v>73</v>
      </c>
      <c r="W154" s="189" t="s">
        <v>448</v>
      </c>
      <c r="X154" s="217"/>
      <c r="Y154" s="190"/>
      <c r="Z154" s="190"/>
      <c r="AA154" s="346"/>
      <c r="AB154" s="186"/>
      <c r="AC154" s="190"/>
      <c r="AD154" s="190"/>
      <c r="AE154" s="190"/>
      <c r="AF154" s="190"/>
      <c r="AG154" s="190"/>
      <c r="AH154" s="190"/>
      <c r="AI154" s="190"/>
      <c r="AJ154" s="190"/>
      <c r="AK154" s="190"/>
      <c r="AL154" s="190"/>
      <c r="AM154" s="217"/>
      <c r="AN154" s="217"/>
      <c r="AO154" s="190"/>
      <c r="AP154" s="190"/>
      <c r="AQ154" s="190"/>
      <c r="AR154" s="190"/>
      <c r="AS154" s="190"/>
      <c r="AT154" s="190"/>
      <c r="AU154" s="190"/>
      <c r="AV154" s="190"/>
      <c r="AW154" s="516"/>
      <c r="AX154" s="190"/>
      <c r="AY154" s="190"/>
      <c r="AZ154" s="203"/>
      <c r="BA154" s="203"/>
      <c r="BB154" s="203"/>
      <c r="BC154" s="203"/>
      <c r="BD154" s="203"/>
      <c r="BE154" s="203"/>
      <c r="BF154" s="203"/>
      <c r="BG154" s="203"/>
      <c r="BH154" s="203"/>
      <c r="BI154" s="203"/>
      <c r="BJ154" s="203"/>
      <c r="BK154" s="203"/>
      <c r="BL154" s="203"/>
      <c r="BM154" s="203"/>
      <c r="BN154" s="203"/>
      <c r="BO154" s="203"/>
      <c r="BP154" s="203"/>
      <c r="BQ154" s="203"/>
      <c r="BR154" s="203"/>
      <c r="BS154" s="203"/>
      <c r="BT154" s="186"/>
      <c r="BU154" s="190"/>
      <c r="BV154" s="186">
        <v>12</v>
      </c>
      <c r="BW154" s="186">
        <v>0</v>
      </c>
      <c r="BX154" s="186">
        <f>BV154-BW154</f>
        <v>12</v>
      </c>
      <c r="BY154" s="186">
        <v>12</v>
      </c>
      <c r="BZ154" s="190"/>
      <c r="CA154" s="190"/>
      <c r="CB154" s="190"/>
    </row>
    <row r="155" spans="1:80" ht="15.75" customHeight="1">
      <c r="A155" s="186">
        <f t="shared" si="28"/>
        <v>148</v>
      </c>
      <c r="B155" s="187" t="s">
        <v>205</v>
      </c>
      <c r="C155" s="228" t="s">
        <v>3466</v>
      </c>
      <c r="D155" s="189" t="s">
        <v>4101</v>
      </c>
      <c r="E155" s="190" t="s">
        <v>3203</v>
      </c>
      <c r="F155" s="193" t="s">
        <v>12</v>
      </c>
      <c r="G155" s="186" t="s">
        <v>1810</v>
      </c>
      <c r="H155" s="186" t="s">
        <v>9</v>
      </c>
      <c r="I155" s="186" t="s">
        <v>446</v>
      </c>
      <c r="J155" s="192" t="s">
        <v>447</v>
      </c>
      <c r="K155" s="192" t="s">
        <v>1212</v>
      </c>
      <c r="L155" s="190" t="s">
        <v>5347</v>
      </c>
      <c r="M155" s="193" t="s">
        <v>85</v>
      </c>
      <c r="N155" s="188"/>
      <c r="O155" s="194"/>
      <c r="P155" s="492"/>
      <c r="Q155" s="196" t="str">
        <f t="shared" ca="1" si="26"/>
        <v>122 Tahun 2 Bulan</v>
      </c>
      <c r="R155" s="186"/>
      <c r="S155" s="197">
        <v>44071</v>
      </c>
      <c r="T155" s="198" t="str">
        <f t="shared" ca="1" si="29"/>
        <v>1Tahun</v>
      </c>
      <c r="U155" s="199" t="str">
        <f t="shared" ca="1" si="30"/>
        <v>6Bulan</v>
      </c>
      <c r="V155" s="186"/>
      <c r="W155" s="189" t="s">
        <v>448</v>
      </c>
      <c r="X155" s="190" t="s">
        <v>5416</v>
      </c>
      <c r="Y155" s="190"/>
      <c r="Z155" s="187"/>
      <c r="AA155" s="201" t="s">
        <v>5483</v>
      </c>
      <c r="AB155" s="202" t="s">
        <v>76</v>
      </c>
      <c r="AC155" s="190"/>
      <c r="AD155" s="190"/>
      <c r="AE155" s="190"/>
      <c r="AF155" s="190"/>
      <c r="AG155" s="190"/>
      <c r="AH155" s="190"/>
      <c r="AI155" s="190"/>
      <c r="AJ155" s="190"/>
      <c r="AK155" s="190"/>
      <c r="AL155" s="190"/>
      <c r="AM155" s="187"/>
      <c r="AN155" s="189"/>
      <c r="AO155" s="193"/>
      <c r="AP155" s="193"/>
      <c r="AQ155" s="190"/>
      <c r="AR155" s="190"/>
      <c r="AS155" s="190"/>
      <c r="AT155" s="190"/>
      <c r="AU155" s="193"/>
      <c r="AV155" s="193"/>
      <c r="AW155" s="506"/>
      <c r="AX155" s="200"/>
      <c r="AY155" s="190"/>
      <c r="AZ155" s="203"/>
      <c r="BA155" s="203"/>
      <c r="BB155" s="203"/>
      <c r="BC155" s="203"/>
      <c r="BD155" s="203"/>
      <c r="BE155" s="203"/>
      <c r="BF155" s="203"/>
      <c r="BG155" s="203"/>
      <c r="BH155" s="203"/>
      <c r="BI155" s="203"/>
      <c r="BJ155" s="203"/>
      <c r="BK155" s="203"/>
      <c r="BL155" s="203"/>
      <c r="BM155" s="203"/>
      <c r="BN155" s="203"/>
      <c r="BO155" s="203"/>
      <c r="BP155" s="203"/>
      <c r="BQ155" s="203"/>
      <c r="BR155" s="203"/>
      <c r="BS155" s="203"/>
      <c r="BT155" s="202"/>
      <c r="BU155" s="190"/>
      <c r="BV155" s="186">
        <f>12-5</f>
        <v>7</v>
      </c>
      <c r="BW155" s="186">
        <v>0</v>
      </c>
      <c r="BX155" s="186">
        <f>BV155-BW155</f>
        <v>7</v>
      </c>
      <c r="BY155" s="186">
        <v>12</v>
      </c>
      <c r="BZ155" s="190"/>
      <c r="CA155" s="190"/>
      <c r="CB155" s="190"/>
    </row>
    <row r="156" spans="1:80" ht="15.75" customHeight="1">
      <c r="A156" s="186">
        <f t="shared" si="28"/>
        <v>149</v>
      </c>
      <c r="B156" s="187" t="s">
        <v>205</v>
      </c>
      <c r="C156" s="334" t="s">
        <v>997</v>
      </c>
      <c r="D156" s="189" t="s">
        <v>5417</v>
      </c>
      <c r="E156" s="217" t="s">
        <v>5418</v>
      </c>
      <c r="F156" s="193" t="s">
        <v>12</v>
      </c>
      <c r="G156" s="186" t="s">
        <v>3178</v>
      </c>
      <c r="H156" s="186" t="s">
        <v>9</v>
      </c>
      <c r="I156" s="186" t="s">
        <v>446</v>
      </c>
      <c r="J156" s="192" t="s">
        <v>447</v>
      </c>
      <c r="K156" s="192" t="s">
        <v>3379</v>
      </c>
      <c r="L156" s="190" t="s">
        <v>5419</v>
      </c>
      <c r="M156" s="193" t="s">
        <v>85</v>
      </c>
      <c r="N156" s="188"/>
      <c r="O156" s="194"/>
      <c r="P156" s="492"/>
      <c r="Q156" s="196" t="str">
        <f t="shared" ca="1" si="26"/>
        <v>122 Tahun 2 Bulan</v>
      </c>
      <c r="R156" s="186"/>
      <c r="S156" s="197">
        <v>43788</v>
      </c>
      <c r="T156" s="198" t="str">
        <f t="shared" ca="1" si="29"/>
        <v>2Tahun</v>
      </c>
      <c r="U156" s="199" t="str">
        <f t="shared" ca="1" si="30"/>
        <v>3Bulan</v>
      </c>
      <c r="V156" s="186" t="s">
        <v>3379</v>
      </c>
      <c r="W156" s="189" t="s">
        <v>448</v>
      </c>
      <c r="X156" s="217" t="s">
        <v>5420</v>
      </c>
      <c r="Y156" s="190"/>
      <c r="Z156" s="187"/>
      <c r="AA156" s="201"/>
      <c r="AB156" s="202"/>
      <c r="AC156" s="190"/>
      <c r="AD156" s="190"/>
      <c r="AE156" s="190"/>
      <c r="AF156" s="190"/>
      <c r="AG156" s="190"/>
      <c r="AH156" s="190"/>
      <c r="AI156" s="190"/>
      <c r="AJ156" s="190"/>
      <c r="AK156" s="190"/>
      <c r="AL156" s="190"/>
      <c r="AM156" s="187"/>
      <c r="AN156" s="189"/>
      <c r="AO156" s="193"/>
      <c r="AP156" s="193"/>
      <c r="AQ156" s="190"/>
      <c r="AR156" s="190"/>
      <c r="AS156" s="190"/>
      <c r="AT156" s="190"/>
      <c r="AU156" s="193"/>
      <c r="AV156" s="193"/>
      <c r="AW156" s="506"/>
      <c r="AX156" s="200"/>
      <c r="AY156" s="190"/>
      <c r="AZ156" s="203"/>
      <c r="BA156" s="203"/>
      <c r="BB156" s="203"/>
      <c r="BC156" s="203"/>
      <c r="BD156" s="203"/>
      <c r="BE156" s="203"/>
      <c r="BF156" s="203"/>
      <c r="BG156" s="203"/>
      <c r="BH156" s="203"/>
      <c r="BI156" s="203"/>
      <c r="BJ156" s="203"/>
      <c r="BK156" s="203"/>
      <c r="BL156" s="203"/>
      <c r="BM156" s="203"/>
      <c r="BN156" s="203"/>
      <c r="BO156" s="203"/>
      <c r="BP156" s="203"/>
      <c r="BQ156" s="203"/>
      <c r="BR156" s="203"/>
      <c r="BS156" s="203"/>
      <c r="BT156" s="202"/>
      <c r="BU156" s="190"/>
      <c r="BV156" s="186"/>
      <c r="BW156" s="186"/>
      <c r="BX156" s="186"/>
      <c r="BY156" s="186"/>
      <c r="BZ156" s="190"/>
      <c r="CA156" s="190"/>
      <c r="CB156" s="190"/>
    </row>
    <row r="157" spans="1:80" ht="13.5" customHeight="1">
      <c r="A157" s="186">
        <f t="shared" si="28"/>
        <v>150</v>
      </c>
      <c r="B157" s="209" t="s">
        <v>205</v>
      </c>
      <c r="C157" s="228" t="s">
        <v>4160</v>
      </c>
      <c r="D157" s="327" t="s">
        <v>4004</v>
      </c>
      <c r="E157" s="190" t="s">
        <v>4005</v>
      </c>
      <c r="F157" s="193" t="s">
        <v>12</v>
      </c>
      <c r="G157" s="186" t="s">
        <v>3178</v>
      </c>
      <c r="H157" s="186" t="s">
        <v>9</v>
      </c>
      <c r="I157" s="186" t="s">
        <v>446</v>
      </c>
      <c r="J157" s="192" t="s">
        <v>447</v>
      </c>
      <c r="K157" s="192" t="s">
        <v>1212</v>
      </c>
      <c r="L157" s="190"/>
      <c r="M157" s="186" t="s">
        <v>85</v>
      </c>
      <c r="N157" s="186" t="s">
        <v>280</v>
      </c>
      <c r="O157" s="186" t="s">
        <v>4006</v>
      </c>
      <c r="P157" s="493">
        <v>33870</v>
      </c>
      <c r="Q157" s="196" t="str">
        <f t="shared" ca="1" si="26"/>
        <v>29 Tahun 5 Bulan</v>
      </c>
      <c r="R157" s="248">
        <v>44431</v>
      </c>
      <c r="S157" s="249">
        <v>44431</v>
      </c>
      <c r="T157" s="198" t="str">
        <f t="shared" ca="1" si="29"/>
        <v>0Tahun</v>
      </c>
      <c r="U157" s="199" t="str">
        <f t="shared" ca="1" si="30"/>
        <v>6Bulan</v>
      </c>
      <c r="V157" s="186" t="s">
        <v>73</v>
      </c>
      <c r="W157" s="189" t="s">
        <v>448</v>
      </c>
      <c r="X157" s="217" t="s">
        <v>412</v>
      </c>
      <c r="Y157" s="190" t="s">
        <v>4007</v>
      </c>
      <c r="Z157" s="312" t="s">
        <v>4008</v>
      </c>
      <c r="AA157" s="251" t="s">
        <v>4009</v>
      </c>
      <c r="AB157" s="186" t="s">
        <v>451</v>
      </c>
      <c r="AC157" s="190" t="s">
        <v>4010</v>
      </c>
      <c r="AD157" s="219">
        <v>33036</v>
      </c>
      <c r="AE157" s="190" t="s">
        <v>412</v>
      </c>
      <c r="AF157" s="190" t="s">
        <v>412</v>
      </c>
      <c r="AG157" s="190" t="s">
        <v>412</v>
      </c>
      <c r="AH157" s="190" t="s">
        <v>412</v>
      </c>
      <c r="AI157" s="190" t="s">
        <v>412</v>
      </c>
      <c r="AJ157" s="190" t="s">
        <v>412</v>
      </c>
      <c r="AK157" s="190" t="s">
        <v>412</v>
      </c>
      <c r="AL157" s="190" t="s">
        <v>412</v>
      </c>
      <c r="AM157" s="217" t="s">
        <v>4011</v>
      </c>
      <c r="AN157" s="217" t="s">
        <v>4012</v>
      </c>
      <c r="AO157" s="190" t="s">
        <v>4013</v>
      </c>
      <c r="AP157" s="190" t="s">
        <v>4014</v>
      </c>
      <c r="AQ157" s="190"/>
      <c r="AR157" s="190"/>
      <c r="AS157" s="190"/>
      <c r="AT157" s="190"/>
      <c r="AU157" s="190"/>
      <c r="AV157" s="190"/>
      <c r="AW157" s="515" t="s">
        <v>4015</v>
      </c>
      <c r="AX157" s="312" t="s">
        <v>4016</v>
      </c>
      <c r="AY157" s="190" t="s">
        <v>412</v>
      </c>
      <c r="AZ157" s="203">
        <v>4000000</v>
      </c>
      <c r="BA157" s="203"/>
      <c r="BB157" s="203"/>
      <c r="BC157" s="203"/>
      <c r="BD157" s="203"/>
      <c r="BE157" s="203"/>
      <c r="BF157" s="203"/>
      <c r="BG157" s="203"/>
      <c r="BH157" s="203"/>
      <c r="BI157" s="203"/>
      <c r="BJ157" s="203"/>
      <c r="BK157" s="203"/>
      <c r="BL157" s="203"/>
      <c r="BM157" s="203"/>
      <c r="BN157" s="203"/>
      <c r="BO157" s="203"/>
      <c r="BP157" s="203"/>
      <c r="BQ157" s="203"/>
      <c r="BR157" s="203"/>
      <c r="BS157" s="203"/>
      <c r="BT157" s="227" t="s">
        <v>4017</v>
      </c>
      <c r="BU157" s="190"/>
      <c r="BV157" s="186">
        <v>0</v>
      </c>
      <c r="BW157" s="186">
        <v>0</v>
      </c>
      <c r="BX157" s="186">
        <f>BV157-BW157</f>
        <v>0</v>
      </c>
      <c r="BY157" s="186">
        <f>12-7</f>
        <v>5</v>
      </c>
      <c r="BZ157" s="190"/>
      <c r="CA157" s="190"/>
      <c r="CB157" s="190"/>
    </row>
    <row r="158" spans="1:80" ht="15.75" customHeight="1">
      <c r="A158" s="186">
        <f t="shared" si="28"/>
        <v>151</v>
      </c>
      <c r="B158" s="187" t="s">
        <v>205</v>
      </c>
      <c r="C158" s="228" t="s">
        <v>4296</v>
      </c>
      <c r="D158" s="238" t="s">
        <v>4102</v>
      </c>
      <c r="E158" s="190" t="s">
        <v>2141</v>
      </c>
      <c r="F158" s="193" t="s">
        <v>12</v>
      </c>
      <c r="G158" s="186" t="s">
        <v>3178</v>
      </c>
      <c r="H158" s="186" t="s">
        <v>9</v>
      </c>
      <c r="I158" s="186" t="s">
        <v>446</v>
      </c>
      <c r="J158" s="192" t="s">
        <v>447</v>
      </c>
      <c r="K158" s="192" t="s">
        <v>1212</v>
      </c>
      <c r="L158" s="190" t="s">
        <v>412</v>
      </c>
      <c r="M158" s="202" t="s">
        <v>85</v>
      </c>
      <c r="N158" s="193" t="s">
        <v>280</v>
      </c>
      <c r="O158" s="193" t="s">
        <v>2870</v>
      </c>
      <c r="P158" s="491">
        <v>33719</v>
      </c>
      <c r="Q158" s="196" t="str">
        <f t="shared" ca="1" si="26"/>
        <v>29 Tahun 10 Bulan</v>
      </c>
      <c r="R158" s="222">
        <v>44390</v>
      </c>
      <c r="S158" s="222">
        <v>44390</v>
      </c>
      <c r="T158" s="198" t="str">
        <f t="shared" ca="1" si="29"/>
        <v>0Tahun</v>
      </c>
      <c r="U158" s="199" t="str">
        <f t="shared" ca="1" si="30"/>
        <v>8Bulan</v>
      </c>
      <c r="V158" s="186" t="s">
        <v>73</v>
      </c>
      <c r="W158" s="209" t="s">
        <v>467</v>
      </c>
      <c r="X158" s="217" t="s">
        <v>412</v>
      </c>
      <c r="Y158" s="190" t="s">
        <v>2871</v>
      </c>
      <c r="Z158" s="316" t="s">
        <v>2142</v>
      </c>
      <c r="AA158" s="201" t="s">
        <v>2872</v>
      </c>
      <c r="AB158" s="193" t="s">
        <v>76</v>
      </c>
      <c r="AC158" s="190" t="s">
        <v>3403</v>
      </c>
      <c r="AD158" s="219">
        <v>33475</v>
      </c>
      <c r="AE158" s="190"/>
      <c r="AF158" s="190"/>
      <c r="AG158" s="190"/>
      <c r="AH158" s="190"/>
      <c r="AI158" s="190"/>
      <c r="AJ158" s="190"/>
      <c r="AK158" s="190"/>
      <c r="AL158" s="190"/>
      <c r="AM158" s="224" t="s">
        <v>2939</v>
      </c>
      <c r="AN158" s="189" t="s">
        <v>3404</v>
      </c>
      <c r="AO158" s="223" t="s">
        <v>3405</v>
      </c>
      <c r="AP158" s="223" t="s">
        <v>3406</v>
      </c>
      <c r="AQ158" s="190"/>
      <c r="AR158" s="190"/>
      <c r="AS158" s="190"/>
      <c r="AT158" s="190"/>
      <c r="AU158" s="223"/>
      <c r="AV158" s="223"/>
      <c r="AW158" s="234" t="s">
        <v>2143</v>
      </c>
      <c r="AX158" s="223" t="s">
        <v>2873</v>
      </c>
      <c r="AY158" s="190"/>
      <c r="AZ158" s="203">
        <v>4000000</v>
      </c>
      <c r="BA158" s="203"/>
      <c r="BB158" s="203"/>
      <c r="BC158" s="203"/>
      <c r="BD158" s="203"/>
      <c r="BE158" s="203"/>
      <c r="BF158" s="203"/>
      <c r="BG158" s="203"/>
      <c r="BH158" s="203"/>
      <c r="BI158" s="203"/>
      <c r="BJ158" s="203"/>
      <c r="BK158" s="203"/>
      <c r="BL158" s="203"/>
      <c r="BM158" s="203"/>
      <c r="BN158" s="203"/>
      <c r="BO158" s="203"/>
      <c r="BP158" s="203"/>
      <c r="BQ158" s="203"/>
      <c r="BR158" s="203"/>
      <c r="BS158" s="203"/>
      <c r="BT158" s="227" t="s">
        <v>2874</v>
      </c>
      <c r="BU158" s="190"/>
      <c r="BV158" s="186">
        <v>0</v>
      </c>
      <c r="BW158" s="186">
        <v>0</v>
      </c>
      <c r="BX158" s="186">
        <f>BV158-BW158</f>
        <v>0</v>
      </c>
      <c r="BY158" s="186">
        <f>12-6</f>
        <v>6</v>
      </c>
      <c r="BZ158" s="190"/>
      <c r="CA158" s="190"/>
      <c r="CB158" s="190"/>
    </row>
    <row r="159" spans="1:80" ht="15.75" customHeight="1">
      <c r="A159" s="186">
        <f t="shared" si="28"/>
        <v>152</v>
      </c>
      <c r="B159" s="187" t="s">
        <v>205</v>
      </c>
      <c r="C159" s="228" t="s">
        <v>4159</v>
      </c>
      <c r="D159" s="238" t="s">
        <v>4055</v>
      </c>
      <c r="E159" s="190" t="s">
        <v>3571</v>
      </c>
      <c r="F159" s="193" t="s">
        <v>12</v>
      </c>
      <c r="G159" s="186" t="s">
        <v>1810</v>
      </c>
      <c r="H159" s="186" t="s">
        <v>9</v>
      </c>
      <c r="I159" s="186" t="s">
        <v>446</v>
      </c>
      <c r="J159" s="192" t="s">
        <v>447</v>
      </c>
      <c r="K159" s="192" t="s">
        <v>1212</v>
      </c>
      <c r="L159" s="190"/>
      <c r="M159" s="186" t="s">
        <v>70</v>
      </c>
      <c r="N159" s="186" t="s">
        <v>2604</v>
      </c>
      <c r="O159" s="186" t="s">
        <v>72</v>
      </c>
      <c r="P159" s="493">
        <v>34201</v>
      </c>
      <c r="Q159" s="196" t="str">
        <f t="shared" ca="1" si="26"/>
        <v>28 Tahun 6 Bulan</v>
      </c>
      <c r="R159" s="248">
        <v>44431</v>
      </c>
      <c r="S159" s="249">
        <v>44431</v>
      </c>
      <c r="T159" s="198" t="str">
        <f t="shared" ca="1" si="29"/>
        <v>0Tahun</v>
      </c>
      <c r="U159" s="199" t="str">
        <f t="shared" ca="1" si="30"/>
        <v>6Bulan</v>
      </c>
      <c r="V159" s="186" t="s">
        <v>73</v>
      </c>
      <c r="W159" s="189" t="s">
        <v>448</v>
      </c>
      <c r="X159" s="217"/>
      <c r="Y159" s="190" t="s">
        <v>4020</v>
      </c>
      <c r="Z159" s="250" t="s">
        <v>4021</v>
      </c>
      <c r="AA159" s="251" t="s">
        <v>4022</v>
      </c>
      <c r="AB159" s="186" t="s">
        <v>76</v>
      </c>
      <c r="AC159" s="190" t="s">
        <v>412</v>
      </c>
      <c r="AD159" s="190" t="s">
        <v>412</v>
      </c>
      <c r="AE159" s="190" t="s">
        <v>412</v>
      </c>
      <c r="AF159" s="190" t="s">
        <v>412</v>
      </c>
      <c r="AG159" s="190" t="s">
        <v>412</v>
      </c>
      <c r="AH159" s="190" t="s">
        <v>412</v>
      </c>
      <c r="AI159" s="190" t="s">
        <v>412</v>
      </c>
      <c r="AJ159" s="190" t="s">
        <v>412</v>
      </c>
      <c r="AK159" s="190" t="s">
        <v>412</v>
      </c>
      <c r="AL159" s="190" t="s">
        <v>412</v>
      </c>
      <c r="AM159" s="257" t="s">
        <v>4023</v>
      </c>
      <c r="AN159" s="186" t="s">
        <v>4024</v>
      </c>
      <c r="AO159" s="186" t="s">
        <v>4025</v>
      </c>
      <c r="AP159" s="250" t="s">
        <v>4021</v>
      </c>
      <c r="AQ159" s="190" t="s">
        <v>412</v>
      </c>
      <c r="AR159" s="190" t="s">
        <v>412</v>
      </c>
      <c r="AS159" s="190" t="s">
        <v>412</v>
      </c>
      <c r="AT159" s="190" t="s">
        <v>412</v>
      </c>
      <c r="AU159" s="190" t="s">
        <v>412</v>
      </c>
      <c r="AV159" s="190" t="s">
        <v>412</v>
      </c>
      <c r="AW159" s="509" t="s">
        <v>4026</v>
      </c>
      <c r="AX159" s="252" t="s">
        <v>4027</v>
      </c>
      <c r="AY159" s="190" t="s">
        <v>412</v>
      </c>
      <c r="AZ159" s="203">
        <v>10000000</v>
      </c>
      <c r="BA159" s="203"/>
      <c r="BB159" s="203"/>
      <c r="BC159" s="203">
        <v>1000000</v>
      </c>
      <c r="BD159" s="203"/>
      <c r="BE159" s="203"/>
      <c r="BF159" s="203"/>
      <c r="BG159" s="203">
        <v>4000000</v>
      </c>
      <c r="BH159" s="203"/>
      <c r="BI159" s="203"/>
      <c r="BJ159" s="203"/>
      <c r="BK159" s="203"/>
      <c r="BL159" s="203"/>
      <c r="BM159" s="203"/>
      <c r="BN159" s="203"/>
      <c r="BO159" s="203"/>
      <c r="BP159" s="203"/>
      <c r="BQ159" s="203"/>
      <c r="BR159" s="203"/>
      <c r="BS159" s="203"/>
      <c r="BT159" s="227" t="s">
        <v>4018</v>
      </c>
      <c r="BU159" s="190"/>
      <c r="BV159" s="186">
        <v>0</v>
      </c>
      <c r="BW159" s="186">
        <v>0</v>
      </c>
      <c r="BX159" s="186">
        <f>BV159-BW159</f>
        <v>0</v>
      </c>
      <c r="BY159" s="186">
        <f>12-7</f>
        <v>5</v>
      </c>
      <c r="BZ159" s="190"/>
      <c r="CA159" s="190"/>
      <c r="CB159" s="190"/>
    </row>
    <row r="160" spans="1:80" ht="15.75" customHeight="1">
      <c r="A160" s="186">
        <f t="shared" si="28"/>
        <v>153</v>
      </c>
      <c r="B160" s="187" t="s">
        <v>205</v>
      </c>
      <c r="C160" s="228" t="s">
        <v>3467</v>
      </c>
      <c r="D160" s="247" t="s">
        <v>5118</v>
      </c>
      <c r="E160" s="190" t="s">
        <v>2633</v>
      </c>
      <c r="F160" s="191" t="s">
        <v>12</v>
      </c>
      <c r="G160" s="186" t="s">
        <v>1810</v>
      </c>
      <c r="H160" s="186" t="s">
        <v>4915</v>
      </c>
      <c r="I160" s="202" t="s">
        <v>176</v>
      </c>
      <c r="J160" s="186" t="s">
        <v>4715</v>
      </c>
      <c r="K160" s="186" t="s">
        <v>3379</v>
      </c>
      <c r="L160" s="190" t="s">
        <v>5008</v>
      </c>
      <c r="M160" s="193" t="s">
        <v>85</v>
      </c>
      <c r="N160" s="188" t="s">
        <v>2604</v>
      </c>
      <c r="O160" s="194" t="s">
        <v>229</v>
      </c>
      <c r="P160" s="492">
        <v>35673</v>
      </c>
      <c r="Q160" s="196" t="str">
        <f t="shared" ca="1" si="26"/>
        <v>24 Tahun 6 Bulan</v>
      </c>
      <c r="R160" s="219" t="s">
        <v>3379</v>
      </c>
      <c r="S160" s="236">
        <v>44446</v>
      </c>
      <c r="T160" s="198" t="str">
        <f t="shared" ca="1" si="29"/>
        <v>0Tahun</v>
      </c>
      <c r="U160" s="199" t="str">
        <f t="shared" ca="1" si="30"/>
        <v>6Bulan</v>
      </c>
      <c r="V160" s="186" t="s">
        <v>3379</v>
      </c>
      <c r="W160" s="200" t="s">
        <v>111</v>
      </c>
      <c r="X160" s="217" t="s">
        <v>5422</v>
      </c>
      <c r="Y160" s="190" t="s">
        <v>3074</v>
      </c>
      <c r="Z160" s="187" t="s">
        <v>3076</v>
      </c>
      <c r="AA160" s="201" t="s">
        <v>3075</v>
      </c>
      <c r="AB160" s="202" t="s">
        <v>76</v>
      </c>
      <c r="AC160" s="190" t="s">
        <v>412</v>
      </c>
      <c r="AD160" s="190" t="s">
        <v>412</v>
      </c>
      <c r="AE160" s="190" t="s">
        <v>412</v>
      </c>
      <c r="AF160" s="190" t="s">
        <v>412</v>
      </c>
      <c r="AG160" s="190" t="s">
        <v>412</v>
      </c>
      <c r="AH160" s="190" t="s">
        <v>412</v>
      </c>
      <c r="AI160" s="190" t="s">
        <v>412</v>
      </c>
      <c r="AJ160" s="190" t="s">
        <v>412</v>
      </c>
      <c r="AK160" s="190" t="s">
        <v>412</v>
      </c>
      <c r="AL160" s="190" t="s">
        <v>412</v>
      </c>
      <c r="AM160" s="187"/>
      <c r="AN160" s="189"/>
      <c r="AO160" s="193"/>
      <c r="AP160" s="193"/>
      <c r="AQ160" s="190"/>
      <c r="AR160" s="190"/>
      <c r="AS160" s="190"/>
      <c r="AT160" s="190"/>
      <c r="AU160" s="193"/>
      <c r="AV160" s="193"/>
      <c r="AW160" s="506" t="s">
        <v>3077</v>
      </c>
      <c r="AX160" s="200" t="s">
        <v>3078</v>
      </c>
      <c r="AY160" s="190"/>
      <c r="AZ160" s="203">
        <v>0</v>
      </c>
      <c r="BA160" s="203"/>
      <c r="BB160" s="203"/>
      <c r="BC160" s="203"/>
      <c r="BD160" s="203"/>
      <c r="BE160" s="203"/>
      <c r="BF160" s="203"/>
      <c r="BG160" s="203"/>
      <c r="BH160" s="203"/>
      <c r="BI160" s="203"/>
      <c r="BJ160" s="203"/>
      <c r="BK160" s="203">
        <v>1800000</v>
      </c>
      <c r="BL160" s="203"/>
      <c r="BM160" s="203"/>
      <c r="BN160" s="203"/>
      <c r="BO160" s="203"/>
      <c r="BP160" s="203"/>
      <c r="BQ160" s="203"/>
      <c r="BR160" s="203"/>
      <c r="BS160" s="203"/>
      <c r="BT160" s="202"/>
      <c r="BU160" s="190"/>
      <c r="BV160" s="471"/>
      <c r="BW160" s="471"/>
      <c r="BX160" s="471"/>
      <c r="BY160" s="471"/>
      <c r="BZ160" s="190"/>
      <c r="CA160" s="190"/>
      <c r="CB160" s="190"/>
    </row>
    <row r="161" spans="1:80" ht="15.75" customHeight="1">
      <c r="A161" s="186">
        <f t="shared" si="28"/>
        <v>154</v>
      </c>
      <c r="B161" s="187" t="s">
        <v>205</v>
      </c>
      <c r="C161" s="334" t="s">
        <v>997</v>
      </c>
      <c r="D161" s="247" t="s">
        <v>2591</v>
      </c>
      <c r="E161" s="190" t="s">
        <v>3531</v>
      </c>
      <c r="F161" s="191" t="s">
        <v>12</v>
      </c>
      <c r="G161" s="186" t="s">
        <v>1810</v>
      </c>
      <c r="H161" s="186" t="s">
        <v>3213</v>
      </c>
      <c r="I161" s="202" t="s">
        <v>176</v>
      </c>
      <c r="J161" s="186" t="s">
        <v>3213</v>
      </c>
      <c r="K161" s="186" t="s">
        <v>3379</v>
      </c>
      <c r="L161" s="190" t="s">
        <v>3379</v>
      </c>
      <c r="M161" s="193" t="s">
        <v>85</v>
      </c>
      <c r="N161" s="212" t="s">
        <v>2604</v>
      </c>
      <c r="O161" s="194"/>
      <c r="P161" s="492"/>
      <c r="Q161" s="196" t="str">
        <f t="shared" ca="1" si="26"/>
        <v>122 Tahun 2 Bulan</v>
      </c>
      <c r="R161" s="190" t="s">
        <v>3379</v>
      </c>
      <c r="S161" s="197">
        <v>43784</v>
      </c>
      <c r="T161" s="198" t="str">
        <f t="shared" ca="1" si="29"/>
        <v>2Tahun</v>
      </c>
      <c r="U161" s="199" t="str">
        <f t="shared" ca="1" si="30"/>
        <v>3Bulan</v>
      </c>
      <c r="V161" s="186" t="s">
        <v>3379</v>
      </c>
      <c r="W161" s="200" t="s">
        <v>251</v>
      </c>
      <c r="X161" s="217" t="s">
        <v>5421</v>
      </c>
      <c r="Y161" s="190"/>
      <c r="Z161" s="187"/>
      <c r="AA161" s="201"/>
      <c r="AB161" s="202"/>
      <c r="AC161" s="190"/>
      <c r="AD161" s="190"/>
      <c r="AE161" s="190"/>
      <c r="AF161" s="190"/>
      <c r="AG161" s="190"/>
      <c r="AH161" s="190"/>
      <c r="AI161" s="190"/>
      <c r="AJ161" s="190"/>
      <c r="AK161" s="190"/>
      <c r="AL161" s="190"/>
      <c r="AM161" s="187" t="s">
        <v>2475</v>
      </c>
      <c r="AN161" s="189"/>
      <c r="AO161" s="193"/>
      <c r="AP161" s="193"/>
      <c r="AQ161" s="190"/>
      <c r="AR161" s="190"/>
      <c r="AS161" s="190"/>
      <c r="AT161" s="190"/>
      <c r="AU161" s="193"/>
      <c r="AV161" s="193"/>
      <c r="AW161" s="506"/>
      <c r="AX161" s="200"/>
      <c r="AY161" s="190"/>
      <c r="AZ161" s="203"/>
      <c r="BA161" s="203"/>
      <c r="BB161" s="203"/>
      <c r="BC161" s="203"/>
      <c r="BD161" s="203"/>
      <c r="BE161" s="203"/>
      <c r="BF161" s="203"/>
      <c r="BG161" s="203"/>
      <c r="BH161" s="203"/>
      <c r="BI161" s="203"/>
      <c r="BJ161" s="203"/>
      <c r="BK161" s="203"/>
      <c r="BL161" s="203"/>
      <c r="BM161" s="203"/>
      <c r="BN161" s="203"/>
      <c r="BO161" s="203"/>
      <c r="BP161" s="203"/>
      <c r="BQ161" s="203"/>
      <c r="BR161" s="203"/>
      <c r="BS161" s="203"/>
      <c r="BT161" s="202"/>
      <c r="BU161" s="190"/>
      <c r="BV161" s="186">
        <v>0</v>
      </c>
      <c r="BW161" s="186">
        <v>0</v>
      </c>
      <c r="BX161" s="186">
        <f>BV161-BW161</f>
        <v>0</v>
      </c>
      <c r="BY161" s="263"/>
      <c r="BZ161" s="190"/>
      <c r="CA161" s="190"/>
      <c r="CB161" s="190"/>
    </row>
    <row r="162" spans="1:80" ht="15.75" customHeight="1">
      <c r="A162" s="186">
        <f t="shared" si="28"/>
        <v>155</v>
      </c>
      <c r="B162" s="189" t="s">
        <v>205</v>
      </c>
      <c r="C162" s="334" t="s">
        <v>997</v>
      </c>
      <c r="D162" s="247" t="s">
        <v>1919</v>
      </c>
      <c r="E162" s="190" t="s">
        <v>1919</v>
      </c>
      <c r="F162" s="191" t="s">
        <v>12</v>
      </c>
      <c r="G162" s="186" t="s">
        <v>1810</v>
      </c>
      <c r="H162" s="186" t="s">
        <v>1015</v>
      </c>
      <c r="I162" s="202" t="s">
        <v>176</v>
      </c>
      <c r="J162" s="192" t="s">
        <v>5423</v>
      </c>
      <c r="K162" s="186" t="s">
        <v>3379</v>
      </c>
      <c r="L162" s="190" t="s">
        <v>3379</v>
      </c>
      <c r="M162" s="193" t="s">
        <v>70</v>
      </c>
      <c r="N162" s="212"/>
      <c r="O162" s="194"/>
      <c r="P162" s="492"/>
      <c r="Q162" s="196" t="str">
        <f t="shared" ca="1" si="26"/>
        <v>122 Tahun 2 Bulan</v>
      </c>
      <c r="R162" s="190" t="s">
        <v>3379</v>
      </c>
      <c r="S162" s="197">
        <v>43802</v>
      </c>
      <c r="T162" s="198" t="str">
        <f t="shared" ca="1" si="29"/>
        <v>2Tahun</v>
      </c>
      <c r="U162" s="199" t="str">
        <f t="shared" ca="1" si="30"/>
        <v>3Bulan</v>
      </c>
      <c r="V162" s="186" t="s">
        <v>3379</v>
      </c>
      <c r="W162" s="200" t="s">
        <v>251</v>
      </c>
      <c r="X162" s="217" t="s">
        <v>5424</v>
      </c>
      <c r="Y162" s="190"/>
      <c r="Z162" s="187"/>
      <c r="AA162" s="201"/>
      <c r="AB162" s="202"/>
      <c r="AC162" s="190"/>
      <c r="AD162" s="190"/>
      <c r="AE162" s="190"/>
      <c r="AF162" s="190"/>
      <c r="AG162" s="190"/>
      <c r="AH162" s="190"/>
      <c r="AI162" s="190"/>
      <c r="AJ162" s="190"/>
      <c r="AK162" s="190"/>
      <c r="AL162" s="190"/>
      <c r="AM162" s="187"/>
      <c r="AN162" s="189"/>
      <c r="AO162" s="193"/>
      <c r="AP162" s="193"/>
      <c r="AQ162" s="190"/>
      <c r="AR162" s="190"/>
      <c r="AS162" s="190"/>
      <c r="AT162" s="190"/>
      <c r="AU162" s="193"/>
      <c r="AV162" s="193"/>
      <c r="AW162" s="506"/>
      <c r="AX162" s="200"/>
      <c r="AY162" s="190"/>
      <c r="AZ162" s="203"/>
      <c r="BA162" s="203"/>
      <c r="BB162" s="203"/>
      <c r="BC162" s="203"/>
      <c r="BD162" s="203"/>
      <c r="BE162" s="203"/>
      <c r="BF162" s="203"/>
      <c r="BG162" s="203"/>
      <c r="BH162" s="203"/>
      <c r="BI162" s="203"/>
      <c r="BJ162" s="203"/>
      <c r="BK162" s="203"/>
      <c r="BL162" s="203"/>
      <c r="BM162" s="203"/>
      <c r="BN162" s="203"/>
      <c r="BO162" s="203"/>
      <c r="BP162" s="203"/>
      <c r="BQ162" s="203"/>
      <c r="BR162" s="203"/>
      <c r="BS162" s="203"/>
      <c r="BT162" s="202"/>
      <c r="BU162" s="190"/>
      <c r="BV162" s="186"/>
      <c r="BW162" s="186"/>
      <c r="BX162" s="186"/>
      <c r="BY162" s="263"/>
      <c r="BZ162" s="190"/>
      <c r="CA162" s="190"/>
      <c r="CB162" s="190"/>
    </row>
    <row r="163" spans="1:80" ht="15.75" customHeight="1">
      <c r="A163" s="186">
        <f t="shared" si="28"/>
        <v>156</v>
      </c>
      <c r="B163" s="189" t="s">
        <v>205</v>
      </c>
      <c r="C163" s="228" t="s">
        <v>4346</v>
      </c>
      <c r="D163" s="189" t="s">
        <v>4347</v>
      </c>
      <c r="E163" s="190" t="s">
        <v>4348</v>
      </c>
      <c r="F163" s="191" t="s">
        <v>12</v>
      </c>
      <c r="G163" s="186" t="s">
        <v>1810</v>
      </c>
      <c r="H163" s="186" t="s">
        <v>1015</v>
      </c>
      <c r="I163" s="202" t="s">
        <v>176</v>
      </c>
      <c r="J163" s="192" t="s">
        <v>3795</v>
      </c>
      <c r="K163" s="192" t="s">
        <v>1212</v>
      </c>
      <c r="L163" s="190"/>
      <c r="M163" s="202" t="s">
        <v>85</v>
      </c>
      <c r="N163" s="212" t="s">
        <v>2604</v>
      </c>
      <c r="O163" s="193" t="s">
        <v>326</v>
      </c>
      <c r="P163" s="491">
        <v>36312</v>
      </c>
      <c r="Q163" s="196" t="str">
        <f t="shared" ca="1" si="26"/>
        <v>22 Tahun 9 Bulan</v>
      </c>
      <c r="R163" s="239">
        <v>44487</v>
      </c>
      <c r="S163" s="239">
        <v>44487</v>
      </c>
      <c r="T163" s="198" t="str">
        <f t="shared" ca="1" si="29"/>
        <v>0Tahun</v>
      </c>
      <c r="U163" s="199" t="str">
        <f t="shared" ca="1" si="30"/>
        <v>4Bulan</v>
      </c>
      <c r="V163" s="186" t="s">
        <v>73</v>
      </c>
      <c r="W163" s="209" t="s">
        <v>111</v>
      </c>
      <c r="X163" s="217"/>
      <c r="Y163" s="190" t="s">
        <v>4349</v>
      </c>
      <c r="Z163" s="316" t="s">
        <v>4350</v>
      </c>
      <c r="AA163" s="201" t="s">
        <v>4351</v>
      </c>
      <c r="AB163" s="202" t="s">
        <v>76</v>
      </c>
      <c r="AC163" s="190" t="s">
        <v>412</v>
      </c>
      <c r="AD163" s="190" t="s">
        <v>412</v>
      </c>
      <c r="AE163" s="190" t="s">
        <v>412</v>
      </c>
      <c r="AF163" s="190" t="s">
        <v>412</v>
      </c>
      <c r="AG163" s="190" t="s">
        <v>412</v>
      </c>
      <c r="AH163" s="190" t="s">
        <v>412</v>
      </c>
      <c r="AI163" s="190" t="s">
        <v>412</v>
      </c>
      <c r="AJ163" s="190" t="s">
        <v>412</v>
      </c>
      <c r="AK163" s="190" t="s">
        <v>412</v>
      </c>
      <c r="AL163" s="190" t="s">
        <v>412</v>
      </c>
      <c r="AM163" s="229" t="s">
        <v>4352</v>
      </c>
      <c r="AN163" s="189" t="s">
        <v>4353</v>
      </c>
      <c r="AO163" s="223" t="s">
        <v>4354</v>
      </c>
      <c r="AP163" s="316" t="s">
        <v>4350</v>
      </c>
      <c r="AQ163" s="190" t="s">
        <v>412</v>
      </c>
      <c r="AR163" s="190" t="s">
        <v>412</v>
      </c>
      <c r="AS163" s="190" t="s">
        <v>412</v>
      </c>
      <c r="AT163" s="190" t="s">
        <v>412</v>
      </c>
      <c r="AU163" s="190" t="s">
        <v>412</v>
      </c>
      <c r="AV163" s="190" t="s">
        <v>412</v>
      </c>
      <c r="AW163" s="234" t="s">
        <v>4355</v>
      </c>
      <c r="AX163" s="200" t="s">
        <v>78</v>
      </c>
      <c r="AY163" s="190"/>
      <c r="AZ163" s="203">
        <v>2700000</v>
      </c>
      <c r="BA163" s="203">
        <v>500000</v>
      </c>
      <c r="BB163" s="203"/>
      <c r="BC163" s="203"/>
      <c r="BD163" s="203"/>
      <c r="BE163" s="203"/>
      <c r="BF163" s="203"/>
      <c r="BG163" s="203">
        <v>300000</v>
      </c>
      <c r="BH163" s="203"/>
      <c r="BI163" s="203"/>
      <c r="BJ163" s="203"/>
      <c r="BK163" s="203"/>
      <c r="BL163" s="203"/>
      <c r="BM163" s="203"/>
      <c r="BN163" s="203"/>
      <c r="BO163" s="203"/>
      <c r="BP163" s="203"/>
      <c r="BQ163" s="203"/>
      <c r="BR163" s="203"/>
      <c r="BS163" s="203"/>
      <c r="BT163" s="230" t="s">
        <v>4356</v>
      </c>
      <c r="BU163" s="190"/>
      <c r="BV163" s="186">
        <v>0</v>
      </c>
      <c r="BW163" s="186">
        <v>0</v>
      </c>
      <c r="BX163" s="186">
        <f t="shared" ref="BX163:BX168" si="31">BV163-BW163</f>
        <v>0</v>
      </c>
      <c r="BY163" s="186">
        <f>12-9</f>
        <v>3</v>
      </c>
      <c r="BZ163" s="190"/>
      <c r="CA163" s="190"/>
      <c r="CB163" s="190"/>
    </row>
    <row r="164" spans="1:80" ht="15.75" customHeight="1">
      <c r="A164" s="186">
        <f t="shared" si="28"/>
        <v>157</v>
      </c>
      <c r="B164" s="187" t="s">
        <v>205</v>
      </c>
      <c r="C164" s="216" t="s">
        <v>206</v>
      </c>
      <c r="D164" s="189" t="s">
        <v>207</v>
      </c>
      <c r="E164" s="190" t="s">
        <v>208</v>
      </c>
      <c r="F164" s="191" t="s">
        <v>12</v>
      </c>
      <c r="G164" s="186" t="s">
        <v>1810</v>
      </c>
      <c r="H164" s="186" t="s">
        <v>174</v>
      </c>
      <c r="I164" s="202" t="s">
        <v>176</v>
      </c>
      <c r="J164" s="186" t="s">
        <v>174</v>
      </c>
      <c r="K164" s="192" t="s">
        <v>1212</v>
      </c>
      <c r="L164" s="190"/>
      <c r="M164" s="193" t="s">
        <v>85</v>
      </c>
      <c r="N164" s="188" t="s">
        <v>190</v>
      </c>
      <c r="O164" s="194" t="s">
        <v>125</v>
      </c>
      <c r="P164" s="492">
        <v>34584</v>
      </c>
      <c r="Q164" s="196" t="str">
        <f t="shared" ca="1" si="26"/>
        <v>27 Tahun 6 Bulan</v>
      </c>
      <c r="R164" s="190"/>
      <c r="S164" s="197">
        <v>44019</v>
      </c>
      <c r="T164" s="198" t="str">
        <f t="shared" ca="1" si="29"/>
        <v>1Tahun</v>
      </c>
      <c r="U164" s="199" t="str">
        <f t="shared" ca="1" si="30"/>
        <v>8Bulan</v>
      </c>
      <c r="V164" s="186" t="s">
        <v>73</v>
      </c>
      <c r="W164" s="209"/>
      <c r="X164" s="217"/>
      <c r="Y164" s="190"/>
      <c r="Z164" s="187" t="s">
        <v>210</v>
      </c>
      <c r="AA164" s="201" t="s">
        <v>211</v>
      </c>
      <c r="AB164" s="202" t="s">
        <v>76</v>
      </c>
      <c r="AC164" s="190"/>
      <c r="AD164" s="190"/>
      <c r="AE164" s="190"/>
      <c r="AF164" s="190"/>
      <c r="AG164" s="190"/>
      <c r="AH164" s="190"/>
      <c r="AI164" s="190"/>
      <c r="AJ164" s="190"/>
      <c r="AK164" s="190"/>
      <c r="AL164" s="190"/>
      <c r="AM164" s="229" t="s">
        <v>2480</v>
      </c>
      <c r="AN164" s="189"/>
      <c r="AO164" s="193"/>
      <c r="AP164" s="193"/>
      <c r="AQ164" s="190"/>
      <c r="AR164" s="190"/>
      <c r="AS164" s="190"/>
      <c r="AT164" s="190"/>
      <c r="AU164" s="193"/>
      <c r="AV164" s="193"/>
      <c r="AW164" s="506" t="s">
        <v>212</v>
      </c>
      <c r="AX164" s="200" t="s">
        <v>78</v>
      </c>
      <c r="AY164" s="190"/>
      <c r="AZ164" s="203"/>
      <c r="BA164" s="203"/>
      <c r="BB164" s="203"/>
      <c r="BC164" s="203"/>
      <c r="BD164" s="203"/>
      <c r="BE164" s="203"/>
      <c r="BF164" s="203"/>
      <c r="BG164" s="203"/>
      <c r="BH164" s="203"/>
      <c r="BI164" s="203"/>
      <c r="BJ164" s="203"/>
      <c r="BK164" s="203"/>
      <c r="BL164" s="203"/>
      <c r="BM164" s="203"/>
      <c r="BN164" s="203"/>
      <c r="BO164" s="203"/>
      <c r="BP164" s="203"/>
      <c r="BQ164" s="203"/>
      <c r="BR164" s="203"/>
      <c r="BS164" s="203"/>
      <c r="BT164" s="202"/>
      <c r="BU164" s="190"/>
      <c r="BV164" s="186">
        <f>12-6</f>
        <v>6</v>
      </c>
      <c r="BW164" s="186">
        <v>1</v>
      </c>
      <c r="BX164" s="186">
        <f t="shared" si="31"/>
        <v>5</v>
      </c>
      <c r="BY164" s="186">
        <v>12</v>
      </c>
      <c r="BZ164" s="190"/>
      <c r="CA164" s="190"/>
      <c r="CB164" s="190"/>
    </row>
    <row r="165" spans="1:80" ht="15.75" customHeight="1">
      <c r="A165" s="186">
        <f t="shared" si="28"/>
        <v>158</v>
      </c>
      <c r="B165" s="189" t="s">
        <v>205</v>
      </c>
      <c r="C165" s="216" t="s">
        <v>933</v>
      </c>
      <c r="D165" s="189" t="s">
        <v>934</v>
      </c>
      <c r="E165" s="190" t="s">
        <v>2643</v>
      </c>
      <c r="F165" s="191" t="s">
        <v>12</v>
      </c>
      <c r="G165" s="186" t="s">
        <v>3178</v>
      </c>
      <c r="H165" s="186" t="s">
        <v>98</v>
      </c>
      <c r="I165" s="202" t="s">
        <v>99</v>
      </c>
      <c r="J165" s="191" t="s">
        <v>99</v>
      </c>
      <c r="K165" s="192" t="s">
        <v>1212</v>
      </c>
      <c r="L165" s="190"/>
      <c r="M165" s="193" t="s">
        <v>85</v>
      </c>
      <c r="N165" s="205" t="s">
        <v>2604</v>
      </c>
      <c r="O165" s="194" t="s">
        <v>177</v>
      </c>
      <c r="P165" s="492">
        <v>36903</v>
      </c>
      <c r="Q165" s="196" t="str">
        <f t="shared" ca="1" si="26"/>
        <v>21 Tahun 1 Bulan</v>
      </c>
      <c r="R165" s="206">
        <v>43997</v>
      </c>
      <c r="S165" s="206">
        <v>43997</v>
      </c>
      <c r="T165" s="198" t="str">
        <f t="shared" ca="1" si="29"/>
        <v>1Tahun</v>
      </c>
      <c r="U165" s="199" t="str">
        <f t="shared" ca="1" si="30"/>
        <v>8Bulan</v>
      </c>
      <c r="V165" s="186" t="s">
        <v>73</v>
      </c>
      <c r="W165" s="200" t="s">
        <v>88</v>
      </c>
      <c r="X165" s="217"/>
      <c r="Y165" s="190"/>
      <c r="Z165" s="207" t="s">
        <v>935</v>
      </c>
      <c r="AA165" s="201" t="s">
        <v>936</v>
      </c>
      <c r="AB165" s="191" t="s">
        <v>76</v>
      </c>
      <c r="AC165" s="190"/>
      <c r="AD165" s="190"/>
      <c r="AE165" s="190"/>
      <c r="AF165" s="190"/>
      <c r="AG165" s="190"/>
      <c r="AH165" s="190"/>
      <c r="AI165" s="190"/>
      <c r="AJ165" s="190"/>
      <c r="AK165" s="190"/>
      <c r="AL165" s="190"/>
      <c r="AM165" s="229" t="s">
        <v>2434</v>
      </c>
      <c r="AN165" s="189"/>
      <c r="AO165" s="193"/>
      <c r="AP165" s="193"/>
      <c r="AQ165" s="190"/>
      <c r="AR165" s="190"/>
      <c r="AS165" s="190"/>
      <c r="AT165" s="190"/>
      <c r="AU165" s="193"/>
      <c r="AV165" s="193"/>
      <c r="AW165" s="505" t="s">
        <v>937</v>
      </c>
      <c r="AX165" s="200" t="s">
        <v>78</v>
      </c>
      <c r="AY165" s="190" t="s">
        <v>412</v>
      </c>
      <c r="AZ165" s="203">
        <v>1500000</v>
      </c>
      <c r="BA165" s="203">
        <v>500000</v>
      </c>
      <c r="BB165" s="203"/>
      <c r="BC165" s="203"/>
      <c r="BD165" s="203"/>
      <c r="BE165" s="203"/>
      <c r="BF165" s="203"/>
      <c r="BG165" s="203"/>
      <c r="BH165" s="203"/>
      <c r="BI165" s="203"/>
      <c r="BJ165" s="203"/>
      <c r="BK165" s="203"/>
      <c r="BL165" s="203"/>
      <c r="BM165" s="203"/>
      <c r="BN165" s="203"/>
      <c r="BO165" s="203"/>
      <c r="BP165" s="203"/>
      <c r="BQ165" s="203"/>
      <c r="BR165" s="203"/>
      <c r="BS165" s="203"/>
      <c r="BT165" s="191"/>
      <c r="BU165" s="190" t="s">
        <v>4250</v>
      </c>
      <c r="BV165" s="186">
        <f>12-5</f>
        <v>7</v>
      </c>
      <c r="BW165" s="186">
        <v>0</v>
      </c>
      <c r="BX165" s="186">
        <f t="shared" si="31"/>
        <v>7</v>
      </c>
      <c r="BY165" s="186">
        <v>12</v>
      </c>
      <c r="BZ165" s="190"/>
      <c r="CA165" s="397" t="s">
        <v>4244</v>
      </c>
      <c r="CB165" s="190" t="s">
        <v>2753</v>
      </c>
    </row>
    <row r="166" spans="1:80" ht="15.75" customHeight="1">
      <c r="A166" s="186">
        <f t="shared" si="28"/>
        <v>159</v>
      </c>
      <c r="B166" s="189" t="s">
        <v>205</v>
      </c>
      <c r="C166" s="144" t="s">
        <v>1371</v>
      </c>
      <c r="D166" s="189" t="s">
        <v>1372</v>
      </c>
      <c r="E166" s="190" t="s">
        <v>2749</v>
      </c>
      <c r="F166" s="191" t="s">
        <v>12</v>
      </c>
      <c r="G166" s="186" t="s">
        <v>1810</v>
      </c>
      <c r="H166" s="186" t="s">
        <v>98</v>
      </c>
      <c r="I166" s="202" t="s">
        <v>99</v>
      </c>
      <c r="J166" s="191" t="s">
        <v>99</v>
      </c>
      <c r="K166" s="192" t="s">
        <v>1212</v>
      </c>
      <c r="L166" s="190"/>
      <c r="M166" s="193" t="s">
        <v>85</v>
      </c>
      <c r="N166" s="212" t="s">
        <v>2604</v>
      </c>
      <c r="O166" s="194" t="s">
        <v>125</v>
      </c>
      <c r="P166" s="492">
        <v>37562</v>
      </c>
      <c r="Q166" s="196" t="str">
        <f t="shared" ca="1" si="26"/>
        <v>19 Tahun 4 Bulan</v>
      </c>
      <c r="R166" s="206">
        <v>44095</v>
      </c>
      <c r="S166" s="206">
        <v>44095</v>
      </c>
      <c r="T166" s="198" t="str">
        <f t="shared" ca="1" si="29"/>
        <v>1Tahun</v>
      </c>
      <c r="U166" s="199" t="str">
        <f t="shared" ca="1" si="30"/>
        <v>5Bulan</v>
      </c>
      <c r="V166" s="186" t="s">
        <v>73</v>
      </c>
      <c r="W166" s="189" t="s">
        <v>1</v>
      </c>
      <c r="X166" s="217"/>
      <c r="Y166" s="190"/>
      <c r="Z166" s="207" t="s">
        <v>1373</v>
      </c>
      <c r="AA166" s="208" t="s">
        <v>1374</v>
      </c>
      <c r="AB166" s="191" t="s">
        <v>76</v>
      </c>
      <c r="AC166" s="190"/>
      <c r="AD166" s="190"/>
      <c r="AE166" s="190"/>
      <c r="AF166" s="190"/>
      <c r="AG166" s="190"/>
      <c r="AH166" s="190"/>
      <c r="AI166" s="190"/>
      <c r="AJ166" s="190"/>
      <c r="AK166" s="190"/>
      <c r="AL166" s="190"/>
      <c r="AM166" s="229" t="s">
        <v>2561</v>
      </c>
      <c r="AN166" s="189"/>
      <c r="AO166" s="193"/>
      <c r="AP166" s="193"/>
      <c r="AQ166" s="190"/>
      <c r="AR166" s="190"/>
      <c r="AS166" s="190"/>
      <c r="AT166" s="190"/>
      <c r="AU166" s="193"/>
      <c r="AV166" s="193"/>
      <c r="AW166" s="505" t="s">
        <v>1375</v>
      </c>
      <c r="AX166" s="200" t="s">
        <v>78</v>
      </c>
      <c r="AY166" s="190"/>
      <c r="AZ166" s="203">
        <v>1500000</v>
      </c>
      <c r="BA166" s="203">
        <v>500000</v>
      </c>
      <c r="BB166" s="203"/>
      <c r="BC166" s="203"/>
      <c r="BD166" s="203"/>
      <c r="BE166" s="203"/>
      <c r="BF166" s="203"/>
      <c r="BG166" s="203"/>
      <c r="BH166" s="203"/>
      <c r="BI166" s="203"/>
      <c r="BJ166" s="203"/>
      <c r="BK166" s="203"/>
      <c r="BL166" s="203"/>
      <c r="BM166" s="203"/>
      <c r="BN166" s="203"/>
      <c r="BO166" s="203"/>
      <c r="BP166" s="203"/>
      <c r="BQ166" s="203"/>
      <c r="BR166" s="203"/>
      <c r="BS166" s="203"/>
      <c r="BT166" s="191"/>
      <c r="BU166" s="190"/>
      <c r="BV166" s="186">
        <f>12-8</f>
        <v>4</v>
      </c>
      <c r="BW166" s="186">
        <v>4</v>
      </c>
      <c r="BX166" s="186">
        <f t="shared" si="31"/>
        <v>0</v>
      </c>
      <c r="BY166" s="186">
        <v>12</v>
      </c>
      <c r="BZ166" s="190"/>
      <c r="CA166" s="190"/>
      <c r="CB166" s="190"/>
    </row>
    <row r="167" spans="1:80" ht="15.75" customHeight="1">
      <c r="A167" s="186">
        <f t="shared" si="28"/>
        <v>160</v>
      </c>
      <c r="B167" s="187" t="s">
        <v>205</v>
      </c>
      <c r="C167" s="144" t="s">
        <v>1807</v>
      </c>
      <c r="D167" s="364" t="s">
        <v>1808</v>
      </c>
      <c r="E167" s="190" t="s">
        <v>1809</v>
      </c>
      <c r="F167" s="192" t="s">
        <v>12</v>
      </c>
      <c r="G167" s="186" t="s">
        <v>1810</v>
      </c>
      <c r="H167" s="186" t="s">
        <v>98</v>
      </c>
      <c r="I167" s="202" t="s">
        <v>99</v>
      </c>
      <c r="J167" s="191" t="s">
        <v>99</v>
      </c>
      <c r="K167" s="192" t="s">
        <v>1212</v>
      </c>
      <c r="L167" s="190"/>
      <c r="M167" s="193" t="s">
        <v>85</v>
      </c>
      <c r="N167" s="205" t="s">
        <v>2604</v>
      </c>
      <c r="O167" s="193" t="s">
        <v>708</v>
      </c>
      <c r="P167" s="491">
        <v>37475</v>
      </c>
      <c r="Q167" s="196" t="str">
        <f t="shared" ca="1" si="26"/>
        <v>19 Tahun 7 Bulan</v>
      </c>
      <c r="R167" s="222">
        <v>44242</v>
      </c>
      <c r="S167" s="222">
        <v>44242</v>
      </c>
      <c r="T167" s="198" t="str">
        <f t="shared" ca="1" si="29"/>
        <v>1Tahun</v>
      </c>
      <c r="U167" s="199" t="str">
        <f t="shared" ca="1" si="30"/>
        <v>0Bulan</v>
      </c>
      <c r="V167" s="186" t="s">
        <v>73</v>
      </c>
      <c r="W167" s="209" t="s">
        <v>88</v>
      </c>
      <c r="X167" s="217" t="s">
        <v>412</v>
      </c>
      <c r="Y167" s="190" t="s">
        <v>1811</v>
      </c>
      <c r="Z167" s="316" t="s">
        <v>1812</v>
      </c>
      <c r="AA167" s="243">
        <v>81312293804</v>
      </c>
      <c r="AB167" s="202" t="s">
        <v>76</v>
      </c>
      <c r="AC167" s="190" t="s">
        <v>412</v>
      </c>
      <c r="AD167" s="190" t="s">
        <v>412</v>
      </c>
      <c r="AE167" s="190" t="s">
        <v>412</v>
      </c>
      <c r="AF167" s="190" t="s">
        <v>412</v>
      </c>
      <c r="AG167" s="190" t="s">
        <v>412</v>
      </c>
      <c r="AH167" s="190" t="s">
        <v>412</v>
      </c>
      <c r="AI167" s="190" t="s">
        <v>412</v>
      </c>
      <c r="AJ167" s="190" t="s">
        <v>412</v>
      </c>
      <c r="AK167" s="190" t="s">
        <v>412</v>
      </c>
      <c r="AL167" s="190" t="s">
        <v>412</v>
      </c>
      <c r="AM167" s="224" t="s">
        <v>2477</v>
      </c>
      <c r="AN167" s="189" t="s">
        <v>1813</v>
      </c>
      <c r="AO167" s="223" t="s">
        <v>1814</v>
      </c>
      <c r="AP167" s="223" t="s">
        <v>1815</v>
      </c>
      <c r="AQ167" s="190" t="s">
        <v>412</v>
      </c>
      <c r="AR167" s="190" t="s">
        <v>412</v>
      </c>
      <c r="AS167" s="190" t="s">
        <v>412</v>
      </c>
      <c r="AT167" s="190" t="s">
        <v>412</v>
      </c>
      <c r="AU167" s="190" t="s">
        <v>412</v>
      </c>
      <c r="AV167" s="190" t="s">
        <v>412</v>
      </c>
      <c r="AW167" s="506" t="s">
        <v>1816</v>
      </c>
      <c r="AX167" s="200" t="s">
        <v>78</v>
      </c>
      <c r="AY167" s="190"/>
      <c r="AZ167" s="203">
        <v>1500000</v>
      </c>
      <c r="BA167" s="203">
        <v>500000</v>
      </c>
      <c r="BB167" s="203"/>
      <c r="BC167" s="203"/>
      <c r="BD167" s="203"/>
      <c r="BE167" s="203"/>
      <c r="BF167" s="203"/>
      <c r="BG167" s="203"/>
      <c r="BH167" s="203"/>
      <c r="BI167" s="203"/>
      <c r="BJ167" s="203"/>
      <c r="BK167" s="203"/>
      <c r="BL167" s="203"/>
      <c r="BM167" s="203"/>
      <c r="BN167" s="203"/>
      <c r="BO167" s="203"/>
      <c r="BP167" s="203"/>
      <c r="BQ167" s="203"/>
      <c r="BR167" s="203"/>
      <c r="BS167" s="203"/>
      <c r="BT167" s="230" t="s">
        <v>1817</v>
      </c>
      <c r="BU167" s="190"/>
      <c r="BV167" s="186">
        <v>0</v>
      </c>
      <c r="BW167" s="186">
        <v>0</v>
      </c>
      <c r="BX167" s="186">
        <f t="shared" si="31"/>
        <v>0</v>
      </c>
      <c r="BY167" s="186">
        <f>12-1</f>
        <v>11</v>
      </c>
      <c r="BZ167" s="190"/>
      <c r="CA167" s="190"/>
      <c r="CB167" s="190"/>
    </row>
    <row r="168" spans="1:80" ht="15.75" customHeight="1">
      <c r="A168" s="186">
        <f t="shared" si="28"/>
        <v>161</v>
      </c>
      <c r="B168" s="189" t="s">
        <v>205</v>
      </c>
      <c r="C168" s="188" t="s">
        <v>972</v>
      </c>
      <c r="D168" s="189" t="s">
        <v>973</v>
      </c>
      <c r="E168" s="190" t="s">
        <v>2679</v>
      </c>
      <c r="F168" s="192" t="s">
        <v>12</v>
      </c>
      <c r="G168" s="186" t="s">
        <v>3183</v>
      </c>
      <c r="H168" s="186" t="s">
        <v>121</v>
      </c>
      <c r="I168" s="186" t="s">
        <v>122</v>
      </c>
      <c r="J168" s="191" t="s">
        <v>123</v>
      </c>
      <c r="K168" s="186" t="s">
        <v>1212</v>
      </c>
      <c r="L168" s="190" t="s">
        <v>412</v>
      </c>
      <c r="M168" s="193" t="s">
        <v>70</v>
      </c>
      <c r="N168" s="205" t="s">
        <v>2604</v>
      </c>
      <c r="O168" s="194" t="s">
        <v>125</v>
      </c>
      <c r="P168" s="492">
        <v>35287</v>
      </c>
      <c r="Q168" s="196" t="str">
        <f t="shared" ca="1" si="26"/>
        <v>25 Tahun 7 Bulan</v>
      </c>
      <c r="R168" s="190"/>
      <c r="S168" s="197">
        <v>43070</v>
      </c>
      <c r="T168" s="198" t="str">
        <f t="shared" ca="1" si="29"/>
        <v>4Tahun</v>
      </c>
      <c r="U168" s="199" t="str">
        <f t="shared" ca="1" si="30"/>
        <v>3Bulan</v>
      </c>
      <c r="V168" s="186"/>
      <c r="W168" s="209"/>
      <c r="X168" s="217"/>
      <c r="Y168" s="190"/>
      <c r="Z168" s="187" t="s">
        <v>974</v>
      </c>
      <c r="AA168" s="251" t="s">
        <v>975</v>
      </c>
      <c r="AB168" s="202" t="s">
        <v>76</v>
      </c>
      <c r="AC168" s="190"/>
      <c r="AD168" s="190"/>
      <c r="AE168" s="190"/>
      <c r="AF168" s="190"/>
      <c r="AG168" s="190"/>
      <c r="AH168" s="190"/>
      <c r="AI168" s="190"/>
      <c r="AJ168" s="190"/>
      <c r="AK168" s="190"/>
      <c r="AL168" s="190"/>
      <c r="AM168" s="229"/>
      <c r="AN168" s="189"/>
      <c r="AO168" s="193"/>
      <c r="AP168" s="193"/>
      <c r="AQ168" s="190"/>
      <c r="AR168" s="190"/>
      <c r="AS168" s="190"/>
      <c r="AT168" s="190"/>
      <c r="AU168" s="193"/>
      <c r="AV168" s="193"/>
      <c r="AW168" s="506" t="s">
        <v>976</v>
      </c>
      <c r="AX168" s="200" t="s">
        <v>78</v>
      </c>
      <c r="AY168" s="190"/>
      <c r="AZ168" s="203"/>
      <c r="BA168" s="203"/>
      <c r="BB168" s="203"/>
      <c r="BC168" s="203"/>
      <c r="BD168" s="203"/>
      <c r="BE168" s="203"/>
      <c r="BF168" s="203"/>
      <c r="BG168" s="203"/>
      <c r="BH168" s="203"/>
      <c r="BI168" s="203"/>
      <c r="BJ168" s="203"/>
      <c r="BK168" s="203"/>
      <c r="BL168" s="203"/>
      <c r="BM168" s="203"/>
      <c r="BN168" s="203"/>
      <c r="BO168" s="203"/>
      <c r="BP168" s="203"/>
      <c r="BQ168" s="203"/>
      <c r="BR168" s="203"/>
      <c r="BS168" s="203"/>
      <c r="BT168" s="191"/>
      <c r="BU168" s="190"/>
      <c r="BV168" s="186">
        <v>12</v>
      </c>
      <c r="BW168" s="186">
        <v>2</v>
      </c>
      <c r="BX168" s="186">
        <f t="shared" si="31"/>
        <v>10</v>
      </c>
      <c r="BY168" s="186">
        <v>12</v>
      </c>
      <c r="BZ168" s="190"/>
      <c r="CA168" s="190"/>
      <c r="CB168" s="190"/>
    </row>
    <row r="169" spans="1:80" ht="15.75" customHeight="1">
      <c r="A169" s="186">
        <f t="shared" si="28"/>
        <v>162</v>
      </c>
      <c r="B169" s="187" t="s">
        <v>4423</v>
      </c>
      <c r="C169" s="228" t="s">
        <v>4957</v>
      </c>
      <c r="D169" s="189" t="s">
        <v>4705</v>
      </c>
      <c r="E169" s="190" t="s">
        <v>4706</v>
      </c>
      <c r="F169" s="191" t="s">
        <v>12</v>
      </c>
      <c r="G169" s="186" t="s">
        <v>4438</v>
      </c>
      <c r="H169" s="186" t="s">
        <v>447</v>
      </c>
      <c r="I169" s="186" t="s">
        <v>446</v>
      </c>
      <c r="J169" s="192" t="s">
        <v>4707</v>
      </c>
      <c r="K169" s="192" t="s">
        <v>3379</v>
      </c>
      <c r="L169" s="190" t="s">
        <v>4708</v>
      </c>
      <c r="M169" s="193" t="s">
        <v>85</v>
      </c>
      <c r="N169" s="188"/>
      <c r="O169" s="194" t="s">
        <v>4451</v>
      </c>
      <c r="P169" s="492">
        <v>14370</v>
      </c>
      <c r="Q169" s="196" t="str">
        <f t="shared" ca="1" si="26"/>
        <v>82 Tahun 10 Bulan</v>
      </c>
      <c r="R169" s="190"/>
      <c r="S169" s="197">
        <v>42997</v>
      </c>
      <c r="T169" s="198" t="str">
        <f t="shared" ca="1" si="29"/>
        <v>4Tahun</v>
      </c>
      <c r="U169" s="199" t="str">
        <f t="shared" ca="1" si="30"/>
        <v>5Bulan</v>
      </c>
      <c r="V169" s="186" t="s">
        <v>3379</v>
      </c>
      <c r="W169" s="209" t="s">
        <v>467</v>
      </c>
      <c r="X169" s="217" t="s">
        <v>5425</v>
      </c>
      <c r="Y169" s="190"/>
      <c r="Z169" s="187" t="s">
        <v>4958</v>
      </c>
      <c r="AA169" s="201" t="s">
        <v>4953</v>
      </c>
      <c r="AB169" s="202" t="s">
        <v>354</v>
      </c>
      <c r="AC169" s="190"/>
      <c r="AD169" s="190"/>
      <c r="AE169" s="190"/>
      <c r="AF169" s="190"/>
      <c r="AG169" s="190"/>
      <c r="AH169" s="190"/>
      <c r="AI169" s="190"/>
      <c r="AJ169" s="190"/>
      <c r="AK169" s="190"/>
      <c r="AL169" s="190"/>
      <c r="AM169" s="229"/>
      <c r="AN169" s="189"/>
      <c r="AO169" s="193"/>
      <c r="AP169" s="193"/>
      <c r="AQ169" s="190"/>
      <c r="AR169" s="190"/>
      <c r="AS169" s="190"/>
      <c r="AT169" s="190"/>
      <c r="AU169" s="193"/>
      <c r="AV169" s="193"/>
      <c r="AW169" s="506"/>
      <c r="AX169" s="200"/>
      <c r="AY169" s="190"/>
      <c r="AZ169" s="203"/>
      <c r="BA169" s="203"/>
      <c r="BB169" s="203"/>
      <c r="BC169" s="203"/>
      <c r="BD169" s="203"/>
      <c r="BE169" s="203"/>
      <c r="BF169" s="203"/>
      <c r="BG169" s="203"/>
      <c r="BH169" s="203"/>
      <c r="BI169" s="203"/>
      <c r="BJ169" s="203"/>
      <c r="BK169" s="203"/>
      <c r="BL169" s="203"/>
      <c r="BM169" s="203"/>
      <c r="BN169" s="203"/>
      <c r="BO169" s="203"/>
      <c r="BP169" s="203">
        <v>5000000</v>
      </c>
      <c r="BQ169" s="203"/>
      <c r="BR169" s="203"/>
      <c r="BS169" s="203"/>
      <c r="BT169" s="202"/>
      <c r="BU169" s="190"/>
      <c r="BV169" s="471"/>
      <c r="BW169" s="471"/>
      <c r="BX169" s="471"/>
      <c r="BY169" s="471"/>
      <c r="BZ169" s="190"/>
      <c r="CA169" s="190"/>
      <c r="CB169" s="190"/>
    </row>
    <row r="170" spans="1:80" ht="15.75" customHeight="1">
      <c r="A170" s="186">
        <f t="shared" si="28"/>
        <v>163</v>
      </c>
      <c r="B170" s="187" t="s">
        <v>4423</v>
      </c>
      <c r="C170" s="228" t="s">
        <v>4605</v>
      </c>
      <c r="D170" s="238" t="s">
        <v>4606</v>
      </c>
      <c r="E170" s="190" t="s">
        <v>4607</v>
      </c>
      <c r="F170" s="191" t="s">
        <v>12</v>
      </c>
      <c r="G170" s="186" t="s">
        <v>4438</v>
      </c>
      <c r="H170" s="186" t="s">
        <v>9</v>
      </c>
      <c r="I170" s="186" t="s">
        <v>446</v>
      </c>
      <c r="J170" s="192" t="s">
        <v>447</v>
      </c>
      <c r="K170" s="192" t="s">
        <v>1212</v>
      </c>
      <c r="L170" s="190" t="s">
        <v>4950</v>
      </c>
      <c r="M170" s="193" t="s">
        <v>85</v>
      </c>
      <c r="N170" s="188" t="s">
        <v>71</v>
      </c>
      <c r="O170" s="194" t="s">
        <v>4489</v>
      </c>
      <c r="P170" s="492">
        <v>34148</v>
      </c>
      <c r="Q170" s="196" t="str">
        <f t="shared" ca="1" si="26"/>
        <v>28 Tahun 8 Bulan</v>
      </c>
      <c r="R170" s="190"/>
      <c r="S170" s="197">
        <v>44473</v>
      </c>
      <c r="T170" s="198" t="str">
        <f t="shared" ca="1" si="29"/>
        <v>0Tahun</v>
      </c>
      <c r="U170" s="199" t="str">
        <f t="shared" ca="1" si="30"/>
        <v>5Bulan</v>
      </c>
      <c r="V170" s="186" t="s">
        <v>4956</v>
      </c>
      <c r="W170" s="209" t="s">
        <v>467</v>
      </c>
      <c r="X170" s="217" t="s">
        <v>5426</v>
      </c>
      <c r="Y170" s="190"/>
      <c r="Z170" s="187" t="s">
        <v>4951</v>
      </c>
      <c r="AA170" s="201" t="s">
        <v>4952</v>
      </c>
      <c r="AB170" s="202" t="s">
        <v>76</v>
      </c>
      <c r="AC170" s="190"/>
      <c r="AD170" s="190"/>
      <c r="AE170" s="190"/>
      <c r="AF170" s="190"/>
      <c r="AG170" s="190"/>
      <c r="AH170" s="190"/>
      <c r="AI170" s="190"/>
      <c r="AJ170" s="190"/>
      <c r="AK170" s="190"/>
      <c r="AL170" s="190"/>
      <c r="AM170" s="229" t="s">
        <v>4954</v>
      </c>
      <c r="AN170" s="189"/>
      <c r="AO170" s="193"/>
      <c r="AP170" s="193"/>
      <c r="AQ170" s="190"/>
      <c r="AR170" s="190"/>
      <c r="AS170" s="190"/>
      <c r="AT170" s="190"/>
      <c r="AU170" s="193"/>
      <c r="AV170" s="193"/>
      <c r="AW170" s="506" t="s">
        <v>4955</v>
      </c>
      <c r="AX170" s="200"/>
      <c r="AY170" s="190"/>
      <c r="AZ170" s="203"/>
      <c r="BA170" s="203"/>
      <c r="BB170" s="203"/>
      <c r="BC170" s="203"/>
      <c r="BD170" s="203"/>
      <c r="BE170" s="203"/>
      <c r="BF170" s="203"/>
      <c r="BG170" s="203"/>
      <c r="BH170" s="203"/>
      <c r="BI170" s="203"/>
      <c r="BJ170" s="203"/>
      <c r="BK170" s="203"/>
      <c r="BL170" s="203"/>
      <c r="BM170" s="203"/>
      <c r="BN170" s="203"/>
      <c r="BO170" s="203"/>
      <c r="BP170" s="203"/>
      <c r="BQ170" s="203">
        <v>1000000</v>
      </c>
      <c r="BR170" s="203"/>
      <c r="BS170" s="203"/>
      <c r="BT170" s="202"/>
      <c r="BU170" s="190" t="s">
        <v>4956</v>
      </c>
      <c r="BV170" s="186">
        <v>0</v>
      </c>
      <c r="BW170" s="186">
        <v>0</v>
      </c>
      <c r="BX170" s="186">
        <f>BV170-BW170</f>
        <v>0</v>
      </c>
      <c r="BY170" s="186">
        <f>12-9</f>
        <v>3</v>
      </c>
      <c r="BZ170" s="190"/>
      <c r="CA170" s="190"/>
      <c r="CB170" s="190"/>
    </row>
    <row r="171" spans="1:80" ht="15.75" customHeight="1">
      <c r="A171" s="186">
        <f t="shared" ref="A171:A200" si="32">A170+1</f>
        <v>164</v>
      </c>
      <c r="B171" s="187" t="s">
        <v>4423</v>
      </c>
      <c r="C171" s="334" t="s">
        <v>997</v>
      </c>
      <c r="D171" s="238" t="s">
        <v>5427</v>
      </c>
      <c r="E171" s="190" t="s">
        <v>5428</v>
      </c>
      <c r="F171" s="191" t="s">
        <v>12</v>
      </c>
      <c r="G171" s="186" t="s">
        <v>4438</v>
      </c>
      <c r="H171" s="186" t="s">
        <v>3218</v>
      </c>
      <c r="I171" s="202" t="s">
        <v>176</v>
      </c>
      <c r="J171" s="186" t="s">
        <v>4715</v>
      </c>
      <c r="K171" s="192" t="s">
        <v>1212</v>
      </c>
      <c r="L171" s="190" t="s">
        <v>3379</v>
      </c>
      <c r="M171" s="193" t="s">
        <v>85</v>
      </c>
      <c r="N171" s="188"/>
      <c r="O171" s="194"/>
      <c r="P171" s="492"/>
      <c r="Q171" s="196" t="str">
        <f t="shared" ca="1" si="26"/>
        <v>122 Tahun 2 Bulan</v>
      </c>
      <c r="R171" s="190"/>
      <c r="S171" s="197">
        <v>43508</v>
      </c>
      <c r="T171" s="198" t="str">
        <f t="shared" ca="1" si="29"/>
        <v>3Tahun</v>
      </c>
      <c r="U171" s="199" t="str">
        <f t="shared" ca="1" si="30"/>
        <v>0Bulan</v>
      </c>
      <c r="V171" s="186" t="s">
        <v>3379</v>
      </c>
      <c r="W171" s="209" t="s">
        <v>111</v>
      </c>
      <c r="X171" s="217" t="s">
        <v>5429</v>
      </c>
      <c r="Y171" s="190"/>
      <c r="Z171" s="187"/>
      <c r="AA171" s="201"/>
      <c r="AB171" s="202"/>
      <c r="AC171" s="190"/>
      <c r="AD171" s="190"/>
      <c r="AE171" s="190"/>
      <c r="AF171" s="190"/>
      <c r="AG171" s="190"/>
      <c r="AH171" s="190"/>
      <c r="AI171" s="190"/>
      <c r="AJ171" s="190"/>
      <c r="AK171" s="190"/>
      <c r="AL171" s="190"/>
      <c r="AM171" s="229"/>
      <c r="AN171" s="189"/>
      <c r="AO171" s="193"/>
      <c r="AP171" s="193"/>
      <c r="AQ171" s="190"/>
      <c r="AR171" s="190"/>
      <c r="AS171" s="190"/>
      <c r="AT171" s="190"/>
      <c r="AU171" s="193"/>
      <c r="AV171" s="193"/>
      <c r="AW171" s="506"/>
      <c r="AX171" s="200"/>
      <c r="AY171" s="190"/>
      <c r="AZ171" s="203"/>
      <c r="BA171" s="203"/>
      <c r="BB171" s="203"/>
      <c r="BC171" s="203"/>
      <c r="BD171" s="203"/>
      <c r="BE171" s="203"/>
      <c r="BF171" s="203"/>
      <c r="BG171" s="203"/>
      <c r="BH171" s="203"/>
      <c r="BI171" s="203"/>
      <c r="BJ171" s="203"/>
      <c r="BK171" s="203"/>
      <c r="BL171" s="203"/>
      <c r="BM171" s="203"/>
      <c r="BN171" s="203"/>
      <c r="BO171" s="203"/>
      <c r="BP171" s="203"/>
      <c r="BQ171" s="203"/>
      <c r="BR171" s="203"/>
      <c r="BS171" s="203"/>
      <c r="BT171" s="202"/>
      <c r="BU171" s="190"/>
      <c r="BV171" s="186"/>
      <c r="BW171" s="186"/>
      <c r="BX171" s="186"/>
      <c r="BY171" s="186"/>
      <c r="BZ171" s="190"/>
      <c r="CA171" s="190"/>
      <c r="CB171" s="190"/>
    </row>
    <row r="172" spans="1:80" ht="15.75" customHeight="1">
      <c r="A172" s="186">
        <f t="shared" si="32"/>
        <v>165</v>
      </c>
      <c r="B172" s="187" t="s">
        <v>4423</v>
      </c>
      <c r="C172" s="228" t="s">
        <v>4890</v>
      </c>
      <c r="D172" s="268" t="s">
        <v>4424</v>
      </c>
      <c r="E172" s="190" t="s">
        <v>4949</v>
      </c>
      <c r="F172" s="191" t="s">
        <v>12</v>
      </c>
      <c r="G172" s="186" t="s">
        <v>4438</v>
      </c>
      <c r="H172" s="186" t="s">
        <v>249</v>
      </c>
      <c r="I172" s="202" t="s">
        <v>176</v>
      </c>
      <c r="J172" s="270" t="s">
        <v>249</v>
      </c>
      <c r="K172" s="192" t="s">
        <v>1212</v>
      </c>
      <c r="L172" s="190"/>
      <c r="M172" s="193" t="s">
        <v>85</v>
      </c>
      <c r="N172" s="188"/>
      <c r="O172" s="194"/>
      <c r="P172" s="492"/>
      <c r="Q172" s="196" t="str">
        <f t="shared" ca="1" si="26"/>
        <v>122 Tahun 2 Bulan</v>
      </c>
      <c r="R172" s="190"/>
      <c r="S172" s="197">
        <v>44489</v>
      </c>
      <c r="T172" s="198" t="str">
        <f t="shared" ca="1" si="29"/>
        <v>0Tahun</v>
      </c>
      <c r="U172" s="199" t="str">
        <f t="shared" ca="1" si="30"/>
        <v>4Bulan</v>
      </c>
      <c r="V172" s="186" t="s">
        <v>73</v>
      </c>
      <c r="W172" s="209" t="s">
        <v>251</v>
      </c>
      <c r="X172" s="217" t="s">
        <v>5430</v>
      </c>
      <c r="Y172" s="190"/>
      <c r="Z172" s="187"/>
      <c r="AA172" s="201"/>
      <c r="AB172" s="202" t="s">
        <v>76</v>
      </c>
      <c r="AC172" s="190"/>
      <c r="AD172" s="190"/>
      <c r="AE172" s="190"/>
      <c r="AF172" s="190"/>
      <c r="AG172" s="190"/>
      <c r="AH172" s="190"/>
      <c r="AI172" s="190"/>
      <c r="AJ172" s="190"/>
      <c r="AK172" s="190"/>
      <c r="AL172" s="190"/>
      <c r="AM172" s="229"/>
      <c r="AN172" s="189"/>
      <c r="AO172" s="193"/>
      <c r="AP172" s="193"/>
      <c r="AQ172" s="190"/>
      <c r="AR172" s="190"/>
      <c r="AS172" s="190"/>
      <c r="AT172" s="190"/>
      <c r="AU172" s="193"/>
      <c r="AV172" s="193"/>
      <c r="AW172" s="506"/>
      <c r="AX172" s="200"/>
      <c r="AY172" s="190"/>
      <c r="AZ172" s="203"/>
      <c r="BA172" s="203"/>
      <c r="BB172" s="203"/>
      <c r="BC172" s="203"/>
      <c r="BD172" s="203"/>
      <c r="BE172" s="203"/>
      <c r="BF172" s="203"/>
      <c r="BG172" s="203"/>
      <c r="BH172" s="203"/>
      <c r="BI172" s="203"/>
      <c r="BJ172" s="203"/>
      <c r="BK172" s="203"/>
      <c r="BL172" s="203"/>
      <c r="BM172" s="203"/>
      <c r="BN172" s="203"/>
      <c r="BO172" s="203"/>
      <c r="BP172" s="203"/>
      <c r="BQ172" s="203"/>
      <c r="BR172" s="203"/>
      <c r="BS172" s="203"/>
      <c r="BT172" s="202"/>
      <c r="BU172" s="190"/>
      <c r="BV172" s="186">
        <v>0</v>
      </c>
      <c r="BW172" s="186">
        <v>0</v>
      </c>
      <c r="BX172" s="186">
        <f t="shared" ref="BX172:BX181" si="33">BV172-BW172</f>
        <v>0</v>
      </c>
      <c r="BY172" s="186">
        <v>3</v>
      </c>
      <c r="BZ172" s="190"/>
      <c r="CA172" s="190"/>
      <c r="CB172" s="190"/>
    </row>
    <row r="173" spans="1:80" ht="15.75" customHeight="1">
      <c r="A173" s="186">
        <f t="shared" si="32"/>
        <v>166</v>
      </c>
      <c r="B173" s="187" t="s">
        <v>4423</v>
      </c>
      <c r="C173" s="228" t="s">
        <v>4431</v>
      </c>
      <c r="D173" s="268" t="s">
        <v>4425</v>
      </c>
      <c r="E173" s="190" t="s">
        <v>155</v>
      </c>
      <c r="F173" s="191" t="s">
        <v>12</v>
      </c>
      <c r="G173" s="186" t="s">
        <v>4438</v>
      </c>
      <c r="H173" s="186" t="s">
        <v>1015</v>
      </c>
      <c r="I173" s="202" t="s">
        <v>176</v>
      </c>
      <c r="J173" s="192" t="s">
        <v>3795</v>
      </c>
      <c r="K173" s="192" t="s">
        <v>1212</v>
      </c>
      <c r="L173" s="190" t="s">
        <v>412</v>
      </c>
      <c r="M173" s="193" t="s">
        <v>85</v>
      </c>
      <c r="N173" s="188" t="s">
        <v>2604</v>
      </c>
      <c r="O173" s="194" t="s">
        <v>4504</v>
      </c>
      <c r="P173" s="492">
        <v>35828</v>
      </c>
      <c r="Q173" s="196" t="str">
        <f t="shared" ca="1" si="26"/>
        <v>24 Tahun 1 Bulan</v>
      </c>
      <c r="R173" s="190"/>
      <c r="S173" s="197">
        <v>44514</v>
      </c>
      <c r="T173" s="198" t="str">
        <f t="shared" ca="1" si="29"/>
        <v>0Tahun</v>
      </c>
      <c r="U173" s="199" t="str">
        <f t="shared" ca="1" si="30"/>
        <v>3Bulan</v>
      </c>
      <c r="V173" s="186" t="s">
        <v>73</v>
      </c>
      <c r="W173" s="209" t="s">
        <v>111</v>
      </c>
      <c r="X173" s="217" t="s">
        <v>5431</v>
      </c>
      <c r="Y173" s="190" t="s">
        <v>4505</v>
      </c>
      <c r="Z173" s="187"/>
      <c r="AA173" s="201" t="s">
        <v>4506</v>
      </c>
      <c r="AB173" s="202" t="s">
        <v>76</v>
      </c>
      <c r="AC173" s="190" t="s">
        <v>412</v>
      </c>
      <c r="AD173" s="190" t="s">
        <v>412</v>
      </c>
      <c r="AE173" s="190" t="s">
        <v>412</v>
      </c>
      <c r="AF173" s="190" t="s">
        <v>412</v>
      </c>
      <c r="AG173" s="190" t="s">
        <v>412</v>
      </c>
      <c r="AH173" s="190" t="s">
        <v>412</v>
      </c>
      <c r="AI173" s="190" t="s">
        <v>412</v>
      </c>
      <c r="AJ173" s="190" t="s">
        <v>412</v>
      </c>
      <c r="AK173" s="190" t="s">
        <v>412</v>
      </c>
      <c r="AL173" s="190" t="s">
        <v>412</v>
      </c>
      <c r="AM173" s="332"/>
      <c r="AN173" s="189"/>
      <c r="AO173" s="193"/>
      <c r="AP173" s="190" t="s">
        <v>4505</v>
      </c>
      <c r="AQ173" s="190"/>
      <c r="AR173" s="190"/>
      <c r="AS173" s="190"/>
      <c r="AT173" s="190"/>
      <c r="AU173" s="193"/>
      <c r="AV173" s="193"/>
      <c r="AW173" s="506"/>
      <c r="AX173" s="200"/>
      <c r="AY173" s="190"/>
      <c r="AZ173" s="203"/>
      <c r="BA173" s="203"/>
      <c r="BB173" s="203"/>
      <c r="BC173" s="203"/>
      <c r="BD173" s="203"/>
      <c r="BE173" s="203"/>
      <c r="BF173" s="203"/>
      <c r="BG173" s="203"/>
      <c r="BH173" s="203"/>
      <c r="BI173" s="203"/>
      <c r="BJ173" s="203"/>
      <c r="BK173" s="203"/>
      <c r="BL173" s="203"/>
      <c r="BM173" s="203"/>
      <c r="BN173" s="203"/>
      <c r="BO173" s="203"/>
      <c r="BP173" s="203"/>
      <c r="BQ173" s="203"/>
      <c r="BR173" s="203"/>
      <c r="BS173" s="203"/>
      <c r="BT173" s="202"/>
      <c r="BU173" s="190"/>
      <c r="BV173" s="186">
        <v>0</v>
      </c>
      <c r="BW173" s="186">
        <v>0</v>
      </c>
      <c r="BX173" s="186">
        <f t="shared" si="33"/>
        <v>0</v>
      </c>
      <c r="BY173" s="186">
        <v>2</v>
      </c>
      <c r="BZ173" s="190"/>
      <c r="CA173" s="190"/>
      <c r="CB173" s="190"/>
    </row>
    <row r="174" spans="1:80" ht="15.75" customHeight="1">
      <c r="A174" s="186">
        <f t="shared" si="32"/>
        <v>167</v>
      </c>
      <c r="B174" s="187" t="s">
        <v>4423</v>
      </c>
      <c r="C174" s="228" t="s">
        <v>4891</v>
      </c>
      <c r="D174" s="268" t="s">
        <v>4490</v>
      </c>
      <c r="E174" s="190" t="s">
        <v>4488</v>
      </c>
      <c r="F174" s="191" t="s">
        <v>12</v>
      </c>
      <c r="G174" s="186" t="s">
        <v>4438</v>
      </c>
      <c r="H174" s="186" t="s">
        <v>209</v>
      </c>
      <c r="I174" s="202" t="s">
        <v>176</v>
      </c>
      <c r="J174" s="270" t="s">
        <v>209</v>
      </c>
      <c r="K174" s="192" t="s">
        <v>1212</v>
      </c>
      <c r="L174" s="190" t="s">
        <v>412</v>
      </c>
      <c r="M174" s="193" t="s">
        <v>85</v>
      </c>
      <c r="N174" s="188" t="s">
        <v>110</v>
      </c>
      <c r="O174" s="194" t="s">
        <v>4489</v>
      </c>
      <c r="P174" s="492">
        <v>34112</v>
      </c>
      <c r="Q174" s="196" t="str">
        <f t="shared" ca="1" si="26"/>
        <v>28 Tahun 9 Bulan</v>
      </c>
      <c r="R174" s="190"/>
      <c r="S174" s="197">
        <v>44508</v>
      </c>
      <c r="T174" s="198" t="str">
        <f t="shared" ca="1" si="29"/>
        <v>0Tahun</v>
      </c>
      <c r="U174" s="199" t="str">
        <f t="shared" ca="1" si="30"/>
        <v>4Bulan</v>
      </c>
      <c r="V174" s="186" t="s">
        <v>73</v>
      </c>
      <c r="W174" s="209" t="s">
        <v>251</v>
      </c>
      <c r="X174" s="217" t="s">
        <v>412</v>
      </c>
      <c r="Y174" s="190" t="s">
        <v>4491</v>
      </c>
      <c r="Z174" s="187" t="s">
        <v>4492</v>
      </c>
      <c r="AA174" s="201" t="s">
        <v>4499</v>
      </c>
      <c r="AB174" s="202" t="s">
        <v>76</v>
      </c>
      <c r="AC174" s="190" t="s">
        <v>4494</v>
      </c>
      <c r="AD174" s="219">
        <v>32622</v>
      </c>
      <c r="AE174" s="190" t="s">
        <v>4495</v>
      </c>
      <c r="AF174" s="219">
        <v>42283</v>
      </c>
      <c r="AG174" s="190" t="s">
        <v>4496</v>
      </c>
      <c r="AH174" s="219">
        <v>43423</v>
      </c>
      <c r="AI174" s="190" t="s">
        <v>412</v>
      </c>
      <c r="AJ174" s="190" t="s">
        <v>412</v>
      </c>
      <c r="AK174" s="190" t="s">
        <v>412</v>
      </c>
      <c r="AL174" s="190" t="s">
        <v>412</v>
      </c>
      <c r="AM174" s="229" t="s">
        <v>4493</v>
      </c>
      <c r="AN174" s="189" t="s">
        <v>4497</v>
      </c>
      <c r="AO174" s="193" t="s">
        <v>4498</v>
      </c>
      <c r="AP174" s="187" t="s">
        <v>4492</v>
      </c>
      <c r="AQ174" s="190" t="s">
        <v>4500</v>
      </c>
      <c r="AR174" s="190" t="s">
        <v>412</v>
      </c>
      <c r="AS174" s="190" t="s">
        <v>412</v>
      </c>
      <c r="AT174" s="190" t="s">
        <v>412</v>
      </c>
      <c r="AU174" s="190" t="s">
        <v>412</v>
      </c>
      <c r="AV174" s="190" t="s">
        <v>412</v>
      </c>
      <c r="AW174" s="506" t="s">
        <v>4501</v>
      </c>
      <c r="AX174" s="200" t="s">
        <v>4502</v>
      </c>
      <c r="AY174" s="190" t="s">
        <v>412</v>
      </c>
      <c r="AZ174" s="203"/>
      <c r="BA174" s="203"/>
      <c r="BB174" s="203"/>
      <c r="BC174" s="203"/>
      <c r="BD174" s="203"/>
      <c r="BE174" s="203"/>
      <c r="BF174" s="203"/>
      <c r="BG174" s="203"/>
      <c r="BH174" s="203"/>
      <c r="BI174" s="203"/>
      <c r="BJ174" s="203"/>
      <c r="BK174" s="203"/>
      <c r="BL174" s="203"/>
      <c r="BM174" s="203"/>
      <c r="BN174" s="203"/>
      <c r="BO174" s="203"/>
      <c r="BP174" s="203"/>
      <c r="BQ174" s="203"/>
      <c r="BR174" s="203"/>
      <c r="BS174" s="203"/>
      <c r="BT174" s="230" t="s">
        <v>4503</v>
      </c>
      <c r="BU174" s="190"/>
      <c r="BV174" s="186">
        <v>0</v>
      </c>
      <c r="BW174" s="186">
        <v>0</v>
      </c>
      <c r="BX174" s="186">
        <f t="shared" si="33"/>
        <v>0</v>
      </c>
      <c r="BY174" s="186">
        <v>2</v>
      </c>
      <c r="BZ174" s="190"/>
      <c r="CA174" s="190"/>
      <c r="CB174" s="190"/>
    </row>
    <row r="175" spans="1:80" ht="15.75" customHeight="1">
      <c r="A175" s="186">
        <f t="shared" si="32"/>
        <v>168</v>
      </c>
      <c r="B175" s="187" t="s">
        <v>4423</v>
      </c>
      <c r="C175" s="228" t="s">
        <v>4432</v>
      </c>
      <c r="D175" s="268" t="s">
        <v>4426</v>
      </c>
      <c r="E175" s="190" t="s">
        <v>4478</v>
      </c>
      <c r="F175" s="191" t="s">
        <v>12</v>
      </c>
      <c r="G175" s="186" t="s">
        <v>4438</v>
      </c>
      <c r="H175" s="186" t="s">
        <v>174</v>
      </c>
      <c r="I175" s="202" t="s">
        <v>176</v>
      </c>
      <c r="J175" s="270" t="s">
        <v>174</v>
      </c>
      <c r="K175" s="192" t="s">
        <v>1212</v>
      </c>
      <c r="L175" s="190" t="s">
        <v>412</v>
      </c>
      <c r="M175" s="193" t="s">
        <v>85</v>
      </c>
      <c r="N175" s="188" t="s">
        <v>2604</v>
      </c>
      <c r="O175" s="194" t="s">
        <v>4479</v>
      </c>
      <c r="P175" s="492">
        <v>35229</v>
      </c>
      <c r="Q175" s="196" t="str">
        <f t="shared" ca="1" si="26"/>
        <v>25 Tahun 8 Bulan</v>
      </c>
      <c r="R175" s="190"/>
      <c r="S175" s="197">
        <v>44489</v>
      </c>
      <c r="T175" s="198" t="str">
        <f t="shared" ca="1" si="29"/>
        <v>0Tahun</v>
      </c>
      <c r="U175" s="199" t="str">
        <f t="shared" ca="1" si="30"/>
        <v>4Bulan</v>
      </c>
      <c r="V175" s="186" t="s">
        <v>73</v>
      </c>
      <c r="W175" s="209" t="s">
        <v>111</v>
      </c>
      <c r="X175" s="217" t="s">
        <v>412</v>
      </c>
      <c r="Y175" s="190" t="s">
        <v>4480</v>
      </c>
      <c r="Z175" s="187" t="s">
        <v>4481</v>
      </c>
      <c r="AA175" s="201" t="s">
        <v>4482</v>
      </c>
      <c r="AB175" s="202" t="s">
        <v>76</v>
      </c>
      <c r="AC175" s="190" t="s">
        <v>412</v>
      </c>
      <c r="AD175" s="190" t="s">
        <v>412</v>
      </c>
      <c r="AE175" s="190" t="s">
        <v>412</v>
      </c>
      <c r="AF175" s="190" t="s">
        <v>412</v>
      </c>
      <c r="AG175" s="190" t="s">
        <v>412</v>
      </c>
      <c r="AH175" s="190" t="s">
        <v>412</v>
      </c>
      <c r="AI175" s="190" t="s">
        <v>412</v>
      </c>
      <c r="AJ175" s="190" t="s">
        <v>412</v>
      </c>
      <c r="AK175" s="190" t="s">
        <v>412</v>
      </c>
      <c r="AL175" s="190" t="s">
        <v>412</v>
      </c>
      <c r="AM175" s="229" t="s">
        <v>4485</v>
      </c>
      <c r="AN175" s="190" t="s">
        <v>4483</v>
      </c>
      <c r="AO175" s="190" t="s">
        <v>4484</v>
      </c>
      <c r="AP175" s="187" t="s">
        <v>4481</v>
      </c>
      <c r="AQ175" s="190" t="s">
        <v>412</v>
      </c>
      <c r="AR175" s="190" t="s">
        <v>412</v>
      </c>
      <c r="AS175" s="190" t="s">
        <v>412</v>
      </c>
      <c r="AT175" s="190" t="s">
        <v>412</v>
      </c>
      <c r="AU175" s="190" t="s">
        <v>412</v>
      </c>
      <c r="AV175" s="190" t="s">
        <v>412</v>
      </c>
      <c r="AW175" s="506" t="s">
        <v>4486</v>
      </c>
      <c r="AX175" s="200" t="s">
        <v>78</v>
      </c>
      <c r="AY175" s="190" t="s">
        <v>412</v>
      </c>
      <c r="AZ175" s="203"/>
      <c r="BA175" s="203"/>
      <c r="BB175" s="203"/>
      <c r="BC175" s="203"/>
      <c r="BD175" s="203"/>
      <c r="BE175" s="203"/>
      <c r="BF175" s="203"/>
      <c r="BG175" s="203"/>
      <c r="BH175" s="203"/>
      <c r="BI175" s="203"/>
      <c r="BJ175" s="203"/>
      <c r="BK175" s="203"/>
      <c r="BL175" s="203"/>
      <c r="BM175" s="203"/>
      <c r="BN175" s="203"/>
      <c r="BO175" s="203"/>
      <c r="BP175" s="203"/>
      <c r="BQ175" s="203"/>
      <c r="BR175" s="203"/>
      <c r="BS175" s="203"/>
      <c r="BT175" s="230" t="s">
        <v>4487</v>
      </c>
      <c r="BU175" s="190"/>
      <c r="BV175" s="186">
        <v>0</v>
      </c>
      <c r="BW175" s="186">
        <v>0</v>
      </c>
      <c r="BX175" s="186">
        <f t="shared" si="33"/>
        <v>0</v>
      </c>
      <c r="BY175" s="186">
        <v>3</v>
      </c>
      <c r="BZ175" s="190"/>
      <c r="CA175" s="190"/>
      <c r="CB175" s="190"/>
    </row>
    <row r="176" spans="1:80" ht="15.75" customHeight="1">
      <c r="A176" s="186">
        <f t="shared" si="32"/>
        <v>169</v>
      </c>
      <c r="B176" s="187" t="s">
        <v>4423</v>
      </c>
      <c r="C176" s="228" t="s">
        <v>4433</v>
      </c>
      <c r="D176" s="268" t="s">
        <v>4427</v>
      </c>
      <c r="E176" s="190" t="s">
        <v>4469</v>
      </c>
      <c r="F176" s="191" t="s">
        <v>12</v>
      </c>
      <c r="G176" s="186" t="s">
        <v>4438</v>
      </c>
      <c r="H176" s="186" t="s">
        <v>98</v>
      </c>
      <c r="I176" s="202" t="s">
        <v>99</v>
      </c>
      <c r="J176" s="270" t="s">
        <v>99</v>
      </c>
      <c r="K176" s="192" t="s">
        <v>1212</v>
      </c>
      <c r="L176" s="190" t="s">
        <v>412</v>
      </c>
      <c r="M176" s="193" t="s">
        <v>85</v>
      </c>
      <c r="N176" s="188" t="s">
        <v>2604</v>
      </c>
      <c r="O176" s="194" t="s">
        <v>4470</v>
      </c>
      <c r="P176" s="492">
        <v>36606</v>
      </c>
      <c r="Q176" s="196" t="str">
        <f t="shared" ca="1" si="26"/>
        <v>21 Tahun 11 Bulan</v>
      </c>
      <c r="R176" s="190"/>
      <c r="S176" s="197">
        <v>44471</v>
      </c>
      <c r="T176" s="198" t="str">
        <f t="shared" ca="1" si="29"/>
        <v>0Tahun</v>
      </c>
      <c r="U176" s="199" t="str">
        <f t="shared" ca="1" si="30"/>
        <v>5Bulan</v>
      </c>
      <c r="V176" s="186" t="s">
        <v>73</v>
      </c>
      <c r="W176" s="209" t="s">
        <v>1962</v>
      </c>
      <c r="X176" s="217" t="s">
        <v>412</v>
      </c>
      <c r="Y176" s="190" t="s">
        <v>412</v>
      </c>
      <c r="Z176" s="187" t="s">
        <v>4471</v>
      </c>
      <c r="AA176" s="201" t="s">
        <v>4472</v>
      </c>
      <c r="AB176" s="202" t="s">
        <v>76</v>
      </c>
      <c r="AC176" s="190" t="s">
        <v>412</v>
      </c>
      <c r="AD176" s="190" t="s">
        <v>412</v>
      </c>
      <c r="AE176" s="190" t="s">
        <v>412</v>
      </c>
      <c r="AF176" s="190" t="s">
        <v>412</v>
      </c>
      <c r="AG176" s="190" t="s">
        <v>412</v>
      </c>
      <c r="AH176" s="190" t="s">
        <v>412</v>
      </c>
      <c r="AI176" s="190" t="s">
        <v>412</v>
      </c>
      <c r="AJ176" s="190" t="s">
        <v>412</v>
      </c>
      <c r="AK176" s="190" t="s">
        <v>412</v>
      </c>
      <c r="AL176" s="190" t="s">
        <v>412</v>
      </c>
      <c r="AM176" s="229" t="s">
        <v>4473</v>
      </c>
      <c r="AN176" s="189" t="s">
        <v>4474</v>
      </c>
      <c r="AO176" s="193" t="s">
        <v>4475</v>
      </c>
      <c r="AP176" s="187" t="s">
        <v>4471</v>
      </c>
      <c r="AQ176" s="190" t="s">
        <v>412</v>
      </c>
      <c r="AR176" s="190" t="s">
        <v>412</v>
      </c>
      <c r="AS176" s="190" t="s">
        <v>412</v>
      </c>
      <c r="AT176" s="190" t="s">
        <v>412</v>
      </c>
      <c r="AU176" s="190" t="s">
        <v>412</v>
      </c>
      <c r="AV176" s="190" t="s">
        <v>412</v>
      </c>
      <c r="AW176" s="506" t="s">
        <v>4476</v>
      </c>
      <c r="AX176" s="200" t="s">
        <v>78</v>
      </c>
      <c r="AY176" s="190" t="s">
        <v>412</v>
      </c>
      <c r="AZ176" s="203"/>
      <c r="BA176" s="203"/>
      <c r="BB176" s="203"/>
      <c r="BC176" s="203"/>
      <c r="BD176" s="203"/>
      <c r="BE176" s="203"/>
      <c r="BF176" s="203"/>
      <c r="BG176" s="203"/>
      <c r="BH176" s="203"/>
      <c r="BI176" s="203"/>
      <c r="BJ176" s="203"/>
      <c r="BK176" s="203"/>
      <c r="BL176" s="203"/>
      <c r="BM176" s="203"/>
      <c r="BN176" s="203"/>
      <c r="BO176" s="203"/>
      <c r="BP176" s="203"/>
      <c r="BQ176" s="203"/>
      <c r="BR176" s="203"/>
      <c r="BS176" s="203"/>
      <c r="BT176" s="230" t="s">
        <v>4477</v>
      </c>
      <c r="BU176" s="190"/>
      <c r="BV176" s="186">
        <v>0</v>
      </c>
      <c r="BW176" s="186">
        <v>0</v>
      </c>
      <c r="BX176" s="186">
        <f t="shared" si="33"/>
        <v>0</v>
      </c>
      <c r="BY176" s="186">
        <v>3</v>
      </c>
      <c r="BZ176" s="190"/>
      <c r="CA176" s="190"/>
      <c r="CB176" s="190"/>
    </row>
    <row r="177" spans="1:80" ht="15.75" customHeight="1">
      <c r="A177" s="186">
        <f t="shared" si="32"/>
        <v>170</v>
      </c>
      <c r="B177" s="187" t="s">
        <v>4423</v>
      </c>
      <c r="C177" s="228" t="s">
        <v>4434</v>
      </c>
      <c r="D177" s="268" t="s">
        <v>4428</v>
      </c>
      <c r="E177" s="190" t="s">
        <v>4461</v>
      </c>
      <c r="F177" s="191" t="s">
        <v>12</v>
      </c>
      <c r="G177" s="186" t="s">
        <v>4438</v>
      </c>
      <c r="H177" s="186" t="s">
        <v>98</v>
      </c>
      <c r="I177" s="202" t="s">
        <v>99</v>
      </c>
      <c r="J177" s="270" t="s">
        <v>99</v>
      </c>
      <c r="K177" s="192" t="s">
        <v>1212</v>
      </c>
      <c r="L177" s="190" t="s">
        <v>412</v>
      </c>
      <c r="M177" s="193" t="s">
        <v>85</v>
      </c>
      <c r="N177" s="188" t="s">
        <v>2604</v>
      </c>
      <c r="O177" s="194" t="s">
        <v>4462</v>
      </c>
      <c r="P177" s="492">
        <v>37879</v>
      </c>
      <c r="Q177" s="196" t="str">
        <f t="shared" ca="1" si="26"/>
        <v>18 Tahun 5 Bulan</v>
      </c>
      <c r="R177" s="190"/>
      <c r="S177" s="197">
        <v>44473</v>
      </c>
      <c r="T177" s="198" t="str">
        <f t="shared" ca="1" si="29"/>
        <v>0Tahun</v>
      </c>
      <c r="U177" s="199" t="str">
        <f t="shared" ca="1" si="30"/>
        <v>5Bulan</v>
      </c>
      <c r="V177" s="186" t="s">
        <v>73</v>
      </c>
      <c r="W177" s="209" t="s">
        <v>1</v>
      </c>
      <c r="X177" s="217" t="s">
        <v>412</v>
      </c>
      <c r="Y177" s="190" t="s">
        <v>412</v>
      </c>
      <c r="Z177" s="187" t="s">
        <v>4463</v>
      </c>
      <c r="AA177" s="201" t="s">
        <v>4454</v>
      </c>
      <c r="AB177" s="202" t="s">
        <v>76</v>
      </c>
      <c r="AC177" s="190" t="s">
        <v>412</v>
      </c>
      <c r="AD177" s="190" t="s">
        <v>412</v>
      </c>
      <c r="AE177" s="190" t="s">
        <v>412</v>
      </c>
      <c r="AF177" s="190" t="s">
        <v>412</v>
      </c>
      <c r="AG177" s="190" t="s">
        <v>412</v>
      </c>
      <c r="AH177" s="190" t="s">
        <v>412</v>
      </c>
      <c r="AI177" s="190" t="s">
        <v>412</v>
      </c>
      <c r="AJ177" s="190" t="s">
        <v>412</v>
      </c>
      <c r="AK177" s="190" t="s">
        <v>412</v>
      </c>
      <c r="AL177" s="190" t="s">
        <v>412</v>
      </c>
      <c r="AM177" s="229" t="s">
        <v>4464</v>
      </c>
      <c r="AN177" s="189" t="s">
        <v>4465</v>
      </c>
      <c r="AO177" s="193" t="s">
        <v>4466</v>
      </c>
      <c r="AP177" s="187" t="s">
        <v>4463</v>
      </c>
      <c r="AQ177" s="190" t="s">
        <v>412</v>
      </c>
      <c r="AR177" s="190" t="s">
        <v>412</v>
      </c>
      <c r="AS177" s="190" t="s">
        <v>412</v>
      </c>
      <c r="AT177" s="190" t="s">
        <v>412</v>
      </c>
      <c r="AU177" s="190" t="s">
        <v>412</v>
      </c>
      <c r="AV177" s="190" t="s">
        <v>412</v>
      </c>
      <c r="AW177" s="506" t="s">
        <v>4467</v>
      </c>
      <c r="AX177" s="200" t="s">
        <v>78</v>
      </c>
      <c r="AY177" s="190" t="s">
        <v>412</v>
      </c>
      <c r="AZ177" s="203"/>
      <c r="BA177" s="203"/>
      <c r="BB177" s="203"/>
      <c r="BC177" s="203"/>
      <c r="BD177" s="203"/>
      <c r="BE177" s="203"/>
      <c r="BF177" s="203"/>
      <c r="BG177" s="203"/>
      <c r="BH177" s="203"/>
      <c r="BI177" s="203"/>
      <c r="BJ177" s="203"/>
      <c r="BK177" s="203"/>
      <c r="BL177" s="203"/>
      <c r="BM177" s="203"/>
      <c r="BN177" s="203"/>
      <c r="BO177" s="203"/>
      <c r="BP177" s="203"/>
      <c r="BQ177" s="203"/>
      <c r="BR177" s="203"/>
      <c r="BS177" s="203"/>
      <c r="BT177" s="230" t="s">
        <v>4468</v>
      </c>
      <c r="BU177" s="190"/>
      <c r="BV177" s="186">
        <v>0</v>
      </c>
      <c r="BW177" s="186">
        <v>0</v>
      </c>
      <c r="BX177" s="186">
        <f t="shared" si="33"/>
        <v>0</v>
      </c>
      <c r="BY177" s="186">
        <v>3</v>
      </c>
      <c r="BZ177" s="190"/>
      <c r="CA177" s="190"/>
      <c r="CB177" s="190"/>
    </row>
    <row r="178" spans="1:80" ht="15.75" customHeight="1">
      <c r="A178" s="186">
        <f t="shared" si="32"/>
        <v>171</v>
      </c>
      <c r="B178" s="187" t="s">
        <v>4423</v>
      </c>
      <c r="C178" s="228" t="s">
        <v>4435</v>
      </c>
      <c r="D178" s="268" t="s">
        <v>4429</v>
      </c>
      <c r="E178" s="190" t="s">
        <v>4450</v>
      </c>
      <c r="F178" s="191" t="s">
        <v>12</v>
      </c>
      <c r="G178" s="186" t="s">
        <v>4438</v>
      </c>
      <c r="H178" s="186" t="s">
        <v>98</v>
      </c>
      <c r="I178" s="202" t="s">
        <v>99</v>
      </c>
      <c r="J178" s="270" t="s">
        <v>99</v>
      </c>
      <c r="K178" s="192" t="s">
        <v>1212</v>
      </c>
      <c r="L178" s="190" t="s">
        <v>412</v>
      </c>
      <c r="M178" s="193" t="s">
        <v>85</v>
      </c>
      <c r="N178" s="188" t="s">
        <v>2604</v>
      </c>
      <c r="O178" s="194" t="s">
        <v>4451</v>
      </c>
      <c r="P178" s="492">
        <v>36518</v>
      </c>
      <c r="Q178" s="196" t="str">
        <f t="shared" ca="1" si="26"/>
        <v>22 Tahun 2 Bulan</v>
      </c>
      <c r="R178" s="190"/>
      <c r="S178" s="197">
        <v>44476</v>
      </c>
      <c r="T178" s="198" t="str">
        <f t="shared" ca="1" si="29"/>
        <v>0Tahun</v>
      </c>
      <c r="U178" s="199" t="str">
        <f t="shared" ca="1" si="30"/>
        <v>5Bulan</v>
      </c>
      <c r="V178" s="186" t="s">
        <v>73</v>
      </c>
      <c r="W178" s="209" t="s">
        <v>1962</v>
      </c>
      <c r="X178" s="217" t="s">
        <v>412</v>
      </c>
      <c r="Y178" s="190" t="s">
        <v>4452</v>
      </c>
      <c r="Z178" s="187" t="s">
        <v>4453</v>
      </c>
      <c r="AA178" s="201" t="s">
        <v>4454</v>
      </c>
      <c r="AB178" s="202" t="s">
        <v>76</v>
      </c>
      <c r="AC178" s="190" t="s">
        <v>412</v>
      </c>
      <c r="AD178" s="190" t="s">
        <v>412</v>
      </c>
      <c r="AE178" s="190" t="s">
        <v>412</v>
      </c>
      <c r="AF178" s="190" t="s">
        <v>412</v>
      </c>
      <c r="AG178" s="190" t="s">
        <v>412</v>
      </c>
      <c r="AH178" s="190" t="s">
        <v>412</v>
      </c>
      <c r="AI178" s="190" t="s">
        <v>412</v>
      </c>
      <c r="AJ178" s="190" t="s">
        <v>412</v>
      </c>
      <c r="AK178" s="190" t="s">
        <v>412</v>
      </c>
      <c r="AL178" s="190" t="s">
        <v>412</v>
      </c>
      <c r="AM178" s="229" t="s">
        <v>4456</v>
      </c>
      <c r="AN178" s="189" t="s">
        <v>4455</v>
      </c>
      <c r="AO178" s="193" t="s">
        <v>4457</v>
      </c>
      <c r="AP178" s="193" t="s">
        <v>4458</v>
      </c>
      <c r="AQ178" s="190" t="s">
        <v>412</v>
      </c>
      <c r="AR178" s="190" t="s">
        <v>412</v>
      </c>
      <c r="AS178" s="190" t="s">
        <v>412</v>
      </c>
      <c r="AT178" s="190" t="s">
        <v>412</v>
      </c>
      <c r="AU178" s="190" t="s">
        <v>412</v>
      </c>
      <c r="AV178" s="190" t="s">
        <v>412</v>
      </c>
      <c r="AW178" s="506" t="s">
        <v>4459</v>
      </c>
      <c r="AX178" s="200" t="s">
        <v>78</v>
      </c>
      <c r="AY178" s="190" t="s">
        <v>412</v>
      </c>
      <c r="AZ178" s="203"/>
      <c r="BA178" s="203"/>
      <c r="BB178" s="203"/>
      <c r="BC178" s="203"/>
      <c r="BD178" s="203"/>
      <c r="BE178" s="203"/>
      <c r="BF178" s="203"/>
      <c r="BG178" s="203"/>
      <c r="BH178" s="203"/>
      <c r="BI178" s="203"/>
      <c r="BJ178" s="203"/>
      <c r="BK178" s="203"/>
      <c r="BL178" s="203"/>
      <c r="BM178" s="203"/>
      <c r="BN178" s="203"/>
      <c r="BO178" s="203"/>
      <c r="BP178" s="203"/>
      <c r="BQ178" s="203"/>
      <c r="BR178" s="203"/>
      <c r="BS178" s="203"/>
      <c r="BT178" s="230" t="s">
        <v>4460</v>
      </c>
      <c r="BU178" s="190"/>
      <c r="BV178" s="186">
        <v>0</v>
      </c>
      <c r="BW178" s="186">
        <v>0</v>
      </c>
      <c r="BX178" s="186">
        <f t="shared" si="33"/>
        <v>0</v>
      </c>
      <c r="BY178" s="186">
        <v>3</v>
      </c>
      <c r="BZ178" s="190"/>
      <c r="CA178" s="190"/>
      <c r="CB178" s="190"/>
    </row>
    <row r="179" spans="1:80" ht="15.75" customHeight="1">
      <c r="A179" s="186">
        <f t="shared" si="32"/>
        <v>172</v>
      </c>
      <c r="B179" s="187" t="s">
        <v>4423</v>
      </c>
      <c r="C179" s="228" t="s">
        <v>4948</v>
      </c>
      <c r="D179" s="329" t="s">
        <v>4738</v>
      </c>
      <c r="E179" s="190" t="s">
        <v>4738</v>
      </c>
      <c r="F179" s="191" t="s">
        <v>12</v>
      </c>
      <c r="G179" s="186" t="s">
        <v>4438</v>
      </c>
      <c r="H179" s="186" t="s">
        <v>121</v>
      </c>
      <c r="I179" s="202" t="s">
        <v>122</v>
      </c>
      <c r="J179" s="270" t="s">
        <v>123</v>
      </c>
      <c r="K179" s="186" t="s">
        <v>1212</v>
      </c>
      <c r="L179" s="190" t="s">
        <v>412</v>
      </c>
      <c r="M179" s="193" t="s">
        <v>70</v>
      </c>
      <c r="N179" s="188"/>
      <c r="O179" s="194"/>
      <c r="P179" s="492"/>
      <c r="Q179" s="196" t="str">
        <f t="shared" ca="1" si="26"/>
        <v>122 Tahun 2 Bulan</v>
      </c>
      <c r="R179" s="190"/>
      <c r="S179" s="197">
        <v>44542</v>
      </c>
      <c r="T179" s="198" t="str">
        <f t="shared" ca="1" si="29"/>
        <v>0Tahun</v>
      </c>
      <c r="U179" s="199" t="str">
        <f t="shared" ca="1" si="30"/>
        <v>2Bulan</v>
      </c>
      <c r="V179" s="186" t="s">
        <v>73</v>
      </c>
      <c r="W179" s="209"/>
      <c r="X179" s="217"/>
      <c r="Y179" s="190"/>
      <c r="Z179" s="187"/>
      <c r="AA179" s="201"/>
      <c r="AB179" s="202"/>
      <c r="AC179" s="190"/>
      <c r="AD179" s="190"/>
      <c r="AE179" s="190"/>
      <c r="AF179" s="190"/>
      <c r="AG179" s="190"/>
      <c r="AH179" s="190"/>
      <c r="AI179" s="190"/>
      <c r="AJ179" s="190"/>
      <c r="AK179" s="190"/>
      <c r="AL179" s="190"/>
      <c r="AM179" s="229"/>
      <c r="AN179" s="189"/>
      <c r="AO179" s="193"/>
      <c r="AP179" s="193"/>
      <c r="AQ179" s="190"/>
      <c r="AR179" s="190"/>
      <c r="AS179" s="190"/>
      <c r="AT179" s="190"/>
      <c r="AU179" s="190"/>
      <c r="AV179" s="190"/>
      <c r="AW179" s="506"/>
      <c r="AX179" s="200"/>
      <c r="AY179" s="190"/>
      <c r="AZ179" s="203"/>
      <c r="BA179" s="203"/>
      <c r="BB179" s="203"/>
      <c r="BC179" s="203"/>
      <c r="BD179" s="203"/>
      <c r="BE179" s="203"/>
      <c r="BF179" s="203"/>
      <c r="BG179" s="203"/>
      <c r="BH179" s="203"/>
      <c r="BI179" s="203"/>
      <c r="BJ179" s="203"/>
      <c r="BK179" s="203"/>
      <c r="BL179" s="203"/>
      <c r="BM179" s="203"/>
      <c r="BN179" s="203"/>
      <c r="BO179" s="203"/>
      <c r="BP179" s="203"/>
      <c r="BQ179" s="203"/>
      <c r="BR179" s="203"/>
      <c r="BS179" s="203"/>
      <c r="BT179" s="230"/>
      <c r="BU179" s="190"/>
      <c r="BV179" s="186">
        <v>0</v>
      </c>
      <c r="BW179" s="186">
        <v>0</v>
      </c>
      <c r="BX179" s="186">
        <f t="shared" si="33"/>
        <v>0</v>
      </c>
      <c r="BY179" s="186">
        <v>0</v>
      </c>
      <c r="BZ179" s="190"/>
      <c r="CA179" s="190"/>
      <c r="CB179" s="190"/>
    </row>
    <row r="180" spans="1:80" ht="15.75" customHeight="1">
      <c r="A180" s="186">
        <f t="shared" si="32"/>
        <v>173</v>
      </c>
      <c r="B180" s="217" t="s">
        <v>3133</v>
      </c>
      <c r="C180" s="144" t="s">
        <v>3468</v>
      </c>
      <c r="D180" s="189" t="s">
        <v>3134</v>
      </c>
      <c r="E180" s="190" t="s">
        <v>2635</v>
      </c>
      <c r="F180" s="193" t="s">
        <v>12</v>
      </c>
      <c r="G180" s="186" t="s">
        <v>3176</v>
      </c>
      <c r="H180" s="186" t="s">
        <v>98</v>
      </c>
      <c r="I180" s="202" t="s">
        <v>99</v>
      </c>
      <c r="J180" s="270" t="s">
        <v>99</v>
      </c>
      <c r="K180" s="192" t="s">
        <v>1212</v>
      </c>
      <c r="L180" s="190"/>
      <c r="M180" s="202" t="s">
        <v>85</v>
      </c>
      <c r="N180" s="193" t="s">
        <v>71</v>
      </c>
      <c r="O180" s="193" t="s">
        <v>3135</v>
      </c>
      <c r="P180" s="491">
        <v>32919</v>
      </c>
      <c r="Q180" s="196" t="str">
        <f t="shared" ca="1" si="26"/>
        <v>32 Tahun 0 Bulan</v>
      </c>
      <c r="R180" s="236"/>
      <c r="S180" s="330" t="s">
        <v>3136</v>
      </c>
      <c r="T180" s="198" t="str">
        <f t="shared" ca="1" si="29"/>
        <v>116Tahun</v>
      </c>
      <c r="U180" s="199" t="str">
        <f t="shared" ca="1" si="30"/>
        <v>9Bulan</v>
      </c>
      <c r="V180" s="186"/>
      <c r="W180" s="209" t="s">
        <v>88</v>
      </c>
      <c r="X180" s="217" t="s">
        <v>412</v>
      </c>
      <c r="Y180" s="190" t="s">
        <v>412</v>
      </c>
      <c r="Z180" s="190" t="s">
        <v>3137</v>
      </c>
      <c r="AA180" s="201" t="s">
        <v>3138</v>
      </c>
      <c r="AB180" s="191" t="s">
        <v>76</v>
      </c>
      <c r="AC180" s="190" t="s">
        <v>3139</v>
      </c>
      <c r="AD180" s="219">
        <v>30599</v>
      </c>
      <c r="AE180" s="190" t="s">
        <v>3140</v>
      </c>
      <c r="AF180" s="219">
        <v>40413</v>
      </c>
      <c r="AG180" s="190" t="s">
        <v>412</v>
      </c>
      <c r="AH180" s="190" t="s">
        <v>412</v>
      </c>
      <c r="AI180" s="190" t="s">
        <v>412</v>
      </c>
      <c r="AJ180" s="190" t="s">
        <v>412</v>
      </c>
      <c r="AK180" s="190" t="s">
        <v>412</v>
      </c>
      <c r="AL180" s="190" t="s">
        <v>412</v>
      </c>
      <c r="AM180" s="332"/>
      <c r="AN180" s="189" t="s">
        <v>3141</v>
      </c>
      <c r="AO180" s="223" t="s">
        <v>3142</v>
      </c>
      <c r="AP180" s="223" t="s">
        <v>3143</v>
      </c>
      <c r="AQ180" s="190"/>
      <c r="AR180" s="190"/>
      <c r="AS180" s="190"/>
      <c r="AT180" s="190"/>
      <c r="AU180" s="223"/>
      <c r="AV180" s="223"/>
      <c r="AW180" s="509" t="s">
        <v>3144</v>
      </c>
      <c r="AX180" s="237"/>
      <c r="AY180" s="190"/>
      <c r="AZ180" s="203"/>
      <c r="BA180" s="203"/>
      <c r="BB180" s="203"/>
      <c r="BC180" s="203"/>
      <c r="BD180" s="203"/>
      <c r="BE180" s="203"/>
      <c r="BF180" s="203"/>
      <c r="BG180" s="203"/>
      <c r="BH180" s="203"/>
      <c r="BI180" s="203"/>
      <c r="BJ180" s="203"/>
      <c r="BK180" s="203"/>
      <c r="BL180" s="203"/>
      <c r="BM180" s="203"/>
      <c r="BN180" s="203"/>
      <c r="BO180" s="203"/>
      <c r="BP180" s="203"/>
      <c r="BQ180" s="203"/>
      <c r="BR180" s="203"/>
      <c r="BS180" s="203"/>
      <c r="BT180" s="227" t="s">
        <v>3145</v>
      </c>
      <c r="BU180" s="190"/>
      <c r="BV180" s="186">
        <v>12</v>
      </c>
      <c r="BW180" s="186">
        <v>0</v>
      </c>
      <c r="BX180" s="186">
        <f t="shared" si="33"/>
        <v>12</v>
      </c>
      <c r="BY180" s="186">
        <v>12</v>
      </c>
      <c r="BZ180" s="190"/>
      <c r="CA180" s="190"/>
      <c r="CB180" s="190"/>
    </row>
    <row r="181" spans="1:80" ht="15.75" customHeight="1">
      <c r="A181" s="186">
        <f t="shared" si="32"/>
        <v>174</v>
      </c>
      <c r="B181" s="217" t="s">
        <v>3133</v>
      </c>
      <c r="C181" s="144" t="s">
        <v>3469</v>
      </c>
      <c r="D181" s="189" t="s">
        <v>3146</v>
      </c>
      <c r="E181" s="190" t="s">
        <v>3147</v>
      </c>
      <c r="F181" s="193" t="s">
        <v>12</v>
      </c>
      <c r="G181" s="186" t="s">
        <v>3176</v>
      </c>
      <c r="H181" s="186" t="s">
        <v>98</v>
      </c>
      <c r="I181" s="202" t="s">
        <v>99</v>
      </c>
      <c r="J181" s="270" t="s">
        <v>99</v>
      </c>
      <c r="K181" s="192" t="s">
        <v>1212</v>
      </c>
      <c r="L181" s="190" t="s">
        <v>4707</v>
      </c>
      <c r="M181" s="202" t="s">
        <v>85</v>
      </c>
      <c r="N181" s="193" t="s">
        <v>2604</v>
      </c>
      <c r="O181" s="193" t="s">
        <v>3148</v>
      </c>
      <c r="P181" s="491">
        <v>35327</v>
      </c>
      <c r="Q181" s="196" t="str">
        <f t="shared" ca="1" si="26"/>
        <v>25 Tahun 5 Bulan</v>
      </c>
      <c r="R181" s="236"/>
      <c r="S181" s="330" t="s">
        <v>3149</v>
      </c>
      <c r="T181" s="198" t="str">
        <f t="shared" ca="1" si="29"/>
        <v>116Tahun</v>
      </c>
      <c r="U181" s="199" t="str">
        <f t="shared" ca="1" si="30"/>
        <v>9Bulan</v>
      </c>
      <c r="V181" s="186"/>
      <c r="W181" s="209" t="s">
        <v>251</v>
      </c>
      <c r="X181" s="217" t="s">
        <v>412</v>
      </c>
      <c r="Y181" s="190" t="s">
        <v>412</v>
      </c>
      <c r="Z181" s="190" t="s">
        <v>3150</v>
      </c>
      <c r="AA181" s="201" t="s">
        <v>3151</v>
      </c>
      <c r="AB181" s="191" t="s">
        <v>76</v>
      </c>
      <c r="AC181" s="190" t="s">
        <v>412</v>
      </c>
      <c r="AD181" s="190" t="s">
        <v>412</v>
      </c>
      <c r="AE181" s="190" t="s">
        <v>412</v>
      </c>
      <c r="AF181" s="190" t="s">
        <v>412</v>
      </c>
      <c r="AG181" s="190" t="s">
        <v>412</v>
      </c>
      <c r="AH181" s="190" t="s">
        <v>412</v>
      </c>
      <c r="AI181" s="190" t="s">
        <v>412</v>
      </c>
      <c r="AJ181" s="190" t="s">
        <v>412</v>
      </c>
      <c r="AK181" s="190" t="s">
        <v>412</v>
      </c>
      <c r="AL181" s="190" t="s">
        <v>412</v>
      </c>
      <c r="AM181" s="332"/>
      <c r="AN181" s="189" t="s">
        <v>3152</v>
      </c>
      <c r="AO181" s="223" t="s">
        <v>3153</v>
      </c>
      <c r="AP181" s="190" t="s">
        <v>3150</v>
      </c>
      <c r="AQ181" s="190"/>
      <c r="AR181" s="190"/>
      <c r="AS181" s="190"/>
      <c r="AT181" s="190"/>
      <c r="AU181" s="223"/>
      <c r="AV181" s="223"/>
      <c r="AW181" s="509" t="s">
        <v>3154</v>
      </c>
      <c r="AX181" s="237"/>
      <c r="AY181" s="190"/>
      <c r="AZ181" s="203"/>
      <c r="BA181" s="203"/>
      <c r="BB181" s="203"/>
      <c r="BC181" s="203"/>
      <c r="BD181" s="203"/>
      <c r="BE181" s="203"/>
      <c r="BF181" s="203"/>
      <c r="BG181" s="203"/>
      <c r="BH181" s="203"/>
      <c r="BI181" s="203"/>
      <c r="BJ181" s="203"/>
      <c r="BK181" s="203"/>
      <c r="BL181" s="203"/>
      <c r="BM181" s="203"/>
      <c r="BN181" s="203"/>
      <c r="BO181" s="203"/>
      <c r="BP181" s="203"/>
      <c r="BQ181" s="203"/>
      <c r="BR181" s="203"/>
      <c r="BS181" s="203"/>
      <c r="BT181" s="227" t="s">
        <v>3155</v>
      </c>
      <c r="BU181" s="190"/>
      <c r="BV181" s="186">
        <v>12</v>
      </c>
      <c r="BW181" s="186">
        <v>0</v>
      </c>
      <c r="BX181" s="186">
        <f t="shared" si="33"/>
        <v>12</v>
      </c>
      <c r="BY181" s="186">
        <v>12</v>
      </c>
      <c r="BZ181" s="190"/>
      <c r="CA181" s="190"/>
      <c r="CB181" s="190"/>
    </row>
    <row r="182" spans="1:80" ht="15.75" customHeight="1">
      <c r="A182" s="186">
        <f t="shared" si="32"/>
        <v>175</v>
      </c>
      <c r="B182" s="187" t="s">
        <v>407</v>
      </c>
      <c r="C182" s="334" t="s">
        <v>997</v>
      </c>
      <c r="D182" s="189" t="s">
        <v>4985</v>
      </c>
      <c r="E182" s="190" t="s">
        <v>456</v>
      </c>
      <c r="F182" s="193" t="s">
        <v>12</v>
      </c>
      <c r="G182" s="186" t="s">
        <v>411</v>
      </c>
      <c r="H182" s="186" t="s">
        <v>9</v>
      </c>
      <c r="I182" s="186" t="s">
        <v>446</v>
      </c>
      <c r="J182" s="270" t="s">
        <v>447</v>
      </c>
      <c r="K182" s="192" t="s">
        <v>4247</v>
      </c>
      <c r="L182" s="190" t="s">
        <v>4707</v>
      </c>
      <c r="M182" s="202" t="s">
        <v>85</v>
      </c>
      <c r="N182" s="193" t="s">
        <v>228</v>
      </c>
      <c r="O182" s="193"/>
      <c r="P182" s="491"/>
      <c r="Q182" s="196" t="str">
        <f t="shared" ca="1" si="26"/>
        <v>122 Tahun 2 Bulan</v>
      </c>
      <c r="R182" s="236"/>
      <c r="S182" s="330">
        <v>42860</v>
      </c>
      <c r="T182" s="198" t="str">
        <f t="shared" ca="1" si="29"/>
        <v>4Tahun</v>
      </c>
      <c r="U182" s="199" t="str">
        <f t="shared" ca="1" si="30"/>
        <v>10Bulan</v>
      </c>
      <c r="V182" s="186" t="s">
        <v>4247</v>
      </c>
      <c r="W182" s="189"/>
      <c r="X182" s="217" t="s">
        <v>5432</v>
      </c>
      <c r="Y182" s="190"/>
      <c r="Z182" s="190"/>
      <c r="AA182" s="201" t="s">
        <v>4608</v>
      </c>
      <c r="AB182" s="191" t="s">
        <v>354</v>
      </c>
      <c r="AC182" s="190"/>
      <c r="AD182" s="190"/>
      <c r="AE182" s="190"/>
      <c r="AF182" s="190"/>
      <c r="AG182" s="190"/>
      <c r="AH182" s="190"/>
      <c r="AI182" s="190"/>
      <c r="AJ182" s="190"/>
      <c r="AK182" s="190"/>
      <c r="AL182" s="190"/>
      <c r="AM182" s="332"/>
      <c r="AN182" s="189"/>
      <c r="AO182" s="223"/>
      <c r="AP182" s="190"/>
      <c r="AQ182" s="190"/>
      <c r="AR182" s="190"/>
      <c r="AS182" s="190"/>
      <c r="AT182" s="190"/>
      <c r="AU182" s="223"/>
      <c r="AV182" s="223"/>
      <c r="AW182" s="509"/>
      <c r="AX182" s="237"/>
      <c r="AY182" s="190"/>
      <c r="AZ182" s="203"/>
      <c r="BA182" s="203"/>
      <c r="BB182" s="203"/>
      <c r="BC182" s="203"/>
      <c r="BD182" s="203"/>
      <c r="BE182" s="203"/>
      <c r="BF182" s="203"/>
      <c r="BG182" s="203"/>
      <c r="BH182" s="203"/>
      <c r="BI182" s="203"/>
      <c r="BJ182" s="203"/>
      <c r="BK182" s="203"/>
      <c r="BL182" s="203"/>
      <c r="BM182" s="203"/>
      <c r="BN182" s="203"/>
      <c r="BO182" s="203"/>
      <c r="BP182" s="203"/>
      <c r="BQ182" s="203"/>
      <c r="BR182" s="203"/>
      <c r="BS182" s="203"/>
      <c r="BT182" s="227"/>
      <c r="BU182" s="190"/>
      <c r="BV182" s="186"/>
      <c r="BW182" s="186"/>
      <c r="BX182" s="186"/>
      <c r="BY182" s="186"/>
      <c r="BZ182" s="190"/>
      <c r="CA182" s="190"/>
      <c r="CB182" s="190"/>
    </row>
    <row r="183" spans="1:80" ht="15.75" customHeight="1">
      <c r="A183" s="186">
        <f t="shared" si="32"/>
        <v>176</v>
      </c>
      <c r="B183" s="187" t="s">
        <v>407</v>
      </c>
      <c r="C183" s="334" t="s">
        <v>997</v>
      </c>
      <c r="D183" s="189" t="s">
        <v>4103</v>
      </c>
      <c r="E183" s="190" t="s">
        <v>581</v>
      </c>
      <c r="F183" s="193" t="s">
        <v>12</v>
      </c>
      <c r="G183" s="186" t="s">
        <v>411</v>
      </c>
      <c r="H183" s="186" t="s">
        <v>9</v>
      </c>
      <c r="I183" s="186" t="s">
        <v>446</v>
      </c>
      <c r="J183" s="192" t="s">
        <v>447</v>
      </c>
      <c r="K183" s="192" t="s">
        <v>1212</v>
      </c>
      <c r="L183" s="190"/>
      <c r="M183" s="202" t="s">
        <v>85</v>
      </c>
      <c r="N183" s="193"/>
      <c r="O183" s="194"/>
      <c r="P183" s="492"/>
      <c r="Q183" s="196" t="str">
        <f t="shared" ca="1" si="26"/>
        <v>122 Tahun 2 Bulan</v>
      </c>
      <c r="R183" s="186"/>
      <c r="S183" s="308"/>
      <c r="T183" s="198" t="str">
        <f t="shared" ca="1" si="29"/>
        <v>122Tahun</v>
      </c>
      <c r="U183" s="199" t="str">
        <f t="shared" ca="1" si="30"/>
        <v>3Bulan</v>
      </c>
      <c r="V183" s="186"/>
      <c r="W183" s="189" t="s">
        <v>448</v>
      </c>
      <c r="X183" s="217"/>
      <c r="Y183" s="190"/>
      <c r="Z183" s="187"/>
      <c r="AA183" s="243"/>
      <c r="AB183" s="202"/>
      <c r="AC183" s="190"/>
      <c r="AD183" s="190"/>
      <c r="AE183" s="190"/>
      <c r="AF183" s="190"/>
      <c r="AG183" s="190"/>
      <c r="AH183" s="190"/>
      <c r="AI183" s="190"/>
      <c r="AJ183" s="190"/>
      <c r="AK183" s="190"/>
      <c r="AL183" s="190"/>
      <c r="AM183" s="187"/>
      <c r="AN183" s="189"/>
      <c r="AO183" s="193"/>
      <c r="AP183" s="193"/>
      <c r="AQ183" s="190"/>
      <c r="AR183" s="190"/>
      <c r="AS183" s="190"/>
      <c r="AT183" s="190"/>
      <c r="AU183" s="193"/>
      <c r="AV183" s="193"/>
      <c r="AW183" s="506"/>
      <c r="AX183" s="200"/>
      <c r="AY183" s="190"/>
      <c r="AZ183" s="203"/>
      <c r="BA183" s="203"/>
      <c r="BB183" s="203"/>
      <c r="BC183" s="203"/>
      <c r="BD183" s="203"/>
      <c r="BE183" s="203"/>
      <c r="BF183" s="203"/>
      <c r="BG183" s="203"/>
      <c r="BH183" s="203"/>
      <c r="BI183" s="203"/>
      <c r="BJ183" s="203"/>
      <c r="BK183" s="203"/>
      <c r="BL183" s="203"/>
      <c r="BM183" s="203"/>
      <c r="BN183" s="203"/>
      <c r="BO183" s="203"/>
      <c r="BP183" s="203"/>
      <c r="BQ183" s="203"/>
      <c r="BR183" s="203"/>
      <c r="BS183" s="203"/>
      <c r="BT183" s="202"/>
      <c r="BU183" s="190"/>
      <c r="BV183" s="186">
        <v>12</v>
      </c>
      <c r="BW183" s="186">
        <v>0</v>
      </c>
      <c r="BX183" s="186">
        <f t="shared" ref="BX183:BX204" si="34">BV183-BW183</f>
        <v>12</v>
      </c>
      <c r="BY183" s="385"/>
      <c r="BZ183" s="190"/>
      <c r="CA183" s="190"/>
      <c r="CB183" s="190"/>
    </row>
    <row r="184" spans="1:80" ht="15.75" customHeight="1">
      <c r="A184" s="186">
        <f t="shared" si="32"/>
        <v>177</v>
      </c>
      <c r="B184" s="187" t="s">
        <v>407</v>
      </c>
      <c r="C184" s="144" t="s">
        <v>598</v>
      </c>
      <c r="D184" s="189" t="s">
        <v>3941</v>
      </c>
      <c r="E184" s="190" t="s">
        <v>3942</v>
      </c>
      <c r="F184" s="193" t="s">
        <v>12</v>
      </c>
      <c r="G184" s="186" t="s">
        <v>411</v>
      </c>
      <c r="H184" s="186" t="s">
        <v>9</v>
      </c>
      <c r="I184" s="186" t="s">
        <v>446</v>
      </c>
      <c r="J184" s="192" t="s">
        <v>447</v>
      </c>
      <c r="K184" s="192" t="s">
        <v>1212</v>
      </c>
      <c r="L184" s="190" t="s">
        <v>5347</v>
      </c>
      <c r="M184" s="202" t="s">
        <v>85</v>
      </c>
      <c r="N184" s="193"/>
      <c r="O184" s="194" t="s">
        <v>4006</v>
      </c>
      <c r="P184" s="492">
        <v>32369</v>
      </c>
      <c r="Q184" s="196" t="str">
        <f t="shared" ca="1" si="26"/>
        <v>33 Tahun 6 Bulan</v>
      </c>
      <c r="R184" s="186"/>
      <c r="S184" s="197">
        <v>43299</v>
      </c>
      <c r="T184" s="198" t="str">
        <f t="shared" ca="1" si="29"/>
        <v>3Tahun</v>
      </c>
      <c r="U184" s="199" t="str">
        <f t="shared" ca="1" si="30"/>
        <v>7Bulan</v>
      </c>
      <c r="V184" s="186" t="s">
        <v>73</v>
      </c>
      <c r="W184" s="189" t="s">
        <v>448</v>
      </c>
      <c r="X184" s="217" t="s">
        <v>5436</v>
      </c>
      <c r="Y184" s="190" t="s">
        <v>412</v>
      </c>
      <c r="Z184" s="187" t="s">
        <v>4609</v>
      </c>
      <c r="AA184" s="251" t="s">
        <v>599</v>
      </c>
      <c r="AB184" s="202" t="s">
        <v>202</v>
      </c>
      <c r="AC184" s="190"/>
      <c r="AD184" s="190"/>
      <c r="AE184" s="190"/>
      <c r="AF184" s="190"/>
      <c r="AG184" s="190"/>
      <c r="AH184" s="190"/>
      <c r="AI184" s="190"/>
      <c r="AJ184" s="190"/>
      <c r="AK184" s="190"/>
      <c r="AL184" s="190"/>
      <c r="AM184" s="187" t="s">
        <v>202</v>
      </c>
      <c r="AN184" s="189"/>
      <c r="AO184" s="193"/>
      <c r="AP184" s="193"/>
      <c r="AQ184" s="190"/>
      <c r="AR184" s="190"/>
      <c r="AS184" s="190"/>
      <c r="AT184" s="190"/>
      <c r="AU184" s="193"/>
      <c r="AV184" s="193"/>
      <c r="AW184" s="506" t="s">
        <v>600</v>
      </c>
      <c r="AX184" s="200" t="s">
        <v>78</v>
      </c>
      <c r="AY184" s="190" t="s">
        <v>412</v>
      </c>
      <c r="AZ184" s="203"/>
      <c r="BA184" s="203"/>
      <c r="BB184" s="203"/>
      <c r="BC184" s="203"/>
      <c r="BD184" s="203"/>
      <c r="BE184" s="203"/>
      <c r="BF184" s="203"/>
      <c r="BG184" s="203"/>
      <c r="BH184" s="203"/>
      <c r="BI184" s="203"/>
      <c r="BJ184" s="203"/>
      <c r="BK184" s="203"/>
      <c r="BL184" s="203"/>
      <c r="BM184" s="203"/>
      <c r="BN184" s="203"/>
      <c r="BO184" s="203"/>
      <c r="BP184" s="203"/>
      <c r="BQ184" s="203"/>
      <c r="BR184" s="203"/>
      <c r="BS184" s="203"/>
      <c r="BT184" s="202"/>
      <c r="BU184" s="190"/>
      <c r="BV184" s="186">
        <v>12</v>
      </c>
      <c r="BW184" s="186">
        <v>0</v>
      </c>
      <c r="BX184" s="186">
        <f t="shared" si="34"/>
        <v>12</v>
      </c>
      <c r="BY184" s="186">
        <v>12</v>
      </c>
      <c r="BZ184" s="190"/>
      <c r="CA184" s="190"/>
      <c r="CB184" s="190"/>
    </row>
    <row r="185" spans="1:80" ht="15.75" customHeight="1">
      <c r="A185" s="186">
        <f t="shared" si="32"/>
        <v>178</v>
      </c>
      <c r="B185" s="187" t="s">
        <v>407</v>
      </c>
      <c r="C185" s="144" t="s">
        <v>618</v>
      </c>
      <c r="D185" s="189" t="s">
        <v>4104</v>
      </c>
      <c r="E185" s="190" t="s">
        <v>619</v>
      </c>
      <c r="F185" s="193" t="s">
        <v>12</v>
      </c>
      <c r="G185" s="186" t="s">
        <v>411</v>
      </c>
      <c r="H185" s="186" t="s">
        <v>9</v>
      </c>
      <c r="I185" s="186" t="s">
        <v>446</v>
      </c>
      <c r="J185" s="192" t="s">
        <v>447</v>
      </c>
      <c r="K185" s="192" t="s">
        <v>1212</v>
      </c>
      <c r="L185" s="190" t="s">
        <v>5347</v>
      </c>
      <c r="M185" s="202" t="s">
        <v>85</v>
      </c>
      <c r="N185" s="188" t="s">
        <v>280</v>
      </c>
      <c r="O185" s="194" t="s">
        <v>72</v>
      </c>
      <c r="P185" s="492">
        <v>33491</v>
      </c>
      <c r="Q185" s="196" t="str">
        <f t="shared" ca="1" si="26"/>
        <v>30 Tahun 6 Bulan</v>
      </c>
      <c r="R185" s="186"/>
      <c r="S185" s="192">
        <v>43514</v>
      </c>
      <c r="T185" s="198" t="str">
        <f t="shared" ca="1" si="29"/>
        <v>3Tahun</v>
      </c>
      <c r="U185" s="199" t="str">
        <f t="shared" ca="1" si="30"/>
        <v>0Bulan</v>
      </c>
      <c r="V185" s="186" t="s">
        <v>73</v>
      </c>
      <c r="W185" s="189" t="s">
        <v>448</v>
      </c>
      <c r="X185" s="217" t="s">
        <v>5434</v>
      </c>
      <c r="Y185" s="190"/>
      <c r="Z185" s="187" t="s">
        <v>620</v>
      </c>
      <c r="AA185" s="201" t="s">
        <v>621</v>
      </c>
      <c r="AB185" s="202" t="s">
        <v>354</v>
      </c>
      <c r="AC185" s="190"/>
      <c r="AD185" s="190"/>
      <c r="AE185" s="190" t="s">
        <v>412</v>
      </c>
      <c r="AF185" s="190" t="s">
        <v>412</v>
      </c>
      <c r="AG185" s="190" t="s">
        <v>412</v>
      </c>
      <c r="AH185" s="190" t="s">
        <v>412</v>
      </c>
      <c r="AI185" s="190" t="s">
        <v>412</v>
      </c>
      <c r="AJ185" s="190" t="s">
        <v>412</v>
      </c>
      <c r="AK185" s="190" t="s">
        <v>412</v>
      </c>
      <c r="AL185" s="190" t="s">
        <v>412</v>
      </c>
      <c r="AM185" s="187" t="s">
        <v>202</v>
      </c>
      <c r="AN185" s="189"/>
      <c r="AO185" s="193"/>
      <c r="AP185" s="193"/>
      <c r="AQ185" s="190"/>
      <c r="AR185" s="190"/>
      <c r="AS185" s="190"/>
      <c r="AT185" s="190"/>
      <c r="AU185" s="193"/>
      <c r="AV185" s="193"/>
      <c r="AW185" s="506" t="s">
        <v>622</v>
      </c>
      <c r="AX185" s="200" t="s">
        <v>78</v>
      </c>
      <c r="AY185" s="190"/>
      <c r="AZ185" s="203"/>
      <c r="BA185" s="203"/>
      <c r="BB185" s="203"/>
      <c r="BC185" s="203"/>
      <c r="BD185" s="203"/>
      <c r="BE185" s="203"/>
      <c r="BF185" s="203"/>
      <c r="BG185" s="203"/>
      <c r="BH185" s="203"/>
      <c r="BI185" s="203"/>
      <c r="BJ185" s="203"/>
      <c r="BK185" s="203"/>
      <c r="BL185" s="203"/>
      <c r="BM185" s="203"/>
      <c r="BN185" s="203"/>
      <c r="BO185" s="203"/>
      <c r="BP185" s="203"/>
      <c r="BQ185" s="203"/>
      <c r="BR185" s="203"/>
      <c r="BS185" s="203"/>
      <c r="BT185" s="202"/>
      <c r="BU185" s="190"/>
      <c r="BV185" s="186">
        <v>12</v>
      </c>
      <c r="BW185" s="186">
        <v>0</v>
      </c>
      <c r="BX185" s="186">
        <f t="shared" si="34"/>
        <v>12</v>
      </c>
      <c r="BY185" s="186">
        <v>12</v>
      </c>
      <c r="BZ185" s="190"/>
      <c r="CA185" s="190"/>
      <c r="CB185" s="190"/>
    </row>
    <row r="186" spans="1:80" ht="15.75" customHeight="1">
      <c r="A186" s="186">
        <f t="shared" si="32"/>
        <v>179</v>
      </c>
      <c r="B186" s="187" t="s">
        <v>407</v>
      </c>
      <c r="C186" s="188" t="s">
        <v>555</v>
      </c>
      <c r="D186" s="189" t="s">
        <v>4047</v>
      </c>
      <c r="E186" s="190" t="s">
        <v>556</v>
      </c>
      <c r="F186" s="193" t="s">
        <v>12</v>
      </c>
      <c r="G186" s="186" t="s">
        <v>411</v>
      </c>
      <c r="H186" s="186" t="s">
        <v>9</v>
      </c>
      <c r="I186" s="186" t="s">
        <v>446</v>
      </c>
      <c r="J186" s="192" t="s">
        <v>447</v>
      </c>
      <c r="K186" s="192" t="s">
        <v>1212</v>
      </c>
      <c r="L186" s="190" t="s">
        <v>5347</v>
      </c>
      <c r="M186" s="202" t="s">
        <v>85</v>
      </c>
      <c r="N186" s="188"/>
      <c r="O186" s="194" t="s">
        <v>87</v>
      </c>
      <c r="P186" s="492">
        <v>33035</v>
      </c>
      <c r="Q186" s="196" t="str">
        <f t="shared" ca="1" si="26"/>
        <v>31 Tahun 9 Bulan</v>
      </c>
      <c r="R186" s="186"/>
      <c r="S186" s="192">
        <v>43376</v>
      </c>
      <c r="T186" s="198" t="str">
        <f t="shared" ca="1" si="29"/>
        <v>3Tahun</v>
      </c>
      <c r="U186" s="199" t="str">
        <f t="shared" ca="1" si="30"/>
        <v>5Bulan</v>
      </c>
      <c r="V186" s="186" t="s">
        <v>73</v>
      </c>
      <c r="W186" s="189" t="s">
        <v>448</v>
      </c>
      <c r="X186" s="217" t="s">
        <v>5435</v>
      </c>
      <c r="Y186" s="190"/>
      <c r="Z186" s="187" t="s">
        <v>4610</v>
      </c>
      <c r="AA186" s="201" t="s">
        <v>4611</v>
      </c>
      <c r="AB186" s="202"/>
      <c r="AC186" s="190"/>
      <c r="AD186" s="190"/>
      <c r="AE186" s="190"/>
      <c r="AF186" s="190"/>
      <c r="AG186" s="190"/>
      <c r="AH186" s="190"/>
      <c r="AI186" s="190"/>
      <c r="AJ186" s="190"/>
      <c r="AK186" s="190"/>
      <c r="AL186" s="190"/>
      <c r="AM186" s="187"/>
      <c r="AN186" s="189"/>
      <c r="AO186" s="193"/>
      <c r="AP186" s="193"/>
      <c r="AQ186" s="190"/>
      <c r="AR186" s="190"/>
      <c r="AS186" s="190"/>
      <c r="AT186" s="190"/>
      <c r="AU186" s="193"/>
      <c r="AV186" s="193"/>
      <c r="AW186" s="506"/>
      <c r="AX186" s="200"/>
      <c r="AY186" s="190"/>
      <c r="AZ186" s="203"/>
      <c r="BA186" s="203"/>
      <c r="BB186" s="203"/>
      <c r="BC186" s="203"/>
      <c r="BD186" s="203"/>
      <c r="BE186" s="203"/>
      <c r="BF186" s="203"/>
      <c r="BG186" s="203"/>
      <c r="BH186" s="203"/>
      <c r="BI186" s="203"/>
      <c r="BJ186" s="203"/>
      <c r="BK186" s="203"/>
      <c r="BL186" s="203"/>
      <c r="BM186" s="203"/>
      <c r="BN186" s="203"/>
      <c r="BO186" s="203"/>
      <c r="BP186" s="203"/>
      <c r="BQ186" s="203"/>
      <c r="BR186" s="203"/>
      <c r="BS186" s="203"/>
      <c r="BT186" s="202"/>
      <c r="BU186" s="190"/>
      <c r="BV186" s="186">
        <v>12</v>
      </c>
      <c r="BW186" s="186">
        <v>0</v>
      </c>
      <c r="BX186" s="186">
        <f t="shared" si="34"/>
        <v>12</v>
      </c>
      <c r="BY186" s="186">
        <v>12</v>
      </c>
      <c r="BZ186" s="190"/>
      <c r="CA186" s="190"/>
      <c r="CB186" s="190"/>
    </row>
    <row r="187" spans="1:80" ht="15.75" customHeight="1">
      <c r="A187" s="186">
        <f t="shared" si="32"/>
        <v>180</v>
      </c>
      <c r="B187" s="187" t="s">
        <v>407</v>
      </c>
      <c r="C187" s="334" t="s">
        <v>997</v>
      </c>
      <c r="D187" s="189" t="s">
        <v>3931</v>
      </c>
      <c r="E187" s="190" t="s">
        <v>3932</v>
      </c>
      <c r="F187" s="193" t="s">
        <v>12</v>
      </c>
      <c r="G187" s="186" t="s">
        <v>411</v>
      </c>
      <c r="H187" s="186" t="s">
        <v>9</v>
      </c>
      <c r="I187" s="186" t="s">
        <v>446</v>
      </c>
      <c r="J187" s="192" t="s">
        <v>447</v>
      </c>
      <c r="K187" s="192" t="s">
        <v>1212</v>
      </c>
      <c r="L187" s="190" t="s">
        <v>5347</v>
      </c>
      <c r="M187" s="202" t="s">
        <v>85</v>
      </c>
      <c r="N187" s="188"/>
      <c r="O187" s="194"/>
      <c r="P187" s="492"/>
      <c r="Q187" s="196" t="str">
        <f t="shared" ca="1" si="26"/>
        <v>122 Tahun 2 Bulan</v>
      </c>
      <c r="R187" s="186"/>
      <c r="S187" s="192">
        <v>43599</v>
      </c>
      <c r="T187" s="198" t="str">
        <f t="shared" ca="1" si="29"/>
        <v>2Tahun</v>
      </c>
      <c r="U187" s="199" t="str">
        <f t="shared" ca="1" si="30"/>
        <v>10Bulan</v>
      </c>
      <c r="V187" s="186" t="s">
        <v>73</v>
      </c>
      <c r="W187" s="189" t="s">
        <v>448</v>
      </c>
      <c r="X187" s="217" t="s">
        <v>5433</v>
      </c>
      <c r="Y187" s="190"/>
      <c r="Z187" s="187"/>
      <c r="AA187" s="201"/>
      <c r="AB187" s="202"/>
      <c r="AC187" s="190"/>
      <c r="AD187" s="190"/>
      <c r="AE187" s="190"/>
      <c r="AF187" s="190"/>
      <c r="AG187" s="190"/>
      <c r="AH187" s="190"/>
      <c r="AI187" s="190"/>
      <c r="AJ187" s="190"/>
      <c r="AK187" s="190"/>
      <c r="AL187" s="190"/>
      <c r="AM187" s="187"/>
      <c r="AN187" s="189"/>
      <c r="AO187" s="193"/>
      <c r="AP187" s="193"/>
      <c r="AQ187" s="190"/>
      <c r="AR187" s="190"/>
      <c r="AS187" s="190"/>
      <c r="AT187" s="190"/>
      <c r="AU187" s="193"/>
      <c r="AV187" s="193"/>
      <c r="AW187" s="506"/>
      <c r="AX187" s="200"/>
      <c r="AY187" s="190"/>
      <c r="AZ187" s="203"/>
      <c r="BA187" s="203"/>
      <c r="BB187" s="203"/>
      <c r="BC187" s="203"/>
      <c r="BD187" s="203"/>
      <c r="BE187" s="203"/>
      <c r="BF187" s="203"/>
      <c r="BG187" s="203"/>
      <c r="BH187" s="203"/>
      <c r="BI187" s="203"/>
      <c r="BJ187" s="203"/>
      <c r="BK187" s="203"/>
      <c r="BL187" s="203"/>
      <c r="BM187" s="203"/>
      <c r="BN187" s="203"/>
      <c r="BO187" s="203"/>
      <c r="BP187" s="203"/>
      <c r="BQ187" s="203"/>
      <c r="BR187" s="203"/>
      <c r="BS187" s="203"/>
      <c r="BT187" s="202"/>
      <c r="BU187" s="190"/>
      <c r="BV187" s="186">
        <v>12</v>
      </c>
      <c r="BW187" s="186">
        <v>0</v>
      </c>
      <c r="BX187" s="186">
        <f t="shared" si="34"/>
        <v>12</v>
      </c>
      <c r="BY187" s="385"/>
      <c r="BZ187" s="190"/>
      <c r="CA187" s="190"/>
      <c r="CB187" s="190"/>
    </row>
    <row r="188" spans="1:80" ht="15.75" customHeight="1">
      <c r="A188" s="186">
        <f t="shared" si="32"/>
        <v>181</v>
      </c>
      <c r="B188" s="187" t="s">
        <v>407</v>
      </c>
      <c r="C188" s="228" t="s">
        <v>3493</v>
      </c>
      <c r="D188" s="217" t="s">
        <v>4275</v>
      </c>
      <c r="E188" s="190" t="s">
        <v>3351</v>
      </c>
      <c r="F188" s="191" t="s">
        <v>12</v>
      </c>
      <c r="G188" s="186" t="s">
        <v>411</v>
      </c>
      <c r="H188" s="186" t="s">
        <v>3218</v>
      </c>
      <c r="I188" s="202" t="s">
        <v>176</v>
      </c>
      <c r="J188" s="186" t="s">
        <v>4715</v>
      </c>
      <c r="K188" s="186" t="s">
        <v>3379</v>
      </c>
      <c r="L188" s="190" t="s">
        <v>3379</v>
      </c>
      <c r="M188" s="202" t="s">
        <v>85</v>
      </c>
      <c r="N188" s="188"/>
      <c r="O188" s="194" t="s">
        <v>191</v>
      </c>
      <c r="P188" s="492">
        <v>31416</v>
      </c>
      <c r="Q188" s="196" t="str">
        <f t="shared" ca="1" si="26"/>
        <v>36 Tahun 2 Bulan</v>
      </c>
      <c r="R188" s="190"/>
      <c r="S188" s="192">
        <v>42726</v>
      </c>
      <c r="T188" s="198" t="str">
        <f t="shared" ca="1" si="29"/>
        <v>5Tahun</v>
      </c>
      <c r="U188" s="199" t="str">
        <f t="shared" ca="1" si="30"/>
        <v>2Bulan</v>
      </c>
      <c r="V188" s="186" t="s">
        <v>3379</v>
      </c>
      <c r="W188" s="200" t="s">
        <v>111</v>
      </c>
      <c r="X188" s="217" t="s">
        <v>5438</v>
      </c>
      <c r="Y188" s="190"/>
      <c r="Z188" s="187"/>
      <c r="AA188" s="201"/>
      <c r="AB188" s="202"/>
      <c r="AC188" s="190"/>
      <c r="AD188" s="190"/>
      <c r="AE188" s="190"/>
      <c r="AF188" s="190"/>
      <c r="AG188" s="190"/>
      <c r="AH188" s="190"/>
      <c r="AI188" s="190"/>
      <c r="AJ188" s="190"/>
      <c r="AK188" s="190"/>
      <c r="AL188" s="190"/>
      <c r="AM188" s="187"/>
      <c r="AN188" s="189"/>
      <c r="AO188" s="193"/>
      <c r="AP188" s="193"/>
      <c r="AQ188" s="190"/>
      <c r="AR188" s="190"/>
      <c r="AS188" s="190"/>
      <c r="AT188" s="190"/>
      <c r="AU188" s="193"/>
      <c r="AV188" s="193"/>
      <c r="AW188" s="506"/>
      <c r="AX188" s="200"/>
      <c r="AY188" s="190"/>
      <c r="AZ188" s="203"/>
      <c r="BA188" s="203"/>
      <c r="BB188" s="203"/>
      <c r="BC188" s="203"/>
      <c r="BD188" s="203"/>
      <c r="BE188" s="203"/>
      <c r="BF188" s="203"/>
      <c r="BG188" s="203"/>
      <c r="BH188" s="203"/>
      <c r="BI188" s="203"/>
      <c r="BJ188" s="203"/>
      <c r="BK188" s="203"/>
      <c r="BL188" s="203"/>
      <c r="BM188" s="203"/>
      <c r="BN188" s="203"/>
      <c r="BO188" s="203"/>
      <c r="BP188" s="203"/>
      <c r="BQ188" s="203"/>
      <c r="BR188" s="203"/>
      <c r="BS188" s="203"/>
      <c r="BT188" s="202"/>
      <c r="BU188" s="190"/>
      <c r="BV188" s="186">
        <v>12</v>
      </c>
      <c r="BW188" s="186">
        <v>0</v>
      </c>
      <c r="BX188" s="186">
        <f t="shared" si="34"/>
        <v>12</v>
      </c>
      <c r="BY188" s="186">
        <v>12</v>
      </c>
      <c r="BZ188" s="190"/>
      <c r="CA188" s="190"/>
      <c r="CB188" s="190"/>
    </row>
    <row r="189" spans="1:80" ht="15.75" customHeight="1">
      <c r="A189" s="186">
        <f t="shared" si="32"/>
        <v>182</v>
      </c>
      <c r="B189" s="187" t="s">
        <v>407</v>
      </c>
      <c r="C189" s="228" t="s">
        <v>4318</v>
      </c>
      <c r="D189" s="217" t="s">
        <v>4274</v>
      </c>
      <c r="E189" s="190" t="s">
        <v>3533</v>
      </c>
      <c r="F189" s="191" t="s">
        <v>12</v>
      </c>
      <c r="G189" s="186" t="s">
        <v>411</v>
      </c>
      <c r="H189" s="186" t="s">
        <v>3213</v>
      </c>
      <c r="I189" s="202" t="s">
        <v>176</v>
      </c>
      <c r="J189" s="186" t="s">
        <v>3213</v>
      </c>
      <c r="K189" s="186" t="s">
        <v>3379</v>
      </c>
      <c r="L189" s="190" t="s">
        <v>3379</v>
      </c>
      <c r="M189" s="202" t="s">
        <v>85</v>
      </c>
      <c r="N189" s="212" t="s">
        <v>2604</v>
      </c>
      <c r="O189" s="194"/>
      <c r="P189" s="492"/>
      <c r="Q189" s="196" t="str">
        <f t="shared" ca="1" si="26"/>
        <v>122 Tahun 2 Bulan</v>
      </c>
      <c r="R189" s="190"/>
      <c r="S189" s="192">
        <v>43320</v>
      </c>
      <c r="T189" s="198" t="str">
        <f t="shared" ca="1" si="29"/>
        <v>3Tahun</v>
      </c>
      <c r="U189" s="199" t="str">
        <f t="shared" ca="1" si="30"/>
        <v>7Bulan</v>
      </c>
      <c r="V189" s="186" t="s">
        <v>3379</v>
      </c>
      <c r="W189" s="200" t="s">
        <v>251</v>
      </c>
      <c r="X189" s="217" t="s">
        <v>5437</v>
      </c>
      <c r="Y189" s="190"/>
      <c r="Z189" s="187"/>
      <c r="AA189" s="201"/>
      <c r="AB189" s="202"/>
      <c r="AC189" s="190"/>
      <c r="AD189" s="190"/>
      <c r="AE189" s="190"/>
      <c r="AF189" s="190"/>
      <c r="AG189" s="190"/>
      <c r="AH189" s="190"/>
      <c r="AI189" s="190"/>
      <c r="AJ189" s="190"/>
      <c r="AK189" s="190"/>
      <c r="AL189" s="190"/>
      <c r="AM189" s="229" t="s">
        <v>2482</v>
      </c>
      <c r="AN189" s="189"/>
      <c r="AO189" s="193"/>
      <c r="AP189" s="193"/>
      <c r="AQ189" s="190"/>
      <c r="AR189" s="190"/>
      <c r="AS189" s="190"/>
      <c r="AT189" s="190"/>
      <c r="AU189" s="193"/>
      <c r="AV189" s="193"/>
      <c r="AW189" s="506"/>
      <c r="AX189" s="200"/>
      <c r="AY189" s="190"/>
      <c r="AZ189" s="203"/>
      <c r="BA189" s="203"/>
      <c r="BB189" s="203"/>
      <c r="BC189" s="203"/>
      <c r="BD189" s="203"/>
      <c r="BE189" s="203"/>
      <c r="BF189" s="203"/>
      <c r="BG189" s="203"/>
      <c r="BH189" s="203"/>
      <c r="BI189" s="203"/>
      <c r="BJ189" s="203"/>
      <c r="BK189" s="203"/>
      <c r="BL189" s="203"/>
      <c r="BM189" s="203"/>
      <c r="BN189" s="203"/>
      <c r="BO189" s="203"/>
      <c r="BP189" s="203"/>
      <c r="BQ189" s="203"/>
      <c r="BR189" s="203"/>
      <c r="BS189" s="203"/>
      <c r="BT189" s="202"/>
      <c r="BU189" s="190"/>
      <c r="BV189" s="186">
        <v>12</v>
      </c>
      <c r="BW189" s="186">
        <v>0</v>
      </c>
      <c r="BX189" s="186">
        <f t="shared" si="34"/>
        <v>12</v>
      </c>
      <c r="BY189" s="186">
        <v>12</v>
      </c>
      <c r="BZ189" s="190"/>
      <c r="CA189" s="190"/>
      <c r="CB189" s="190"/>
    </row>
    <row r="190" spans="1:80" ht="15.75" customHeight="1">
      <c r="A190" s="186">
        <f t="shared" si="32"/>
        <v>183</v>
      </c>
      <c r="B190" s="247" t="s">
        <v>407</v>
      </c>
      <c r="C190" s="144" t="s">
        <v>1842</v>
      </c>
      <c r="D190" s="189" t="s">
        <v>1843</v>
      </c>
      <c r="E190" s="190" t="s">
        <v>5571</v>
      </c>
      <c r="F190" s="192" t="s">
        <v>12</v>
      </c>
      <c r="G190" s="186" t="s">
        <v>411</v>
      </c>
      <c r="H190" s="186" t="s">
        <v>650</v>
      </c>
      <c r="I190" s="202" t="s">
        <v>176</v>
      </c>
      <c r="J190" s="193" t="s">
        <v>649</v>
      </c>
      <c r="K190" s="186" t="s">
        <v>1212</v>
      </c>
      <c r="L190" s="190" t="s">
        <v>2394</v>
      </c>
      <c r="M190" s="202" t="s">
        <v>85</v>
      </c>
      <c r="N190" s="205" t="s">
        <v>2604</v>
      </c>
      <c r="O190" s="193"/>
      <c r="P190" s="491"/>
      <c r="Q190" s="196" t="str">
        <f t="shared" ca="1" si="26"/>
        <v>122 Tahun 2 Bulan</v>
      </c>
      <c r="R190" s="219">
        <v>44340</v>
      </c>
      <c r="S190" s="239">
        <v>44340</v>
      </c>
      <c r="T190" s="198" t="str">
        <f t="shared" ca="1" si="29"/>
        <v>0Tahun</v>
      </c>
      <c r="U190" s="199" t="str">
        <f t="shared" ca="1" si="30"/>
        <v>9Bulan</v>
      </c>
      <c r="V190" s="186" t="s">
        <v>73</v>
      </c>
      <c r="W190" s="209" t="s">
        <v>111</v>
      </c>
      <c r="X190" s="217"/>
      <c r="Y190" s="190"/>
      <c r="Z190" s="316" t="s">
        <v>1845</v>
      </c>
      <c r="AA190" s="201" t="s">
        <v>1846</v>
      </c>
      <c r="AB190" s="202" t="s">
        <v>354</v>
      </c>
      <c r="AC190" s="190" t="s">
        <v>412</v>
      </c>
      <c r="AD190" s="190" t="s">
        <v>412</v>
      </c>
      <c r="AE190" s="190" t="s">
        <v>412</v>
      </c>
      <c r="AF190" s="190" t="s">
        <v>412</v>
      </c>
      <c r="AG190" s="190" t="s">
        <v>412</v>
      </c>
      <c r="AH190" s="190" t="s">
        <v>412</v>
      </c>
      <c r="AI190" s="190" t="s">
        <v>412</v>
      </c>
      <c r="AJ190" s="190" t="s">
        <v>412</v>
      </c>
      <c r="AK190" s="190" t="s">
        <v>412</v>
      </c>
      <c r="AL190" s="190" t="s">
        <v>412</v>
      </c>
      <c r="AM190" s="229" t="s">
        <v>2481</v>
      </c>
      <c r="AN190" s="189"/>
      <c r="AO190" s="223"/>
      <c r="AP190" s="223"/>
      <c r="AQ190" s="190"/>
      <c r="AR190" s="190"/>
      <c r="AS190" s="190"/>
      <c r="AT190" s="190"/>
      <c r="AU190" s="223"/>
      <c r="AV190" s="223"/>
      <c r="AW190" s="234" t="s">
        <v>1847</v>
      </c>
      <c r="AX190" s="223"/>
      <c r="AY190" s="190"/>
      <c r="AZ190" s="203">
        <v>5000000</v>
      </c>
      <c r="BA190" s="203"/>
      <c r="BB190" s="203"/>
      <c r="BC190" s="203"/>
      <c r="BD190" s="203"/>
      <c r="BE190" s="203"/>
      <c r="BF190" s="203"/>
      <c r="BG190" s="203"/>
      <c r="BH190" s="203"/>
      <c r="BI190" s="203"/>
      <c r="BJ190" s="203"/>
      <c r="BK190" s="203">
        <v>1000000</v>
      </c>
      <c r="BL190" s="203"/>
      <c r="BM190" s="203"/>
      <c r="BN190" s="203"/>
      <c r="BO190" s="203"/>
      <c r="BP190" s="203"/>
      <c r="BQ190" s="203"/>
      <c r="BR190" s="203"/>
      <c r="BS190" s="203"/>
      <c r="BT190" s="199"/>
      <c r="BU190" s="190"/>
      <c r="BV190" s="186">
        <v>0</v>
      </c>
      <c r="BW190" s="186">
        <v>0</v>
      </c>
      <c r="BX190" s="186">
        <f t="shared" si="34"/>
        <v>0</v>
      </c>
      <c r="BY190" s="186">
        <f>12-4</f>
        <v>8</v>
      </c>
      <c r="BZ190" s="190"/>
      <c r="CA190" s="190"/>
      <c r="CB190" s="190"/>
    </row>
    <row r="191" spans="1:80" s="293" customFormat="1" ht="15.75" customHeight="1">
      <c r="A191" s="186">
        <f t="shared" si="32"/>
        <v>184</v>
      </c>
      <c r="B191" s="189" t="s">
        <v>407</v>
      </c>
      <c r="C191" s="228" t="s">
        <v>4889</v>
      </c>
      <c r="D191" s="189" t="s">
        <v>1547</v>
      </c>
      <c r="E191" s="190" t="s">
        <v>1548</v>
      </c>
      <c r="F191" s="192" t="s">
        <v>12</v>
      </c>
      <c r="G191" s="186" t="s">
        <v>411</v>
      </c>
      <c r="H191" s="186" t="s">
        <v>1015</v>
      </c>
      <c r="I191" s="202" t="s">
        <v>176</v>
      </c>
      <c r="J191" s="192" t="s">
        <v>3795</v>
      </c>
      <c r="K191" s="192" t="s">
        <v>1212</v>
      </c>
      <c r="L191" s="190" t="s">
        <v>2389</v>
      </c>
      <c r="M191" s="202" t="s">
        <v>85</v>
      </c>
      <c r="N191" s="205" t="s">
        <v>2604</v>
      </c>
      <c r="O191" s="194" t="s">
        <v>72</v>
      </c>
      <c r="P191" s="492">
        <v>35852</v>
      </c>
      <c r="Q191" s="196" t="str">
        <f t="shared" ca="1" si="26"/>
        <v>24 Tahun 0 Bulan</v>
      </c>
      <c r="R191" s="219">
        <v>44067</v>
      </c>
      <c r="S191" s="338">
        <v>44067</v>
      </c>
      <c r="T191" s="198" t="str">
        <f t="shared" ca="1" si="29"/>
        <v>1Tahun</v>
      </c>
      <c r="U191" s="199" t="str">
        <f t="shared" ca="1" si="30"/>
        <v>6Bulan</v>
      </c>
      <c r="V191" s="186" t="s">
        <v>73</v>
      </c>
      <c r="W191" s="189" t="s">
        <v>251</v>
      </c>
      <c r="X191" s="217" t="s">
        <v>4277</v>
      </c>
      <c r="Y191" s="190"/>
      <c r="Z191" s="207" t="s">
        <v>1549</v>
      </c>
      <c r="AA191" s="208" t="s">
        <v>1550</v>
      </c>
      <c r="AB191" s="191" t="s">
        <v>76</v>
      </c>
      <c r="AC191" s="190" t="s">
        <v>412</v>
      </c>
      <c r="AD191" s="190" t="s">
        <v>412</v>
      </c>
      <c r="AE191" s="190" t="s">
        <v>412</v>
      </c>
      <c r="AF191" s="190" t="s">
        <v>412</v>
      </c>
      <c r="AG191" s="190" t="s">
        <v>412</v>
      </c>
      <c r="AH191" s="190" t="s">
        <v>412</v>
      </c>
      <c r="AI191" s="190" t="s">
        <v>412</v>
      </c>
      <c r="AJ191" s="190" t="s">
        <v>412</v>
      </c>
      <c r="AK191" s="190" t="s">
        <v>412</v>
      </c>
      <c r="AL191" s="190" t="s">
        <v>412</v>
      </c>
      <c r="AM191" s="229" t="s">
        <v>2487</v>
      </c>
      <c r="AN191" s="189"/>
      <c r="AO191" s="193"/>
      <c r="AP191" s="193"/>
      <c r="AQ191" s="190"/>
      <c r="AR191" s="190"/>
      <c r="AS191" s="190"/>
      <c r="AT191" s="190"/>
      <c r="AU191" s="193"/>
      <c r="AV191" s="193"/>
      <c r="AW191" s="505" t="s">
        <v>1551</v>
      </c>
      <c r="AX191" s="200" t="s">
        <v>1552</v>
      </c>
      <c r="AY191" s="190"/>
      <c r="AZ191" s="203"/>
      <c r="BA191" s="203"/>
      <c r="BB191" s="203"/>
      <c r="BC191" s="203"/>
      <c r="BD191" s="203"/>
      <c r="BE191" s="203"/>
      <c r="BF191" s="203"/>
      <c r="BG191" s="203"/>
      <c r="BH191" s="203"/>
      <c r="BI191" s="203"/>
      <c r="BJ191" s="203"/>
      <c r="BK191" s="203"/>
      <c r="BL191" s="203"/>
      <c r="BM191" s="203"/>
      <c r="BN191" s="203"/>
      <c r="BO191" s="203"/>
      <c r="BP191" s="203"/>
      <c r="BQ191" s="203"/>
      <c r="BR191" s="203"/>
      <c r="BS191" s="203"/>
      <c r="BT191" s="191"/>
      <c r="BU191" s="190" t="s">
        <v>4183</v>
      </c>
      <c r="BV191" s="186">
        <f>12-7</f>
        <v>5</v>
      </c>
      <c r="BW191" s="186">
        <v>0</v>
      </c>
      <c r="BX191" s="186">
        <f t="shared" si="34"/>
        <v>5</v>
      </c>
      <c r="BY191" s="186">
        <v>12</v>
      </c>
      <c r="BZ191" s="190"/>
      <c r="CA191" s="190"/>
      <c r="CB191" s="190"/>
    </row>
    <row r="192" spans="1:80" ht="15.75" customHeight="1">
      <c r="A192" s="186">
        <f t="shared" si="32"/>
        <v>185</v>
      </c>
      <c r="B192" s="187" t="s">
        <v>407</v>
      </c>
      <c r="C192" s="188" t="s">
        <v>1831</v>
      </c>
      <c r="D192" s="570" t="s">
        <v>1832</v>
      </c>
      <c r="E192" s="190" t="s">
        <v>1833</v>
      </c>
      <c r="F192" s="192" t="s">
        <v>12</v>
      </c>
      <c r="G192" s="186" t="s">
        <v>411</v>
      </c>
      <c r="H192" s="192" t="s">
        <v>249</v>
      </c>
      <c r="I192" s="202" t="s">
        <v>176</v>
      </c>
      <c r="J192" s="199" t="s">
        <v>249</v>
      </c>
      <c r="K192" s="199"/>
      <c r="L192" s="190" t="s">
        <v>3930</v>
      </c>
      <c r="M192" s="202" t="s">
        <v>85</v>
      </c>
      <c r="N192" s="205" t="s">
        <v>2604</v>
      </c>
      <c r="O192" s="194" t="s">
        <v>87</v>
      </c>
      <c r="P192" s="492">
        <v>34129</v>
      </c>
      <c r="Q192" s="196" t="str">
        <f t="shared" ca="1" si="26"/>
        <v>28 Tahun 9 Bulan</v>
      </c>
      <c r="R192" s="197">
        <v>43556</v>
      </c>
      <c r="S192" s="197">
        <v>43556</v>
      </c>
      <c r="T192" s="198" t="str">
        <f t="shared" ca="1" si="29"/>
        <v>2Tahun</v>
      </c>
      <c r="U192" s="199" t="str">
        <f t="shared" ca="1" si="30"/>
        <v>11Bulan</v>
      </c>
      <c r="V192" s="186"/>
      <c r="W192" s="200" t="s">
        <v>251</v>
      </c>
      <c r="X192" s="217"/>
      <c r="Y192" s="190"/>
      <c r="Z192" s="187" t="s">
        <v>1834</v>
      </c>
      <c r="AA192" s="201" t="s">
        <v>1835</v>
      </c>
      <c r="AB192" s="202" t="s">
        <v>354</v>
      </c>
      <c r="AC192" s="190" t="s">
        <v>412</v>
      </c>
      <c r="AD192" s="190" t="s">
        <v>412</v>
      </c>
      <c r="AE192" s="190" t="s">
        <v>412</v>
      </c>
      <c r="AF192" s="190" t="s">
        <v>412</v>
      </c>
      <c r="AG192" s="190" t="s">
        <v>412</v>
      </c>
      <c r="AH192" s="190" t="s">
        <v>412</v>
      </c>
      <c r="AI192" s="190" t="s">
        <v>412</v>
      </c>
      <c r="AJ192" s="190" t="s">
        <v>412</v>
      </c>
      <c r="AK192" s="190" t="s">
        <v>412</v>
      </c>
      <c r="AL192" s="190" t="s">
        <v>412</v>
      </c>
      <c r="AM192" s="187" t="s">
        <v>2950</v>
      </c>
      <c r="AN192" s="189"/>
      <c r="AO192" s="193"/>
      <c r="AP192" s="193"/>
      <c r="AQ192" s="190"/>
      <c r="AR192" s="190"/>
      <c r="AS192" s="190"/>
      <c r="AT192" s="190"/>
      <c r="AU192" s="193"/>
      <c r="AV192" s="193"/>
      <c r="AW192" s="506" t="s">
        <v>1836</v>
      </c>
      <c r="AX192" s="200" t="s">
        <v>78</v>
      </c>
      <c r="AY192" s="190"/>
      <c r="AZ192" s="203"/>
      <c r="BA192" s="203"/>
      <c r="BB192" s="203"/>
      <c r="BC192" s="203"/>
      <c r="BD192" s="203"/>
      <c r="BE192" s="203"/>
      <c r="BF192" s="203"/>
      <c r="BG192" s="203"/>
      <c r="BH192" s="203"/>
      <c r="BI192" s="203"/>
      <c r="BJ192" s="203"/>
      <c r="BK192" s="203"/>
      <c r="BL192" s="203"/>
      <c r="BM192" s="203"/>
      <c r="BN192" s="203"/>
      <c r="BO192" s="203"/>
      <c r="BP192" s="203"/>
      <c r="BQ192" s="203"/>
      <c r="BR192" s="203"/>
      <c r="BS192" s="203"/>
      <c r="BT192" s="202"/>
      <c r="BU192" s="190"/>
      <c r="BV192" s="186">
        <v>12</v>
      </c>
      <c r="BW192" s="186">
        <v>4</v>
      </c>
      <c r="BX192" s="186">
        <f t="shared" si="34"/>
        <v>8</v>
      </c>
      <c r="BY192" s="186">
        <v>12</v>
      </c>
      <c r="BZ192" s="190"/>
      <c r="CA192" s="190"/>
      <c r="CB192" s="190"/>
    </row>
    <row r="193" spans="1:87" ht="15.75" customHeight="1">
      <c r="A193" s="186">
        <f t="shared" si="32"/>
        <v>186</v>
      </c>
      <c r="B193" s="187" t="s">
        <v>407</v>
      </c>
      <c r="C193" s="188" t="s">
        <v>1720</v>
      </c>
      <c r="D193" s="189" t="s">
        <v>1721</v>
      </c>
      <c r="E193" s="190" t="s">
        <v>1722</v>
      </c>
      <c r="F193" s="192" t="s">
        <v>12</v>
      </c>
      <c r="G193" s="186" t="s">
        <v>411</v>
      </c>
      <c r="H193" s="197" t="s">
        <v>174</v>
      </c>
      <c r="I193" s="186" t="s">
        <v>176</v>
      </c>
      <c r="J193" s="197" t="s">
        <v>174</v>
      </c>
      <c r="K193" s="192" t="s">
        <v>1212</v>
      </c>
      <c r="L193" s="190" t="s">
        <v>412</v>
      </c>
      <c r="M193" s="202" t="s">
        <v>85</v>
      </c>
      <c r="N193" s="205" t="s">
        <v>2604</v>
      </c>
      <c r="O193" s="194" t="s">
        <v>362</v>
      </c>
      <c r="P193" s="492">
        <v>36311</v>
      </c>
      <c r="Q193" s="196" t="str">
        <f t="shared" ca="1" si="26"/>
        <v>22 Tahun 9 Bulan</v>
      </c>
      <c r="R193" s="197">
        <v>43497</v>
      </c>
      <c r="S193" s="197">
        <v>43497</v>
      </c>
      <c r="T193" s="198" t="str">
        <f t="shared" ca="1" si="29"/>
        <v>3Tahun</v>
      </c>
      <c r="U193" s="199" t="str">
        <f t="shared" ca="1" si="30"/>
        <v>1Bulan</v>
      </c>
      <c r="V193" s="186" t="s">
        <v>73</v>
      </c>
      <c r="W193" s="200" t="s">
        <v>88</v>
      </c>
      <c r="X193" s="217" t="s">
        <v>412</v>
      </c>
      <c r="Y193" s="190"/>
      <c r="Z193" s="187" t="s">
        <v>1723</v>
      </c>
      <c r="AA193" s="201" t="s">
        <v>1724</v>
      </c>
      <c r="AB193" s="202" t="s">
        <v>76</v>
      </c>
      <c r="AC193" s="190" t="s">
        <v>412</v>
      </c>
      <c r="AD193" s="190" t="s">
        <v>412</v>
      </c>
      <c r="AE193" s="190" t="s">
        <v>412</v>
      </c>
      <c r="AF193" s="190" t="s">
        <v>412</v>
      </c>
      <c r="AG193" s="190" t="s">
        <v>412</v>
      </c>
      <c r="AH193" s="190" t="s">
        <v>412</v>
      </c>
      <c r="AI193" s="190" t="s">
        <v>412</v>
      </c>
      <c r="AJ193" s="190" t="s">
        <v>412</v>
      </c>
      <c r="AK193" s="190" t="s">
        <v>412</v>
      </c>
      <c r="AL193" s="190" t="s">
        <v>412</v>
      </c>
      <c r="AM193" s="229" t="s">
        <v>2489</v>
      </c>
      <c r="AN193" s="189"/>
      <c r="AO193" s="193"/>
      <c r="AP193" s="193"/>
      <c r="AQ193" s="190"/>
      <c r="AR193" s="190"/>
      <c r="AS193" s="190"/>
      <c r="AT193" s="190"/>
      <c r="AU193" s="193"/>
      <c r="AV193" s="193"/>
      <c r="AW193" s="506" t="s">
        <v>1725</v>
      </c>
      <c r="AX193" s="200" t="s">
        <v>78</v>
      </c>
      <c r="AY193" s="190"/>
      <c r="AZ193" s="203"/>
      <c r="BA193" s="203">
        <v>500000</v>
      </c>
      <c r="BB193" s="203"/>
      <c r="BC193" s="203"/>
      <c r="BD193" s="203"/>
      <c r="BE193" s="203"/>
      <c r="BF193" s="203"/>
      <c r="BG193" s="203">
        <v>300000</v>
      </c>
      <c r="BH193" s="203"/>
      <c r="BI193" s="203"/>
      <c r="BJ193" s="203"/>
      <c r="BK193" s="203"/>
      <c r="BL193" s="203"/>
      <c r="BM193" s="203"/>
      <c r="BN193" s="203"/>
      <c r="BO193" s="203"/>
      <c r="BP193" s="203"/>
      <c r="BQ193" s="203"/>
      <c r="BR193" s="203"/>
      <c r="BS193" s="203"/>
      <c r="BT193" s="202"/>
      <c r="BU193" s="190" t="s">
        <v>4183</v>
      </c>
      <c r="BV193" s="186">
        <v>12</v>
      </c>
      <c r="BW193" s="186">
        <f>1+1</f>
        <v>2</v>
      </c>
      <c r="BX193" s="186">
        <f t="shared" si="34"/>
        <v>10</v>
      </c>
      <c r="BY193" s="186">
        <v>12</v>
      </c>
      <c r="BZ193" s="190"/>
      <c r="CA193" s="190"/>
      <c r="CB193" s="190"/>
    </row>
    <row r="194" spans="1:87" ht="15.75" customHeight="1">
      <c r="A194" s="186">
        <f t="shared" si="32"/>
        <v>187</v>
      </c>
      <c r="B194" s="189" t="s">
        <v>407</v>
      </c>
      <c r="C194" s="144" t="s">
        <v>1187</v>
      </c>
      <c r="D194" s="189" t="s">
        <v>1188</v>
      </c>
      <c r="E194" s="190" t="s">
        <v>1189</v>
      </c>
      <c r="F194" s="192" t="s">
        <v>12</v>
      </c>
      <c r="G194" s="186" t="s">
        <v>411</v>
      </c>
      <c r="H194" s="197" t="s">
        <v>174</v>
      </c>
      <c r="I194" s="202" t="s">
        <v>176</v>
      </c>
      <c r="J194" s="197" t="s">
        <v>174</v>
      </c>
      <c r="K194" s="192" t="s">
        <v>1212</v>
      </c>
      <c r="L194" s="190"/>
      <c r="M194" s="202" t="s">
        <v>85</v>
      </c>
      <c r="N194" s="205" t="s">
        <v>2604</v>
      </c>
      <c r="O194" s="194" t="s">
        <v>1158</v>
      </c>
      <c r="P194" s="492">
        <v>34949</v>
      </c>
      <c r="Q194" s="196" t="str">
        <f t="shared" ca="1" si="26"/>
        <v>26 Tahun 6 Bulan</v>
      </c>
      <c r="R194" s="219">
        <v>44095</v>
      </c>
      <c r="S194" s="206">
        <v>44095</v>
      </c>
      <c r="T194" s="198" t="str">
        <f t="shared" ca="1" si="29"/>
        <v>1Tahun</v>
      </c>
      <c r="U194" s="199" t="str">
        <f t="shared" ca="1" si="30"/>
        <v>5Bulan</v>
      </c>
      <c r="V194" s="186" t="s">
        <v>73</v>
      </c>
      <c r="W194" s="189" t="s">
        <v>1</v>
      </c>
      <c r="X194" s="217" t="s">
        <v>412</v>
      </c>
      <c r="Y194" s="190"/>
      <c r="Z194" s="207" t="s">
        <v>1190</v>
      </c>
      <c r="AA194" s="208" t="s">
        <v>1191</v>
      </c>
      <c r="AB194" s="191" t="s">
        <v>76</v>
      </c>
      <c r="AC194" s="190" t="s">
        <v>412</v>
      </c>
      <c r="AD194" s="190" t="s">
        <v>412</v>
      </c>
      <c r="AE194" s="190" t="s">
        <v>412</v>
      </c>
      <c r="AF194" s="190" t="s">
        <v>412</v>
      </c>
      <c r="AG194" s="190" t="s">
        <v>412</v>
      </c>
      <c r="AH194" s="190" t="s">
        <v>412</v>
      </c>
      <c r="AI194" s="190" t="s">
        <v>412</v>
      </c>
      <c r="AJ194" s="190" t="s">
        <v>412</v>
      </c>
      <c r="AK194" s="190" t="s">
        <v>412</v>
      </c>
      <c r="AL194" s="190" t="s">
        <v>412</v>
      </c>
      <c r="AM194" s="229" t="s">
        <v>2488</v>
      </c>
      <c r="AN194" s="189"/>
      <c r="AO194" s="193"/>
      <c r="AP194" s="193"/>
      <c r="AQ194" s="190"/>
      <c r="AR194" s="190"/>
      <c r="AS194" s="190"/>
      <c r="AT194" s="190"/>
      <c r="AU194" s="193"/>
      <c r="AV194" s="193"/>
      <c r="AW194" s="505" t="s">
        <v>1192</v>
      </c>
      <c r="AX194" s="207" t="s">
        <v>1193</v>
      </c>
      <c r="AY194" s="190"/>
      <c r="AZ194" s="203">
        <v>1500000</v>
      </c>
      <c r="BA194" s="203">
        <v>500000</v>
      </c>
      <c r="BB194" s="203"/>
      <c r="BC194" s="203"/>
      <c r="BD194" s="203"/>
      <c r="BE194" s="203"/>
      <c r="BF194" s="203"/>
      <c r="BG194" s="203"/>
      <c r="BH194" s="203"/>
      <c r="BI194" s="203"/>
      <c r="BJ194" s="203"/>
      <c r="BK194" s="203"/>
      <c r="BL194" s="203"/>
      <c r="BM194" s="203"/>
      <c r="BN194" s="203"/>
      <c r="BO194" s="203"/>
      <c r="BP194" s="203"/>
      <c r="BQ194" s="203"/>
      <c r="BR194" s="203"/>
      <c r="BS194" s="203"/>
      <c r="BT194" s="191"/>
      <c r="BU194" s="190"/>
      <c r="BV194" s="186">
        <f>12-8</f>
        <v>4</v>
      </c>
      <c r="BW194" s="186">
        <v>0</v>
      </c>
      <c r="BX194" s="186">
        <f t="shared" si="34"/>
        <v>4</v>
      </c>
      <c r="BY194" s="186">
        <v>12</v>
      </c>
      <c r="BZ194" s="190"/>
      <c r="CA194" s="190"/>
      <c r="CB194" s="190"/>
    </row>
    <row r="195" spans="1:87" ht="15.75" customHeight="1">
      <c r="A195" s="186">
        <f t="shared" si="32"/>
        <v>188</v>
      </c>
      <c r="B195" s="189" t="s">
        <v>407</v>
      </c>
      <c r="C195" s="228" t="s">
        <v>2747</v>
      </c>
      <c r="D195" s="365" t="s">
        <v>2304</v>
      </c>
      <c r="E195" s="190" t="s">
        <v>97</v>
      </c>
      <c r="F195" s="192" t="s">
        <v>12</v>
      </c>
      <c r="G195" s="186" t="s">
        <v>3193</v>
      </c>
      <c r="H195" s="197" t="s">
        <v>174</v>
      </c>
      <c r="I195" s="186" t="s">
        <v>176</v>
      </c>
      <c r="J195" s="197" t="s">
        <v>174</v>
      </c>
      <c r="K195" s="192" t="s">
        <v>1212</v>
      </c>
      <c r="L195" s="190"/>
      <c r="M195" s="193" t="s">
        <v>85</v>
      </c>
      <c r="N195" s="212" t="s">
        <v>2604</v>
      </c>
      <c r="O195" s="193" t="s">
        <v>2750</v>
      </c>
      <c r="P195" s="491">
        <v>37297</v>
      </c>
      <c r="Q195" s="196" t="str">
        <f t="shared" ca="1" si="26"/>
        <v>20 Tahun 1 Bulan</v>
      </c>
      <c r="R195" s="197">
        <v>44298</v>
      </c>
      <c r="S195" s="197">
        <v>44298</v>
      </c>
      <c r="T195" s="198" t="str">
        <f t="shared" ca="1" si="29"/>
        <v>0Tahun</v>
      </c>
      <c r="U195" s="199" t="str">
        <f t="shared" ca="1" si="30"/>
        <v>11Bulan</v>
      </c>
      <c r="V195" s="186" t="s">
        <v>73</v>
      </c>
      <c r="W195" s="209"/>
      <c r="X195" s="217"/>
      <c r="Y195" s="190"/>
      <c r="Z195" s="207"/>
      <c r="AA195" s="243"/>
      <c r="AB195" s="191" t="s">
        <v>76</v>
      </c>
      <c r="AC195" s="190"/>
      <c r="AD195" s="190"/>
      <c r="AE195" s="190"/>
      <c r="AF195" s="190"/>
      <c r="AG195" s="190"/>
      <c r="AH195" s="190"/>
      <c r="AI195" s="190"/>
      <c r="AJ195" s="190"/>
      <c r="AK195" s="190"/>
      <c r="AL195" s="190"/>
      <c r="AM195" s="209"/>
      <c r="AN195" s="189"/>
      <c r="AO195" s="223"/>
      <c r="AP195" s="223"/>
      <c r="AQ195" s="190"/>
      <c r="AR195" s="190"/>
      <c r="AS195" s="190"/>
      <c r="AT195" s="190"/>
      <c r="AU195" s="223"/>
      <c r="AV195" s="223"/>
      <c r="AW195" s="508"/>
      <c r="AX195" s="223"/>
      <c r="AY195" s="190"/>
      <c r="AZ195" s="203"/>
      <c r="BA195" s="203">
        <v>500000</v>
      </c>
      <c r="BB195" s="203">
        <v>200000</v>
      </c>
      <c r="BC195" s="203"/>
      <c r="BD195" s="203"/>
      <c r="BE195" s="203"/>
      <c r="BF195" s="203"/>
      <c r="BG195" s="203">
        <v>300000</v>
      </c>
      <c r="BH195" s="203"/>
      <c r="BI195" s="203"/>
      <c r="BJ195" s="203"/>
      <c r="BK195" s="203"/>
      <c r="BL195" s="203"/>
      <c r="BM195" s="203"/>
      <c r="BN195" s="203"/>
      <c r="BO195" s="203"/>
      <c r="BP195" s="203"/>
      <c r="BQ195" s="203"/>
      <c r="BR195" s="203"/>
      <c r="BS195" s="203"/>
      <c r="BT195" s="191"/>
      <c r="BU195" s="190"/>
      <c r="BV195" s="186">
        <v>0</v>
      </c>
      <c r="BW195" s="186">
        <v>0</v>
      </c>
      <c r="BX195" s="186">
        <f t="shared" si="34"/>
        <v>0</v>
      </c>
      <c r="BY195" s="186">
        <f>12-3</f>
        <v>9</v>
      </c>
      <c r="BZ195" s="190"/>
      <c r="CA195" s="190"/>
      <c r="CB195" s="190"/>
    </row>
    <row r="196" spans="1:87" ht="15.75" customHeight="1">
      <c r="A196" s="186">
        <f t="shared" si="32"/>
        <v>189</v>
      </c>
      <c r="B196" s="187" t="s">
        <v>407</v>
      </c>
      <c r="C196" s="188" t="s">
        <v>408</v>
      </c>
      <c r="D196" s="189" t="s">
        <v>409</v>
      </c>
      <c r="E196" s="190" t="s">
        <v>410</v>
      </c>
      <c r="F196" s="192" t="s">
        <v>12</v>
      </c>
      <c r="G196" s="186" t="s">
        <v>411</v>
      </c>
      <c r="H196" s="186" t="s">
        <v>98</v>
      </c>
      <c r="I196" s="202" t="s">
        <v>99</v>
      </c>
      <c r="J196" s="191" t="s">
        <v>99</v>
      </c>
      <c r="K196" s="192" t="s">
        <v>1212</v>
      </c>
      <c r="L196" s="190" t="s">
        <v>412</v>
      </c>
      <c r="M196" s="202" t="s">
        <v>85</v>
      </c>
      <c r="N196" s="205" t="s">
        <v>2604</v>
      </c>
      <c r="O196" s="194" t="s">
        <v>362</v>
      </c>
      <c r="P196" s="492">
        <v>35986</v>
      </c>
      <c r="Q196" s="196" t="str">
        <f t="shared" ref="Q196:Q259" ca="1" si="35">(DATEDIF($P196,NOW(),"Y")&amp;" Tahun ")&amp;(DATEDIF($P196,NOW(),"YM")&amp;" Bulan")</f>
        <v>23 Tahun 8 Bulan</v>
      </c>
      <c r="R196" s="197">
        <v>42561</v>
      </c>
      <c r="S196" s="197">
        <v>42561</v>
      </c>
      <c r="T196" s="198" t="str">
        <f t="shared" ca="1" si="29"/>
        <v>5Tahun</v>
      </c>
      <c r="U196" s="199" t="str">
        <f t="shared" ca="1" si="30"/>
        <v>8Bulan</v>
      </c>
      <c r="V196" s="186" t="s">
        <v>73</v>
      </c>
      <c r="W196" s="209" t="s">
        <v>1</v>
      </c>
      <c r="X196" s="217" t="s">
        <v>412</v>
      </c>
      <c r="Y196" s="190"/>
      <c r="Z196" s="187" t="s">
        <v>413</v>
      </c>
      <c r="AA196" s="201" t="s">
        <v>414</v>
      </c>
      <c r="AB196" s="202" t="s">
        <v>76</v>
      </c>
      <c r="AC196" s="190" t="s">
        <v>412</v>
      </c>
      <c r="AD196" s="190" t="s">
        <v>412</v>
      </c>
      <c r="AE196" s="190" t="s">
        <v>412</v>
      </c>
      <c r="AF196" s="190" t="s">
        <v>412</v>
      </c>
      <c r="AG196" s="190" t="s">
        <v>412</v>
      </c>
      <c r="AH196" s="190" t="s">
        <v>412</v>
      </c>
      <c r="AI196" s="190" t="s">
        <v>412</v>
      </c>
      <c r="AJ196" s="190" t="s">
        <v>412</v>
      </c>
      <c r="AK196" s="190" t="s">
        <v>412</v>
      </c>
      <c r="AL196" s="190" t="s">
        <v>412</v>
      </c>
      <c r="AM196" s="229" t="s">
        <v>2483</v>
      </c>
      <c r="AN196" s="189" t="s">
        <v>415</v>
      </c>
      <c r="AO196" s="193"/>
      <c r="AP196" s="193" t="s">
        <v>416</v>
      </c>
      <c r="AQ196" s="190"/>
      <c r="AR196" s="190"/>
      <c r="AS196" s="190"/>
      <c r="AT196" s="190"/>
      <c r="AU196" s="193"/>
      <c r="AV196" s="193"/>
      <c r="AW196" s="506" t="s">
        <v>417</v>
      </c>
      <c r="AX196" s="200" t="s">
        <v>78</v>
      </c>
      <c r="AY196" s="190"/>
      <c r="AZ196" s="203"/>
      <c r="BA196" s="203"/>
      <c r="BB196" s="203"/>
      <c r="BC196" s="203"/>
      <c r="BD196" s="203"/>
      <c r="BE196" s="203"/>
      <c r="BF196" s="203"/>
      <c r="BG196" s="203"/>
      <c r="BH196" s="203"/>
      <c r="BI196" s="203"/>
      <c r="BJ196" s="203"/>
      <c r="BK196" s="203"/>
      <c r="BL196" s="203"/>
      <c r="BM196" s="203"/>
      <c r="BN196" s="203"/>
      <c r="BO196" s="203"/>
      <c r="BP196" s="203"/>
      <c r="BQ196" s="203"/>
      <c r="BR196" s="203"/>
      <c r="BS196" s="203"/>
      <c r="BT196" s="202"/>
      <c r="BU196" s="190" t="s">
        <v>4183</v>
      </c>
      <c r="BV196" s="186">
        <v>12</v>
      </c>
      <c r="BW196" s="186">
        <v>9</v>
      </c>
      <c r="BX196" s="186">
        <f t="shared" si="34"/>
        <v>3</v>
      </c>
      <c r="BY196" s="186">
        <v>12</v>
      </c>
      <c r="BZ196" s="190"/>
      <c r="CA196" s="190"/>
      <c r="CB196" s="190"/>
    </row>
    <row r="197" spans="1:87" ht="15.75" customHeight="1">
      <c r="A197" s="186">
        <f t="shared" si="32"/>
        <v>190</v>
      </c>
      <c r="B197" s="189" t="s">
        <v>407</v>
      </c>
      <c r="C197" s="216" t="s">
        <v>1055</v>
      </c>
      <c r="D197" s="189" t="s">
        <v>1056</v>
      </c>
      <c r="E197" s="190" t="s">
        <v>3934</v>
      </c>
      <c r="F197" s="192" t="s">
        <v>12</v>
      </c>
      <c r="G197" s="186" t="s">
        <v>411</v>
      </c>
      <c r="H197" s="186" t="s">
        <v>98</v>
      </c>
      <c r="I197" s="202" t="s">
        <v>99</v>
      </c>
      <c r="J197" s="191" t="s">
        <v>99</v>
      </c>
      <c r="K197" s="192" t="s">
        <v>1212</v>
      </c>
      <c r="L197" s="190" t="s">
        <v>412</v>
      </c>
      <c r="M197" s="202" t="s">
        <v>85</v>
      </c>
      <c r="N197" s="205" t="s">
        <v>2604</v>
      </c>
      <c r="O197" s="194" t="s">
        <v>1057</v>
      </c>
      <c r="P197" s="492">
        <v>37282</v>
      </c>
      <c r="Q197" s="196" t="str">
        <f t="shared" ca="1" si="35"/>
        <v>20 Tahun 1 Bulan</v>
      </c>
      <c r="R197" s="219">
        <v>43997</v>
      </c>
      <c r="S197" s="206">
        <v>43997</v>
      </c>
      <c r="T197" s="198" t="str">
        <f t="shared" ca="1" si="29"/>
        <v>1Tahun</v>
      </c>
      <c r="U197" s="199" t="str">
        <f t="shared" ca="1" si="30"/>
        <v>8Bulan</v>
      </c>
      <c r="V197" s="186" t="s">
        <v>73</v>
      </c>
      <c r="W197" s="189" t="s">
        <v>1</v>
      </c>
      <c r="X197" s="217" t="s">
        <v>412</v>
      </c>
      <c r="Y197" s="190"/>
      <c r="Z197" s="207" t="s">
        <v>1058</v>
      </c>
      <c r="AA197" s="208" t="s">
        <v>1059</v>
      </c>
      <c r="AB197" s="191" t="s">
        <v>76</v>
      </c>
      <c r="AC197" s="190" t="s">
        <v>412</v>
      </c>
      <c r="AD197" s="190" t="s">
        <v>412</v>
      </c>
      <c r="AE197" s="190" t="s">
        <v>412</v>
      </c>
      <c r="AF197" s="190" t="s">
        <v>412</v>
      </c>
      <c r="AG197" s="190" t="s">
        <v>412</v>
      </c>
      <c r="AH197" s="190" t="s">
        <v>412</v>
      </c>
      <c r="AI197" s="190" t="s">
        <v>412</v>
      </c>
      <c r="AJ197" s="190" t="s">
        <v>412</v>
      </c>
      <c r="AK197" s="190" t="s">
        <v>412</v>
      </c>
      <c r="AL197" s="190" t="s">
        <v>412</v>
      </c>
      <c r="AM197" s="229" t="s">
        <v>2484</v>
      </c>
      <c r="AN197" s="189"/>
      <c r="AO197" s="193"/>
      <c r="AP197" s="193"/>
      <c r="AQ197" s="190"/>
      <c r="AR197" s="190"/>
      <c r="AS197" s="190"/>
      <c r="AT197" s="190"/>
      <c r="AU197" s="193"/>
      <c r="AV197" s="193"/>
      <c r="AW197" s="505" t="s">
        <v>1060</v>
      </c>
      <c r="AX197" s="207" t="s">
        <v>1061</v>
      </c>
      <c r="AY197" s="190"/>
      <c r="AZ197" s="203">
        <v>1500000</v>
      </c>
      <c r="BA197" s="203">
        <v>500000</v>
      </c>
      <c r="BB197" s="203"/>
      <c r="BC197" s="203"/>
      <c r="BD197" s="203"/>
      <c r="BE197" s="203"/>
      <c r="BF197" s="203"/>
      <c r="BG197" s="203"/>
      <c r="BH197" s="203"/>
      <c r="BI197" s="203"/>
      <c r="BJ197" s="203"/>
      <c r="BK197" s="203"/>
      <c r="BL197" s="203"/>
      <c r="BM197" s="203"/>
      <c r="BN197" s="203"/>
      <c r="BO197" s="203"/>
      <c r="BP197" s="203"/>
      <c r="BQ197" s="203"/>
      <c r="BR197" s="203"/>
      <c r="BS197" s="203"/>
      <c r="BT197" s="191"/>
      <c r="BU197" s="190" t="s">
        <v>4183</v>
      </c>
      <c r="BV197" s="186">
        <f>12-5</f>
        <v>7</v>
      </c>
      <c r="BW197" s="186">
        <v>4</v>
      </c>
      <c r="BX197" s="186">
        <f t="shared" si="34"/>
        <v>3</v>
      </c>
      <c r="BY197" s="186">
        <v>12</v>
      </c>
      <c r="BZ197" s="190"/>
      <c r="CA197" s="190"/>
      <c r="CB197" s="190"/>
    </row>
    <row r="198" spans="1:87" ht="15.75" customHeight="1">
      <c r="A198" s="186">
        <f t="shared" si="32"/>
        <v>191</v>
      </c>
      <c r="B198" s="189" t="s">
        <v>407</v>
      </c>
      <c r="C198" s="144" t="s">
        <v>1996</v>
      </c>
      <c r="D198" s="238" t="s">
        <v>1997</v>
      </c>
      <c r="E198" s="190" t="s">
        <v>1998</v>
      </c>
      <c r="F198" s="192" t="s">
        <v>12</v>
      </c>
      <c r="G198" s="186" t="s">
        <v>411</v>
      </c>
      <c r="H198" s="186" t="s">
        <v>98</v>
      </c>
      <c r="I198" s="202" t="s">
        <v>99</v>
      </c>
      <c r="J198" s="191" t="s">
        <v>99</v>
      </c>
      <c r="K198" s="192" t="s">
        <v>1212</v>
      </c>
      <c r="L198" s="190" t="s">
        <v>412</v>
      </c>
      <c r="M198" s="202" t="s">
        <v>85</v>
      </c>
      <c r="N198" s="205" t="s">
        <v>2604</v>
      </c>
      <c r="O198" s="193"/>
      <c r="P198" s="491"/>
      <c r="Q198" s="196" t="str">
        <f t="shared" ca="1" si="35"/>
        <v>122 Tahun 2 Bulan</v>
      </c>
      <c r="R198" s="236">
        <v>44368</v>
      </c>
      <c r="S198" s="239">
        <v>44368</v>
      </c>
      <c r="T198" s="198" t="str">
        <f t="shared" ca="1" si="29"/>
        <v>0Tahun</v>
      </c>
      <c r="U198" s="199" t="str">
        <f t="shared" ca="1" si="30"/>
        <v>8Bulan</v>
      </c>
      <c r="V198" s="186" t="s">
        <v>73</v>
      </c>
      <c r="W198" s="209"/>
      <c r="X198" s="217" t="s">
        <v>412</v>
      </c>
      <c r="Y198" s="190"/>
      <c r="Z198" s="190" t="s">
        <v>1999</v>
      </c>
      <c r="AA198" s="201" t="s">
        <v>2000</v>
      </c>
      <c r="AB198" s="193" t="s">
        <v>2001</v>
      </c>
      <c r="AC198" s="190" t="s">
        <v>412</v>
      </c>
      <c r="AD198" s="190" t="s">
        <v>412</v>
      </c>
      <c r="AE198" s="190" t="s">
        <v>412</v>
      </c>
      <c r="AF198" s="190" t="s">
        <v>412</v>
      </c>
      <c r="AG198" s="190" t="s">
        <v>412</v>
      </c>
      <c r="AH198" s="190" t="s">
        <v>412</v>
      </c>
      <c r="AI198" s="190" t="s">
        <v>412</v>
      </c>
      <c r="AJ198" s="190" t="s">
        <v>412</v>
      </c>
      <c r="AK198" s="190" t="s">
        <v>412</v>
      </c>
      <c r="AL198" s="190" t="s">
        <v>412</v>
      </c>
      <c r="AM198" s="229" t="s">
        <v>2486</v>
      </c>
      <c r="AN198" s="189"/>
      <c r="AO198" s="223"/>
      <c r="AP198" s="223"/>
      <c r="AQ198" s="190"/>
      <c r="AR198" s="190"/>
      <c r="AS198" s="190"/>
      <c r="AT198" s="190"/>
      <c r="AU198" s="223"/>
      <c r="AV198" s="223"/>
      <c r="AW198" s="509" t="s">
        <v>2002</v>
      </c>
      <c r="AX198" s="188" t="s">
        <v>78</v>
      </c>
      <c r="AY198" s="190"/>
      <c r="AZ198" s="203">
        <v>1500000</v>
      </c>
      <c r="BA198" s="203">
        <v>500000</v>
      </c>
      <c r="BB198" s="203"/>
      <c r="BC198" s="203"/>
      <c r="BD198" s="203"/>
      <c r="BE198" s="203"/>
      <c r="BF198" s="203"/>
      <c r="BG198" s="203"/>
      <c r="BH198" s="203"/>
      <c r="BI198" s="203"/>
      <c r="BJ198" s="203"/>
      <c r="BK198" s="203"/>
      <c r="BL198" s="203"/>
      <c r="BM198" s="203"/>
      <c r="BN198" s="203"/>
      <c r="BO198" s="203"/>
      <c r="BP198" s="203"/>
      <c r="BQ198" s="203"/>
      <c r="BR198" s="203"/>
      <c r="BS198" s="203"/>
      <c r="BT198" s="186"/>
      <c r="BU198" s="190" t="s">
        <v>4183</v>
      </c>
      <c r="BV198" s="186">
        <v>0</v>
      </c>
      <c r="BW198" s="186">
        <v>0</v>
      </c>
      <c r="BX198" s="186">
        <f t="shared" si="34"/>
        <v>0</v>
      </c>
      <c r="BY198" s="186">
        <f>12-5</f>
        <v>7</v>
      </c>
      <c r="BZ198" s="190"/>
      <c r="CA198" s="190"/>
      <c r="CB198" s="190"/>
    </row>
    <row r="199" spans="1:87" ht="15.75" customHeight="1">
      <c r="A199" s="186">
        <f t="shared" si="32"/>
        <v>192</v>
      </c>
      <c r="B199" s="209" t="s">
        <v>407</v>
      </c>
      <c r="C199" s="144" t="s">
        <v>2030</v>
      </c>
      <c r="D199" s="238" t="s">
        <v>2031</v>
      </c>
      <c r="E199" s="190" t="s">
        <v>3530</v>
      </c>
      <c r="F199" s="192" t="s">
        <v>12</v>
      </c>
      <c r="G199" s="186" t="s">
        <v>1930</v>
      </c>
      <c r="H199" s="186" t="s">
        <v>98</v>
      </c>
      <c r="I199" s="202" t="s">
        <v>99</v>
      </c>
      <c r="J199" s="191" t="s">
        <v>99</v>
      </c>
      <c r="K199" s="192" t="s">
        <v>1212</v>
      </c>
      <c r="L199" s="190"/>
      <c r="M199" s="202" t="s">
        <v>85</v>
      </c>
      <c r="N199" s="212" t="s">
        <v>2604</v>
      </c>
      <c r="O199" s="193" t="s">
        <v>142</v>
      </c>
      <c r="P199" s="491">
        <v>37865</v>
      </c>
      <c r="Q199" s="196" t="str">
        <f t="shared" ca="1" si="35"/>
        <v>18 Tahun 6 Bulan</v>
      </c>
      <c r="R199" s="239">
        <v>44375</v>
      </c>
      <c r="S199" s="239">
        <v>44375</v>
      </c>
      <c r="T199" s="198" t="str">
        <f t="shared" ca="1" si="29"/>
        <v>0Tahun</v>
      </c>
      <c r="U199" s="199" t="str">
        <f t="shared" ca="1" si="30"/>
        <v>8Bulan</v>
      </c>
      <c r="V199" s="186" t="s">
        <v>73</v>
      </c>
      <c r="W199" s="209" t="s">
        <v>88</v>
      </c>
      <c r="X199" s="217"/>
      <c r="Y199" s="190"/>
      <c r="Z199" s="190" t="s">
        <v>2032</v>
      </c>
      <c r="AA199" s="201" t="s">
        <v>2033</v>
      </c>
      <c r="AB199" s="193" t="s">
        <v>76</v>
      </c>
      <c r="AC199" s="190"/>
      <c r="AD199" s="190"/>
      <c r="AE199" s="190"/>
      <c r="AF199" s="190"/>
      <c r="AG199" s="190"/>
      <c r="AH199" s="190"/>
      <c r="AI199" s="190"/>
      <c r="AJ199" s="190"/>
      <c r="AK199" s="190"/>
      <c r="AL199" s="190"/>
      <c r="AM199" s="229" t="s">
        <v>2469</v>
      </c>
      <c r="AN199" s="189" t="s">
        <v>2034</v>
      </c>
      <c r="AO199" s="223"/>
      <c r="AP199" s="223" t="s">
        <v>2035</v>
      </c>
      <c r="AQ199" s="190"/>
      <c r="AR199" s="190"/>
      <c r="AS199" s="190"/>
      <c r="AT199" s="190"/>
      <c r="AU199" s="223"/>
      <c r="AV199" s="223"/>
      <c r="AW199" s="509" t="s">
        <v>2036</v>
      </c>
      <c r="AX199" s="200" t="s">
        <v>78</v>
      </c>
      <c r="AY199" s="190"/>
      <c r="AZ199" s="203">
        <v>1500000</v>
      </c>
      <c r="BA199" s="203">
        <v>500000</v>
      </c>
      <c r="BB199" s="203"/>
      <c r="BC199" s="203"/>
      <c r="BD199" s="203"/>
      <c r="BE199" s="203"/>
      <c r="BF199" s="203"/>
      <c r="BG199" s="203"/>
      <c r="BH199" s="203"/>
      <c r="BI199" s="203"/>
      <c r="BJ199" s="203"/>
      <c r="BK199" s="203"/>
      <c r="BL199" s="203"/>
      <c r="BM199" s="203"/>
      <c r="BN199" s="203"/>
      <c r="BO199" s="203"/>
      <c r="BP199" s="203"/>
      <c r="BQ199" s="203"/>
      <c r="BR199" s="203"/>
      <c r="BS199" s="203"/>
      <c r="BT199" s="227" t="s">
        <v>2037</v>
      </c>
      <c r="BU199" s="190"/>
      <c r="BV199" s="186">
        <v>0</v>
      </c>
      <c r="BW199" s="186">
        <v>0</v>
      </c>
      <c r="BX199" s="186">
        <f t="shared" si="34"/>
        <v>0</v>
      </c>
      <c r="BY199" s="186">
        <v>7</v>
      </c>
      <c r="BZ199" s="190"/>
      <c r="CA199" s="190"/>
      <c r="CB199" s="190"/>
    </row>
    <row r="200" spans="1:87">
      <c r="A200" s="186">
        <f t="shared" si="32"/>
        <v>193</v>
      </c>
      <c r="B200" s="217" t="s">
        <v>407</v>
      </c>
      <c r="C200" s="144" t="s">
        <v>1895</v>
      </c>
      <c r="D200" s="189" t="s">
        <v>1896</v>
      </c>
      <c r="E200" s="190" t="s">
        <v>1897</v>
      </c>
      <c r="F200" s="192" t="s">
        <v>12</v>
      </c>
      <c r="G200" s="186" t="s">
        <v>411</v>
      </c>
      <c r="H200" s="186" t="s">
        <v>1898</v>
      </c>
      <c r="I200" s="186" t="s">
        <v>122</v>
      </c>
      <c r="J200" s="186" t="s">
        <v>1898</v>
      </c>
      <c r="K200" s="186"/>
      <c r="L200" s="190" t="s">
        <v>1898</v>
      </c>
      <c r="M200" s="193" t="s">
        <v>70</v>
      </c>
      <c r="N200" s="193" t="s">
        <v>228</v>
      </c>
      <c r="O200" s="193" t="s">
        <v>87</v>
      </c>
      <c r="P200" s="491">
        <v>35818</v>
      </c>
      <c r="Q200" s="196" t="str">
        <f t="shared" ca="1" si="35"/>
        <v>24 Tahun 1 Bulan</v>
      </c>
      <c r="R200" s="219">
        <v>44349</v>
      </c>
      <c r="S200" s="239">
        <v>44349</v>
      </c>
      <c r="T200" s="198" t="str">
        <f t="shared" ca="1" si="29"/>
        <v>0Tahun</v>
      </c>
      <c r="U200" s="199" t="str">
        <f t="shared" ca="1" si="30"/>
        <v>9Bulan</v>
      </c>
      <c r="V200" s="186" t="s">
        <v>73</v>
      </c>
      <c r="W200" s="209" t="s">
        <v>441</v>
      </c>
      <c r="X200" s="217" t="s">
        <v>412</v>
      </c>
      <c r="Y200" s="190" t="s">
        <v>1899</v>
      </c>
      <c r="Z200" s="190" t="s">
        <v>1900</v>
      </c>
      <c r="AA200" s="201" t="s">
        <v>1901</v>
      </c>
      <c r="AB200" s="191" t="s">
        <v>76</v>
      </c>
      <c r="AC200" s="190" t="s">
        <v>1902</v>
      </c>
      <c r="AD200" s="190"/>
      <c r="AE200" s="190" t="s">
        <v>1903</v>
      </c>
      <c r="AF200" s="190"/>
      <c r="AG200" s="190" t="s">
        <v>1904</v>
      </c>
      <c r="AH200" s="190" t="s">
        <v>1905</v>
      </c>
      <c r="AI200" s="190"/>
      <c r="AJ200" s="190"/>
      <c r="AK200" s="190"/>
      <c r="AL200" s="190"/>
      <c r="AM200" s="229" t="s">
        <v>4322</v>
      </c>
      <c r="AN200" s="189" t="s">
        <v>1906</v>
      </c>
      <c r="AO200" s="223" t="s">
        <v>1907</v>
      </c>
      <c r="AP200" s="190" t="s">
        <v>1900</v>
      </c>
      <c r="AQ200" s="190"/>
      <c r="AR200" s="190"/>
      <c r="AS200" s="190"/>
      <c r="AT200" s="190"/>
      <c r="AU200" s="223"/>
      <c r="AV200" s="223"/>
      <c r="AW200" s="509" t="s">
        <v>1908</v>
      </c>
      <c r="AX200" s="188" t="s">
        <v>78</v>
      </c>
      <c r="AY200" s="190"/>
      <c r="AZ200" s="203"/>
      <c r="BA200" s="203"/>
      <c r="BB200" s="203"/>
      <c r="BC200" s="203"/>
      <c r="BD200" s="203"/>
      <c r="BE200" s="203"/>
      <c r="BF200" s="203"/>
      <c r="BG200" s="203"/>
      <c r="BH200" s="203"/>
      <c r="BI200" s="203"/>
      <c r="BJ200" s="203"/>
      <c r="BK200" s="203"/>
      <c r="BL200" s="203"/>
      <c r="BM200" s="203"/>
      <c r="BN200" s="203"/>
      <c r="BO200" s="203"/>
      <c r="BP200" s="203"/>
      <c r="BQ200" s="203"/>
      <c r="BR200" s="203"/>
      <c r="BS200" s="203"/>
      <c r="BT200" s="186" t="s">
        <v>412</v>
      </c>
      <c r="BU200" s="190"/>
      <c r="BV200" s="186">
        <v>0</v>
      </c>
      <c r="BW200" s="186">
        <v>0</v>
      </c>
      <c r="BX200" s="186">
        <f t="shared" si="34"/>
        <v>0</v>
      </c>
      <c r="BY200" s="186">
        <v>7</v>
      </c>
      <c r="BZ200" s="190"/>
      <c r="CA200" s="190"/>
      <c r="CB200" s="190"/>
    </row>
    <row r="201" spans="1:87" ht="15.75" customHeight="1">
      <c r="A201" s="186">
        <f>A347+1</f>
        <v>339</v>
      </c>
      <c r="B201" s="187" t="s">
        <v>407</v>
      </c>
      <c r="C201" s="188" t="s">
        <v>1174</v>
      </c>
      <c r="D201" s="189" t="s">
        <v>1175</v>
      </c>
      <c r="E201" s="190" t="s">
        <v>2708</v>
      </c>
      <c r="F201" s="192" t="s">
        <v>12</v>
      </c>
      <c r="G201" s="186" t="s">
        <v>3178</v>
      </c>
      <c r="H201" s="186" t="s">
        <v>121</v>
      </c>
      <c r="I201" s="217" t="s">
        <v>122</v>
      </c>
      <c r="J201" s="191" t="s">
        <v>123</v>
      </c>
      <c r="K201" s="186" t="s">
        <v>1212</v>
      </c>
      <c r="L201" s="217" t="s">
        <v>412</v>
      </c>
      <c r="M201" s="202" t="s">
        <v>70</v>
      </c>
      <c r="N201" s="205" t="s">
        <v>2604</v>
      </c>
      <c r="O201" s="194" t="s">
        <v>229</v>
      </c>
      <c r="P201" s="492">
        <v>36237</v>
      </c>
      <c r="Q201" s="196" t="str">
        <f t="shared" ca="1" si="35"/>
        <v>22 Tahun 11 Bulan</v>
      </c>
      <c r="R201" s="190"/>
      <c r="S201" s="197">
        <v>43430</v>
      </c>
      <c r="T201" s="198" t="str">
        <f t="shared" ca="1" si="29"/>
        <v>3Tahun</v>
      </c>
      <c r="U201" s="199" t="str">
        <f t="shared" ca="1" si="30"/>
        <v>3Bulan</v>
      </c>
      <c r="V201" s="186" t="s">
        <v>73</v>
      </c>
      <c r="W201" s="200" t="s">
        <v>1</v>
      </c>
      <c r="X201" s="217" t="s">
        <v>412</v>
      </c>
      <c r="Y201" s="190"/>
      <c r="Z201" s="187" t="s">
        <v>1176</v>
      </c>
      <c r="AA201" s="201" t="s">
        <v>1177</v>
      </c>
      <c r="AB201" s="202" t="s">
        <v>76</v>
      </c>
      <c r="AC201" s="190" t="s">
        <v>412</v>
      </c>
      <c r="AD201" s="190" t="s">
        <v>412</v>
      </c>
      <c r="AE201" s="190" t="s">
        <v>412</v>
      </c>
      <c r="AF201" s="190" t="s">
        <v>412</v>
      </c>
      <c r="AG201" s="190" t="s">
        <v>412</v>
      </c>
      <c r="AH201" s="190" t="s">
        <v>412</v>
      </c>
      <c r="AI201" s="190" t="s">
        <v>412</v>
      </c>
      <c r="AJ201" s="190" t="s">
        <v>412</v>
      </c>
      <c r="AK201" s="190" t="s">
        <v>412</v>
      </c>
      <c r="AL201" s="190" t="s">
        <v>412</v>
      </c>
      <c r="AM201" s="187" t="s">
        <v>2940</v>
      </c>
      <c r="AN201" s="189"/>
      <c r="AO201" s="193"/>
      <c r="AP201" s="193"/>
      <c r="AQ201" s="190" t="s">
        <v>412</v>
      </c>
      <c r="AR201" s="190" t="s">
        <v>412</v>
      </c>
      <c r="AS201" s="190" t="s">
        <v>412</v>
      </c>
      <c r="AT201" s="190" t="s">
        <v>412</v>
      </c>
      <c r="AU201" s="190" t="s">
        <v>412</v>
      </c>
      <c r="AV201" s="190" t="s">
        <v>412</v>
      </c>
      <c r="AW201" s="506" t="s">
        <v>1178</v>
      </c>
      <c r="AX201" s="200" t="s">
        <v>78</v>
      </c>
      <c r="AY201" s="190" t="s">
        <v>412</v>
      </c>
      <c r="AZ201" s="203">
        <v>1610000</v>
      </c>
      <c r="BA201" s="203">
        <v>390000</v>
      </c>
      <c r="BB201" s="203">
        <v>500000</v>
      </c>
      <c r="BC201" s="203"/>
      <c r="BD201" s="203"/>
      <c r="BE201" s="203"/>
      <c r="BF201" s="203"/>
      <c r="BG201" s="203"/>
      <c r="BH201" s="203"/>
      <c r="BI201" s="203"/>
      <c r="BJ201" s="203"/>
      <c r="BK201" s="203"/>
      <c r="BL201" s="203"/>
      <c r="BM201" s="203"/>
      <c r="BN201" s="203"/>
      <c r="BO201" s="203"/>
      <c r="BP201" s="203"/>
      <c r="BQ201" s="203"/>
      <c r="BR201" s="203"/>
      <c r="BS201" s="203"/>
      <c r="BT201" s="202"/>
      <c r="BU201" s="190"/>
      <c r="BV201" s="186">
        <v>12</v>
      </c>
      <c r="BW201" s="186">
        <v>0</v>
      </c>
      <c r="BX201" s="186">
        <f t="shared" si="34"/>
        <v>12</v>
      </c>
      <c r="BY201" s="186">
        <v>12</v>
      </c>
      <c r="BZ201" s="190"/>
      <c r="CA201" s="397" t="s">
        <v>4244</v>
      </c>
      <c r="CB201" s="190" t="s">
        <v>2753</v>
      </c>
    </row>
    <row r="202" spans="1:87" ht="15.75" customHeight="1">
      <c r="A202" s="186">
        <f>A200+1</f>
        <v>194</v>
      </c>
      <c r="B202" s="209" t="s">
        <v>407</v>
      </c>
      <c r="C202" s="144" t="s">
        <v>3066</v>
      </c>
      <c r="D202" s="189" t="s">
        <v>3056</v>
      </c>
      <c r="E202" s="190" t="s">
        <v>3056</v>
      </c>
      <c r="F202" s="192" t="s">
        <v>12</v>
      </c>
      <c r="G202" s="186" t="s">
        <v>411</v>
      </c>
      <c r="H202" s="186" t="s">
        <v>121</v>
      </c>
      <c r="I202" s="186" t="s">
        <v>122</v>
      </c>
      <c r="J202" s="191" t="s">
        <v>5001</v>
      </c>
      <c r="K202" s="191" t="s">
        <v>1212</v>
      </c>
      <c r="L202" s="190"/>
      <c r="M202" s="193" t="s">
        <v>70</v>
      </c>
      <c r="N202" s="205" t="s">
        <v>2604</v>
      </c>
      <c r="O202" s="193" t="s">
        <v>142</v>
      </c>
      <c r="P202" s="491"/>
      <c r="Q202" s="196" t="str">
        <f t="shared" ca="1" si="35"/>
        <v>122 Tahun 2 Bulan</v>
      </c>
      <c r="R202" s="239">
        <v>44439</v>
      </c>
      <c r="S202" s="239">
        <v>44439</v>
      </c>
      <c r="T202" s="198" t="str">
        <f t="shared" ca="1" si="29"/>
        <v>0Tahun</v>
      </c>
      <c r="U202" s="199" t="str">
        <f t="shared" ca="1" si="30"/>
        <v>6Bulan</v>
      </c>
      <c r="V202" s="186" t="s">
        <v>73</v>
      </c>
      <c r="W202" s="209" t="s">
        <v>230</v>
      </c>
      <c r="X202" s="217" t="s">
        <v>412</v>
      </c>
      <c r="Y202" s="190" t="s">
        <v>5207</v>
      </c>
      <c r="Z202" s="316" t="s">
        <v>5208</v>
      </c>
      <c r="AA202" s="201" t="s">
        <v>4380</v>
      </c>
      <c r="AB202" s="193" t="s">
        <v>76</v>
      </c>
      <c r="AC202" s="190"/>
      <c r="AD202" s="190"/>
      <c r="AE202" s="190"/>
      <c r="AF202" s="190"/>
      <c r="AG202" s="190"/>
      <c r="AH202" s="190"/>
      <c r="AI202" s="190"/>
      <c r="AJ202" s="190"/>
      <c r="AK202" s="190"/>
      <c r="AL202" s="190"/>
      <c r="AM202" s="229"/>
      <c r="AN202" s="189"/>
      <c r="AO202" s="223"/>
      <c r="AP202" s="316"/>
      <c r="AQ202" s="190"/>
      <c r="AR202" s="190"/>
      <c r="AS202" s="190"/>
      <c r="AT202" s="190"/>
      <c r="AU202" s="223"/>
      <c r="AV202" s="223"/>
      <c r="AW202" s="506"/>
      <c r="AX202" s="188"/>
      <c r="AY202" s="190"/>
      <c r="AZ202" s="203">
        <v>1410000</v>
      </c>
      <c r="BA202" s="203">
        <v>390000</v>
      </c>
      <c r="BB202" s="203"/>
      <c r="BC202" s="203"/>
      <c r="BD202" s="203"/>
      <c r="BE202" s="203"/>
      <c r="BF202" s="203"/>
      <c r="BG202" s="203"/>
      <c r="BH202" s="203"/>
      <c r="BI202" s="203"/>
      <c r="BJ202" s="203"/>
      <c r="BK202" s="203"/>
      <c r="BL202" s="203"/>
      <c r="BM202" s="203"/>
      <c r="BN202" s="203"/>
      <c r="BO202" s="203"/>
      <c r="BP202" s="203"/>
      <c r="BQ202" s="203"/>
      <c r="BR202" s="203"/>
      <c r="BS202" s="203"/>
      <c r="BT202" s="211"/>
      <c r="BU202" s="190"/>
      <c r="BV202" s="186">
        <v>0</v>
      </c>
      <c r="BW202" s="186">
        <v>0</v>
      </c>
      <c r="BX202" s="186">
        <f t="shared" si="34"/>
        <v>0</v>
      </c>
      <c r="BY202" s="186">
        <f>12-7</f>
        <v>5</v>
      </c>
      <c r="BZ202" s="190"/>
      <c r="CA202" s="190"/>
      <c r="CB202" s="190"/>
    </row>
    <row r="203" spans="1:87" ht="15.75" customHeight="1">
      <c r="A203" s="186">
        <f>A202+1</f>
        <v>195</v>
      </c>
      <c r="B203" s="187" t="s">
        <v>245</v>
      </c>
      <c r="C203" s="334" t="s">
        <v>997</v>
      </c>
      <c r="D203" s="189" t="s">
        <v>4106</v>
      </c>
      <c r="E203" s="190" t="s">
        <v>624</v>
      </c>
      <c r="F203" s="193" t="s">
        <v>12</v>
      </c>
      <c r="G203" s="186" t="s">
        <v>3162</v>
      </c>
      <c r="H203" s="186" t="s">
        <v>9</v>
      </c>
      <c r="I203" s="186" t="s">
        <v>446</v>
      </c>
      <c r="J203" s="192" t="s">
        <v>447</v>
      </c>
      <c r="K203" s="192" t="s">
        <v>1212</v>
      </c>
      <c r="L203" s="190" t="s">
        <v>4707</v>
      </c>
      <c r="M203" s="193" t="s">
        <v>85</v>
      </c>
      <c r="N203" s="193"/>
      <c r="O203" s="194"/>
      <c r="P203" s="492"/>
      <c r="Q203" s="196" t="str">
        <f t="shared" ca="1" si="35"/>
        <v>122 Tahun 2 Bulan</v>
      </c>
      <c r="R203" s="366"/>
      <c r="S203" s="357">
        <v>42817</v>
      </c>
      <c r="T203" s="198" t="str">
        <f t="shared" ca="1" si="29"/>
        <v>4Tahun</v>
      </c>
      <c r="U203" s="199" t="str">
        <f t="shared" ca="1" si="30"/>
        <v>11Bulan</v>
      </c>
      <c r="V203" s="186"/>
      <c r="W203" s="189" t="s">
        <v>448</v>
      </c>
      <c r="X203" s="217" t="s">
        <v>5439</v>
      </c>
      <c r="Y203" s="190"/>
      <c r="Z203" s="187"/>
      <c r="AA203" s="201"/>
      <c r="AB203" s="202"/>
      <c r="AC203" s="190"/>
      <c r="AD203" s="190"/>
      <c r="AE203" s="190"/>
      <c r="AF203" s="190"/>
      <c r="AG203" s="190"/>
      <c r="AH203" s="190"/>
      <c r="AI203" s="190"/>
      <c r="AJ203" s="190"/>
      <c r="AK203" s="190"/>
      <c r="AL203" s="190"/>
      <c r="AM203" s="187"/>
      <c r="AN203" s="189"/>
      <c r="AO203" s="193"/>
      <c r="AP203" s="193"/>
      <c r="AQ203" s="190"/>
      <c r="AR203" s="190"/>
      <c r="AS203" s="190"/>
      <c r="AT203" s="190"/>
      <c r="AU203" s="193"/>
      <c r="AV203" s="193"/>
      <c r="AW203" s="506"/>
      <c r="AX203" s="200"/>
      <c r="AY203" s="190"/>
      <c r="AZ203" s="203"/>
      <c r="BA203" s="203"/>
      <c r="BB203" s="203"/>
      <c r="BC203" s="203"/>
      <c r="BD203" s="203"/>
      <c r="BE203" s="203"/>
      <c r="BF203" s="203"/>
      <c r="BG203" s="203"/>
      <c r="BH203" s="203"/>
      <c r="BI203" s="203"/>
      <c r="BJ203" s="203"/>
      <c r="BK203" s="203"/>
      <c r="BL203" s="203"/>
      <c r="BM203" s="203"/>
      <c r="BN203" s="203"/>
      <c r="BO203" s="203"/>
      <c r="BP203" s="203"/>
      <c r="BQ203" s="203"/>
      <c r="BR203" s="203"/>
      <c r="BS203" s="203"/>
      <c r="BT203" s="230"/>
      <c r="BU203" s="190"/>
      <c r="BV203" s="186">
        <v>0</v>
      </c>
      <c r="BW203" s="186">
        <v>0</v>
      </c>
      <c r="BX203" s="186">
        <f t="shared" si="34"/>
        <v>0</v>
      </c>
      <c r="BY203" s="385"/>
      <c r="BZ203" s="190"/>
      <c r="CA203" s="190"/>
      <c r="CB203" s="190"/>
    </row>
    <row r="204" spans="1:87" ht="15.75" customHeight="1">
      <c r="A204" s="186">
        <f>A203+1</f>
        <v>196</v>
      </c>
      <c r="B204" s="187" t="s">
        <v>245</v>
      </c>
      <c r="C204" s="144" t="s">
        <v>547</v>
      </c>
      <c r="D204" s="189" t="s">
        <v>4105</v>
      </c>
      <c r="E204" s="190" t="s">
        <v>2731</v>
      </c>
      <c r="F204" s="193" t="s">
        <v>12</v>
      </c>
      <c r="G204" s="186" t="s">
        <v>3162</v>
      </c>
      <c r="H204" s="186" t="s">
        <v>9</v>
      </c>
      <c r="I204" s="186" t="s">
        <v>446</v>
      </c>
      <c r="J204" s="192" t="s">
        <v>447</v>
      </c>
      <c r="K204" s="192" t="s">
        <v>1212</v>
      </c>
      <c r="L204" s="190" t="s">
        <v>5347</v>
      </c>
      <c r="M204" s="193" t="s">
        <v>85</v>
      </c>
      <c r="N204" s="193" t="s">
        <v>190</v>
      </c>
      <c r="O204" s="194" t="s">
        <v>72</v>
      </c>
      <c r="P204" s="492">
        <v>32470</v>
      </c>
      <c r="Q204" s="196" t="str">
        <f t="shared" ca="1" si="35"/>
        <v>33 Tahun 3 Bulan</v>
      </c>
      <c r="R204" s="366">
        <v>44246</v>
      </c>
      <c r="S204" s="366">
        <v>44246</v>
      </c>
      <c r="T204" s="198" t="str">
        <f t="shared" ca="1" si="29"/>
        <v>1Tahun</v>
      </c>
      <c r="U204" s="199" t="str">
        <f t="shared" ca="1" si="30"/>
        <v>0Bulan</v>
      </c>
      <c r="V204" s="186"/>
      <c r="W204" s="189" t="s">
        <v>448</v>
      </c>
      <c r="X204" s="217" t="s">
        <v>5440</v>
      </c>
      <c r="Y204" s="190"/>
      <c r="Z204" s="187" t="s">
        <v>548</v>
      </c>
      <c r="AA204" s="201" t="s">
        <v>549</v>
      </c>
      <c r="AB204" s="202" t="s">
        <v>354</v>
      </c>
      <c r="AC204" s="190"/>
      <c r="AD204" s="190"/>
      <c r="AE204" s="190"/>
      <c r="AF204" s="190"/>
      <c r="AG204" s="190"/>
      <c r="AH204" s="190"/>
      <c r="AI204" s="190"/>
      <c r="AJ204" s="190"/>
      <c r="AK204" s="190"/>
      <c r="AL204" s="190"/>
      <c r="AM204" s="187" t="s">
        <v>202</v>
      </c>
      <c r="AN204" s="189"/>
      <c r="AO204" s="193"/>
      <c r="AP204" s="193"/>
      <c r="AQ204" s="190"/>
      <c r="AR204" s="190"/>
      <c r="AS204" s="190"/>
      <c r="AT204" s="190"/>
      <c r="AU204" s="193"/>
      <c r="AV204" s="193"/>
      <c r="AW204" s="506" t="s">
        <v>550</v>
      </c>
      <c r="AX204" s="200" t="s">
        <v>78</v>
      </c>
      <c r="AY204" s="190"/>
      <c r="AZ204" s="203"/>
      <c r="BA204" s="203"/>
      <c r="BB204" s="203"/>
      <c r="BC204" s="203"/>
      <c r="BD204" s="203"/>
      <c r="BE204" s="203"/>
      <c r="BF204" s="203"/>
      <c r="BG204" s="203"/>
      <c r="BH204" s="203"/>
      <c r="BI204" s="203"/>
      <c r="BJ204" s="203"/>
      <c r="BK204" s="203"/>
      <c r="BL204" s="203"/>
      <c r="BM204" s="203"/>
      <c r="BN204" s="203"/>
      <c r="BO204" s="203"/>
      <c r="BP204" s="203"/>
      <c r="BQ204" s="203"/>
      <c r="BR204" s="203"/>
      <c r="BS204" s="203"/>
      <c r="BT204" s="230" t="s">
        <v>551</v>
      </c>
      <c r="BU204" s="190"/>
      <c r="BV204" s="186">
        <v>0</v>
      </c>
      <c r="BW204" s="186">
        <v>0</v>
      </c>
      <c r="BX204" s="186">
        <f t="shared" si="34"/>
        <v>0</v>
      </c>
      <c r="BY204" s="186">
        <f>12-1</f>
        <v>11</v>
      </c>
      <c r="BZ204" s="190"/>
      <c r="CA204" s="190"/>
      <c r="CB204" s="190"/>
    </row>
    <row r="205" spans="1:87" ht="15.75" customHeight="1">
      <c r="A205" s="186">
        <f>A204+1</f>
        <v>197</v>
      </c>
      <c r="B205" s="189" t="s">
        <v>245</v>
      </c>
      <c r="C205" s="144" t="s">
        <v>4661</v>
      </c>
      <c r="D205" s="327" t="s">
        <v>4044</v>
      </c>
      <c r="E205" s="190" t="s">
        <v>3203</v>
      </c>
      <c r="F205" s="192" t="s">
        <v>12</v>
      </c>
      <c r="G205" s="186" t="s">
        <v>3187</v>
      </c>
      <c r="H205" s="186" t="s">
        <v>9</v>
      </c>
      <c r="I205" s="186" t="s">
        <v>446</v>
      </c>
      <c r="J205" s="192" t="s">
        <v>447</v>
      </c>
      <c r="K205" s="186" t="s">
        <v>3379</v>
      </c>
      <c r="L205" s="190" t="s">
        <v>5347</v>
      </c>
      <c r="M205" s="193" t="s">
        <v>85</v>
      </c>
      <c r="N205" s="193"/>
      <c r="O205" s="194"/>
      <c r="P205" s="492"/>
      <c r="Q205" s="196" t="str">
        <f t="shared" ca="1" si="35"/>
        <v>122 Tahun 2 Bulan</v>
      </c>
      <c r="R205" s="366"/>
      <c r="S205" s="222">
        <v>42405</v>
      </c>
      <c r="T205" s="198" t="str">
        <f t="shared" ca="1" si="29"/>
        <v>6Tahun</v>
      </c>
      <c r="U205" s="199" t="str">
        <f t="shared" ca="1" si="30"/>
        <v>1Bulan</v>
      </c>
      <c r="V205" s="186" t="s">
        <v>3379</v>
      </c>
      <c r="W205" s="189" t="s">
        <v>448</v>
      </c>
      <c r="X205" s="217"/>
      <c r="Y205" s="190"/>
      <c r="Z205" s="187"/>
      <c r="AA205" s="201"/>
      <c r="AB205" s="202"/>
      <c r="AC205" s="190"/>
      <c r="AD205" s="190"/>
      <c r="AE205" s="190"/>
      <c r="AF205" s="190"/>
      <c r="AG205" s="190"/>
      <c r="AH205" s="190"/>
      <c r="AI205" s="190"/>
      <c r="AJ205" s="190"/>
      <c r="AK205" s="190"/>
      <c r="AL205" s="190"/>
      <c r="AM205" s="187"/>
      <c r="AN205" s="189"/>
      <c r="AO205" s="193"/>
      <c r="AP205" s="193"/>
      <c r="AQ205" s="190"/>
      <c r="AR205" s="190"/>
      <c r="AS205" s="190"/>
      <c r="AT205" s="190"/>
      <c r="AU205" s="193"/>
      <c r="AV205" s="193"/>
      <c r="AW205" s="506"/>
      <c r="AX205" s="200"/>
      <c r="AY205" s="190"/>
      <c r="AZ205" s="203"/>
      <c r="BA205" s="203"/>
      <c r="BB205" s="203"/>
      <c r="BC205" s="203"/>
      <c r="BD205" s="203"/>
      <c r="BE205" s="203"/>
      <c r="BF205" s="203"/>
      <c r="BG205" s="203"/>
      <c r="BH205" s="203"/>
      <c r="BI205" s="203"/>
      <c r="BJ205" s="203"/>
      <c r="BK205" s="203"/>
      <c r="BL205" s="203"/>
      <c r="BM205" s="203"/>
      <c r="BN205" s="203"/>
      <c r="BO205" s="203"/>
      <c r="BP205" s="203"/>
      <c r="BQ205" s="203"/>
      <c r="BR205" s="203"/>
      <c r="BS205" s="203"/>
      <c r="BT205" s="230"/>
      <c r="BU205" s="190"/>
      <c r="BV205" s="186"/>
      <c r="BW205" s="186"/>
      <c r="BX205" s="186"/>
      <c r="BY205" s="186"/>
      <c r="BZ205" s="190"/>
      <c r="CA205" s="190"/>
      <c r="CB205" s="190"/>
    </row>
    <row r="206" spans="1:87" ht="15.75" customHeight="1">
      <c r="A206" s="186">
        <f>A205+1</f>
        <v>198</v>
      </c>
      <c r="B206" s="189" t="s">
        <v>245</v>
      </c>
      <c r="C206" s="228" t="s">
        <v>3494</v>
      </c>
      <c r="D206" s="217" t="s">
        <v>3235</v>
      </c>
      <c r="E206" s="190" t="s">
        <v>3033</v>
      </c>
      <c r="F206" s="191" t="s">
        <v>12</v>
      </c>
      <c r="G206" s="186" t="s">
        <v>3162</v>
      </c>
      <c r="H206" s="186" t="s">
        <v>3218</v>
      </c>
      <c r="I206" s="202" t="s">
        <v>176</v>
      </c>
      <c r="J206" s="186" t="s">
        <v>4715</v>
      </c>
      <c r="K206" s="186" t="s">
        <v>3379</v>
      </c>
      <c r="L206" s="190" t="s">
        <v>3379</v>
      </c>
      <c r="M206" s="193" t="s">
        <v>85</v>
      </c>
      <c r="N206" s="212" t="s">
        <v>2604</v>
      </c>
      <c r="O206" s="194"/>
      <c r="P206" s="492"/>
      <c r="Q206" s="196" t="str">
        <f t="shared" ca="1" si="35"/>
        <v>122 Tahun 2 Bulan</v>
      </c>
      <c r="R206" s="190"/>
      <c r="S206" s="206">
        <v>44235</v>
      </c>
      <c r="T206" s="198" t="str">
        <f t="shared" ca="1" si="29"/>
        <v>1Tahun</v>
      </c>
      <c r="U206" s="199" t="str">
        <f t="shared" ca="1" si="30"/>
        <v>1Bulan</v>
      </c>
      <c r="V206" s="186" t="s">
        <v>3218</v>
      </c>
      <c r="W206" s="189" t="s">
        <v>111</v>
      </c>
      <c r="X206" s="217" t="s">
        <v>5441</v>
      </c>
      <c r="Y206" s="190"/>
      <c r="Z206" s="229" t="s">
        <v>2416</v>
      </c>
      <c r="AA206" s="208"/>
      <c r="AB206" s="186" t="s">
        <v>76</v>
      </c>
      <c r="AC206" s="190"/>
      <c r="AD206" s="190"/>
      <c r="AE206" s="190"/>
      <c r="AF206" s="190"/>
      <c r="AG206" s="190"/>
      <c r="AH206" s="190"/>
      <c r="AI206" s="190"/>
      <c r="AJ206" s="190"/>
      <c r="AK206" s="190"/>
      <c r="AL206" s="190"/>
      <c r="AM206" s="229" t="s">
        <v>2492</v>
      </c>
      <c r="AN206" s="189"/>
      <c r="AO206" s="193"/>
      <c r="AP206" s="193"/>
      <c r="AQ206" s="190"/>
      <c r="AR206" s="190"/>
      <c r="AS206" s="190"/>
      <c r="AT206" s="190"/>
      <c r="AU206" s="193"/>
      <c r="AV206" s="193"/>
      <c r="AW206" s="506" t="s">
        <v>2399</v>
      </c>
      <c r="AX206" s="200"/>
      <c r="AY206" s="190"/>
      <c r="AZ206" s="203">
        <v>2200000</v>
      </c>
      <c r="BA206" s="203"/>
      <c r="BB206" s="203"/>
      <c r="BC206" s="203"/>
      <c r="BD206" s="203"/>
      <c r="BE206" s="203"/>
      <c r="BF206" s="203"/>
      <c r="BG206" s="203"/>
      <c r="BH206" s="203"/>
      <c r="BI206" s="203"/>
      <c r="BJ206" s="203"/>
      <c r="BK206" s="203"/>
      <c r="BL206" s="203"/>
      <c r="BM206" s="203"/>
      <c r="BN206" s="203"/>
      <c r="BO206" s="203"/>
      <c r="BP206" s="203"/>
      <c r="BQ206" s="203"/>
      <c r="BR206" s="203"/>
      <c r="BS206" s="203"/>
      <c r="BT206" s="191"/>
      <c r="BU206" s="190"/>
      <c r="BV206" s="186">
        <v>0</v>
      </c>
      <c r="BW206" s="186">
        <v>0</v>
      </c>
      <c r="BX206" s="186">
        <f t="shared" ref="BX206:BX216" si="36">BV206-BW206</f>
        <v>0</v>
      </c>
      <c r="BY206" s="186">
        <v>11</v>
      </c>
      <c r="BZ206" s="190"/>
      <c r="CA206" s="190"/>
      <c r="CB206" s="190"/>
    </row>
    <row r="207" spans="1:87" ht="15.75" customHeight="1">
      <c r="A207" s="186">
        <f>A206+1</f>
        <v>199</v>
      </c>
      <c r="B207" s="189" t="s">
        <v>245</v>
      </c>
      <c r="C207" s="144" t="s">
        <v>246</v>
      </c>
      <c r="D207" s="189" t="s">
        <v>3236</v>
      </c>
      <c r="E207" s="190" t="s">
        <v>248</v>
      </c>
      <c r="F207" s="191" t="s">
        <v>12</v>
      </c>
      <c r="G207" s="186" t="s">
        <v>3162</v>
      </c>
      <c r="H207" s="192" t="s">
        <v>249</v>
      </c>
      <c r="I207" s="202" t="s">
        <v>176</v>
      </c>
      <c r="J207" s="186" t="s">
        <v>3213</v>
      </c>
      <c r="K207" s="186" t="s">
        <v>3379</v>
      </c>
      <c r="L207" s="190" t="s">
        <v>3379</v>
      </c>
      <c r="M207" s="193" t="s">
        <v>85</v>
      </c>
      <c r="N207" s="212" t="s">
        <v>2604</v>
      </c>
      <c r="O207" s="194" t="s">
        <v>250</v>
      </c>
      <c r="P207" s="195">
        <v>35889</v>
      </c>
      <c r="Q207" s="196" t="str">
        <f t="shared" ca="1" si="35"/>
        <v>23 Tahun 11 Bulan</v>
      </c>
      <c r="R207" s="190"/>
      <c r="S207" s="206">
        <v>44167</v>
      </c>
      <c r="T207" s="198" t="str">
        <f t="shared" ref="T207:T270" ca="1" si="37">INT((NOW()-S207)/365)&amp;"Tahun"</f>
        <v>1Tahun</v>
      </c>
      <c r="U207" s="199" t="str">
        <f t="shared" ref="U207:U270" ca="1" si="38">INT(MOD((NOW()-S207),365)/30)&amp;"Bulan"</f>
        <v>3Bulan</v>
      </c>
      <c r="V207" s="186" t="s">
        <v>3379</v>
      </c>
      <c r="W207" s="207" t="s">
        <v>251</v>
      </c>
      <c r="X207" s="190" t="s">
        <v>5442</v>
      </c>
      <c r="Y207" s="190"/>
      <c r="Z207" s="456" t="s">
        <v>252</v>
      </c>
      <c r="AA207" s="208" t="s">
        <v>253</v>
      </c>
      <c r="AB207" s="186" t="s">
        <v>76</v>
      </c>
      <c r="AC207" s="190"/>
      <c r="AD207" s="190"/>
      <c r="AE207" s="190"/>
      <c r="AF207" s="190"/>
      <c r="AG207" s="190"/>
      <c r="AH207" s="190"/>
      <c r="AI207" s="190"/>
      <c r="AJ207" s="190"/>
      <c r="AK207" s="190"/>
      <c r="AL207" s="190"/>
      <c r="AM207" s="229" t="s">
        <v>2493</v>
      </c>
      <c r="AN207" s="189"/>
      <c r="AO207" s="193"/>
      <c r="AP207" s="193"/>
      <c r="AQ207" s="190"/>
      <c r="AR207" s="190"/>
      <c r="AS207" s="190"/>
      <c r="AT207" s="190"/>
      <c r="AU207" s="193"/>
      <c r="AV207" s="188" t="s">
        <v>3597</v>
      </c>
      <c r="AW207" s="218" t="s">
        <v>254</v>
      </c>
      <c r="AX207" s="200" t="s">
        <v>78</v>
      </c>
      <c r="AY207" s="190"/>
      <c r="AZ207" s="203"/>
      <c r="BA207" s="203"/>
      <c r="BB207" s="203"/>
      <c r="BC207" s="203"/>
      <c r="BD207" s="203"/>
      <c r="BE207" s="203"/>
      <c r="BF207" s="203"/>
      <c r="BG207" s="203"/>
      <c r="BH207" s="203"/>
      <c r="BI207" s="203"/>
      <c r="BJ207" s="203"/>
      <c r="BK207" s="203"/>
      <c r="BL207" s="203"/>
      <c r="BM207" s="203"/>
      <c r="BN207" s="203"/>
      <c r="BO207" s="311">
        <v>44562</v>
      </c>
      <c r="BP207" s="203"/>
      <c r="BQ207" s="203"/>
      <c r="BR207" s="203"/>
      <c r="BS207" s="191"/>
      <c r="BT207" s="190"/>
      <c r="BU207" s="190" t="s">
        <v>4622</v>
      </c>
      <c r="BV207" s="186">
        <v>0</v>
      </c>
      <c r="BW207" s="186">
        <v>0</v>
      </c>
      <c r="BX207" s="186">
        <f t="shared" si="36"/>
        <v>0</v>
      </c>
      <c r="BY207" s="190"/>
      <c r="BZ207" s="190"/>
      <c r="CA207" s="190"/>
      <c r="CB207" s="190"/>
      <c r="CC207" s="190"/>
      <c r="CD207" s="190"/>
      <c r="CE207" s="190"/>
      <c r="CF207" s="190"/>
      <c r="CG207" s="190"/>
      <c r="CH207" s="190"/>
      <c r="CI207" s="190"/>
    </row>
    <row r="208" spans="1:87" s="293" customFormat="1" ht="15.75" customHeight="1">
      <c r="A208" s="186">
        <f>A206+1</f>
        <v>199</v>
      </c>
      <c r="B208" s="189" t="s">
        <v>245</v>
      </c>
      <c r="C208" s="228" t="s">
        <v>3495</v>
      </c>
      <c r="D208" s="217" t="s">
        <v>1444</v>
      </c>
      <c r="E208" s="190" t="s">
        <v>2668</v>
      </c>
      <c r="F208" s="191" t="s">
        <v>12</v>
      </c>
      <c r="G208" s="186" t="s">
        <v>3162</v>
      </c>
      <c r="H208" s="186" t="s">
        <v>3213</v>
      </c>
      <c r="I208" s="202" t="s">
        <v>176</v>
      </c>
      <c r="J208" s="186" t="s">
        <v>3213</v>
      </c>
      <c r="K208" s="186"/>
      <c r="L208" s="190"/>
      <c r="M208" s="193" t="s">
        <v>85</v>
      </c>
      <c r="N208" s="212" t="s">
        <v>2604</v>
      </c>
      <c r="O208" s="194"/>
      <c r="P208" s="492"/>
      <c r="Q208" s="196" t="str">
        <f t="shared" ca="1" si="35"/>
        <v>122 Tahun 2 Bulan</v>
      </c>
      <c r="R208" s="190"/>
      <c r="S208" s="197">
        <v>42961</v>
      </c>
      <c r="T208" s="198" t="str">
        <f t="shared" ca="1" si="37"/>
        <v>4Tahun</v>
      </c>
      <c r="U208" s="199" t="str">
        <f t="shared" ca="1" si="38"/>
        <v>7Bulan</v>
      </c>
      <c r="V208" s="186"/>
      <c r="W208" s="207" t="s">
        <v>251</v>
      </c>
      <c r="X208" s="217" t="s">
        <v>5443</v>
      </c>
      <c r="Y208" s="190"/>
      <c r="Z208" s="207"/>
      <c r="AA208" s="208"/>
      <c r="AB208" s="186"/>
      <c r="AC208" s="190"/>
      <c r="AD208" s="190"/>
      <c r="AE208" s="190"/>
      <c r="AF208" s="190"/>
      <c r="AG208" s="190"/>
      <c r="AH208" s="190"/>
      <c r="AI208" s="190"/>
      <c r="AJ208" s="190"/>
      <c r="AK208" s="190"/>
      <c r="AL208" s="190"/>
      <c r="AM208" s="229" t="s">
        <v>2494</v>
      </c>
      <c r="AN208" s="189"/>
      <c r="AO208" s="193"/>
      <c r="AP208" s="193"/>
      <c r="AQ208" s="190"/>
      <c r="AR208" s="190"/>
      <c r="AS208" s="190"/>
      <c r="AT208" s="190"/>
      <c r="AU208" s="193"/>
      <c r="AV208" s="193"/>
      <c r="AW208" s="505"/>
      <c r="AX208" s="200"/>
      <c r="AY208" s="190"/>
      <c r="AZ208" s="203"/>
      <c r="BA208" s="203"/>
      <c r="BB208" s="203"/>
      <c r="BC208" s="203"/>
      <c r="BD208" s="203"/>
      <c r="BE208" s="203"/>
      <c r="BF208" s="203"/>
      <c r="BG208" s="203"/>
      <c r="BH208" s="203"/>
      <c r="BI208" s="203"/>
      <c r="BJ208" s="203"/>
      <c r="BK208" s="203"/>
      <c r="BL208" s="203"/>
      <c r="BM208" s="203"/>
      <c r="BN208" s="203"/>
      <c r="BO208" s="203"/>
      <c r="BP208" s="203"/>
      <c r="BQ208" s="203"/>
      <c r="BR208" s="203"/>
      <c r="BS208" s="203"/>
      <c r="BT208" s="191"/>
      <c r="BU208" s="190"/>
      <c r="BV208" s="186">
        <v>12</v>
      </c>
      <c r="BW208" s="186">
        <v>0</v>
      </c>
      <c r="BX208" s="186">
        <f t="shared" si="36"/>
        <v>12</v>
      </c>
      <c r="BY208" s="186">
        <v>0</v>
      </c>
      <c r="BZ208" s="299">
        <v>44515</v>
      </c>
      <c r="CA208" s="190"/>
      <c r="CB208" s="190"/>
    </row>
    <row r="209" spans="1:80" s="293" customFormat="1" ht="15.75" customHeight="1">
      <c r="A209" s="186">
        <f t="shared" ref="A209:A240" si="39">A208+1</f>
        <v>200</v>
      </c>
      <c r="B209" s="189" t="s">
        <v>245</v>
      </c>
      <c r="C209" s="228" t="s">
        <v>4684</v>
      </c>
      <c r="D209" s="217" t="s">
        <v>4685</v>
      </c>
      <c r="E209" s="190" t="s">
        <v>4686</v>
      </c>
      <c r="F209" s="191" t="s">
        <v>12</v>
      </c>
      <c r="G209" s="186" t="s">
        <v>3162</v>
      </c>
      <c r="H209" s="186" t="s">
        <v>249</v>
      </c>
      <c r="I209" s="202" t="s">
        <v>176</v>
      </c>
      <c r="J209" s="186" t="s">
        <v>249</v>
      </c>
      <c r="K209" s="186"/>
      <c r="L209" s="190"/>
      <c r="M209" s="193" t="s">
        <v>85</v>
      </c>
      <c r="N209" s="212" t="s">
        <v>2604</v>
      </c>
      <c r="O209" s="194" t="s">
        <v>4687</v>
      </c>
      <c r="P209" s="492">
        <v>35860</v>
      </c>
      <c r="Q209" s="196" t="str">
        <f t="shared" ca="1" si="35"/>
        <v>24 Tahun 0 Bulan</v>
      </c>
      <c r="R209" s="190"/>
      <c r="S209" s="197">
        <v>44563</v>
      </c>
      <c r="T209" s="198" t="str">
        <f t="shared" ca="1" si="37"/>
        <v>0Tahun</v>
      </c>
      <c r="U209" s="199" t="str">
        <f t="shared" ca="1" si="38"/>
        <v>2Bulan</v>
      </c>
      <c r="V209" s="186" t="s">
        <v>73</v>
      </c>
      <c r="W209" s="189" t="s">
        <v>251</v>
      </c>
      <c r="X209" s="217"/>
      <c r="Y209" s="190" t="s">
        <v>4688</v>
      </c>
      <c r="Z209" s="207" t="s">
        <v>4689</v>
      </c>
      <c r="AA209" s="208" t="s">
        <v>4690</v>
      </c>
      <c r="AB209" s="186" t="s">
        <v>76</v>
      </c>
      <c r="AC209" s="190" t="s">
        <v>412</v>
      </c>
      <c r="AD209" s="190" t="s">
        <v>412</v>
      </c>
      <c r="AE209" s="190" t="s">
        <v>412</v>
      </c>
      <c r="AF209" s="190" t="s">
        <v>412</v>
      </c>
      <c r="AG209" s="190" t="s">
        <v>412</v>
      </c>
      <c r="AH209" s="190" t="s">
        <v>412</v>
      </c>
      <c r="AI209" s="190" t="s">
        <v>412</v>
      </c>
      <c r="AJ209" s="190" t="s">
        <v>412</v>
      </c>
      <c r="AK209" s="190" t="s">
        <v>412</v>
      </c>
      <c r="AL209" s="190" t="s">
        <v>412</v>
      </c>
      <c r="AM209" s="476" t="s">
        <v>4691</v>
      </c>
      <c r="AN209" s="189" t="s">
        <v>4692</v>
      </c>
      <c r="AO209" s="193" t="s">
        <v>4693</v>
      </c>
      <c r="AP209" s="270" t="s">
        <v>4694</v>
      </c>
      <c r="AQ209" s="190" t="s">
        <v>412</v>
      </c>
      <c r="AR209" s="190" t="s">
        <v>412</v>
      </c>
      <c r="AS209" s="190" t="s">
        <v>412</v>
      </c>
      <c r="AT209" s="190" t="s">
        <v>412</v>
      </c>
      <c r="AU209" s="193" t="s">
        <v>412</v>
      </c>
      <c r="AV209" s="193" t="s">
        <v>412</v>
      </c>
      <c r="AW209" s="476" t="s">
        <v>4695</v>
      </c>
      <c r="AX209" s="351" t="s">
        <v>4696</v>
      </c>
      <c r="AY209" s="190" t="s">
        <v>412</v>
      </c>
      <c r="AZ209" s="203">
        <v>1410000</v>
      </c>
      <c r="BA209" s="203">
        <v>390000</v>
      </c>
      <c r="BB209" s="203"/>
      <c r="BC209" s="203"/>
      <c r="BD209" s="203"/>
      <c r="BE209" s="203"/>
      <c r="BF209" s="203"/>
      <c r="BG209" s="203">
        <v>200000</v>
      </c>
      <c r="BH209" s="203"/>
      <c r="BI209" s="203"/>
      <c r="BJ209" s="203">
        <v>300000</v>
      </c>
      <c r="BK209" s="203"/>
      <c r="BL209" s="203"/>
      <c r="BM209" s="203"/>
      <c r="BN209" s="203"/>
      <c r="BO209" s="203"/>
      <c r="BP209" s="203"/>
      <c r="BQ209" s="203"/>
      <c r="BR209" s="203"/>
      <c r="BS209" s="203"/>
      <c r="BT209" s="211" t="s">
        <v>4697</v>
      </c>
      <c r="BU209" s="190"/>
      <c r="BV209" s="186">
        <v>0</v>
      </c>
      <c r="BW209" s="186">
        <v>0</v>
      </c>
      <c r="BX209" s="186">
        <f t="shared" si="36"/>
        <v>0</v>
      </c>
      <c r="BY209" s="186">
        <v>0</v>
      </c>
      <c r="BZ209" s="190"/>
      <c r="CA209" s="190"/>
      <c r="CB209" s="190"/>
    </row>
    <row r="210" spans="1:80" ht="15.75" customHeight="1">
      <c r="A210" s="186">
        <f t="shared" si="39"/>
        <v>201</v>
      </c>
      <c r="B210" s="189" t="s">
        <v>245</v>
      </c>
      <c r="C210" s="144" t="s">
        <v>1020</v>
      </c>
      <c r="D210" s="217" t="s">
        <v>1021</v>
      </c>
      <c r="E210" s="190" t="s">
        <v>838</v>
      </c>
      <c r="F210" s="191" t="s">
        <v>12</v>
      </c>
      <c r="G210" s="186" t="s">
        <v>3162</v>
      </c>
      <c r="H210" s="197" t="s">
        <v>174</v>
      </c>
      <c r="I210" s="202" t="s">
        <v>176</v>
      </c>
      <c r="J210" s="197" t="s">
        <v>174</v>
      </c>
      <c r="K210" s="192" t="s">
        <v>1212</v>
      </c>
      <c r="L210" s="190"/>
      <c r="M210" s="193" t="s">
        <v>85</v>
      </c>
      <c r="N210" s="205" t="s">
        <v>71</v>
      </c>
      <c r="O210" s="194" t="s">
        <v>1022</v>
      </c>
      <c r="P210" s="492">
        <v>33999</v>
      </c>
      <c r="Q210" s="196" t="str">
        <f t="shared" ca="1" si="35"/>
        <v>29 Tahun 1 Bulan</v>
      </c>
      <c r="R210" s="190"/>
      <c r="S210" s="367">
        <v>41285</v>
      </c>
      <c r="T210" s="198" t="str">
        <f t="shared" ca="1" si="37"/>
        <v>9Tahun</v>
      </c>
      <c r="U210" s="199" t="str">
        <f t="shared" ca="1" si="38"/>
        <v>2Bulan</v>
      </c>
      <c r="V210" s="186"/>
      <c r="W210" s="189"/>
      <c r="X210" s="217"/>
      <c r="Y210" s="190"/>
      <c r="Z210" s="217" t="s">
        <v>1023</v>
      </c>
      <c r="AA210" s="368" t="s">
        <v>1024</v>
      </c>
      <c r="AB210" s="186" t="s">
        <v>76</v>
      </c>
      <c r="AC210" s="190"/>
      <c r="AD210" s="190"/>
      <c r="AE210" s="190"/>
      <c r="AF210" s="190"/>
      <c r="AG210" s="190"/>
      <c r="AH210" s="190"/>
      <c r="AI210" s="190"/>
      <c r="AJ210" s="190"/>
      <c r="AK210" s="190"/>
      <c r="AL210" s="190"/>
      <c r="AM210" s="229" t="s">
        <v>2498</v>
      </c>
      <c r="AN210" s="189"/>
      <c r="AO210" s="193"/>
      <c r="AP210" s="193"/>
      <c r="AQ210" s="190"/>
      <c r="AR210" s="190"/>
      <c r="AS210" s="190"/>
      <c r="AT210" s="190"/>
      <c r="AU210" s="188" t="s">
        <v>3609</v>
      </c>
      <c r="AV210" s="188" t="s">
        <v>1025</v>
      </c>
      <c r="AW210" s="509" t="s">
        <v>1026</v>
      </c>
      <c r="AX210" s="200" t="s">
        <v>78</v>
      </c>
      <c r="AY210" s="190"/>
      <c r="AZ210" s="203"/>
      <c r="BA210" s="203"/>
      <c r="BB210" s="203"/>
      <c r="BC210" s="203"/>
      <c r="BD210" s="203"/>
      <c r="BE210" s="203"/>
      <c r="BF210" s="203"/>
      <c r="BG210" s="203"/>
      <c r="BH210" s="203"/>
      <c r="BI210" s="203"/>
      <c r="BJ210" s="203"/>
      <c r="BK210" s="203"/>
      <c r="BL210" s="203"/>
      <c r="BM210" s="203"/>
      <c r="BN210" s="203"/>
      <c r="BO210" s="203"/>
      <c r="BP210" s="203"/>
      <c r="BQ210" s="203"/>
      <c r="BR210" s="203"/>
      <c r="BS210" s="203"/>
      <c r="BT210" s="191"/>
      <c r="BU210" s="190"/>
      <c r="BV210" s="186">
        <v>12</v>
      </c>
      <c r="BW210" s="186">
        <f>1+1</f>
        <v>2</v>
      </c>
      <c r="BX210" s="186">
        <f t="shared" si="36"/>
        <v>10</v>
      </c>
      <c r="BY210" s="186">
        <v>12</v>
      </c>
      <c r="BZ210" s="190"/>
      <c r="CA210" s="190"/>
      <c r="CB210" s="190"/>
    </row>
    <row r="211" spans="1:80" ht="15.75" customHeight="1">
      <c r="A211" s="186">
        <f t="shared" si="39"/>
        <v>202</v>
      </c>
      <c r="B211" s="189" t="s">
        <v>245</v>
      </c>
      <c r="C211" s="144" t="s">
        <v>1135</v>
      </c>
      <c r="D211" s="217" t="s">
        <v>1136</v>
      </c>
      <c r="E211" s="190" t="s">
        <v>3537</v>
      </c>
      <c r="F211" s="191" t="s">
        <v>12</v>
      </c>
      <c r="G211" s="186" t="s">
        <v>3162</v>
      </c>
      <c r="H211" s="186" t="s">
        <v>98</v>
      </c>
      <c r="I211" s="202" t="s">
        <v>99</v>
      </c>
      <c r="J211" s="191" t="s">
        <v>99</v>
      </c>
      <c r="K211" s="192" t="s">
        <v>1212</v>
      </c>
      <c r="L211" s="190"/>
      <c r="M211" s="193" t="s">
        <v>85</v>
      </c>
      <c r="N211" s="212" t="s">
        <v>2604</v>
      </c>
      <c r="O211" s="194" t="s">
        <v>191</v>
      </c>
      <c r="P211" s="492">
        <v>31792</v>
      </c>
      <c r="Q211" s="196" t="str">
        <f t="shared" ca="1" si="35"/>
        <v>35 Tahun 1 Bulan</v>
      </c>
      <c r="R211" s="190"/>
      <c r="S211" s="367">
        <v>41499</v>
      </c>
      <c r="T211" s="198" t="str">
        <f t="shared" ca="1" si="37"/>
        <v>8Tahun</v>
      </c>
      <c r="U211" s="199" t="str">
        <f t="shared" ca="1" si="38"/>
        <v>7Bulan</v>
      </c>
      <c r="V211" s="186"/>
      <c r="W211" s="189"/>
      <c r="X211" s="217"/>
      <c r="Y211" s="190"/>
      <c r="Z211" s="217" t="s">
        <v>1137</v>
      </c>
      <c r="AA211" s="368" t="s">
        <v>1138</v>
      </c>
      <c r="AB211" s="186" t="s">
        <v>76</v>
      </c>
      <c r="AC211" s="190"/>
      <c r="AD211" s="190"/>
      <c r="AE211" s="190"/>
      <c r="AF211" s="190"/>
      <c r="AG211" s="190"/>
      <c r="AH211" s="190"/>
      <c r="AI211" s="190"/>
      <c r="AJ211" s="190"/>
      <c r="AK211" s="190"/>
      <c r="AL211" s="190"/>
      <c r="AM211" s="229" t="s">
        <v>2495</v>
      </c>
      <c r="AN211" s="189"/>
      <c r="AO211" s="193"/>
      <c r="AP211" s="193"/>
      <c r="AQ211" s="190"/>
      <c r="AR211" s="190"/>
      <c r="AS211" s="190"/>
      <c r="AT211" s="190"/>
      <c r="AU211" s="193"/>
      <c r="AV211" s="188" t="s">
        <v>3593</v>
      </c>
      <c r="AW211" s="509" t="s">
        <v>1139</v>
      </c>
      <c r="AX211" s="200" t="s">
        <v>78</v>
      </c>
      <c r="AY211" s="190"/>
      <c r="AZ211" s="203"/>
      <c r="BA211" s="203"/>
      <c r="BB211" s="203"/>
      <c r="BC211" s="203"/>
      <c r="BD211" s="203"/>
      <c r="BE211" s="203"/>
      <c r="BF211" s="203"/>
      <c r="BG211" s="203"/>
      <c r="BH211" s="203"/>
      <c r="BI211" s="203"/>
      <c r="BJ211" s="203"/>
      <c r="BK211" s="203"/>
      <c r="BL211" s="203"/>
      <c r="BM211" s="203"/>
      <c r="BN211" s="203"/>
      <c r="BO211" s="203"/>
      <c r="BP211" s="203"/>
      <c r="BQ211" s="203"/>
      <c r="BR211" s="203"/>
      <c r="BS211" s="203"/>
      <c r="BT211" s="191"/>
      <c r="BU211" s="190"/>
      <c r="BV211" s="186">
        <v>12</v>
      </c>
      <c r="BW211" s="186">
        <v>0</v>
      </c>
      <c r="BX211" s="186">
        <f t="shared" si="36"/>
        <v>12</v>
      </c>
      <c r="BY211" s="186">
        <v>12</v>
      </c>
      <c r="BZ211" s="190"/>
      <c r="CA211" s="190"/>
      <c r="CB211" s="190"/>
    </row>
    <row r="212" spans="1:80" ht="15.75" customHeight="1">
      <c r="A212" s="186">
        <f t="shared" si="39"/>
        <v>203</v>
      </c>
      <c r="B212" s="189" t="s">
        <v>245</v>
      </c>
      <c r="C212" s="144" t="s">
        <v>1311</v>
      </c>
      <c r="D212" s="217" t="s">
        <v>1312</v>
      </c>
      <c r="E212" s="190" t="s">
        <v>3535</v>
      </c>
      <c r="F212" s="191" t="s">
        <v>12</v>
      </c>
      <c r="G212" s="186" t="s">
        <v>3162</v>
      </c>
      <c r="H212" s="186" t="s">
        <v>98</v>
      </c>
      <c r="I212" s="202" t="s">
        <v>99</v>
      </c>
      <c r="J212" s="191" t="s">
        <v>99</v>
      </c>
      <c r="K212" s="192" t="s">
        <v>1212</v>
      </c>
      <c r="L212" s="190"/>
      <c r="M212" s="193" t="s">
        <v>85</v>
      </c>
      <c r="N212" s="205"/>
      <c r="O212" s="194" t="s">
        <v>191</v>
      </c>
      <c r="P212" s="492">
        <v>33596</v>
      </c>
      <c r="Q212" s="196" t="str">
        <f t="shared" ca="1" si="35"/>
        <v>30 Tahun 2 Bulan</v>
      </c>
      <c r="R212" s="190"/>
      <c r="S212" s="367">
        <v>41010</v>
      </c>
      <c r="T212" s="198" t="str">
        <f t="shared" ca="1" si="37"/>
        <v>9Tahun</v>
      </c>
      <c r="U212" s="199" t="str">
        <f t="shared" ca="1" si="38"/>
        <v>11Bulan</v>
      </c>
      <c r="V212" s="186"/>
      <c r="W212" s="189"/>
      <c r="X212" s="217"/>
      <c r="Y212" s="190"/>
      <c r="Z212" s="217" t="s">
        <v>1313</v>
      </c>
      <c r="AA212" s="368" t="s">
        <v>1314</v>
      </c>
      <c r="AB212" s="186" t="s">
        <v>76</v>
      </c>
      <c r="AC212" s="190"/>
      <c r="AD212" s="190"/>
      <c r="AE212" s="190"/>
      <c r="AF212" s="190"/>
      <c r="AG212" s="190"/>
      <c r="AH212" s="190"/>
      <c r="AI212" s="190"/>
      <c r="AJ212" s="190"/>
      <c r="AK212" s="190"/>
      <c r="AL212" s="190"/>
      <c r="AM212" s="229"/>
      <c r="AN212" s="189"/>
      <c r="AO212" s="193"/>
      <c r="AP212" s="193"/>
      <c r="AQ212" s="190"/>
      <c r="AR212" s="190"/>
      <c r="AS212" s="190"/>
      <c r="AT212" s="190"/>
      <c r="AU212" s="193"/>
      <c r="AV212" s="188" t="s">
        <v>3595</v>
      </c>
      <c r="AW212" s="509" t="s">
        <v>1315</v>
      </c>
      <c r="AX212" s="200" t="s">
        <v>78</v>
      </c>
      <c r="AY212" s="190"/>
      <c r="AZ212" s="203"/>
      <c r="BA212" s="203"/>
      <c r="BB212" s="203"/>
      <c r="BC212" s="203"/>
      <c r="BD212" s="203"/>
      <c r="BE212" s="203"/>
      <c r="BF212" s="203"/>
      <c r="BG212" s="203"/>
      <c r="BH212" s="203"/>
      <c r="BI212" s="203"/>
      <c r="BJ212" s="203"/>
      <c r="BK212" s="203"/>
      <c r="BL212" s="203"/>
      <c r="BM212" s="203"/>
      <c r="BN212" s="203"/>
      <c r="BO212" s="203"/>
      <c r="BP212" s="203"/>
      <c r="BQ212" s="203"/>
      <c r="BR212" s="203"/>
      <c r="BS212" s="203"/>
      <c r="BT212" s="191"/>
      <c r="BU212" s="190"/>
      <c r="BV212" s="186">
        <v>12</v>
      </c>
      <c r="BW212" s="186">
        <v>0</v>
      </c>
      <c r="BX212" s="186">
        <f t="shared" si="36"/>
        <v>12</v>
      </c>
      <c r="BY212" s="186">
        <v>12</v>
      </c>
      <c r="BZ212" s="190"/>
      <c r="CA212" s="190"/>
      <c r="CB212" s="190"/>
    </row>
    <row r="213" spans="1:80" ht="15.75" customHeight="1">
      <c r="A213" s="186">
        <f t="shared" si="39"/>
        <v>204</v>
      </c>
      <c r="B213" s="189" t="s">
        <v>245</v>
      </c>
      <c r="C213" s="144" t="s">
        <v>1336</v>
      </c>
      <c r="D213" s="217" t="s">
        <v>1337</v>
      </c>
      <c r="E213" s="190" t="s">
        <v>3536</v>
      </c>
      <c r="F213" s="191" t="s">
        <v>12</v>
      </c>
      <c r="G213" s="186" t="s">
        <v>3162</v>
      </c>
      <c r="H213" s="186" t="s">
        <v>98</v>
      </c>
      <c r="I213" s="202" t="s">
        <v>99</v>
      </c>
      <c r="J213" s="191" t="s">
        <v>99</v>
      </c>
      <c r="K213" s="192" t="s">
        <v>1212</v>
      </c>
      <c r="L213" s="190"/>
      <c r="M213" s="193" t="s">
        <v>85</v>
      </c>
      <c r="N213" s="212" t="s">
        <v>2604</v>
      </c>
      <c r="O213" s="194" t="s">
        <v>191</v>
      </c>
      <c r="P213" s="492">
        <v>30293</v>
      </c>
      <c r="Q213" s="196" t="str">
        <f t="shared" ca="1" si="35"/>
        <v>39 Tahun 3 Bulan</v>
      </c>
      <c r="R213" s="190"/>
      <c r="S213" s="367">
        <v>41346</v>
      </c>
      <c r="T213" s="198" t="str">
        <f t="shared" ca="1" si="37"/>
        <v>9Tahun</v>
      </c>
      <c r="U213" s="199" t="str">
        <f t="shared" ca="1" si="38"/>
        <v>0Bulan</v>
      </c>
      <c r="V213" s="186"/>
      <c r="W213" s="189"/>
      <c r="X213" s="217"/>
      <c r="Y213" s="190"/>
      <c r="Z213" s="217" t="s">
        <v>1338</v>
      </c>
      <c r="AA213" s="368" t="s">
        <v>1339</v>
      </c>
      <c r="AB213" s="186" t="s">
        <v>76</v>
      </c>
      <c r="AC213" s="190"/>
      <c r="AD213" s="190"/>
      <c r="AE213" s="190"/>
      <c r="AF213" s="190"/>
      <c r="AG213" s="190"/>
      <c r="AH213" s="190"/>
      <c r="AI213" s="190"/>
      <c r="AJ213" s="190"/>
      <c r="AK213" s="190"/>
      <c r="AL213" s="190"/>
      <c r="AM213" s="229" t="s">
        <v>2496</v>
      </c>
      <c r="AN213" s="189"/>
      <c r="AO213" s="193"/>
      <c r="AP213" s="193"/>
      <c r="AQ213" s="190"/>
      <c r="AR213" s="190"/>
      <c r="AS213" s="190"/>
      <c r="AT213" s="190"/>
      <c r="AU213" s="193"/>
      <c r="AV213" s="188" t="s">
        <v>3594</v>
      </c>
      <c r="AW213" s="509" t="s">
        <v>1340</v>
      </c>
      <c r="AX213" s="200" t="s">
        <v>78</v>
      </c>
      <c r="AY213" s="190"/>
      <c r="AZ213" s="203"/>
      <c r="BA213" s="203"/>
      <c r="BB213" s="203"/>
      <c r="BC213" s="203"/>
      <c r="BD213" s="203"/>
      <c r="BE213" s="203"/>
      <c r="BF213" s="203"/>
      <c r="BG213" s="203"/>
      <c r="BH213" s="203"/>
      <c r="BI213" s="203"/>
      <c r="BJ213" s="203"/>
      <c r="BK213" s="203"/>
      <c r="BL213" s="203"/>
      <c r="BM213" s="203"/>
      <c r="BN213" s="203"/>
      <c r="BO213" s="203"/>
      <c r="BP213" s="203"/>
      <c r="BQ213" s="203"/>
      <c r="BR213" s="203"/>
      <c r="BS213" s="203"/>
      <c r="BT213" s="191"/>
      <c r="BU213" s="190"/>
      <c r="BV213" s="186">
        <v>12</v>
      </c>
      <c r="BW213" s="186">
        <v>1</v>
      </c>
      <c r="BX213" s="186">
        <f t="shared" si="36"/>
        <v>11</v>
      </c>
      <c r="BY213" s="186">
        <v>12</v>
      </c>
      <c r="BZ213" s="190"/>
      <c r="CA213" s="190"/>
      <c r="CB213" s="190"/>
    </row>
    <row r="214" spans="1:80" ht="15.75" customHeight="1">
      <c r="A214" s="186">
        <f t="shared" si="39"/>
        <v>205</v>
      </c>
      <c r="B214" s="189" t="s">
        <v>245</v>
      </c>
      <c r="C214" s="144" t="s">
        <v>1523</v>
      </c>
      <c r="D214" s="217" t="s">
        <v>1524</v>
      </c>
      <c r="E214" s="190" t="s">
        <v>2720</v>
      </c>
      <c r="F214" s="191" t="s">
        <v>12</v>
      </c>
      <c r="G214" s="186" t="s">
        <v>3162</v>
      </c>
      <c r="H214" s="186" t="s">
        <v>98</v>
      </c>
      <c r="I214" s="202" t="s">
        <v>99</v>
      </c>
      <c r="J214" s="191" t="s">
        <v>99</v>
      </c>
      <c r="K214" s="192" t="s">
        <v>1212</v>
      </c>
      <c r="L214" s="190"/>
      <c r="M214" s="193" t="s">
        <v>85</v>
      </c>
      <c r="N214" s="212" t="s">
        <v>2604</v>
      </c>
      <c r="O214" s="194" t="s">
        <v>191</v>
      </c>
      <c r="P214" s="492">
        <v>28459</v>
      </c>
      <c r="Q214" s="196" t="str">
        <f t="shared" ca="1" si="35"/>
        <v>44 Tahun 3 Bulan</v>
      </c>
      <c r="R214" s="190"/>
      <c r="S214" s="367">
        <v>42352</v>
      </c>
      <c r="T214" s="198" t="str">
        <f t="shared" ca="1" si="37"/>
        <v>6Tahun</v>
      </c>
      <c r="U214" s="199" t="str">
        <f t="shared" ca="1" si="38"/>
        <v>2Bulan</v>
      </c>
      <c r="V214" s="186"/>
      <c r="W214" s="189"/>
      <c r="X214" s="217"/>
      <c r="Y214" s="190"/>
      <c r="Z214" s="217" t="s">
        <v>1525</v>
      </c>
      <c r="AA214" s="368" t="s">
        <v>1526</v>
      </c>
      <c r="AB214" s="186" t="s">
        <v>76</v>
      </c>
      <c r="AC214" s="190"/>
      <c r="AD214" s="190"/>
      <c r="AE214" s="190"/>
      <c r="AF214" s="190"/>
      <c r="AG214" s="190"/>
      <c r="AH214" s="190"/>
      <c r="AI214" s="190"/>
      <c r="AJ214" s="190"/>
      <c r="AK214" s="190"/>
      <c r="AL214" s="190"/>
      <c r="AM214" s="229" t="s">
        <v>2497</v>
      </c>
      <c r="AN214" s="189"/>
      <c r="AO214" s="193"/>
      <c r="AP214" s="193"/>
      <c r="AQ214" s="190"/>
      <c r="AR214" s="190"/>
      <c r="AS214" s="190"/>
      <c r="AT214" s="190"/>
      <c r="AU214" s="193"/>
      <c r="AV214" s="188" t="s">
        <v>3592</v>
      </c>
      <c r="AW214" s="509" t="s">
        <v>1527</v>
      </c>
      <c r="AX214" s="200" t="s">
        <v>1528</v>
      </c>
      <c r="AY214" s="190"/>
      <c r="AZ214" s="203"/>
      <c r="BA214" s="203"/>
      <c r="BB214" s="203"/>
      <c r="BC214" s="203"/>
      <c r="BD214" s="203"/>
      <c r="BE214" s="203"/>
      <c r="BF214" s="203"/>
      <c r="BG214" s="203"/>
      <c r="BH214" s="203"/>
      <c r="BI214" s="203"/>
      <c r="BJ214" s="203"/>
      <c r="BK214" s="203"/>
      <c r="BL214" s="203"/>
      <c r="BM214" s="203"/>
      <c r="BN214" s="203"/>
      <c r="BO214" s="203"/>
      <c r="BP214" s="203"/>
      <c r="BQ214" s="203"/>
      <c r="BR214" s="203"/>
      <c r="BS214" s="203"/>
      <c r="BT214" s="191"/>
      <c r="BU214" s="190"/>
      <c r="BV214" s="186">
        <v>12</v>
      </c>
      <c r="BW214" s="186">
        <f>1+1+1</f>
        <v>3</v>
      </c>
      <c r="BX214" s="186">
        <f t="shared" si="36"/>
        <v>9</v>
      </c>
      <c r="BY214" s="186">
        <v>12</v>
      </c>
      <c r="BZ214" s="190"/>
      <c r="CA214" s="190"/>
      <c r="CB214" s="190"/>
    </row>
    <row r="215" spans="1:80" ht="15.75" customHeight="1">
      <c r="A215" s="186">
        <f t="shared" si="39"/>
        <v>206</v>
      </c>
      <c r="B215" s="189" t="s">
        <v>245</v>
      </c>
      <c r="C215" s="144" t="s">
        <v>814</v>
      </c>
      <c r="D215" s="217" t="s">
        <v>815</v>
      </c>
      <c r="E215" s="190" t="s">
        <v>3538</v>
      </c>
      <c r="F215" s="191" t="s">
        <v>12</v>
      </c>
      <c r="G215" s="186" t="s">
        <v>3162</v>
      </c>
      <c r="H215" s="186" t="s">
        <v>4439</v>
      </c>
      <c r="I215" s="186" t="s">
        <v>122</v>
      </c>
      <c r="J215" s="186" t="s">
        <v>227</v>
      </c>
      <c r="K215" s="186" t="s">
        <v>1212</v>
      </c>
      <c r="L215" s="190" t="s">
        <v>412</v>
      </c>
      <c r="M215" s="193" t="s">
        <v>85</v>
      </c>
      <c r="N215" s="212" t="s">
        <v>2604</v>
      </c>
      <c r="O215" s="194" t="s">
        <v>191</v>
      </c>
      <c r="P215" s="492">
        <v>28020</v>
      </c>
      <c r="Q215" s="196" t="str">
        <f t="shared" ca="1" si="35"/>
        <v>45 Tahun 5 Bulan</v>
      </c>
      <c r="R215" s="190"/>
      <c r="S215" s="367">
        <v>42539</v>
      </c>
      <c r="T215" s="198" t="str">
        <f t="shared" ca="1" si="37"/>
        <v>5Tahun</v>
      </c>
      <c r="U215" s="199" t="str">
        <f t="shared" ca="1" si="38"/>
        <v>8Bulan</v>
      </c>
      <c r="V215" s="186"/>
      <c r="W215" s="189"/>
      <c r="X215" s="217"/>
      <c r="Y215" s="190"/>
      <c r="Z215" s="217" t="s">
        <v>816</v>
      </c>
      <c r="AA215" s="368" t="s">
        <v>817</v>
      </c>
      <c r="AB215" s="186" t="s">
        <v>76</v>
      </c>
      <c r="AC215" s="190"/>
      <c r="AD215" s="190"/>
      <c r="AE215" s="190"/>
      <c r="AF215" s="190"/>
      <c r="AG215" s="190"/>
      <c r="AH215" s="190"/>
      <c r="AI215" s="190"/>
      <c r="AJ215" s="190"/>
      <c r="AK215" s="190"/>
      <c r="AL215" s="190"/>
      <c r="AM215" s="229" t="s">
        <v>2499</v>
      </c>
      <c r="AN215" s="189"/>
      <c r="AO215" s="193"/>
      <c r="AP215" s="193"/>
      <c r="AQ215" s="190"/>
      <c r="AR215" s="190"/>
      <c r="AS215" s="190"/>
      <c r="AT215" s="190"/>
      <c r="AU215" s="193"/>
      <c r="AV215" s="188" t="s">
        <v>3596</v>
      </c>
      <c r="AW215" s="509" t="s">
        <v>818</v>
      </c>
      <c r="AX215" s="200" t="s">
        <v>78</v>
      </c>
      <c r="AY215" s="190"/>
      <c r="AZ215" s="203"/>
      <c r="BA215" s="203"/>
      <c r="BB215" s="203"/>
      <c r="BC215" s="203"/>
      <c r="BD215" s="203"/>
      <c r="BE215" s="203"/>
      <c r="BF215" s="203"/>
      <c r="BG215" s="203"/>
      <c r="BH215" s="203"/>
      <c r="BI215" s="203"/>
      <c r="BJ215" s="203"/>
      <c r="BK215" s="203"/>
      <c r="BL215" s="203"/>
      <c r="BM215" s="203"/>
      <c r="BN215" s="203"/>
      <c r="BO215" s="203"/>
      <c r="BP215" s="203"/>
      <c r="BQ215" s="203"/>
      <c r="BR215" s="203"/>
      <c r="BS215" s="203"/>
      <c r="BT215" s="191"/>
      <c r="BU215" s="190"/>
      <c r="BV215" s="186">
        <v>12</v>
      </c>
      <c r="BW215" s="186">
        <f>3+1+2+1</f>
        <v>7</v>
      </c>
      <c r="BX215" s="186">
        <f t="shared" si="36"/>
        <v>5</v>
      </c>
      <c r="BY215" s="186">
        <v>12</v>
      </c>
      <c r="BZ215" s="190"/>
      <c r="CA215" s="190"/>
      <c r="CB215" s="190"/>
    </row>
    <row r="216" spans="1:80" ht="15.75" customHeight="1">
      <c r="A216" s="186">
        <f t="shared" si="39"/>
        <v>207</v>
      </c>
      <c r="B216" s="189" t="s">
        <v>245</v>
      </c>
      <c r="C216" s="144" t="s">
        <v>373</v>
      </c>
      <c r="D216" s="343" t="s">
        <v>374</v>
      </c>
      <c r="E216" s="190" t="s">
        <v>374</v>
      </c>
      <c r="F216" s="192" t="s">
        <v>12</v>
      </c>
      <c r="G216" s="186" t="s">
        <v>3162</v>
      </c>
      <c r="H216" s="186" t="s">
        <v>273</v>
      </c>
      <c r="I216" s="202" t="s">
        <v>122</v>
      </c>
      <c r="J216" s="192" t="s">
        <v>272</v>
      </c>
      <c r="K216" s="192"/>
      <c r="L216" s="190"/>
      <c r="M216" s="193" t="s">
        <v>70</v>
      </c>
      <c r="N216" s="212" t="s">
        <v>2604</v>
      </c>
      <c r="O216" s="193" t="s">
        <v>375</v>
      </c>
      <c r="P216" s="491">
        <v>23686</v>
      </c>
      <c r="Q216" s="196" t="str">
        <f t="shared" ca="1" si="35"/>
        <v>57 Tahun 4 Bulan</v>
      </c>
      <c r="R216" s="190"/>
      <c r="S216" s="222">
        <v>44228</v>
      </c>
      <c r="T216" s="198" t="str">
        <f t="shared" ca="1" si="37"/>
        <v>1Tahun</v>
      </c>
      <c r="U216" s="199" t="str">
        <f t="shared" ca="1" si="38"/>
        <v>1Bulan</v>
      </c>
      <c r="V216" s="186"/>
      <c r="W216" s="209"/>
      <c r="X216" s="217"/>
      <c r="Y216" s="190"/>
      <c r="Z216" s="207" t="s">
        <v>376</v>
      </c>
      <c r="AA216" s="243"/>
      <c r="AB216" s="186" t="s">
        <v>76</v>
      </c>
      <c r="AC216" s="190"/>
      <c r="AD216" s="190"/>
      <c r="AE216" s="190"/>
      <c r="AF216" s="190"/>
      <c r="AG216" s="190"/>
      <c r="AH216" s="190"/>
      <c r="AI216" s="190"/>
      <c r="AJ216" s="190"/>
      <c r="AK216" s="190"/>
      <c r="AL216" s="190"/>
      <c r="AM216" s="229" t="s">
        <v>2500</v>
      </c>
      <c r="AN216" s="189"/>
      <c r="AO216" s="223"/>
      <c r="AP216" s="223"/>
      <c r="AQ216" s="190"/>
      <c r="AR216" s="190"/>
      <c r="AS216" s="190"/>
      <c r="AT216" s="190"/>
      <c r="AU216" s="223"/>
      <c r="AV216" s="223"/>
      <c r="AW216" s="506" t="s">
        <v>377</v>
      </c>
      <c r="AX216" s="200" t="s">
        <v>78</v>
      </c>
      <c r="AY216" s="190"/>
      <c r="AZ216" s="203"/>
      <c r="BA216" s="203"/>
      <c r="BB216" s="203"/>
      <c r="BC216" s="203"/>
      <c r="BD216" s="203"/>
      <c r="BE216" s="203"/>
      <c r="BF216" s="203"/>
      <c r="BG216" s="203"/>
      <c r="BH216" s="203"/>
      <c r="BI216" s="203"/>
      <c r="BJ216" s="203"/>
      <c r="BK216" s="203"/>
      <c r="BL216" s="203"/>
      <c r="BM216" s="203"/>
      <c r="BN216" s="203"/>
      <c r="BO216" s="203"/>
      <c r="BP216" s="203"/>
      <c r="BQ216" s="203"/>
      <c r="BR216" s="203"/>
      <c r="BS216" s="203"/>
      <c r="BT216" s="191"/>
      <c r="BU216" s="190"/>
      <c r="BV216" s="186">
        <v>0</v>
      </c>
      <c r="BW216" s="186">
        <v>0</v>
      </c>
      <c r="BX216" s="186">
        <f t="shared" si="36"/>
        <v>0</v>
      </c>
      <c r="BY216" s="186">
        <v>11</v>
      </c>
      <c r="BZ216" s="190"/>
      <c r="CA216" s="190"/>
      <c r="CB216" s="190"/>
    </row>
    <row r="217" spans="1:80" ht="15.75" customHeight="1">
      <c r="A217" s="186">
        <f t="shared" si="39"/>
        <v>208</v>
      </c>
      <c r="B217" s="217" t="s">
        <v>262</v>
      </c>
      <c r="C217" s="334" t="s">
        <v>997</v>
      </c>
      <c r="D217" s="343" t="s">
        <v>5444</v>
      </c>
      <c r="E217" s="190" t="s">
        <v>5444</v>
      </c>
      <c r="F217" s="192" t="s">
        <v>12</v>
      </c>
      <c r="G217" s="186" t="s">
        <v>2378</v>
      </c>
      <c r="H217" s="186" t="s">
        <v>9</v>
      </c>
      <c r="I217" s="186" t="s">
        <v>446</v>
      </c>
      <c r="J217" s="186" t="s">
        <v>447</v>
      </c>
      <c r="K217" s="192"/>
      <c r="L217" s="190" t="s">
        <v>4707</v>
      </c>
      <c r="M217" s="193" t="s">
        <v>70</v>
      </c>
      <c r="N217" s="212"/>
      <c r="O217" s="193"/>
      <c r="P217" s="491"/>
      <c r="Q217" s="196" t="str">
        <f t="shared" ca="1" si="35"/>
        <v>122 Tahun 2 Bulan</v>
      </c>
      <c r="R217" s="190"/>
      <c r="S217" s="222"/>
      <c r="T217" s="198" t="str">
        <f t="shared" ca="1" si="37"/>
        <v>122Tahun</v>
      </c>
      <c r="U217" s="199" t="str">
        <f t="shared" ca="1" si="38"/>
        <v>3Bulan</v>
      </c>
      <c r="V217" s="186"/>
      <c r="W217" s="189" t="s">
        <v>448</v>
      </c>
      <c r="X217" s="217" t="s">
        <v>4277</v>
      </c>
      <c r="Y217" s="190"/>
      <c r="Z217" s="207"/>
      <c r="AA217" s="243"/>
      <c r="AB217" s="186"/>
      <c r="AC217" s="190"/>
      <c r="AD217" s="190"/>
      <c r="AE217" s="190"/>
      <c r="AF217" s="190"/>
      <c r="AG217" s="190"/>
      <c r="AH217" s="190"/>
      <c r="AI217" s="190"/>
      <c r="AJ217" s="190"/>
      <c r="AK217" s="190"/>
      <c r="AL217" s="190"/>
      <c r="AM217" s="229"/>
      <c r="AN217" s="189"/>
      <c r="AO217" s="223"/>
      <c r="AP217" s="223"/>
      <c r="AQ217" s="190"/>
      <c r="AR217" s="190"/>
      <c r="AS217" s="190"/>
      <c r="AT217" s="190"/>
      <c r="AU217" s="223"/>
      <c r="AV217" s="223"/>
      <c r="AW217" s="506"/>
      <c r="AX217" s="200"/>
      <c r="AY217" s="190"/>
      <c r="AZ217" s="203"/>
      <c r="BA217" s="203"/>
      <c r="BB217" s="203"/>
      <c r="BC217" s="203"/>
      <c r="BD217" s="203"/>
      <c r="BE217" s="203"/>
      <c r="BF217" s="203"/>
      <c r="BG217" s="203"/>
      <c r="BH217" s="203"/>
      <c r="BI217" s="203"/>
      <c r="BJ217" s="203"/>
      <c r="BK217" s="203"/>
      <c r="BL217" s="203"/>
      <c r="BM217" s="203"/>
      <c r="BN217" s="203"/>
      <c r="BO217" s="203"/>
      <c r="BP217" s="203"/>
      <c r="BQ217" s="203"/>
      <c r="BR217" s="203"/>
      <c r="BS217" s="203"/>
      <c r="BT217" s="191"/>
      <c r="BU217" s="190"/>
      <c r="BV217" s="186"/>
      <c r="BW217" s="186"/>
      <c r="BX217" s="186"/>
      <c r="BY217" s="186"/>
      <c r="BZ217" s="190"/>
      <c r="CA217" s="190"/>
      <c r="CB217" s="190"/>
    </row>
    <row r="218" spans="1:80">
      <c r="A218" s="186">
        <f t="shared" si="39"/>
        <v>209</v>
      </c>
      <c r="B218" s="217" t="s">
        <v>262</v>
      </c>
      <c r="C218" s="228" t="s">
        <v>4623</v>
      </c>
      <c r="D218" s="217" t="s">
        <v>4624</v>
      </c>
      <c r="E218" s="190" t="s">
        <v>4625</v>
      </c>
      <c r="F218" s="192" t="s">
        <v>12</v>
      </c>
      <c r="G218" s="186" t="s">
        <v>2378</v>
      </c>
      <c r="H218" s="186" t="s">
        <v>9</v>
      </c>
      <c r="I218" s="186" t="s">
        <v>446</v>
      </c>
      <c r="J218" s="186" t="s">
        <v>447</v>
      </c>
      <c r="K218" s="192" t="s">
        <v>1212</v>
      </c>
      <c r="L218" s="217" t="s">
        <v>4626</v>
      </c>
      <c r="M218" s="186" t="s">
        <v>85</v>
      </c>
      <c r="N218" s="186" t="s">
        <v>2604</v>
      </c>
      <c r="O218" s="186" t="s">
        <v>639</v>
      </c>
      <c r="P218" s="493">
        <v>34650</v>
      </c>
      <c r="Q218" s="186" t="str">
        <f t="shared" ca="1" si="35"/>
        <v>27 Tahun 3 Bulan</v>
      </c>
      <c r="R218" s="236">
        <v>44540</v>
      </c>
      <c r="S218" s="236">
        <v>44540</v>
      </c>
      <c r="T218" s="198" t="str">
        <f t="shared" ca="1" si="37"/>
        <v>0Tahun</v>
      </c>
      <c r="U218" s="199" t="str">
        <f t="shared" ca="1" si="38"/>
        <v>3Bulan</v>
      </c>
      <c r="V218" s="186" t="s">
        <v>73</v>
      </c>
      <c r="W218" s="189" t="s">
        <v>448</v>
      </c>
      <c r="X218" s="217" t="s">
        <v>5445</v>
      </c>
      <c r="Y218" s="190" t="s">
        <v>4627</v>
      </c>
      <c r="Z218" s="217" t="s">
        <v>4632</v>
      </c>
      <c r="AA218" s="251" t="s">
        <v>4628</v>
      </c>
      <c r="AB218" s="186" t="s">
        <v>76</v>
      </c>
      <c r="AC218" s="190" t="s">
        <v>412</v>
      </c>
      <c r="AD218" s="190" t="s">
        <v>412</v>
      </c>
      <c r="AE218" s="190" t="s">
        <v>412</v>
      </c>
      <c r="AF218" s="190" t="s">
        <v>412</v>
      </c>
      <c r="AG218" s="190" t="s">
        <v>412</v>
      </c>
      <c r="AH218" s="190" t="s">
        <v>412</v>
      </c>
      <c r="AI218" s="190" t="s">
        <v>412</v>
      </c>
      <c r="AJ218" s="190" t="s">
        <v>412</v>
      </c>
      <c r="AK218" s="190" t="s">
        <v>412</v>
      </c>
      <c r="AL218" s="190" t="s">
        <v>412</v>
      </c>
      <c r="AM218" s="217" t="s">
        <v>4629</v>
      </c>
      <c r="AN218" s="217" t="s">
        <v>4630</v>
      </c>
      <c r="AO218" s="190" t="s">
        <v>4631</v>
      </c>
      <c r="AP218" s="217" t="s">
        <v>4632</v>
      </c>
      <c r="AQ218" s="190" t="s">
        <v>412</v>
      </c>
      <c r="AR218" s="190" t="s">
        <v>412</v>
      </c>
      <c r="AS218" s="190" t="s">
        <v>412</v>
      </c>
      <c r="AT218" s="190" t="s">
        <v>412</v>
      </c>
      <c r="AU218" s="190" t="s">
        <v>412</v>
      </c>
      <c r="AV218" s="190" t="s">
        <v>412</v>
      </c>
      <c r="AW218" s="516" t="s">
        <v>412</v>
      </c>
      <c r="AX218" s="190" t="s">
        <v>412</v>
      </c>
      <c r="AY218" s="190" t="s">
        <v>412</v>
      </c>
      <c r="AZ218" s="203">
        <v>3500000</v>
      </c>
      <c r="BA218" s="203">
        <v>0</v>
      </c>
      <c r="BB218" s="203"/>
      <c r="BC218" s="203"/>
      <c r="BD218" s="203"/>
      <c r="BE218" s="203"/>
      <c r="BF218" s="203"/>
      <c r="BG218" s="203"/>
      <c r="BH218" s="203"/>
      <c r="BI218" s="203"/>
      <c r="BJ218" s="203"/>
      <c r="BK218" s="203"/>
      <c r="BL218" s="203">
        <v>200000</v>
      </c>
      <c r="BM218" s="203">
        <v>350000</v>
      </c>
      <c r="BN218" s="203">
        <v>35000</v>
      </c>
      <c r="BO218" s="203">
        <v>500000</v>
      </c>
      <c r="BP218" s="203">
        <v>1500000</v>
      </c>
      <c r="BQ218" s="203">
        <v>1000000</v>
      </c>
      <c r="BR218" s="203"/>
      <c r="BS218" s="203"/>
      <c r="BT218" s="186"/>
      <c r="BU218" s="190"/>
      <c r="BV218" s="186">
        <v>0</v>
      </c>
      <c r="BW218" s="186">
        <v>0</v>
      </c>
      <c r="BX218" s="186">
        <f>BV218-BW218</f>
        <v>0</v>
      </c>
      <c r="BY218" s="186">
        <v>1</v>
      </c>
      <c r="BZ218" s="190"/>
      <c r="CA218" s="190"/>
      <c r="CB218" s="190"/>
    </row>
    <row r="219" spans="1:80">
      <c r="A219" s="186">
        <f t="shared" si="39"/>
        <v>210</v>
      </c>
      <c r="B219" s="217" t="s">
        <v>262</v>
      </c>
      <c r="C219" s="228" t="s">
        <v>4658</v>
      </c>
      <c r="D219" s="250" t="s">
        <v>4932</v>
      </c>
      <c r="E219" s="190" t="s">
        <v>4933</v>
      </c>
      <c r="F219" s="192" t="s">
        <v>12</v>
      </c>
      <c r="G219" s="186" t="s">
        <v>2378</v>
      </c>
      <c r="H219" s="186" t="s">
        <v>4915</v>
      </c>
      <c r="I219" s="202" t="s">
        <v>176</v>
      </c>
      <c r="J219" s="186" t="s">
        <v>4715</v>
      </c>
      <c r="K219" s="192" t="s">
        <v>3379</v>
      </c>
      <c r="L219" s="217" t="s">
        <v>3379</v>
      </c>
      <c r="M219" s="186" t="s">
        <v>85</v>
      </c>
      <c r="N219" s="186" t="s">
        <v>2604</v>
      </c>
      <c r="O219" s="186" t="s">
        <v>4934</v>
      </c>
      <c r="P219" s="493">
        <v>35945</v>
      </c>
      <c r="Q219" s="186" t="str">
        <f t="shared" ca="1" si="35"/>
        <v>23 Tahun 9 Bulan</v>
      </c>
      <c r="R219" s="186" t="s">
        <v>3379</v>
      </c>
      <c r="S219" s="236">
        <v>44558</v>
      </c>
      <c r="T219" s="198" t="str">
        <f t="shared" ca="1" si="37"/>
        <v>0Tahun</v>
      </c>
      <c r="U219" s="199" t="str">
        <f t="shared" ca="1" si="38"/>
        <v>2Bulan</v>
      </c>
      <c r="V219" s="186" t="s">
        <v>4935</v>
      </c>
      <c r="W219" s="217" t="s">
        <v>111</v>
      </c>
      <c r="X219" s="217" t="s">
        <v>5446</v>
      </c>
      <c r="Y219" s="190" t="s">
        <v>412</v>
      </c>
      <c r="Z219" s="190" t="s">
        <v>4936</v>
      </c>
      <c r="AA219" s="346">
        <v>0</v>
      </c>
      <c r="AB219" s="186" t="s">
        <v>412</v>
      </c>
      <c r="AC219" s="190" t="s">
        <v>412</v>
      </c>
      <c r="AD219" s="190" t="s">
        <v>412</v>
      </c>
      <c r="AE219" s="190" t="s">
        <v>412</v>
      </c>
      <c r="AF219" s="190" t="s">
        <v>412</v>
      </c>
      <c r="AG219" s="190" t="s">
        <v>412</v>
      </c>
      <c r="AH219" s="190" t="s">
        <v>412</v>
      </c>
      <c r="AI219" s="190" t="s">
        <v>412</v>
      </c>
      <c r="AJ219" s="190" t="s">
        <v>412</v>
      </c>
      <c r="AK219" s="190" t="s">
        <v>412</v>
      </c>
      <c r="AL219" s="190" t="s">
        <v>412</v>
      </c>
      <c r="AM219" s="313"/>
      <c r="AN219" s="217"/>
      <c r="AO219" s="190"/>
      <c r="AP219" s="217"/>
      <c r="AQ219" s="190"/>
      <c r="AR219" s="190"/>
      <c r="AS219" s="190"/>
      <c r="AT219" s="190"/>
      <c r="AU219" s="190"/>
      <c r="AV219" s="190"/>
      <c r="AW219" s="524"/>
      <c r="AX219" s="313"/>
      <c r="AY219" s="190"/>
      <c r="AZ219" s="203"/>
      <c r="BA219" s="203"/>
      <c r="BB219" s="203"/>
      <c r="BC219" s="203"/>
      <c r="BD219" s="203"/>
      <c r="BE219" s="203"/>
      <c r="BF219" s="203"/>
      <c r="BG219" s="203"/>
      <c r="BH219" s="203"/>
      <c r="BI219" s="203"/>
      <c r="BJ219" s="203"/>
      <c r="BK219" s="203">
        <v>2000000</v>
      </c>
      <c r="BL219" s="203"/>
      <c r="BM219" s="203"/>
      <c r="BN219" s="203"/>
      <c r="BO219" s="203"/>
      <c r="BP219" s="203"/>
      <c r="BQ219" s="203"/>
      <c r="BR219" s="203"/>
      <c r="BS219" s="203"/>
      <c r="BT219" s="263"/>
      <c r="BU219" s="190" t="s">
        <v>4715</v>
      </c>
      <c r="BV219" s="471"/>
      <c r="BW219" s="471"/>
      <c r="BX219" s="471"/>
      <c r="BY219" s="471"/>
      <c r="BZ219" s="190"/>
      <c r="CA219" s="190"/>
      <c r="CB219" s="190"/>
    </row>
    <row r="220" spans="1:80">
      <c r="A220" s="186">
        <f t="shared" si="39"/>
        <v>211</v>
      </c>
      <c r="B220" s="217" t="s">
        <v>262</v>
      </c>
      <c r="C220" s="228" t="s">
        <v>5320</v>
      </c>
      <c r="D220" s="250" t="s">
        <v>1332</v>
      </c>
      <c r="E220" s="190" t="s">
        <v>2634</v>
      </c>
      <c r="F220" s="192" t="s">
        <v>12</v>
      </c>
      <c r="G220" s="186" t="s">
        <v>2378</v>
      </c>
      <c r="H220" s="186" t="s">
        <v>1015</v>
      </c>
      <c r="I220" s="202" t="s">
        <v>176</v>
      </c>
      <c r="J220" s="186" t="s">
        <v>1015</v>
      </c>
      <c r="K220" s="192" t="s">
        <v>1212</v>
      </c>
      <c r="L220" s="217"/>
      <c r="M220" s="186" t="s">
        <v>85</v>
      </c>
      <c r="N220" s="186" t="s">
        <v>2604</v>
      </c>
      <c r="O220" s="186" t="s">
        <v>579</v>
      </c>
      <c r="P220" s="493">
        <v>36331</v>
      </c>
      <c r="Q220" s="186" t="str">
        <f t="shared" ca="1" si="35"/>
        <v>22 Tahun 8 Bulan</v>
      </c>
      <c r="R220" s="236">
        <v>44599</v>
      </c>
      <c r="S220" s="236">
        <v>44599</v>
      </c>
      <c r="T220" s="198" t="str">
        <f t="shared" ca="1" si="37"/>
        <v>0Tahun</v>
      </c>
      <c r="U220" s="199" t="str">
        <f t="shared" ca="1" si="38"/>
        <v>1Bulan</v>
      </c>
      <c r="V220" s="186" t="s">
        <v>73</v>
      </c>
      <c r="W220" s="217" t="s">
        <v>111</v>
      </c>
      <c r="X220" s="217"/>
      <c r="Y220" s="190" t="s">
        <v>412</v>
      </c>
      <c r="Z220" s="190" t="s">
        <v>5060</v>
      </c>
      <c r="AA220" s="251" t="s">
        <v>5061</v>
      </c>
      <c r="AB220" s="186" t="s">
        <v>76</v>
      </c>
      <c r="AC220" s="190" t="s">
        <v>412</v>
      </c>
      <c r="AD220" s="190" t="s">
        <v>412</v>
      </c>
      <c r="AE220" s="190" t="s">
        <v>412</v>
      </c>
      <c r="AF220" s="190" t="s">
        <v>412</v>
      </c>
      <c r="AG220" s="190" t="s">
        <v>412</v>
      </c>
      <c r="AH220" s="190" t="s">
        <v>412</v>
      </c>
      <c r="AI220" s="190" t="s">
        <v>412</v>
      </c>
      <c r="AJ220" s="190" t="s">
        <v>412</v>
      </c>
      <c r="AK220" s="190" t="s">
        <v>412</v>
      </c>
      <c r="AL220" s="190" t="s">
        <v>412</v>
      </c>
      <c r="AM220" s="313"/>
      <c r="AN220" s="217" t="s">
        <v>5062</v>
      </c>
      <c r="AO220" s="190" t="s">
        <v>5063</v>
      </c>
      <c r="AP220" s="190" t="s">
        <v>5064</v>
      </c>
      <c r="AQ220" s="190" t="s">
        <v>412</v>
      </c>
      <c r="AR220" s="190" t="s">
        <v>412</v>
      </c>
      <c r="AS220" s="190" t="s">
        <v>412</v>
      </c>
      <c r="AT220" s="190" t="s">
        <v>412</v>
      </c>
      <c r="AU220" s="190" t="s">
        <v>412</v>
      </c>
      <c r="AV220" s="190" t="s">
        <v>412</v>
      </c>
      <c r="AW220" s="516">
        <v>3209196006990010</v>
      </c>
      <c r="AX220" s="217" t="s">
        <v>5065</v>
      </c>
      <c r="AY220" s="190" t="s">
        <v>412</v>
      </c>
      <c r="AZ220" s="203">
        <v>2000000</v>
      </c>
      <c r="BA220" s="203">
        <v>500000</v>
      </c>
      <c r="BB220" s="203"/>
      <c r="BC220" s="203"/>
      <c r="BD220" s="203"/>
      <c r="BE220" s="203"/>
      <c r="BF220" s="203"/>
      <c r="BG220" s="203">
        <v>200000</v>
      </c>
      <c r="BH220" s="203"/>
      <c r="BI220" s="203"/>
      <c r="BJ220" s="203">
        <v>300000</v>
      </c>
      <c r="BK220" s="203"/>
      <c r="BL220" s="203"/>
      <c r="BM220" s="203"/>
      <c r="BN220" s="203"/>
      <c r="BO220" s="203"/>
      <c r="BP220" s="203"/>
      <c r="BQ220" s="203"/>
      <c r="BR220" s="203"/>
      <c r="BS220" s="203"/>
      <c r="BT220" s="227" t="s">
        <v>5066</v>
      </c>
      <c r="BU220" s="190"/>
      <c r="BV220" s="471"/>
      <c r="BW220" s="471"/>
      <c r="BX220" s="471"/>
      <c r="BY220" s="186">
        <v>0</v>
      </c>
      <c r="BZ220" s="190"/>
      <c r="CA220" s="190"/>
      <c r="CB220" s="190"/>
    </row>
    <row r="221" spans="1:80" ht="15.75" customHeight="1">
      <c r="A221" s="186">
        <f t="shared" si="39"/>
        <v>212</v>
      </c>
      <c r="B221" s="187" t="s">
        <v>262</v>
      </c>
      <c r="C221" s="188" t="s">
        <v>1140</v>
      </c>
      <c r="D221" s="189" t="s">
        <v>1141</v>
      </c>
      <c r="E221" s="190" t="s">
        <v>3086</v>
      </c>
      <c r="F221" s="191" t="s">
        <v>12</v>
      </c>
      <c r="G221" s="186" t="s">
        <v>2378</v>
      </c>
      <c r="H221" s="186" t="s">
        <v>174</v>
      </c>
      <c r="I221" s="202" t="s">
        <v>176</v>
      </c>
      <c r="J221" s="186" t="s">
        <v>174</v>
      </c>
      <c r="K221" s="192" t="s">
        <v>1212</v>
      </c>
      <c r="L221" s="190"/>
      <c r="M221" s="193" t="s">
        <v>85</v>
      </c>
      <c r="N221" s="205" t="s">
        <v>2604</v>
      </c>
      <c r="O221" s="194" t="s">
        <v>708</v>
      </c>
      <c r="P221" s="492">
        <v>36531</v>
      </c>
      <c r="Q221" s="186" t="str">
        <f t="shared" ca="1" si="35"/>
        <v>22 Tahun 2 Bulan</v>
      </c>
      <c r="R221" s="190"/>
      <c r="S221" s="197">
        <v>43479</v>
      </c>
      <c r="T221" s="198" t="str">
        <f t="shared" ca="1" si="37"/>
        <v>3Tahun</v>
      </c>
      <c r="U221" s="199" t="str">
        <f t="shared" ca="1" si="38"/>
        <v>1Bulan</v>
      </c>
      <c r="V221" s="186" t="s">
        <v>73</v>
      </c>
      <c r="W221" s="209"/>
      <c r="X221" s="217"/>
      <c r="Y221" s="190"/>
      <c r="Z221" s="187" t="s">
        <v>1142</v>
      </c>
      <c r="AA221" s="201" t="s">
        <v>1143</v>
      </c>
      <c r="AB221" s="202" t="s">
        <v>76</v>
      </c>
      <c r="AC221" s="190"/>
      <c r="AD221" s="190"/>
      <c r="AE221" s="190"/>
      <c r="AF221" s="190"/>
      <c r="AG221" s="190"/>
      <c r="AH221" s="190"/>
      <c r="AI221" s="190"/>
      <c r="AJ221" s="190"/>
      <c r="AK221" s="190"/>
      <c r="AL221" s="190"/>
      <c r="AM221" s="229" t="s">
        <v>4937</v>
      </c>
      <c r="AN221" s="189"/>
      <c r="AO221" s="193"/>
      <c r="AP221" s="193"/>
      <c r="AQ221" s="190"/>
      <c r="AR221" s="190"/>
      <c r="AS221" s="190"/>
      <c r="AT221" s="190"/>
      <c r="AU221" s="193"/>
      <c r="AV221" s="193">
        <v>0</v>
      </c>
      <c r="AW221" s="506" t="s">
        <v>1144</v>
      </c>
      <c r="AX221" s="200" t="s">
        <v>78</v>
      </c>
      <c r="AY221" s="190"/>
      <c r="AZ221" s="203">
        <v>1651827</v>
      </c>
      <c r="BA221" s="203">
        <v>500000</v>
      </c>
      <c r="BB221" s="203">
        <v>33037</v>
      </c>
      <c r="BC221" s="203"/>
      <c r="BD221" s="203"/>
      <c r="BE221" s="203"/>
      <c r="BF221" s="203"/>
      <c r="BG221" s="203">
        <v>300000</v>
      </c>
      <c r="BH221" s="203"/>
      <c r="BI221" s="203"/>
      <c r="BJ221" s="203"/>
      <c r="BK221" s="203"/>
      <c r="BL221" s="203"/>
      <c r="BM221" s="203"/>
      <c r="BN221" s="203"/>
      <c r="BO221" s="203"/>
      <c r="BP221" s="203"/>
      <c r="BQ221" s="203"/>
      <c r="BR221" s="203"/>
      <c r="BS221" s="203"/>
      <c r="BT221" s="202"/>
      <c r="BU221" s="190"/>
      <c r="BV221" s="186">
        <v>12</v>
      </c>
      <c r="BW221" s="186">
        <v>0</v>
      </c>
      <c r="BX221" s="186">
        <f>BV221-BW221</f>
        <v>12</v>
      </c>
      <c r="BY221" s="186">
        <v>12</v>
      </c>
      <c r="BZ221" s="190"/>
      <c r="CA221" s="190"/>
      <c r="CB221" s="190"/>
    </row>
    <row r="222" spans="1:80" ht="13.5" customHeight="1">
      <c r="A222" s="186">
        <f t="shared" si="39"/>
        <v>213</v>
      </c>
      <c r="B222" s="209" t="s">
        <v>262</v>
      </c>
      <c r="C222" s="228" t="s">
        <v>2822</v>
      </c>
      <c r="D222" s="327" t="s">
        <v>2817</v>
      </c>
      <c r="E222" s="190" t="s">
        <v>2826</v>
      </c>
      <c r="F222" s="186" t="s">
        <v>12</v>
      </c>
      <c r="G222" s="186" t="s">
        <v>2378</v>
      </c>
      <c r="H222" s="186" t="s">
        <v>98</v>
      </c>
      <c r="I222" s="202" t="s">
        <v>99</v>
      </c>
      <c r="J222" s="191" t="s">
        <v>99</v>
      </c>
      <c r="K222" s="192" t="s">
        <v>1212</v>
      </c>
      <c r="L222" s="190" t="s">
        <v>412</v>
      </c>
      <c r="M222" s="186" t="s">
        <v>85</v>
      </c>
      <c r="N222" s="212" t="s">
        <v>2604</v>
      </c>
      <c r="O222" s="186" t="s">
        <v>142</v>
      </c>
      <c r="P222" s="493">
        <v>37616</v>
      </c>
      <c r="Q222" s="196" t="str">
        <f t="shared" ca="1" si="35"/>
        <v>19 Tahun 2 Bulan</v>
      </c>
      <c r="R222" s="236">
        <v>44438</v>
      </c>
      <c r="S222" s="236">
        <v>44438</v>
      </c>
      <c r="T222" s="198" t="str">
        <f t="shared" ca="1" si="37"/>
        <v>0Tahun</v>
      </c>
      <c r="U222" s="199" t="str">
        <f t="shared" ca="1" si="38"/>
        <v>6Bulan</v>
      </c>
      <c r="V222" s="186" t="s">
        <v>73</v>
      </c>
      <c r="W222" s="217" t="s">
        <v>88</v>
      </c>
      <c r="X222" s="217" t="s">
        <v>412</v>
      </c>
      <c r="Y222" s="190"/>
      <c r="Z222" s="190" t="s">
        <v>2828</v>
      </c>
      <c r="AA222" s="251" t="s">
        <v>2829</v>
      </c>
      <c r="AB222" s="186" t="s">
        <v>76</v>
      </c>
      <c r="AC222" s="190"/>
      <c r="AD222" s="190"/>
      <c r="AE222" s="190"/>
      <c r="AF222" s="190"/>
      <c r="AG222" s="190"/>
      <c r="AH222" s="190"/>
      <c r="AI222" s="190"/>
      <c r="AJ222" s="190"/>
      <c r="AK222" s="190"/>
      <c r="AL222" s="190"/>
      <c r="AM222" s="313"/>
      <c r="AN222" s="217"/>
      <c r="AO222" s="190"/>
      <c r="AP222" s="190" t="s">
        <v>2828</v>
      </c>
      <c r="AQ222" s="190"/>
      <c r="AR222" s="190"/>
      <c r="AS222" s="190"/>
      <c r="AT222" s="190"/>
      <c r="AU222" s="193"/>
      <c r="AV222" s="186">
        <v>0</v>
      </c>
      <c r="AW222" s="509" t="s">
        <v>2831</v>
      </c>
      <c r="AX222" s="200" t="s">
        <v>78</v>
      </c>
      <c r="AY222" s="190"/>
      <c r="AZ222" s="203">
        <v>1500000</v>
      </c>
      <c r="BA222" s="203">
        <v>500000</v>
      </c>
      <c r="BB222" s="203"/>
      <c r="BC222" s="203"/>
      <c r="BD222" s="203"/>
      <c r="BE222" s="203"/>
      <c r="BF222" s="203"/>
      <c r="BG222" s="203"/>
      <c r="BH222" s="203"/>
      <c r="BI222" s="203"/>
      <c r="BJ222" s="203"/>
      <c r="BK222" s="203"/>
      <c r="BL222" s="203"/>
      <c r="BM222" s="203"/>
      <c r="BN222" s="203"/>
      <c r="BO222" s="203"/>
      <c r="BP222" s="203"/>
      <c r="BQ222" s="203"/>
      <c r="BR222" s="203"/>
      <c r="BS222" s="203"/>
      <c r="BT222" s="186"/>
      <c r="BU222" s="190"/>
      <c r="BV222" s="186">
        <v>0</v>
      </c>
      <c r="BW222" s="186">
        <v>0</v>
      </c>
      <c r="BX222" s="186">
        <f>BV222-BW222</f>
        <v>0</v>
      </c>
      <c r="BY222" s="186">
        <f>12-7</f>
        <v>5</v>
      </c>
      <c r="BZ222" s="190"/>
      <c r="CA222" s="190"/>
      <c r="CB222" s="190"/>
    </row>
    <row r="223" spans="1:80" ht="15.75" customHeight="1">
      <c r="A223" s="186">
        <f t="shared" si="39"/>
        <v>214</v>
      </c>
      <c r="B223" s="189" t="s">
        <v>262</v>
      </c>
      <c r="C223" s="228" t="s">
        <v>4127</v>
      </c>
      <c r="D223" s="268" t="s">
        <v>4390</v>
      </c>
      <c r="E223" s="190" t="s">
        <v>4391</v>
      </c>
      <c r="F223" s="192" t="s">
        <v>12</v>
      </c>
      <c r="G223" s="186" t="s">
        <v>2378</v>
      </c>
      <c r="H223" s="186" t="s">
        <v>98</v>
      </c>
      <c r="I223" s="202" t="s">
        <v>99</v>
      </c>
      <c r="J223" s="191" t="s">
        <v>99</v>
      </c>
      <c r="K223" s="192" t="s">
        <v>1212</v>
      </c>
      <c r="L223" s="190" t="s">
        <v>412</v>
      </c>
      <c r="M223" s="202" t="s">
        <v>85</v>
      </c>
      <c r="N223" s="205" t="s">
        <v>2604</v>
      </c>
      <c r="O223" s="193" t="s">
        <v>4392</v>
      </c>
      <c r="P223" s="491">
        <v>37683</v>
      </c>
      <c r="Q223" s="186" t="str">
        <f t="shared" ca="1" si="35"/>
        <v>19 Tahun 0 Bulan</v>
      </c>
      <c r="R223" s="236">
        <v>44494</v>
      </c>
      <c r="S223" s="236">
        <v>44494</v>
      </c>
      <c r="T223" s="198" t="str">
        <f t="shared" ca="1" si="37"/>
        <v>0Tahun</v>
      </c>
      <c r="U223" s="199" t="str">
        <f t="shared" ca="1" si="38"/>
        <v>4Bulan</v>
      </c>
      <c r="V223" s="186" t="s">
        <v>73</v>
      </c>
      <c r="W223" s="209" t="s">
        <v>88</v>
      </c>
      <c r="X223" s="217" t="s">
        <v>412</v>
      </c>
      <c r="Y223" s="190" t="s">
        <v>4393</v>
      </c>
      <c r="Z223" s="190" t="s">
        <v>4394</v>
      </c>
      <c r="AA223" s="201" t="s">
        <v>4395</v>
      </c>
      <c r="AB223" s="191" t="s">
        <v>76</v>
      </c>
      <c r="AC223" s="190" t="s">
        <v>412</v>
      </c>
      <c r="AD223" s="190" t="s">
        <v>412</v>
      </c>
      <c r="AE223" s="190" t="s">
        <v>412</v>
      </c>
      <c r="AF223" s="190" t="s">
        <v>412</v>
      </c>
      <c r="AG223" s="190" t="s">
        <v>412</v>
      </c>
      <c r="AH223" s="190" t="s">
        <v>412</v>
      </c>
      <c r="AI223" s="190" t="s">
        <v>412</v>
      </c>
      <c r="AJ223" s="190" t="s">
        <v>412</v>
      </c>
      <c r="AK223" s="190" t="s">
        <v>412</v>
      </c>
      <c r="AL223" s="190" t="s">
        <v>412</v>
      </c>
      <c r="AM223" s="359"/>
      <c r="AN223" s="189" t="s">
        <v>4396</v>
      </c>
      <c r="AO223" s="223" t="s">
        <v>4397</v>
      </c>
      <c r="AP223" s="190" t="s">
        <v>4394</v>
      </c>
      <c r="AQ223" s="190" t="s">
        <v>412</v>
      </c>
      <c r="AR223" s="190" t="s">
        <v>412</v>
      </c>
      <c r="AS223" s="190" t="s">
        <v>412</v>
      </c>
      <c r="AT223" s="190" t="s">
        <v>412</v>
      </c>
      <c r="AU223" s="190" t="s">
        <v>412</v>
      </c>
      <c r="AV223" s="186">
        <v>0</v>
      </c>
      <c r="AW223" s="509" t="s">
        <v>4398</v>
      </c>
      <c r="AX223" s="188" t="s">
        <v>78</v>
      </c>
      <c r="AY223" s="190" t="s">
        <v>412</v>
      </c>
      <c r="AZ223" s="203">
        <v>1300000</v>
      </c>
      <c r="BA223" s="203">
        <v>500000</v>
      </c>
      <c r="BB223" s="203"/>
      <c r="BC223" s="203"/>
      <c r="BD223" s="203"/>
      <c r="BE223" s="203"/>
      <c r="BF223" s="203"/>
      <c r="BG223" s="203"/>
      <c r="BH223" s="203"/>
      <c r="BI223" s="203"/>
      <c r="BJ223" s="203"/>
      <c r="BK223" s="203"/>
      <c r="BL223" s="203"/>
      <c r="BM223" s="203"/>
      <c r="BN223" s="203"/>
      <c r="BO223" s="203"/>
      <c r="BP223" s="203"/>
      <c r="BQ223" s="203"/>
      <c r="BR223" s="203"/>
      <c r="BS223" s="203"/>
      <c r="BT223" s="227" t="s">
        <v>4399</v>
      </c>
      <c r="BU223" s="190"/>
      <c r="BV223" s="186">
        <v>0</v>
      </c>
      <c r="BW223" s="186">
        <v>0</v>
      </c>
      <c r="BX223" s="186">
        <f>BV223-BW223</f>
        <v>0</v>
      </c>
      <c r="BY223" s="186">
        <f>12-9</f>
        <v>3</v>
      </c>
      <c r="BZ223" s="190"/>
      <c r="CA223" s="190"/>
      <c r="CB223" s="190"/>
    </row>
    <row r="224" spans="1:80" s="387" customFormat="1" ht="15.75" customHeight="1">
      <c r="A224" s="186">
        <f t="shared" si="39"/>
        <v>215</v>
      </c>
      <c r="B224" s="235" t="s">
        <v>262</v>
      </c>
      <c r="C224" s="334" t="s">
        <v>1956</v>
      </c>
      <c r="D224" s="235" t="s">
        <v>1957</v>
      </c>
      <c r="E224" s="190" t="s">
        <v>1957</v>
      </c>
      <c r="F224" s="192" t="s">
        <v>12</v>
      </c>
      <c r="G224" s="186" t="s">
        <v>2378</v>
      </c>
      <c r="H224" s="263" t="s">
        <v>121</v>
      </c>
      <c r="I224" s="263" t="s">
        <v>122</v>
      </c>
      <c r="J224" s="261" t="s">
        <v>123</v>
      </c>
      <c r="K224" s="263" t="s">
        <v>1212</v>
      </c>
      <c r="L224" s="262" t="s">
        <v>412</v>
      </c>
      <c r="M224" s="340" t="s">
        <v>70</v>
      </c>
      <c r="N224" s="556" t="s">
        <v>2604</v>
      </c>
      <c r="O224" s="244" t="s">
        <v>1158</v>
      </c>
      <c r="P224" s="498">
        <v>37193</v>
      </c>
      <c r="Q224" s="383" t="str">
        <f t="shared" ca="1" si="35"/>
        <v>20 Tahun 4 Bulan</v>
      </c>
      <c r="R224" s="399">
        <v>44344</v>
      </c>
      <c r="S224" s="399">
        <v>44344</v>
      </c>
      <c r="T224" s="384" t="str">
        <f t="shared" ca="1" si="37"/>
        <v>0Tahun</v>
      </c>
      <c r="U224" s="385" t="str">
        <f t="shared" ca="1" si="38"/>
        <v>9Bulan</v>
      </c>
      <c r="V224" s="263" t="s">
        <v>73</v>
      </c>
      <c r="W224" s="369" t="s">
        <v>88</v>
      </c>
      <c r="X224" s="313" t="s">
        <v>412</v>
      </c>
      <c r="Y224" s="262" t="s">
        <v>1931</v>
      </c>
      <c r="Z224" s="262" t="s">
        <v>2381</v>
      </c>
      <c r="AA224" s="331" t="s">
        <v>2382</v>
      </c>
      <c r="AB224" s="261" t="s">
        <v>76</v>
      </c>
      <c r="AC224" s="262" t="s">
        <v>412</v>
      </c>
      <c r="AD224" s="262" t="s">
        <v>412</v>
      </c>
      <c r="AE224" s="262" t="s">
        <v>412</v>
      </c>
      <c r="AF224" s="262" t="s">
        <v>412</v>
      </c>
      <c r="AG224" s="262" t="s">
        <v>412</v>
      </c>
      <c r="AH224" s="262" t="s">
        <v>412</v>
      </c>
      <c r="AI224" s="262" t="s">
        <v>412</v>
      </c>
      <c r="AJ224" s="262" t="s">
        <v>412</v>
      </c>
      <c r="AK224" s="262" t="s">
        <v>412</v>
      </c>
      <c r="AL224" s="262" t="s">
        <v>412</v>
      </c>
      <c r="AM224" s="369" t="s">
        <v>5145</v>
      </c>
      <c r="AN224" s="235" t="s">
        <v>2383</v>
      </c>
      <c r="AO224" s="237" t="s">
        <v>2384</v>
      </c>
      <c r="AP224" s="262" t="s">
        <v>2381</v>
      </c>
      <c r="AQ224" s="262"/>
      <c r="AR224" s="262"/>
      <c r="AS224" s="262"/>
      <c r="AT224" s="262"/>
      <c r="AU224" s="244"/>
      <c r="AV224" s="244">
        <v>0</v>
      </c>
      <c r="AW224" s="521" t="s">
        <v>1958</v>
      </c>
      <c r="AX224" s="341" t="s">
        <v>78</v>
      </c>
      <c r="AY224" s="262"/>
      <c r="AZ224" s="386">
        <v>1610000</v>
      </c>
      <c r="BA224" s="386">
        <v>390000</v>
      </c>
      <c r="BB224" s="386"/>
      <c r="BC224" s="386"/>
      <c r="BD224" s="386"/>
      <c r="BE224" s="386"/>
      <c r="BF224" s="386"/>
      <c r="BG224" s="386"/>
      <c r="BH224" s="386"/>
      <c r="BI224" s="386"/>
      <c r="BJ224" s="386"/>
      <c r="BK224" s="386"/>
      <c r="BL224" s="386"/>
      <c r="BM224" s="386"/>
      <c r="BN224" s="386"/>
      <c r="BO224" s="386"/>
      <c r="BP224" s="386"/>
      <c r="BQ224" s="386"/>
      <c r="BR224" s="386"/>
      <c r="BS224" s="386"/>
      <c r="BT224" s="261"/>
      <c r="BU224" s="262"/>
      <c r="BV224" s="263">
        <v>0</v>
      </c>
      <c r="BW224" s="263">
        <v>0</v>
      </c>
      <c r="BX224" s="263">
        <f>BV224-BW224</f>
        <v>0</v>
      </c>
      <c r="BY224" s="263">
        <f>12-4</f>
        <v>8</v>
      </c>
      <c r="BZ224" s="262"/>
      <c r="CA224" s="262"/>
      <c r="CB224" s="262"/>
    </row>
    <row r="225" spans="1:80" ht="15.75" customHeight="1">
      <c r="A225" s="186">
        <f t="shared" si="39"/>
        <v>216</v>
      </c>
      <c r="B225" s="187" t="s">
        <v>138</v>
      </c>
      <c r="C225" s="334" t="s">
        <v>997</v>
      </c>
      <c r="D225" s="189" t="s">
        <v>4985</v>
      </c>
      <c r="E225" s="190" t="s">
        <v>456</v>
      </c>
      <c r="F225" s="192" t="s">
        <v>12</v>
      </c>
      <c r="G225" s="186" t="s">
        <v>3177</v>
      </c>
      <c r="H225" s="186" t="s">
        <v>9</v>
      </c>
      <c r="I225" s="186" t="s">
        <v>446</v>
      </c>
      <c r="J225" s="192" t="s">
        <v>447</v>
      </c>
      <c r="K225" s="192" t="s">
        <v>4247</v>
      </c>
      <c r="L225" s="190" t="s">
        <v>4707</v>
      </c>
      <c r="M225" s="193" t="s">
        <v>85</v>
      </c>
      <c r="N225" s="205" t="s">
        <v>228</v>
      </c>
      <c r="O225" s="193"/>
      <c r="P225" s="491"/>
      <c r="Q225" s="196" t="str">
        <f t="shared" ca="1" si="35"/>
        <v>122 Tahun 2 Bulan</v>
      </c>
      <c r="R225" s="222"/>
      <c r="S225" s="330">
        <v>42860</v>
      </c>
      <c r="T225" s="198" t="str">
        <f t="shared" ca="1" si="37"/>
        <v>4Tahun</v>
      </c>
      <c r="U225" s="199" t="str">
        <f t="shared" ca="1" si="38"/>
        <v>10Bulan</v>
      </c>
      <c r="V225" s="186" t="s">
        <v>4247</v>
      </c>
      <c r="W225" s="189"/>
      <c r="X225" s="217" t="s">
        <v>5447</v>
      </c>
      <c r="Y225" s="190"/>
      <c r="Z225" s="190"/>
      <c r="AA225" s="201" t="s">
        <v>4608</v>
      </c>
      <c r="AB225" s="191" t="s">
        <v>354</v>
      </c>
      <c r="AC225" s="190"/>
      <c r="AD225" s="190"/>
      <c r="AE225" s="190"/>
      <c r="AF225" s="190"/>
      <c r="AG225" s="190"/>
      <c r="AH225" s="190"/>
      <c r="AI225" s="190"/>
      <c r="AJ225" s="190"/>
      <c r="AK225" s="190"/>
      <c r="AL225" s="190"/>
      <c r="AM225" s="369"/>
      <c r="AN225" s="189"/>
      <c r="AO225" s="223"/>
      <c r="AP225" s="190"/>
      <c r="AQ225" s="190"/>
      <c r="AR225" s="190"/>
      <c r="AS225" s="190"/>
      <c r="AT225" s="190"/>
      <c r="AU225" s="223"/>
      <c r="AV225" s="223"/>
      <c r="AW225" s="509"/>
      <c r="AX225" s="200"/>
      <c r="AY225" s="190"/>
      <c r="AZ225" s="203"/>
      <c r="BA225" s="203"/>
      <c r="BB225" s="203"/>
      <c r="BC225" s="203"/>
      <c r="BD225" s="203"/>
      <c r="BE225" s="203"/>
      <c r="BF225" s="203"/>
      <c r="BG225" s="203"/>
      <c r="BH225" s="203"/>
      <c r="BI225" s="203"/>
      <c r="BJ225" s="203"/>
      <c r="BK225" s="203"/>
      <c r="BL225" s="203"/>
      <c r="BM225" s="203"/>
      <c r="BN225" s="203"/>
      <c r="BO225" s="203"/>
      <c r="BP225" s="203"/>
      <c r="BQ225" s="203"/>
      <c r="BR225" s="203"/>
      <c r="BS225" s="203"/>
      <c r="BT225" s="191"/>
      <c r="BU225" s="190"/>
      <c r="BV225" s="186">
        <v>0</v>
      </c>
      <c r="BW225" s="186">
        <v>0</v>
      </c>
      <c r="BX225" s="186">
        <f>BV225-BW225</f>
        <v>0</v>
      </c>
      <c r="BY225" s="263"/>
      <c r="BZ225" s="190"/>
      <c r="CA225" s="190"/>
      <c r="CB225" s="190"/>
    </row>
    <row r="226" spans="1:80" ht="15.75" customHeight="1">
      <c r="A226" s="186">
        <f t="shared" si="39"/>
        <v>217</v>
      </c>
      <c r="B226" s="187" t="s">
        <v>138</v>
      </c>
      <c r="C226" s="144" t="s">
        <v>623</v>
      </c>
      <c r="D226" s="189" t="s">
        <v>3977</v>
      </c>
      <c r="E226" s="190" t="s">
        <v>624</v>
      </c>
      <c r="F226" s="193" t="s">
        <v>12</v>
      </c>
      <c r="G226" s="186" t="s">
        <v>3177</v>
      </c>
      <c r="H226" s="186" t="s">
        <v>9</v>
      </c>
      <c r="I226" s="186" t="s">
        <v>446</v>
      </c>
      <c r="J226" s="192" t="s">
        <v>447</v>
      </c>
      <c r="K226" s="192" t="s">
        <v>1212</v>
      </c>
      <c r="L226" s="190" t="s">
        <v>5347</v>
      </c>
      <c r="M226" s="193" t="s">
        <v>85</v>
      </c>
      <c r="N226" s="212" t="s">
        <v>2604</v>
      </c>
      <c r="O226" s="194" t="s">
        <v>72</v>
      </c>
      <c r="P226" s="492">
        <v>33110</v>
      </c>
      <c r="Q226" s="196" t="str">
        <f t="shared" ca="1" si="35"/>
        <v>31 Tahun 6 Bulan</v>
      </c>
      <c r="R226" s="222"/>
      <c r="S226" s="197">
        <v>43690</v>
      </c>
      <c r="T226" s="198" t="str">
        <f t="shared" ca="1" si="37"/>
        <v>2Tahun</v>
      </c>
      <c r="U226" s="199" t="str">
        <f t="shared" ca="1" si="38"/>
        <v>7Bulan</v>
      </c>
      <c r="V226" s="186"/>
      <c r="W226" s="189" t="s">
        <v>448</v>
      </c>
      <c r="X226" s="217" t="s">
        <v>5448</v>
      </c>
      <c r="Y226" s="190"/>
      <c r="Z226" s="187" t="s">
        <v>625</v>
      </c>
      <c r="AA226" s="201" t="s">
        <v>626</v>
      </c>
      <c r="AB226" s="202" t="s">
        <v>114</v>
      </c>
      <c r="AC226" s="190"/>
      <c r="AD226" s="190"/>
      <c r="AE226" s="190"/>
      <c r="AF226" s="190"/>
      <c r="AG226" s="190"/>
      <c r="AH226" s="190"/>
      <c r="AI226" s="190"/>
      <c r="AJ226" s="190"/>
      <c r="AK226" s="190"/>
      <c r="AL226" s="190"/>
      <c r="AM226" s="187" t="s">
        <v>2927</v>
      </c>
      <c r="AN226" s="189"/>
      <c r="AO226" s="223"/>
      <c r="AP226" s="190"/>
      <c r="AQ226" s="190"/>
      <c r="AR226" s="190"/>
      <c r="AS226" s="190"/>
      <c r="AT226" s="190"/>
      <c r="AU226" s="223"/>
      <c r="AV226" s="223"/>
      <c r="AW226" s="506" t="s">
        <v>627</v>
      </c>
      <c r="AX226" s="200" t="s">
        <v>628</v>
      </c>
      <c r="AY226" s="190"/>
      <c r="AZ226" s="203"/>
      <c r="BA226" s="203"/>
      <c r="BB226" s="203"/>
      <c r="BC226" s="203"/>
      <c r="BD226" s="203"/>
      <c r="BE226" s="203"/>
      <c r="BF226" s="203"/>
      <c r="BG226" s="203"/>
      <c r="BH226" s="203"/>
      <c r="BI226" s="203"/>
      <c r="BJ226" s="203"/>
      <c r="BK226" s="203"/>
      <c r="BL226" s="203"/>
      <c r="BM226" s="203"/>
      <c r="BN226" s="203"/>
      <c r="BO226" s="203"/>
      <c r="BP226" s="203"/>
      <c r="BQ226" s="203"/>
      <c r="BR226" s="203"/>
      <c r="BS226" s="203"/>
      <c r="BT226" s="191"/>
      <c r="BU226" s="190"/>
      <c r="BV226" s="186"/>
      <c r="BW226" s="186"/>
      <c r="BX226" s="186"/>
      <c r="BY226" s="263"/>
      <c r="BZ226" s="190"/>
      <c r="CA226" s="190"/>
      <c r="CB226" s="190"/>
    </row>
    <row r="227" spans="1:80" ht="15.75" customHeight="1">
      <c r="A227" s="186">
        <f t="shared" si="39"/>
        <v>218</v>
      </c>
      <c r="B227" s="187" t="s">
        <v>138</v>
      </c>
      <c r="C227" s="228" t="s">
        <v>5348</v>
      </c>
      <c r="D227" s="189" t="s">
        <v>4048</v>
      </c>
      <c r="E227" s="190" t="s">
        <v>2723</v>
      </c>
      <c r="F227" s="192" t="s">
        <v>12</v>
      </c>
      <c r="G227" s="186" t="s">
        <v>3177</v>
      </c>
      <c r="H227" s="186" t="s">
        <v>9</v>
      </c>
      <c r="I227" s="186" t="s">
        <v>446</v>
      </c>
      <c r="J227" s="192" t="s">
        <v>447</v>
      </c>
      <c r="K227" s="192" t="s">
        <v>1212</v>
      </c>
      <c r="L227" s="190" t="s">
        <v>5347</v>
      </c>
      <c r="M227" s="193" t="s">
        <v>85</v>
      </c>
      <c r="N227" s="205"/>
      <c r="O227" s="193"/>
      <c r="P227" s="492">
        <v>23894</v>
      </c>
      <c r="Q227" s="196" t="str">
        <f t="shared" ca="1" si="35"/>
        <v>56 Tahun 9 Bulan</v>
      </c>
      <c r="R227" s="222"/>
      <c r="S227" s="197">
        <v>43119</v>
      </c>
      <c r="T227" s="198" t="str">
        <f t="shared" ca="1" si="37"/>
        <v>4Tahun</v>
      </c>
      <c r="U227" s="199" t="str">
        <f t="shared" ca="1" si="38"/>
        <v>1Bulan</v>
      </c>
      <c r="V227" s="186"/>
      <c r="W227" s="189" t="s">
        <v>448</v>
      </c>
      <c r="X227" s="217" t="s">
        <v>5449</v>
      </c>
      <c r="Y227" s="190"/>
      <c r="Z227" s="187" t="s">
        <v>582</v>
      </c>
      <c r="AA227" s="201"/>
      <c r="AB227" s="191"/>
      <c r="AC227" s="190"/>
      <c r="AD227" s="190"/>
      <c r="AE227" s="190"/>
      <c r="AF227" s="190"/>
      <c r="AG227" s="190"/>
      <c r="AH227" s="190"/>
      <c r="AI227" s="190"/>
      <c r="AJ227" s="190"/>
      <c r="AK227" s="190"/>
      <c r="AL227" s="190"/>
      <c r="AM227" s="369"/>
      <c r="AN227" s="189"/>
      <c r="AO227" s="223"/>
      <c r="AP227" s="190"/>
      <c r="AQ227" s="190"/>
      <c r="AR227" s="190"/>
      <c r="AS227" s="190"/>
      <c r="AT227" s="190"/>
      <c r="AU227" s="223"/>
      <c r="AV227" s="223"/>
      <c r="AW227" s="506" t="s">
        <v>583</v>
      </c>
      <c r="AX227" s="200" t="s">
        <v>78</v>
      </c>
      <c r="AY227" s="190"/>
      <c r="AZ227" s="203"/>
      <c r="BA227" s="203"/>
      <c r="BB227" s="203"/>
      <c r="BC227" s="203"/>
      <c r="BD227" s="203"/>
      <c r="BE227" s="203"/>
      <c r="BF227" s="203"/>
      <c r="BG227" s="203"/>
      <c r="BH227" s="203"/>
      <c r="BI227" s="203"/>
      <c r="BJ227" s="203"/>
      <c r="BK227" s="203"/>
      <c r="BL227" s="203"/>
      <c r="BM227" s="203"/>
      <c r="BN227" s="203"/>
      <c r="BO227" s="203"/>
      <c r="BP227" s="203"/>
      <c r="BQ227" s="203"/>
      <c r="BR227" s="203"/>
      <c r="BS227" s="203"/>
      <c r="BT227" s="191"/>
      <c r="BU227" s="190"/>
      <c r="BV227" s="186">
        <v>0</v>
      </c>
      <c r="BW227" s="186">
        <v>0</v>
      </c>
      <c r="BX227" s="186">
        <f>BV227-BW227</f>
        <v>0</v>
      </c>
      <c r="BY227" s="263"/>
      <c r="BZ227" s="190"/>
      <c r="CA227" s="190"/>
      <c r="CB227" s="190"/>
    </row>
    <row r="228" spans="1:80" ht="15.75" customHeight="1">
      <c r="A228" s="186">
        <f t="shared" si="39"/>
        <v>219</v>
      </c>
      <c r="B228" s="187" t="s">
        <v>138</v>
      </c>
      <c r="C228" s="334" t="s">
        <v>997</v>
      </c>
      <c r="D228" s="189" t="s">
        <v>4103</v>
      </c>
      <c r="E228" s="190" t="s">
        <v>581</v>
      </c>
      <c r="F228" s="193" t="s">
        <v>12</v>
      </c>
      <c r="G228" s="186" t="s">
        <v>3177</v>
      </c>
      <c r="H228" s="186" t="s">
        <v>9</v>
      </c>
      <c r="I228" s="186" t="s">
        <v>446</v>
      </c>
      <c r="J228" s="192" t="s">
        <v>447</v>
      </c>
      <c r="K228" s="192" t="s">
        <v>1212</v>
      </c>
      <c r="L228" s="190"/>
      <c r="M228" s="202" t="s">
        <v>85</v>
      </c>
      <c r="N228" s="205"/>
      <c r="O228" s="193"/>
      <c r="P228" s="491"/>
      <c r="Q228" s="196" t="str">
        <f t="shared" ca="1" si="35"/>
        <v>122 Tahun 2 Bulan</v>
      </c>
      <c r="R228" s="222"/>
      <c r="S228" s="399"/>
      <c r="T228" s="198" t="str">
        <f t="shared" ca="1" si="37"/>
        <v>122Tahun</v>
      </c>
      <c r="U228" s="199" t="str">
        <f t="shared" ca="1" si="38"/>
        <v>3Bulan</v>
      </c>
      <c r="V228" s="186"/>
      <c r="W228" s="189" t="s">
        <v>448</v>
      </c>
      <c r="X228" s="217"/>
      <c r="Y228" s="190"/>
      <c r="Z228" s="190"/>
      <c r="AA228" s="201"/>
      <c r="AB228" s="191"/>
      <c r="AC228" s="190"/>
      <c r="AD228" s="190"/>
      <c r="AE228" s="190"/>
      <c r="AF228" s="190"/>
      <c r="AG228" s="190"/>
      <c r="AH228" s="190"/>
      <c r="AI228" s="190"/>
      <c r="AJ228" s="190"/>
      <c r="AK228" s="190"/>
      <c r="AL228" s="190"/>
      <c r="AM228" s="369"/>
      <c r="AN228" s="189"/>
      <c r="AO228" s="223"/>
      <c r="AP228" s="190"/>
      <c r="AQ228" s="190"/>
      <c r="AR228" s="190"/>
      <c r="AS228" s="190"/>
      <c r="AT228" s="190"/>
      <c r="AU228" s="223"/>
      <c r="AV228" s="223"/>
      <c r="AW228" s="509"/>
      <c r="AX228" s="200"/>
      <c r="AY228" s="190"/>
      <c r="AZ228" s="203"/>
      <c r="BA228" s="203"/>
      <c r="BB228" s="203"/>
      <c r="BC228" s="203"/>
      <c r="BD228" s="203"/>
      <c r="BE228" s="203"/>
      <c r="BF228" s="203"/>
      <c r="BG228" s="203"/>
      <c r="BH228" s="203"/>
      <c r="BI228" s="203"/>
      <c r="BJ228" s="203"/>
      <c r="BK228" s="203"/>
      <c r="BL228" s="203"/>
      <c r="BM228" s="203"/>
      <c r="BN228" s="203"/>
      <c r="BO228" s="203"/>
      <c r="BP228" s="203"/>
      <c r="BQ228" s="203"/>
      <c r="BR228" s="203"/>
      <c r="BS228" s="203"/>
      <c r="BT228" s="191"/>
      <c r="BU228" s="190"/>
      <c r="BV228" s="186">
        <v>12</v>
      </c>
      <c r="BW228" s="186">
        <v>0</v>
      </c>
      <c r="BX228" s="186">
        <f>BV228-BW228</f>
        <v>12</v>
      </c>
      <c r="BY228" s="263"/>
      <c r="BZ228" s="190"/>
      <c r="CA228" s="190"/>
      <c r="CB228" s="190"/>
    </row>
    <row r="229" spans="1:80" ht="15.75" customHeight="1">
      <c r="A229" s="186">
        <f t="shared" si="39"/>
        <v>220</v>
      </c>
      <c r="B229" s="187" t="s">
        <v>138</v>
      </c>
      <c r="C229" s="334" t="s">
        <v>997</v>
      </c>
      <c r="D229" s="217" t="s">
        <v>4278</v>
      </c>
      <c r="E229" s="190" t="s">
        <v>3345</v>
      </c>
      <c r="F229" s="191" t="s">
        <v>12</v>
      </c>
      <c r="G229" s="186" t="s">
        <v>3177</v>
      </c>
      <c r="H229" s="186" t="s">
        <v>3213</v>
      </c>
      <c r="I229" s="202" t="s">
        <v>176</v>
      </c>
      <c r="J229" s="186" t="s">
        <v>3213</v>
      </c>
      <c r="K229" s="186"/>
      <c r="L229" s="217" t="s">
        <v>3379</v>
      </c>
      <c r="M229" s="193" t="s">
        <v>85</v>
      </c>
      <c r="N229" s="188"/>
      <c r="O229" s="194"/>
      <c r="P229" s="492"/>
      <c r="Q229" s="196" t="str">
        <f t="shared" ca="1" si="35"/>
        <v>122 Tahun 2 Bulan</v>
      </c>
      <c r="R229" s="190"/>
      <c r="S229" s="197">
        <v>43228</v>
      </c>
      <c r="T229" s="198" t="str">
        <f t="shared" ca="1" si="37"/>
        <v>3Tahun</v>
      </c>
      <c r="U229" s="199" t="str">
        <f t="shared" ca="1" si="38"/>
        <v>10Bulan</v>
      </c>
      <c r="V229" s="186"/>
      <c r="W229" s="200"/>
      <c r="X229" s="217" t="s">
        <v>5450</v>
      </c>
      <c r="Y229" s="190"/>
      <c r="Z229" s="187"/>
      <c r="AA229" s="201"/>
      <c r="AB229" s="202"/>
      <c r="AC229" s="190"/>
      <c r="AD229" s="190"/>
      <c r="AE229" s="190"/>
      <c r="AF229" s="190"/>
      <c r="AG229" s="190"/>
      <c r="AH229" s="190"/>
      <c r="AI229" s="190"/>
      <c r="AJ229" s="190"/>
      <c r="AK229" s="190"/>
      <c r="AL229" s="190"/>
      <c r="AM229" s="187"/>
      <c r="AN229" s="189"/>
      <c r="AO229" s="193"/>
      <c r="AP229" s="193"/>
      <c r="AQ229" s="190"/>
      <c r="AR229" s="190"/>
      <c r="AS229" s="190"/>
      <c r="AT229" s="190"/>
      <c r="AU229" s="193"/>
      <c r="AV229" s="193"/>
      <c r="AW229" s="506"/>
      <c r="AX229" s="200"/>
      <c r="AY229" s="190"/>
      <c r="AZ229" s="203"/>
      <c r="BA229" s="203"/>
      <c r="BB229" s="203"/>
      <c r="BC229" s="203"/>
      <c r="BD229" s="203"/>
      <c r="BE229" s="203"/>
      <c r="BF229" s="203"/>
      <c r="BG229" s="203"/>
      <c r="BH229" s="203"/>
      <c r="BI229" s="203"/>
      <c r="BJ229" s="203"/>
      <c r="BK229" s="203"/>
      <c r="BL229" s="203"/>
      <c r="BM229" s="203"/>
      <c r="BN229" s="203"/>
      <c r="BO229" s="203"/>
      <c r="BP229" s="203"/>
      <c r="BQ229" s="203"/>
      <c r="BR229" s="203"/>
      <c r="BS229" s="203"/>
      <c r="BT229" s="202"/>
      <c r="BU229" s="190"/>
      <c r="BV229" s="186">
        <v>0</v>
      </c>
      <c r="BW229" s="186">
        <v>0</v>
      </c>
      <c r="BX229" s="186">
        <f>BV229-BW229</f>
        <v>0</v>
      </c>
      <c r="BY229" s="186">
        <v>12</v>
      </c>
      <c r="BZ229" s="190"/>
      <c r="CA229" s="190"/>
      <c r="CB229" s="190"/>
    </row>
    <row r="230" spans="1:80" ht="15.75" customHeight="1">
      <c r="A230" s="186">
        <f t="shared" si="39"/>
        <v>221</v>
      </c>
      <c r="B230" s="187" t="s">
        <v>138</v>
      </c>
      <c r="C230" s="334" t="s">
        <v>997</v>
      </c>
      <c r="D230" s="217" t="s">
        <v>4279</v>
      </c>
      <c r="E230" s="190" t="s">
        <v>3344</v>
      </c>
      <c r="F230" s="191" t="s">
        <v>12</v>
      </c>
      <c r="G230" s="186" t="s">
        <v>3177</v>
      </c>
      <c r="H230" s="186" t="s">
        <v>3218</v>
      </c>
      <c r="I230" s="202" t="s">
        <v>176</v>
      </c>
      <c r="J230" s="186" t="s">
        <v>4715</v>
      </c>
      <c r="K230" s="186" t="s">
        <v>3379</v>
      </c>
      <c r="L230" s="217" t="s">
        <v>3379</v>
      </c>
      <c r="M230" s="193" t="s">
        <v>85</v>
      </c>
      <c r="N230" s="188"/>
      <c r="O230" s="194"/>
      <c r="P230" s="492"/>
      <c r="Q230" s="196" t="str">
        <f t="shared" ca="1" si="35"/>
        <v>122 Tahun 2 Bulan</v>
      </c>
      <c r="R230" s="190"/>
      <c r="S230" s="197">
        <v>44168</v>
      </c>
      <c r="T230" s="198" t="str">
        <f t="shared" ca="1" si="37"/>
        <v>1Tahun</v>
      </c>
      <c r="U230" s="199" t="str">
        <f t="shared" ca="1" si="38"/>
        <v>3Bulan</v>
      </c>
      <c r="V230" s="186"/>
      <c r="W230" s="200"/>
      <c r="X230" s="217" t="s">
        <v>5451</v>
      </c>
      <c r="Y230" s="190"/>
      <c r="Z230" s="187"/>
      <c r="AA230" s="201"/>
      <c r="AB230" s="202"/>
      <c r="AC230" s="190"/>
      <c r="AD230" s="190"/>
      <c r="AE230" s="190"/>
      <c r="AF230" s="190"/>
      <c r="AG230" s="190"/>
      <c r="AH230" s="190"/>
      <c r="AI230" s="190"/>
      <c r="AJ230" s="190"/>
      <c r="AK230" s="190"/>
      <c r="AL230" s="190"/>
      <c r="AM230" s="187"/>
      <c r="AN230" s="189"/>
      <c r="AO230" s="193"/>
      <c r="AP230" s="193"/>
      <c r="AQ230" s="190"/>
      <c r="AR230" s="190"/>
      <c r="AS230" s="190"/>
      <c r="AT230" s="190"/>
      <c r="AU230" s="193"/>
      <c r="AV230" s="193"/>
      <c r="AW230" s="506"/>
      <c r="AX230" s="200"/>
      <c r="AY230" s="190"/>
      <c r="AZ230" s="203"/>
      <c r="BA230" s="203"/>
      <c r="BB230" s="203"/>
      <c r="BC230" s="203"/>
      <c r="BD230" s="203"/>
      <c r="BE230" s="203"/>
      <c r="BF230" s="203"/>
      <c r="BG230" s="203"/>
      <c r="BH230" s="203"/>
      <c r="BI230" s="203"/>
      <c r="BJ230" s="203"/>
      <c r="BK230" s="203"/>
      <c r="BL230" s="203"/>
      <c r="BM230" s="203"/>
      <c r="BN230" s="203"/>
      <c r="BO230" s="203"/>
      <c r="BP230" s="203"/>
      <c r="BQ230" s="203"/>
      <c r="BR230" s="203"/>
      <c r="BS230" s="203"/>
      <c r="BT230" s="202"/>
      <c r="BU230" s="190"/>
      <c r="BV230" s="186">
        <v>0</v>
      </c>
      <c r="BW230" s="186">
        <v>0</v>
      </c>
      <c r="BX230" s="186">
        <f>BV230-BW230</f>
        <v>0</v>
      </c>
      <c r="BY230" s="186">
        <v>12</v>
      </c>
      <c r="BZ230" s="190"/>
      <c r="CA230" s="190"/>
      <c r="CB230" s="190"/>
    </row>
    <row r="231" spans="1:80" ht="15.75" customHeight="1">
      <c r="A231" s="186">
        <f t="shared" si="39"/>
        <v>222</v>
      </c>
      <c r="B231" s="187" t="s">
        <v>138</v>
      </c>
      <c r="C231" s="228" t="s">
        <v>2740</v>
      </c>
      <c r="D231" s="217" t="s">
        <v>1854</v>
      </c>
      <c r="E231" s="190" t="s">
        <v>2667</v>
      </c>
      <c r="F231" s="191" t="s">
        <v>12</v>
      </c>
      <c r="G231" s="186" t="s">
        <v>3177</v>
      </c>
      <c r="H231" s="186" t="s">
        <v>1015</v>
      </c>
      <c r="I231" s="202" t="s">
        <v>176</v>
      </c>
      <c r="J231" s="192" t="s">
        <v>3795</v>
      </c>
      <c r="K231" s="186" t="s">
        <v>1212</v>
      </c>
      <c r="L231" s="217" t="s">
        <v>3379</v>
      </c>
      <c r="M231" s="202" t="s">
        <v>85</v>
      </c>
      <c r="N231" s="212" t="s">
        <v>2604</v>
      </c>
      <c r="O231" s="193" t="s">
        <v>3878</v>
      </c>
      <c r="P231" s="491">
        <v>36656</v>
      </c>
      <c r="Q231" s="196" t="str">
        <f t="shared" ca="1" si="35"/>
        <v>21 Tahun 10 Bulan</v>
      </c>
      <c r="R231" s="239">
        <v>44333</v>
      </c>
      <c r="S231" s="239">
        <v>44333</v>
      </c>
      <c r="T231" s="198" t="str">
        <f t="shared" ca="1" si="37"/>
        <v>0Tahun</v>
      </c>
      <c r="U231" s="199" t="str">
        <f t="shared" ca="1" si="38"/>
        <v>9Bulan</v>
      </c>
      <c r="V231" s="186" t="s">
        <v>73</v>
      </c>
      <c r="W231" s="200" t="s">
        <v>251</v>
      </c>
      <c r="X231" s="217" t="s">
        <v>5453</v>
      </c>
      <c r="Y231" s="190" t="s">
        <v>3879</v>
      </c>
      <c r="Z231" s="316" t="s">
        <v>1855</v>
      </c>
      <c r="AA231" s="201" t="s">
        <v>3880</v>
      </c>
      <c r="AB231" s="191" t="s">
        <v>76</v>
      </c>
      <c r="AC231" s="190"/>
      <c r="AD231" s="190"/>
      <c r="AE231" s="190"/>
      <c r="AF231" s="190"/>
      <c r="AG231" s="190"/>
      <c r="AH231" s="190"/>
      <c r="AI231" s="190"/>
      <c r="AJ231" s="190"/>
      <c r="AK231" s="190"/>
      <c r="AL231" s="190"/>
      <c r="AM231" s="229" t="s">
        <v>2471</v>
      </c>
      <c r="AN231" s="189" t="s">
        <v>3881</v>
      </c>
      <c r="AO231" s="223" t="s">
        <v>3882</v>
      </c>
      <c r="AP231" s="316" t="s">
        <v>1855</v>
      </c>
      <c r="AQ231" s="190"/>
      <c r="AR231" s="190"/>
      <c r="AS231" s="190"/>
      <c r="AT231" s="190"/>
      <c r="AU231" s="193"/>
      <c r="AV231" s="193"/>
      <c r="AW231" s="234" t="s">
        <v>1856</v>
      </c>
      <c r="AX231" s="200" t="s">
        <v>78</v>
      </c>
      <c r="AY231" s="190"/>
      <c r="AZ231" s="203"/>
      <c r="BA231" s="203"/>
      <c r="BB231" s="203"/>
      <c r="BC231" s="203"/>
      <c r="BD231" s="203"/>
      <c r="BE231" s="203"/>
      <c r="BF231" s="203"/>
      <c r="BG231" s="203"/>
      <c r="BH231" s="203"/>
      <c r="BI231" s="203"/>
      <c r="BJ231" s="203"/>
      <c r="BK231" s="203"/>
      <c r="BL231" s="203"/>
      <c r="BM231" s="203"/>
      <c r="BN231" s="203"/>
      <c r="BO231" s="203"/>
      <c r="BP231" s="203"/>
      <c r="BQ231" s="203"/>
      <c r="BR231" s="203"/>
      <c r="BS231" s="203"/>
      <c r="BT231" s="202"/>
      <c r="BU231" s="190"/>
      <c r="BV231" s="186"/>
      <c r="BW231" s="186"/>
      <c r="BX231" s="186"/>
      <c r="BY231" s="186"/>
      <c r="BZ231" s="190"/>
      <c r="CA231" s="190"/>
      <c r="CB231" s="190"/>
    </row>
    <row r="232" spans="1:80" ht="15.75" customHeight="1">
      <c r="A232" s="186">
        <f t="shared" si="39"/>
        <v>223</v>
      </c>
      <c r="B232" s="187" t="s">
        <v>138</v>
      </c>
      <c r="C232" s="228" t="s">
        <v>3473</v>
      </c>
      <c r="D232" s="217" t="s">
        <v>2581</v>
      </c>
      <c r="E232" s="190" t="s">
        <v>3343</v>
      </c>
      <c r="F232" s="191" t="s">
        <v>12</v>
      </c>
      <c r="G232" s="186" t="s">
        <v>3177</v>
      </c>
      <c r="H232" s="263"/>
      <c r="I232" s="202" t="s">
        <v>176</v>
      </c>
      <c r="J232" s="186" t="s">
        <v>2389</v>
      </c>
      <c r="K232" s="186"/>
      <c r="L232" s="217" t="s">
        <v>3379</v>
      </c>
      <c r="M232" s="193" t="s">
        <v>85</v>
      </c>
      <c r="N232" s="188"/>
      <c r="O232" s="194"/>
      <c r="P232" s="492"/>
      <c r="Q232" s="196" t="str">
        <f t="shared" ca="1" si="35"/>
        <v>122 Tahun 2 Bulan</v>
      </c>
      <c r="R232" s="190"/>
      <c r="S232" s="393">
        <v>42705</v>
      </c>
      <c r="T232" s="198" t="str">
        <f t="shared" ca="1" si="37"/>
        <v>5Tahun</v>
      </c>
      <c r="U232" s="199" t="str">
        <f t="shared" ca="1" si="38"/>
        <v>3Bulan</v>
      </c>
      <c r="V232" s="186"/>
      <c r="W232" s="200"/>
      <c r="X232" s="217"/>
      <c r="Y232" s="190"/>
      <c r="Z232" s="187"/>
      <c r="AA232" s="201"/>
      <c r="AB232" s="202"/>
      <c r="AC232" s="190"/>
      <c r="AD232" s="190"/>
      <c r="AE232" s="190"/>
      <c r="AF232" s="190"/>
      <c r="AG232" s="190"/>
      <c r="AH232" s="190"/>
      <c r="AI232" s="190"/>
      <c r="AJ232" s="190"/>
      <c r="AK232" s="190"/>
      <c r="AL232" s="190"/>
      <c r="AM232" s="187"/>
      <c r="AN232" s="189"/>
      <c r="AO232" s="193"/>
      <c r="AP232" s="193"/>
      <c r="AQ232" s="190"/>
      <c r="AR232" s="190"/>
      <c r="AS232" s="190"/>
      <c r="AT232" s="190"/>
      <c r="AU232" s="193"/>
      <c r="AV232" s="193"/>
      <c r="AW232" s="506"/>
      <c r="AX232" s="200"/>
      <c r="AY232" s="190"/>
      <c r="AZ232" s="203"/>
      <c r="BA232" s="203"/>
      <c r="BB232" s="203"/>
      <c r="BC232" s="203"/>
      <c r="BD232" s="203"/>
      <c r="BE232" s="203"/>
      <c r="BF232" s="203"/>
      <c r="BG232" s="203"/>
      <c r="BH232" s="203"/>
      <c r="BI232" s="203"/>
      <c r="BJ232" s="203"/>
      <c r="BK232" s="203"/>
      <c r="BL232" s="203"/>
      <c r="BM232" s="203"/>
      <c r="BN232" s="203"/>
      <c r="BO232" s="203"/>
      <c r="BP232" s="203"/>
      <c r="BQ232" s="203"/>
      <c r="BR232" s="203"/>
      <c r="BS232" s="203"/>
      <c r="BT232" s="202"/>
      <c r="BU232" s="190"/>
      <c r="BV232" s="186">
        <v>12</v>
      </c>
      <c r="BW232" s="186">
        <v>0</v>
      </c>
      <c r="BX232" s="186">
        <f t="shared" ref="BX232:BX242" si="40">BV232-BW232</f>
        <v>12</v>
      </c>
      <c r="BY232" s="186">
        <v>12</v>
      </c>
      <c r="BZ232" s="190"/>
      <c r="CA232" s="190"/>
      <c r="CB232" s="190"/>
    </row>
    <row r="233" spans="1:80" ht="15.75" customHeight="1">
      <c r="A233" s="186">
        <f t="shared" si="39"/>
        <v>224</v>
      </c>
      <c r="B233" s="187" t="s">
        <v>138</v>
      </c>
      <c r="C233" s="188" t="s">
        <v>770</v>
      </c>
      <c r="D233" s="189" t="s">
        <v>771</v>
      </c>
      <c r="E233" s="190" t="s">
        <v>2641</v>
      </c>
      <c r="F233" s="191" t="s">
        <v>12</v>
      </c>
      <c r="G233" s="186" t="s">
        <v>3177</v>
      </c>
      <c r="H233" s="186" t="s">
        <v>209</v>
      </c>
      <c r="I233" s="202" t="s">
        <v>176</v>
      </c>
      <c r="J233" s="192" t="s">
        <v>209</v>
      </c>
      <c r="K233" s="192"/>
      <c r="L233" s="190"/>
      <c r="M233" s="193" t="s">
        <v>85</v>
      </c>
      <c r="N233" s="188" t="s">
        <v>190</v>
      </c>
      <c r="O233" s="194" t="s">
        <v>125</v>
      </c>
      <c r="P233" s="492">
        <v>36119</v>
      </c>
      <c r="Q233" s="196" t="str">
        <f t="shared" ca="1" si="35"/>
        <v>23 Tahun 3 Bulan</v>
      </c>
      <c r="R233" s="190"/>
      <c r="S233" s="197">
        <v>42887</v>
      </c>
      <c r="T233" s="198" t="str">
        <f t="shared" ca="1" si="37"/>
        <v>4Tahun</v>
      </c>
      <c r="U233" s="199" t="str">
        <f t="shared" ca="1" si="38"/>
        <v>9Bulan</v>
      </c>
      <c r="V233" s="186"/>
      <c r="W233" s="209"/>
      <c r="X233" s="217"/>
      <c r="Y233" s="190"/>
      <c r="Z233" s="187" t="s">
        <v>772</v>
      </c>
      <c r="AA233" s="251" t="s">
        <v>773</v>
      </c>
      <c r="AB233" s="202" t="s">
        <v>76</v>
      </c>
      <c r="AC233" s="190"/>
      <c r="AD233" s="190"/>
      <c r="AE233" s="190"/>
      <c r="AF233" s="190"/>
      <c r="AG233" s="190"/>
      <c r="AH233" s="190"/>
      <c r="AI233" s="190"/>
      <c r="AJ233" s="190"/>
      <c r="AK233" s="190"/>
      <c r="AL233" s="190"/>
      <c r="AM233" s="187" t="s">
        <v>2937</v>
      </c>
      <c r="AN233" s="189"/>
      <c r="AO233" s="193"/>
      <c r="AP233" s="193"/>
      <c r="AQ233" s="190"/>
      <c r="AR233" s="190"/>
      <c r="AS233" s="190"/>
      <c r="AT233" s="190"/>
      <c r="AU233" s="193"/>
      <c r="AV233" s="193"/>
      <c r="AW233" s="506" t="s">
        <v>774</v>
      </c>
      <c r="AX233" s="200" t="s">
        <v>78</v>
      </c>
      <c r="AY233" s="190"/>
      <c r="AZ233" s="203"/>
      <c r="BA233" s="203"/>
      <c r="BB233" s="203"/>
      <c r="BC233" s="203"/>
      <c r="BD233" s="203"/>
      <c r="BE233" s="203"/>
      <c r="BF233" s="203"/>
      <c r="BG233" s="203"/>
      <c r="BH233" s="203"/>
      <c r="BI233" s="203"/>
      <c r="BJ233" s="203"/>
      <c r="BK233" s="203"/>
      <c r="BL233" s="203"/>
      <c r="BM233" s="203"/>
      <c r="BN233" s="203"/>
      <c r="BO233" s="203"/>
      <c r="BP233" s="203"/>
      <c r="BQ233" s="203"/>
      <c r="BR233" s="203"/>
      <c r="BS233" s="203"/>
      <c r="BT233" s="202"/>
      <c r="BU233" s="190"/>
      <c r="BV233" s="186">
        <v>12</v>
      </c>
      <c r="BW233" s="186">
        <v>0</v>
      </c>
      <c r="BX233" s="186">
        <f t="shared" si="40"/>
        <v>12</v>
      </c>
      <c r="BY233" s="186">
        <v>12</v>
      </c>
      <c r="BZ233" s="190"/>
      <c r="CA233" s="190"/>
      <c r="CB233" s="190"/>
    </row>
    <row r="234" spans="1:80" ht="15.75" customHeight="1">
      <c r="A234" s="186">
        <f t="shared" si="39"/>
        <v>225</v>
      </c>
      <c r="B234" s="187" t="s">
        <v>138</v>
      </c>
      <c r="C234" s="144" t="s">
        <v>181</v>
      </c>
      <c r="D234" s="189" t="s">
        <v>182</v>
      </c>
      <c r="E234" s="190" t="s">
        <v>183</v>
      </c>
      <c r="F234" s="191" t="s">
        <v>12</v>
      </c>
      <c r="G234" s="186" t="s">
        <v>3177</v>
      </c>
      <c r="H234" s="186" t="s">
        <v>98</v>
      </c>
      <c r="I234" s="202" t="s">
        <v>99</v>
      </c>
      <c r="J234" s="191" t="s">
        <v>99</v>
      </c>
      <c r="K234" s="192" t="s">
        <v>1212</v>
      </c>
      <c r="L234" s="190"/>
      <c r="M234" s="193" t="s">
        <v>85</v>
      </c>
      <c r="N234" s="205" t="s">
        <v>2604</v>
      </c>
      <c r="O234" s="194" t="s">
        <v>87</v>
      </c>
      <c r="P234" s="492">
        <v>37232</v>
      </c>
      <c r="Q234" s="196" t="str">
        <f t="shared" ca="1" si="35"/>
        <v>20 Tahun 3 Bulan</v>
      </c>
      <c r="R234" s="197">
        <v>44158</v>
      </c>
      <c r="S234" s="197">
        <v>44158</v>
      </c>
      <c r="T234" s="198" t="str">
        <f t="shared" ca="1" si="37"/>
        <v>1Tahun</v>
      </c>
      <c r="U234" s="199" t="str">
        <f t="shared" ca="1" si="38"/>
        <v>3Bulan</v>
      </c>
      <c r="V234" s="186" t="s">
        <v>73</v>
      </c>
      <c r="W234" s="200" t="s">
        <v>1</v>
      </c>
      <c r="X234" s="217"/>
      <c r="Y234" s="190"/>
      <c r="Z234" s="187" t="s">
        <v>184</v>
      </c>
      <c r="AA234" s="201" t="s">
        <v>185</v>
      </c>
      <c r="AB234" s="202" t="s">
        <v>76</v>
      </c>
      <c r="AC234" s="190"/>
      <c r="AD234" s="190"/>
      <c r="AE234" s="190"/>
      <c r="AF234" s="190"/>
      <c r="AG234" s="190"/>
      <c r="AH234" s="190"/>
      <c r="AI234" s="190"/>
      <c r="AJ234" s="190"/>
      <c r="AK234" s="190"/>
      <c r="AL234" s="190"/>
      <c r="AM234" s="189"/>
      <c r="AN234" s="189"/>
      <c r="AO234" s="193"/>
      <c r="AP234" s="193"/>
      <c r="AQ234" s="190"/>
      <c r="AR234" s="190"/>
      <c r="AS234" s="190"/>
      <c r="AT234" s="190"/>
      <c r="AU234" s="193"/>
      <c r="AV234" s="193"/>
      <c r="AW234" s="506" t="s">
        <v>186</v>
      </c>
      <c r="AX234" s="200" t="s">
        <v>78</v>
      </c>
      <c r="AY234" s="190" t="s">
        <v>412</v>
      </c>
      <c r="AZ234" s="203">
        <v>1500000</v>
      </c>
      <c r="BA234" s="203">
        <v>500000</v>
      </c>
      <c r="BB234" s="203"/>
      <c r="BC234" s="203"/>
      <c r="BD234" s="203"/>
      <c r="BE234" s="203"/>
      <c r="BF234" s="203"/>
      <c r="BG234" s="203"/>
      <c r="BH234" s="203"/>
      <c r="BI234" s="203"/>
      <c r="BJ234" s="203"/>
      <c r="BK234" s="203"/>
      <c r="BL234" s="203"/>
      <c r="BM234" s="203"/>
      <c r="BN234" s="203"/>
      <c r="BO234" s="203"/>
      <c r="BP234" s="203"/>
      <c r="BQ234" s="203"/>
      <c r="BR234" s="203"/>
      <c r="BS234" s="203"/>
      <c r="BT234" s="202"/>
      <c r="BU234" s="190"/>
      <c r="BV234" s="186">
        <v>0</v>
      </c>
      <c r="BW234" s="186">
        <v>0</v>
      </c>
      <c r="BX234" s="186">
        <f t="shared" si="40"/>
        <v>0</v>
      </c>
      <c r="BY234" s="186">
        <v>12</v>
      </c>
      <c r="BZ234" s="190"/>
      <c r="CA234" s="190"/>
      <c r="CB234" s="190"/>
    </row>
    <row r="235" spans="1:80" ht="15.75" customHeight="1">
      <c r="A235" s="186">
        <f t="shared" si="39"/>
        <v>226</v>
      </c>
      <c r="B235" s="187" t="s">
        <v>138</v>
      </c>
      <c r="C235" s="188" t="s">
        <v>367</v>
      </c>
      <c r="D235" s="189" t="s">
        <v>368</v>
      </c>
      <c r="E235" s="190" t="s">
        <v>369</v>
      </c>
      <c r="F235" s="191" t="s">
        <v>12</v>
      </c>
      <c r="G235" s="186" t="s">
        <v>3177</v>
      </c>
      <c r="H235" s="186" t="s">
        <v>98</v>
      </c>
      <c r="I235" s="202" t="s">
        <v>99</v>
      </c>
      <c r="J235" s="191" t="s">
        <v>99</v>
      </c>
      <c r="K235" s="192" t="s">
        <v>1212</v>
      </c>
      <c r="L235" s="190"/>
      <c r="M235" s="193" t="s">
        <v>85</v>
      </c>
      <c r="N235" s="205" t="s">
        <v>2604</v>
      </c>
      <c r="O235" s="194" t="s">
        <v>177</v>
      </c>
      <c r="P235" s="492">
        <v>36958</v>
      </c>
      <c r="Q235" s="196" t="str">
        <f t="shared" ca="1" si="35"/>
        <v>21 Tahun 0 Bulan</v>
      </c>
      <c r="R235" s="190"/>
      <c r="S235" s="197">
        <v>43070</v>
      </c>
      <c r="T235" s="198" t="str">
        <f t="shared" ca="1" si="37"/>
        <v>4Tahun</v>
      </c>
      <c r="U235" s="199" t="str">
        <f t="shared" ca="1" si="38"/>
        <v>3Bulan</v>
      </c>
      <c r="V235" s="186"/>
      <c r="W235" s="209"/>
      <c r="X235" s="217"/>
      <c r="Y235" s="190"/>
      <c r="Z235" s="187" t="s">
        <v>370</v>
      </c>
      <c r="AA235" s="251" t="s">
        <v>371</v>
      </c>
      <c r="AB235" s="202" t="s">
        <v>76</v>
      </c>
      <c r="AC235" s="190"/>
      <c r="AD235" s="190"/>
      <c r="AE235" s="190"/>
      <c r="AF235" s="190"/>
      <c r="AG235" s="190"/>
      <c r="AH235" s="190"/>
      <c r="AI235" s="190"/>
      <c r="AJ235" s="190"/>
      <c r="AK235" s="190"/>
      <c r="AL235" s="190"/>
      <c r="AM235" s="187" t="s">
        <v>202</v>
      </c>
      <c r="AN235" s="189"/>
      <c r="AO235" s="193"/>
      <c r="AP235" s="193"/>
      <c r="AQ235" s="190"/>
      <c r="AR235" s="190"/>
      <c r="AS235" s="190"/>
      <c r="AT235" s="190"/>
      <c r="AU235" s="193"/>
      <c r="AV235" s="193"/>
      <c r="AW235" s="506" t="s">
        <v>372</v>
      </c>
      <c r="AX235" s="200" t="s">
        <v>78</v>
      </c>
      <c r="AY235" s="190"/>
      <c r="AZ235" s="203"/>
      <c r="BA235" s="203"/>
      <c r="BB235" s="203"/>
      <c r="BC235" s="203"/>
      <c r="BD235" s="203"/>
      <c r="BE235" s="203"/>
      <c r="BF235" s="203"/>
      <c r="BG235" s="203"/>
      <c r="BH235" s="203"/>
      <c r="BI235" s="203"/>
      <c r="BJ235" s="203"/>
      <c r="BK235" s="203"/>
      <c r="BL235" s="203"/>
      <c r="BM235" s="203"/>
      <c r="BN235" s="203"/>
      <c r="BO235" s="203"/>
      <c r="BP235" s="203"/>
      <c r="BQ235" s="203"/>
      <c r="BR235" s="203"/>
      <c r="BS235" s="203"/>
      <c r="BT235" s="202"/>
      <c r="BU235" s="190"/>
      <c r="BV235" s="186">
        <v>12</v>
      </c>
      <c r="BW235" s="186">
        <v>1</v>
      </c>
      <c r="BX235" s="186">
        <f t="shared" si="40"/>
        <v>11</v>
      </c>
      <c r="BY235" s="186">
        <v>12</v>
      </c>
      <c r="BZ235" s="190"/>
      <c r="CA235" s="190"/>
      <c r="CB235" s="190"/>
    </row>
    <row r="236" spans="1:80" ht="15.75" customHeight="1">
      <c r="A236" s="186">
        <f t="shared" si="39"/>
        <v>227</v>
      </c>
      <c r="B236" s="189" t="s">
        <v>138</v>
      </c>
      <c r="C236" s="216" t="s">
        <v>1219</v>
      </c>
      <c r="D236" s="189" t="s">
        <v>1220</v>
      </c>
      <c r="E236" s="190" t="s">
        <v>2663</v>
      </c>
      <c r="F236" s="191" t="s">
        <v>12</v>
      </c>
      <c r="G236" s="186" t="s">
        <v>3177</v>
      </c>
      <c r="H236" s="186" t="s">
        <v>98</v>
      </c>
      <c r="I236" s="202" t="s">
        <v>99</v>
      </c>
      <c r="J236" s="191" t="s">
        <v>99</v>
      </c>
      <c r="K236" s="192" t="s">
        <v>1212</v>
      </c>
      <c r="L236" s="190"/>
      <c r="M236" s="193" t="s">
        <v>85</v>
      </c>
      <c r="N236" s="220" t="s">
        <v>190</v>
      </c>
      <c r="O236" s="194" t="s">
        <v>1221</v>
      </c>
      <c r="P236" s="492">
        <v>36800</v>
      </c>
      <c r="Q236" s="196" t="str">
        <f t="shared" ca="1" si="35"/>
        <v>21 Tahun 5 Bulan</v>
      </c>
      <c r="R236" s="206">
        <v>44013</v>
      </c>
      <c r="S236" s="206">
        <v>44013</v>
      </c>
      <c r="T236" s="198" t="str">
        <f t="shared" ca="1" si="37"/>
        <v>1Tahun</v>
      </c>
      <c r="U236" s="199" t="str">
        <f t="shared" ca="1" si="38"/>
        <v>8Bulan</v>
      </c>
      <c r="V236" s="186"/>
      <c r="W236" s="189" t="s">
        <v>88</v>
      </c>
      <c r="X236" s="217"/>
      <c r="Y236" s="190"/>
      <c r="Z236" s="207" t="s">
        <v>1222</v>
      </c>
      <c r="AA236" s="208" t="s">
        <v>1223</v>
      </c>
      <c r="AB236" s="191" t="s">
        <v>76</v>
      </c>
      <c r="AC236" s="190"/>
      <c r="AD236" s="190"/>
      <c r="AE236" s="190"/>
      <c r="AF236" s="190"/>
      <c r="AG236" s="190"/>
      <c r="AH236" s="190"/>
      <c r="AI236" s="190"/>
      <c r="AJ236" s="190"/>
      <c r="AK236" s="190"/>
      <c r="AL236" s="190"/>
      <c r="AM236" s="209"/>
      <c r="AN236" s="189"/>
      <c r="AO236" s="193"/>
      <c r="AP236" s="193"/>
      <c r="AQ236" s="190"/>
      <c r="AR236" s="190"/>
      <c r="AS236" s="190"/>
      <c r="AT236" s="190"/>
      <c r="AU236" s="193"/>
      <c r="AV236" s="193"/>
      <c r="AW236" s="505" t="s">
        <v>1224</v>
      </c>
      <c r="AX236" s="200" t="s">
        <v>78</v>
      </c>
      <c r="AY236" s="190"/>
      <c r="AZ236" s="203"/>
      <c r="BA236" s="203"/>
      <c r="BB236" s="203"/>
      <c r="BC236" s="203"/>
      <c r="BD236" s="203"/>
      <c r="BE236" s="203"/>
      <c r="BF236" s="203"/>
      <c r="BG236" s="203"/>
      <c r="BH236" s="203"/>
      <c r="BI236" s="203"/>
      <c r="BJ236" s="203"/>
      <c r="BK236" s="203"/>
      <c r="BL236" s="203"/>
      <c r="BM236" s="203"/>
      <c r="BN236" s="203"/>
      <c r="BO236" s="203"/>
      <c r="BP236" s="203"/>
      <c r="BQ236" s="203"/>
      <c r="BR236" s="203"/>
      <c r="BS236" s="203"/>
      <c r="BT236" s="191"/>
      <c r="BU236" s="190"/>
      <c r="BV236" s="186">
        <v>6</v>
      </c>
      <c r="BW236" s="270">
        <f>3+3</f>
        <v>6</v>
      </c>
      <c r="BX236" s="186">
        <f t="shared" si="40"/>
        <v>0</v>
      </c>
      <c r="BY236" s="186">
        <v>12</v>
      </c>
      <c r="BZ236" s="190"/>
      <c r="CA236" s="190"/>
      <c r="CB236" s="190"/>
    </row>
    <row r="237" spans="1:80" ht="15.75" customHeight="1">
      <c r="A237" s="186">
        <f t="shared" si="39"/>
        <v>228</v>
      </c>
      <c r="B237" s="189" t="s">
        <v>138</v>
      </c>
      <c r="C237" s="144" t="s">
        <v>1685</v>
      </c>
      <c r="D237" s="189" t="s">
        <v>1686</v>
      </c>
      <c r="E237" s="190" t="s">
        <v>2640</v>
      </c>
      <c r="F237" s="191" t="s">
        <v>12</v>
      </c>
      <c r="G237" s="186" t="s">
        <v>3177</v>
      </c>
      <c r="H237" s="186" t="s">
        <v>98</v>
      </c>
      <c r="I237" s="202" t="s">
        <v>99</v>
      </c>
      <c r="J237" s="191" t="s">
        <v>99</v>
      </c>
      <c r="K237" s="192" t="s">
        <v>1212</v>
      </c>
      <c r="L237" s="190"/>
      <c r="M237" s="193" t="s">
        <v>85</v>
      </c>
      <c r="N237" s="193"/>
      <c r="O237" s="194" t="s">
        <v>258</v>
      </c>
      <c r="P237" s="492">
        <v>36521</v>
      </c>
      <c r="Q237" s="196" t="str">
        <f t="shared" ca="1" si="35"/>
        <v>22 Tahun 2 Bulan</v>
      </c>
      <c r="R237" s="190"/>
      <c r="S237" s="197">
        <v>44051</v>
      </c>
      <c r="T237" s="198" t="str">
        <f t="shared" ca="1" si="37"/>
        <v>1Tahun</v>
      </c>
      <c r="U237" s="199" t="str">
        <f t="shared" ca="1" si="38"/>
        <v>7Bulan</v>
      </c>
      <c r="V237" s="186"/>
      <c r="W237" s="209"/>
      <c r="X237" s="217"/>
      <c r="Y237" s="190"/>
      <c r="Z237" s="187" t="s">
        <v>1687</v>
      </c>
      <c r="AA237" s="201" t="s">
        <v>1688</v>
      </c>
      <c r="AB237" s="193" t="s">
        <v>76</v>
      </c>
      <c r="AC237" s="190"/>
      <c r="AD237" s="190"/>
      <c r="AE237" s="190"/>
      <c r="AF237" s="190"/>
      <c r="AG237" s="190"/>
      <c r="AH237" s="190"/>
      <c r="AI237" s="190"/>
      <c r="AJ237" s="190"/>
      <c r="AK237" s="190"/>
      <c r="AL237" s="190"/>
      <c r="AM237" s="187" t="s">
        <v>997</v>
      </c>
      <c r="AN237" s="189"/>
      <c r="AO237" s="193"/>
      <c r="AP237" s="193"/>
      <c r="AQ237" s="190"/>
      <c r="AR237" s="190"/>
      <c r="AS237" s="190"/>
      <c r="AT237" s="190"/>
      <c r="AU237" s="193"/>
      <c r="AV237" s="193"/>
      <c r="AW237" s="509" t="s">
        <v>1689</v>
      </c>
      <c r="AX237" s="200" t="s">
        <v>78</v>
      </c>
      <c r="AY237" s="190"/>
      <c r="AZ237" s="203"/>
      <c r="BA237" s="203"/>
      <c r="BB237" s="203"/>
      <c r="BC237" s="203"/>
      <c r="BD237" s="203"/>
      <c r="BE237" s="203"/>
      <c r="BF237" s="203"/>
      <c r="BG237" s="203"/>
      <c r="BH237" s="203"/>
      <c r="BI237" s="203"/>
      <c r="BJ237" s="203"/>
      <c r="BK237" s="203"/>
      <c r="BL237" s="203"/>
      <c r="BM237" s="203"/>
      <c r="BN237" s="203"/>
      <c r="BO237" s="203"/>
      <c r="BP237" s="203"/>
      <c r="BQ237" s="203"/>
      <c r="BR237" s="203"/>
      <c r="BS237" s="203"/>
      <c r="BT237" s="191"/>
      <c r="BU237" s="190"/>
      <c r="BV237" s="186">
        <v>4</v>
      </c>
      <c r="BW237" s="186">
        <v>0</v>
      </c>
      <c r="BX237" s="186">
        <f t="shared" si="40"/>
        <v>4</v>
      </c>
      <c r="BY237" s="186">
        <v>12</v>
      </c>
      <c r="BZ237" s="190"/>
      <c r="CA237" s="190"/>
      <c r="CB237" s="190"/>
    </row>
    <row r="238" spans="1:80" ht="15.75" customHeight="1">
      <c r="A238" s="186">
        <f t="shared" si="39"/>
        <v>229</v>
      </c>
      <c r="B238" s="189" t="s">
        <v>138</v>
      </c>
      <c r="C238" s="188" t="s">
        <v>171</v>
      </c>
      <c r="D238" s="189" t="s">
        <v>172</v>
      </c>
      <c r="E238" s="190" t="s">
        <v>173</v>
      </c>
      <c r="F238" s="191" t="s">
        <v>12</v>
      </c>
      <c r="G238" s="186" t="s">
        <v>3177</v>
      </c>
      <c r="H238" s="186" t="s">
        <v>174</v>
      </c>
      <c r="I238" s="202" t="s">
        <v>176</v>
      </c>
      <c r="J238" s="197" t="s">
        <v>174</v>
      </c>
      <c r="K238" s="192" t="s">
        <v>1212</v>
      </c>
      <c r="L238" s="190"/>
      <c r="M238" s="193" t="s">
        <v>85</v>
      </c>
      <c r="N238" s="205" t="s">
        <v>2604</v>
      </c>
      <c r="O238" s="194" t="s">
        <v>177</v>
      </c>
      <c r="P238" s="492">
        <v>37076</v>
      </c>
      <c r="Q238" s="196" t="str">
        <f t="shared" ca="1" si="35"/>
        <v>20 Tahun 8 Bulan</v>
      </c>
      <c r="R238" s="190"/>
      <c r="S238" s="197">
        <v>43277</v>
      </c>
      <c r="T238" s="198" t="str">
        <f t="shared" ca="1" si="37"/>
        <v>3Tahun</v>
      </c>
      <c r="U238" s="199" t="str">
        <f t="shared" ca="1" si="38"/>
        <v>8Bulan</v>
      </c>
      <c r="V238" s="186"/>
      <c r="W238" s="209" t="s">
        <v>1</v>
      </c>
      <c r="X238" s="217"/>
      <c r="Y238" s="190" t="s">
        <v>5243</v>
      </c>
      <c r="Z238" s="187" t="s">
        <v>178</v>
      </c>
      <c r="AA238" s="201" t="s">
        <v>179</v>
      </c>
      <c r="AB238" s="202" t="s">
        <v>76</v>
      </c>
      <c r="AC238" s="190"/>
      <c r="AD238" s="190"/>
      <c r="AE238" s="190"/>
      <c r="AF238" s="190"/>
      <c r="AG238" s="190"/>
      <c r="AH238" s="190"/>
      <c r="AI238" s="190"/>
      <c r="AJ238" s="190"/>
      <c r="AK238" s="190"/>
      <c r="AL238" s="190"/>
      <c r="AM238" s="187" t="s">
        <v>2936</v>
      </c>
      <c r="AN238" s="189" t="s">
        <v>5244</v>
      </c>
      <c r="AO238" s="193" t="s">
        <v>5245</v>
      </c>
      <c r="AP238" s="193"/>
      <c r="AQ238" s="190"/>
      <c r="AR238" s="190"/>
      <c r="AS238" s="190"/>
      <c r="AT238" s="190"/>
      <c r="AU238" s="193"/>
      <c r="AV238" s="193"/>
      <c r="AW238" s="506" t="s">
        <v>180</v>
      </c>
      <c r="AX238" s="200" t="s">
        <v>78</v>
      </c>
      <c r="AY238" s="190"/>
      <c r="AZ238" s="203"/>
      <c r="BA238" s="203">
        <v>500000</v>
      </c>
      <c r="BB238" s="203"/>
      <c r="BC238" s="203"/>
      <c r="BD238" s="203"/>
      <c r="BE238" s="203"/>
      <c r="BF238" s="203"/>
      <c r="BG238" s="203">
        <v>300000</v>
      </c>
      <c r="BH238" s="203"/>
      <c r="BI238" s="203"/>
      <c r="BJ238" s="203"/>
      <c r="BK238" s="203"/>
      <c r="BL238" s="203"/>
      <c r="BM238" s="203"/>
      <c r="BN238" s="203"/>
      <c r="BO238" s="203"/>
      <c r="BP238" s="203"/>
      <c r="BQ238" s="203"/>
      <c r="BR238" s="203"/>
      <c r="BS238" s="203"/>
      <c r="BT238" s="191"/>
      <c r="BU238" s="190"/>
      <c r="BV238" s="186">
        <v>12</v>
      </c>
      <c r="BW238" s="186">
        <v>1</v>
      </c>
      <c r="BX238" s="186">
        <f t="shared" si="40"/>
        <v>11</v>
      </c>
      <c r="BY238" s="186">
        <v>12</v>
      </c>
      <c r="BZ238" s="190"/>
      <c r="CA238" s="190"/>
      <c r="CB238" s="190"/>
    </row>
    <row r="239" spans="1:80" ht="15.75" customHeight="1">
      <c r="A239" s="186">
        <f t="shared" si="39"/>
        <v>230</v>
      </c>
      <c r="B239" s="189" t="s">
        <v>138</v>
      </c>
      <c r="C239" s="216" t="s">
        <v>139</v>
      </c>
      <c r="D239" s="189" t="s">
        <v>140</v>
      </c>
      <c r="E239" s="190" t="s">
        <v>141</v>
      </c>
      <c r="F239" s="192" t="s">
        <v>12</v>
      </c>
      <c r="G239" s="186" t="s">
        <v>3177</v>
      </c>
      <c r="H239" s="186" t="s">
        <v>121</v>
      </c>
      <c r="I239" s="186" t="s">
        <v>122</v>
      </c>
      <c r="J239" s="191" t="s">
        <v>123</v>
      </c>
      <c r="K239" s="186" t="s">
        <v>1212</v>
      </c>
      <c r="L239" s="190" t="s">
        <v>412</v>
      </c>
      <c r="M239" s="193" t="s">
        <v>70</v>
      </c>
      <c r="N239" s="205" t="s">
        <v>2604</v>
      </c>
      <c r="O239" s="194" t="s">
        <v>142</v>
      </c>
      <c r="P239" s="492">
        <v>36820</v>
      </c>
      <c r="Q239" s="196" t="str">
        <f t="shared" ca="1" si="35"/>
        <v>21 Tahun 4 Bulan</v>
      </c>
      <c r="R239" s="206">
        <v>44007</v>
      </c>
      <c r="S239" s="206">
        <v>44007</v>
      </c>
      <c r="T239" s="198" t="str">
        <f t="shared" ca="1" si="37"/>
        <v>1Tahun</v>
      </c>
      <c r="U239" s="199" t="str">
        <f t="shared" ca="1" si="38"/>
        <v>8Bulan</v>
      </c>
      <c r="V239" s="186"/>
      <c r="W239" s="189" t="s">
        <v>88</v>
      </c>
      <c r="X239" s="217"/>
      <c r="Y239" s="190"/>
      <c r="Z239" s="207" t="s">
        <v>143</v>
      </c>
      <c r="AA239" s="208" t="s">
        <v>144</v>
      </c>
      <c r="AB239" s="191" t="s">
        <v>76</v>
      </c>
      <c r="AC239" s="190"/>
      <c r="AD239" s="190"/>
      <c r="AE239" s="190"/>
      <c r="AF239" s="190"/>
      <c r="AG239" s="190"/>
      <c r="AH239" s="190"/>
      <c r="AI239" s="190"/>
      <c r="AJ239" s="190"/>
      <c r="AK239" s="190"/>
      <c r="AL239" s="190"/>
      <c r="AM239" s="189"/>
      <c r="AN239" s="189"/>
      <c r="AO239" s="193"/>
      <c r="AP239" s="193"/>
      <c r="AQ239" s="190"/>
      <c r="AR239" s="190"/>
      <c r="AS239" s="190"/>
      <c r="AT239" s="190"/>
      <c r="AU239" s="193"/>
      <c r="AV239" s="193"/>
      <c r="AW239" s="505" t="s">
        <v>145</v>
      </c>
      <c r="AX239" s="207" t="s">
        <v>146</v>
      </c>
      <c r="AY239" s="190"/>
      <c r="AZ239" s="203"/>
      <c r="BA239" s="203"/>
      <c r="BB239" s="203"/>
      <c r="BC239" s="203"/>
      <c r="BD239" s="203"/>
      <c r="BE239" s="203"/>
      <c r="BF239" s="203"/>
      <c r="BG239" s="203"/>
      <c r="BH239" s="203"/>
      <c r="BI239" s="203"/>
      <c r="BJ239" s="203"/>
      <c r="BK239" s="203"/>
      <c r="BL239" s="203"/>
      <c r="BM239" s="203"/>
      <c r="BN239" s="203"/>
      <c r="BO239" s="203"/>
      <c r="BP239" s="203"/>
      <c r="BQ239" s="203"/>
      <c r="BR239" s="203"/>
      <c r="BS239" s="203"/>
      <c r="BT239" s="191"/>
      <c r="BU239" s="190"/>
      <c r="BV239" s="186">
        <v>7</v>
      </c>
      <c r="BW239" s="186">
        <v>3</v>
      </c>
      <c r="BX239" s="186">
        <f t="shared" si="40"/>
        <v>4</v>
      </c>
      <c r="BY239" s="186">
        <v>12</v>
      </c>
      <c r="BZ239" s="190"/>
      <c r="CA239" s="190"/>
      <c r="CB239" s="190"/>
    </row>
    <row r="240" spans="1:80" ht="15.75" customHeight="1">
      <c r="A240" s="186">
        <f t="shared" si="39"/>
        <v>231</v>
      </c>
      <c r="B240" s="187" t="s">
        <v>138</v>
      </c>
      <c r="C240" s="188" t="s">
        <v>1779</v>
      </c>
      <c r="D240" s="189" t="s">
        <v>1780</v>
      </c>
      <c r="E240" s="190" t="s">
        <v>2642</v>
      </c>
      <c r="F240" s="191" t="s">
        <v>12</v>
      </c>
      <c r="G240" s="186" t="s">
        <v>3177</v>
      </c>
      <c r="H240" s="186" t="s">
        <v>209</v>
      </c>
      <c r="I240" s="202" t="s">
        <v>176</v>
      </c>
      <c r="J240" s="192" t="s">
        <v>209</v>
      </c>
      <c r="K240" s="192"/>
      <c r="L240" s="190"/>
      <c r="M240" s="193" t="s">
        <v>85</v>
      </c>
      <c r="N240" s="188" t="s">
        <v>190</v>
      </c>
      <c r="O240" s="194" t="s">
        <v>125</v>
      </c>
      <c r="P240" s="492">
        <v>36206</v>
      </c>
      <c r="Q240" s="196" t="str">
        <f t="shared" ca="1" si="35"/>
        <v>23 Tahun 0 Bulan</v>
      </c>
      <c r="R240" s="190"/>
      <c r="S240" s="197">
        <v>43643</v>
      </c>
      <c r="T240" s="198" t="str">
        <f t="shared" ca="1" si="37"/>
        <v>2Tahun</v>
      </c>
      <c r="U240" s="199" t="str">
        <f t="shared" ca="1" si="38"/>
        <v>8Bulan</v>
      </c>
      <c r="V240" s="186"/>
      <c r="W240" s="209"/>
      <c r="X240" s="217"/>
      <c r="Y240" s="190"/>
      <c r="Z240" s="187" t="s">
        <v>1781</v>
      </c>
      <c r="AA240" s="201" t="s">
        <v>1782</v>
      </c>
      <c r="AB240" s="202" t="s">
        <v>76</v>
      </c>
      <c r="AC240" s="190"/>
      <c r="AD240" s="190"/>
      <c r="AE240" s="190"/>
      <c r="AF240" s="190"/>
      <c r="AG240" s="190"/>
      <c r="AH240" s="190"/>
      <c r="AI240" s="190"/>
      <c r="AJ240" s="190"/>
      <c r="AK240" s="190"/>
      <c r="AL240" s="190"/>
      <c r="AM240" s="187" t="s">
        <v>202</v>
      </c>
      <c r="AN240" s="189"/>
      <c r="AO240" s="193"/>
      <c r="AP240" s="193"/>
      <c r="AQ240" s="190"/>
      <c r="AR240" s="190"/>
      <c r="AS240" s="190"/>
      <c r="AT240" s="190"/>
      <c r="AU240" s="193"/>
      <c r="AV240" s="193"/>
      <c r="AW240" s="506" t="s">
        <v>1783</v>
      </c>
      <c r="AX240" s="200" t="s">
        <v>78</v>
      </c>
      <c r="AY240" s="190"/>
      <c r="AZ240" s="203"/>
      <c r="BA240" s="203"/>
      <c r="BB240" s="203"/>
      <c r="BC240" s="203"/>
      <c r="BD240" s="203"/>
      <c r="BE240" s="203"/>
      <c r="BF240" s="203"/>
      <c r="BG240" s="203">
        <v>300000</v>
      </c>
      <c r="BH240" s="203"/>
      <c r="BI240" s="203"/>
      <c r="BJ240" s="203"/>
      <c r="BK240" s="203"/>
      <c r="BL240" s="203"/>
      <c r="BM240" s="203"/>
      <c r="BN240" s="203"/>
      <c r="BO240" s="203"/>
      <c r="BP240" s="203"/>
      <c r="BQ240" s="203"/>
      <c r="BR240" s="203"/>
      <c r="BS240" s="203"/>
      <c r="BT240" s="202"/>
      <c r="BU240" s="190"/>
      <c r="BV240" s="186">
        <v>12</v>
      </c>
      <c r="BW240" s="186">
        <v>2</v>
      </c>
      <c r="BX240" s="186">
        <f t="shared" si="40"/>
        <v>10</v>
      </c>
      <c r="BY240" s="186">
        <v>12</v>
      </c>
      <c r="BZ240" s="190"/>
      <c r="CA240" s="190"/>
      <c r="CB240" s="190"/>
    </row>
    <row r="241" spans="1:80" ht="15.75" customHeight="1">
      <c r="A241" s="186">
        <f t="shared" ref="A241:A272" si="41">A240+1</f>
        <v>232</v>
      </c>
      <c r="B241" s="187" t="s">
        <v>138</v>
      </c>
      <c r="C241" s="188" t="s">
        <v>1225</v>
      </c>
      <c r="D241" s="189" t="s">
        <v>1226</v>
      </c>
      <c r="E241" s="190" t="s">
        <v>2705</v>
      </c>
      <c r="F241" s="191" t="s">
        <v>12</v>
      </c>
      <c r="G241" s="186" t="s">
        <v>3177</v>
      </c>
      <c r="H241" s="186" t="s">
        <v>209</v>
      </c>
      <c r="I241" s="202" t="s">
        <v>176</v>
      </c>
      <c r="J241" s="186" t="s">
        <v>1227</v>
      </c>
      <c r="K241" s="186" t="s">
        <v>1212</v>
      </c>
      <c r="L241" s="190"/>
      <c r="M241" s="193" t="s">
        <v>85</v>
      </c>
      <c r="N241" s="205" t="s">
        <v>2604</v>
      </c>
      <c r="O241" s="194" t="s">
        <v>1221</v>
      </c>
      <c r="P241" s="492">
        <v>35129</v>
      </c>
      <c r="Q241" s="196" t="str">
        <f t="shared" ca="1" si="35"/>
        <v>26 Tahun 0 Bulan</v>
      </c>
      <c r="R241" s="190"/>
      <c r="S241" s="197">
        <v>40794</v>
      </c>
      <c r="T241" s="198" t="str">
        <f t="shared" ca="1" si="37"/>
        <v>10Tahun</v>
      </c>
      <c r="U241" s="199" t="str">
        <f t="shared" ca="1" si="38"/>
        <v>6Bulan</v>
      </c>
      <c r="V241" s="186"/>
      <c r="W241" s="209" t="s">
        <v>441</v>
      </c>
      <c r="X241" s="217"/>
      <c r="Y241" s="190" t="s">
        <v>5246</v>
      </c>
      <c r="Z241" s="187" t="s">
        <v>1228</v>
      </c>
      <c r="AA241" s="251" t="s">
        <v>1229</v>
      </c>
      <c r="AB241" s="202" t="s">
        <v>76</v>
      </c>
      <c r="AC241" s="190"/>
      <c r="AD241" s="190"/>
      <c r="AE241" s="190"/>
      <c r="AF241" s="190"/>
      <c r="AG241" s="190"/>
      <c r="AH241" s="190"/>
      <c r="AI241" s="190"/>
      <c r="AJ241" s="190"/>
      <c r="AK241" s="190"/>
      <c r="AL241" s="190"/>
      <c r="AM241" s="187" t="s">
        <v>2938</v>
      </c>
      <c r="AN241" s="189" t="s">
        <v>5247</v>
      </c>
      <c r="AO241" s="193" t="s">
        <v>5248</v>
      </c>
      <c r="AP241" s="193"/>
      <c r="AQ241" s="190"/>
      <c r="AR241" s="190"/>
      <c r="AS241" s="190"/>
      <c r="AT241" s="190"/>
      <c r="AU241" s="193"/>
      <c r="AV241" s="193"/>
      <c r="AW241" s="506" t="s">
        <v>1230</v>
      </c>
      <c r="AX241" s="200" t="s">
        <v>78</v>
      </c>
      <c r="AY241" s="190"/>
      <c r="AZ241" s="203"/>
      <c r="BA241" s="203"/>
      <c r="BB241" s="203"/>
      <c r="BC241" s="203"/>
      <c r="BD241" s="203"/>
      <c r="BE241" s="203"/>
      <c r="BF241" s="203"/>
      <c r="BG241" s="203"/>
      <c r="BH241" s="203"/>
      <c r="BI241" s="203"/>
      <c r="BJ241" s="203"/>
      <c r="BK241" s="203"/>
      <c r="BL241" s="203"/>
      <c r="BM241" s="203"/>
      <c r="BN241" s="203"/>
      <c r="BO241" s="203"/>
      <c r="BP241" s="203"/>
      <c r="BQ241" s="203"/>
      <c r="BR241" s="203"/>
      <c r="BS241" s="203"/>
      <c r="BT241" s="202"/>
      <c r="BU241" s="190"/>
      <c r="BV241" s="186">
        <v>12</v>
      </c>
      <c r="BW241" s="186">
        <v>0</v>
      </c>
      <c r="BX241" s="186">
        <f t="shared" si="40"/>
        <v>12</v>
      </c>
      <c r="BY241" s="186">
        <v>12</v>
      </c>
      <c r="BZ241" s="190"/>
      <c r="CA241" s="190"/>
      <c r="CB241" s="190"/>
    </row>
    <row r="242" spans="1:80" ht="16.5" customHeight="1">
      <c r="A242" s="186">
        <f t="shared" si="41"/>
        <v>233</v>
      </c>
      <c r="B242" s="209" t="s">
        <v>138</v>
      </c>
      <c r="C242" s="228" t="s">
        <v>4125</v>
      </c>
      <c r="D242" s="327" t="s">
        <v>4129</v>
      </c>
      <c r="E242" s="190" t="s">
        <v>1604</v>
      </c>
      <c r="F242" s="193" t="s">
        <v>12</v>
      </c>
      <c r="G242" s="186" t="s">
        <v>411</v>
      </c>
      <c r="H242" s="186" t="s">
        <v>98</v>
      </c>
      <c r="I242" s="202" t="s">
        <v>99</v>
      </c>
      <c r="J242" s="191" t="s">
        <v>99</v>
      </c>
      <c r="K242" s="192" t="s">
        <v>1212</v>
      </c>
      <c r="L242" s="217" t="s">
        <v>412</v>
      </c>
      <c r="M242" s="186" t="s">
        <v>85</v>
      </c>
      <c r="N242" s="186" t="s">
        <v>2604</v>
      </c>
      <c r="O242" s="186" t="s">
        <v>4136</v>
      </c>
      <c r="P242" s="493">
        <v>37775</v>
      </c>
      <c r="Q242" s="196" t="str">
        <f t="shared" ca="1" si="35"/>
        <v>18 Tahun 9 Bulan</v>
      </c>
      <c r="R242" s="236">
        <v>44473</v>
      </c>
      <c r="S242" s="236">
        <v>44473</v>
      </c>
      <c r="T242" s="198" t="str">
        <f t="shared" ca="1" si="37"/>
        <v>0Tahun</v>
      </c>
      <c r="U242" s="199" t="str">
        <f t="shared" ca="1" si="38"/>
        <v>5Bulan</v>
      </c>
      <c r="V242" s="186" t="s">
        <v>73</v>
      </c>
      <c r="W242" s="217" t="s">
        <v>1081</v>
      </c>
      <c r="X242" s="217" t="s">
        <v>412</v>
      </c>
      <c r="Y242" s="190" t="s">
        <v>4138</v>
      </c>
      <c r="Z242" s="190" t="s">
        <v>4139</v>
      </c>
      <c r="AA242" s="251" t="s">
        <v>4142</v>
      </c>
      <c r="AB242" s="186" t="s">
        <v>76</v>
      </c>
      <c r="AC242" s="190" t="s">
        <v>412</v>
      </c>
      <c r="AD242" s="190" t="s">
        <v>412</v>
      </c>
      <c r="AE242" s="190" t="s">
        <v>412</v>
      </c>
      <c r="AF242" s="190" t="s">
        <v>412</v>
      </c>
      <c r="AG242" s="190" t="s">
        <v>412</v>
      </c>
      <c r="AH242" s="190" t="s">
        <v>412</v>
      </c>
      <c r="AI242" s="190" t="s">
        <v>412</v>
      </c>
      <c r="AJ242" s="190" t="s">
        <v>412</v>
      </c>
      <c r="AK242" s="190" t="s">
        <v>412</v>
      </c>
      <c r="AL242" s="190" t="s">
        <v>412</v>
      </c>
      <c r="AM242" s="217" t="s">
        <v>4146</v>
      </c>
      <c r="AN242" s="217" t="s">
        <v>4147</v>
      </c>
      <c r="AO242" s="190" t="s">
        <v>4148</v>
      </c>
      <c r="AP242" s="190" t="s">
        <v>4139</v>
      </c>
      <c r="AQ242" s="190" t="s">
        <v>412</v>
      </c>
      <c r="AR242" s="190" t="s">
        <v>412</v>
      </c>
      <c r="AS242" s="190" t="s">
        <v>412</v>
      </c>
      <c r="AT242" s="190" t="s">
        <v>412</v>
      </c>
      <c r="AU242" s="190" t="s">
        <v>412</v>
      </c>
      <c r="AV242" s="190" t="s">
        <v>412</v>
      </c>
      <c r="AW242" s="509" t="s">
        <v>4154</v>
      </c>
      <c r="AX242" s="190" t="s">
        <v>4158</v>
      </c>
      <c r="AY242" s="190" t="s">
        <v>412</v>
      </c>
      <c r="AZ242" s="203">
        <v>1300000</v>
      </c>
      <c r="BA242" s="203">
        <v>500000</v>
      </c>
      <c r="BB242" s="203"/>
      <c r="BC242" s="203"/>
      <c r="BD242" s="203"/>
      <c r="BE242" s="203"/>
      <c r="BF242" s="203"/>
      <c r="BG242" s="203"/>
      <c r="BH242" s="203"/>
      <c r="BI242" s="203"/>
      <c r="BJ242" s="203"/>
      <c r="BK242" s="203"/>
      <c r="BL242" s="203"/>
      <c r="BM242" s="203"/>
      <c r="BN242" s="203"/>
      <c r="BO242" s="203"/>
      <c r="BP242" s="203"/>
      <c r="BQ242" s="203"/>
      <c r="BR242" s="203"/>
      <c r="BS242" s="203"/>
      <c r="BT242" s="186"/>
      <c r="BU242" s="190"/>
      <c r="BV242" s="186">
        <v>0</v>
      </c>
      <c r="BW242" s="186">
        <v>0</v>
      </c>
      <c r="BX242" s="186">
        <f t="shared" si="40"/>
        <v>0</v>
      </c>
      <c r="BY242" s="186">
        <f>12-9</f>
        <v>3</v>
      </c>
      <c r="BZ242" s="190"/>
      <c r="CA242" s="190"/>
      <c r="CB242" s="190"/>
    </row>
    <row r="243" spans="1:80" ht="16.5" customHeight="1">
      <c r="A243" s="186">
        <f t="shared" si="41"/>
        <v>234</v>
      </c>
      <c r="B243" s="187" t="s">
        <v>94</v>
      </c>
      <c r="C243" s="334" t="s">
        <v>997</v>
      </c>
      <c r="D243" s="327" t="s">
        <v>4985</v>
      </c>
      <c r="E243" s="190" t="s">
        <v>456</v>
      </c>
      <c r="F243" s="193" t="s">
        <v>12</v>
      </c>
      <c r="G243" s="186" t="s">
        <v>3178</v>
      </c>
      <c r="H243" s="186" t="s">
        <v>9</v>
      </c>
      <c r="I243" s="186" t="s">
        <v>446</v>
      </c>
      <c r="J243" s="192" t="s">
        <v>447</v>
      </c>
      <c r="K243" s="192" t="s">
        <v>4247</v>
      </c>
      <c r="L243" s="217" t="s">
        <v>4707</v>
      </c>
      <c r="M243" s="186" t="s">
        <v>85</v>
      </c>
      <c r="N243" s="186" t="s">
        <v>228</v>
      </c>
      <c r="O243" s="186"/>
      <c r="P243" s="493"/>
      <c r="Q243" s="196" t="str">
        <f t="shared" ca="1" si="35"/>
        <v>122 Tahun 2 Bulan</v>
      </c>
      <c r="R243" s="236"/>
      <c r="S243" s="330">
        <v>42860</v>
      </c>
      <c r="T243" s="198" t="str">
        <f t="shared" ca="1" si="37"/>
        <v>4Tahun</v>
      </c>
      <c r="U243" s="199" t="str">
        <f t="shared" ca="1" si="38"/>
        <v>10Bulan</v>
      </c>
      <c r="V243" s="186" t="s">
        <v>4247</v>
      </c>
      <c r="W243" s="217"/>
      <c r="X243" s="217" t="s">
        <v>5454</v>
      </c>
      <c r="Y243" s="190"/>
      <c r="Z243" s="190"/>
      <c r="AA243" s="201" t="s">
        <v>4608</v>
      </c>
      <c r="AB243" s="191" t="s">
        <v>354</v>
      </c>
      <c r="AC243" s="190"/>
      <c r="AD243" s="190"/>
      <c r="AE243" s="190"/>
      <c r="AF243" s="190"/>
      <c r="AG243" s="190"/>
      <c r="AH243" s="190"/>
      <c r="AI243" s="190"/>
      <c r="AJ243" s="190"/>
      <c r="AK243" s="190"/>
      <c r="AL243" s="190"/>
      <c r="AM243" s="217"/>
      <c r="AN243" s="217"/>
      <c r="AO243" s="190"/>
      <c r="AP243" s="190"/>
      <c r="AQ243" s="190"/>
      <c r="AR243" s="190"/>
      <c r="AS243" s="190"/>
      <c r="AT243" s="190"/>
      <c r="AU243" s="190"/>
      <c r="AV243" s="190"/>
      <c r="AW243" s="509"/>
      <c r="AX243" s="190"/>
      <c r="AY243" s="190"/>
      <c r="AZ243" s="203"/>
      <c r="BA243" s="203"/>
      <c r="BB243" s="203"/>
      <c r="BC243" s="203"/>
      <c r="BD243" s="203"/>
      <c r="BE243" s="203"/>
      <c r="BF243" s="203"/>
      <c r="BG243" s="203"/>
      <c r="BH243" s="203"/>
      <c r="BI243" s="203"/>
      <c r="BJ243" s="203"/>
      <c r="BK243" s="203"/>
      <c r="BL243" s="203"/>
      <c r="BM243" s="203"/>
      <c r="BN243" s="203"/>
      <c r="BO243" s="203"/>
      <c r="BP243" s="203"/>
      <c r="BQ243" s="203"/>
      <c r="BR243" s="203"/>
      <c r="BS243" s="203"/>
      <c r="BT243" s="186"/>
      <c r="BU243" s="190"/>
      <c r="BV243" s="186"/>
      <c r="BW243" s="186"/>
      <c r="BX243" s="186"/>
      <c r="BY243" s="186"/>
      <c r="BZ243" s="190"/>
      <c r="CA243" s="190"/>
      <c r="CB243" s="190"/>
    </row>
    <row r="244" spans="1:80" ht="15.75" customHeight="1">
      <c r="A244" s="186">
        <f t="shared" si="41"/>
        <v>235</v>
      </c>
      <c r="B244" s="187" t="s">
        <v>94</v>
      </c>
      <c r="C244" s="228" t="s">
        <v>2738</v>
      </c>
      <c r="D244" s="189" t="s">
        <v>4108</v>
      </c>
      <c r="E244" s="190" t="s">
        <v>4507</v>
      </c>
      <c r="F244" s="193" t="s">
        <v>12</v>
      </c>
      <c r="G244" s="186" t="s">
        <v>3178</v>
      </c>
      <c r="H244" s="186" t="s">
        <v>9</v>
      </c>
      <c r="I244" s="186" t="s">
        <v>446</v>
      </c>
      <c r="J244" s="192" t="s">
        <v>447</v>
      </c>
      <c r="K244" s="192" t="s">
        <v>1212</v>
      </c>
      <c r="L244" s="190"/>
      <c r="M244" s="193" t="s">
        <v>85</v>
      </c>
      <c r="N244" s="205" t="s">
        <v>2604</v>
      </c>
      <c r="O244" s="194" t="s">
        <v>495</v>
      </c>
      <c r="P244" s="492">
        <v>34362</v>
      </c>
      <c r="Q244" s="196" t="str">
        <f t="shared" ca="1" si="35"/>
        <v>28 Tahun 1 Bulan</v>
      </c>
      <c r="R244" s="236">
        <v>44071</v>
      </c>
      <c r="S244" s="236">
        <v>44071</v>
      </c>
      <c r="T244" s="198" t="str">
        <f t="shared" ca="1" si="37"/>
        <v>1Tahun</v>
      </c>
      <c r="U244" s="199" t="str">
        <f t="shared" ca="1" si="38"/>
        <v>6Bulan</v>
      </c>
      <c r="V244" s="186"/>
      <c r="W244" s="189" t="s">
        <v>448</v>
      </c>
      <c r="X244" s="217"/>
      <c r="Y244" s="190"/>
      <c r="Z244" s="190" t="s">
        <v>496</v>
      </c>
      <c r="AA244" s="208" t="s">
        <v>497</v>
      </c>
      <c r="AB244" s="191" t="s">
        <v>76</v>
      </c>
      <c r="AC244" s="190"/>
      <c r="AD244" s="190"/>
      <c r="AE244" s="190"/>
      <c r="AF244" s="190"/>
      <c r="AG244" s="190"/>
      <c r="AH244" s="190"/>
      <c r="AI244" s="190"/>
      <c r="AJ244" s="190"/>
      <c r="AK244" s="190"/>
      <c r="AL244" s="190"/>
      <c r="AM244" s="209"/>
      <c r="AN244" s="189"/>
      <c r="AO244" s="193"/>
      <c r="AP244" s="193"/>
      <c r="AQ244" s="190"/>
      <c r="AR244" s="190"/>
      <c r="AS244" s="190"/>
      <c r="AT244" s="190"/>
      <c r="AU244" s="193"/>
      <c r="AV244" s="193"/>
      <c r="AW244" s="234" t="s">
        <v>498</v>
      </c>
      <c r="AX244" s="200" t="s">
        <v>499</v>
      </c>
      <c r="AY244" s="190"/>
      <c r="AZ244" s="203"/>
      <c r="BA244" s="203"/>
      <c r="BB244" s="203"/>
      <c r="BC244" s="203"/>
      <c r="BD244" s="203"/>
      <c r="BE244" s="203"/>
      <c r="BF244" s="203"/>
      <c r="BG244" s="203"/>
      <c r="BH244" s="203"/>
      <c r="BI244" s="203"/>
      <c r="BJ244" s="203"/>
      <c r="BK244" s="203"/>
      <c r="BL244" s="203"/>
      <c r="BM244" s="203"/>
      <c r="BN244" s="203"/>
      <c r="BO244" s="203"/>
      <c r="BP244" s="203"/>
      <c r="BQ244" s="203"/>
      <c r="BR244" s="203"/>
      <c r="BS244" s="203"/>
      <c r="BT244" s="202"/>
      <c r="BU244" s="190"/>
      <c r="BV244" s="186">
        <f>12-7</f>
        <v>5</v>
      </c>
      <c r="BW244" s="186">
        <f>1+1</f>
        <v>2</v>
      </c>
      <c r="BX244" s="186">
        <f>BV244-BW244</f>
        <v>3</v>
      </c>
      <c r="BY244" s="186">
        <v>12</v>
      </c>
      <c r="BZ244" s="190"/>
      <c r="CA244" s="190"/>
      <c r="CB244" s="190"/>
    </row>
    <row r="245" spans="1:80" ht="15.75" customHeight="1">
      <c r="A245" s="186">
        <f t="shared" si="41"/>
        <v>236</v>
      </c>
      <c r="B245" s="187" t="s">
        <v>94</v>
      </c>
      <c r="C245" s="334" t="s">
        <v>997</v>
      </c>
      <c r="D245" s="189" t="s">
        <v>4109</v>
      </c>
      <c r="E245" s="190" t="s">
        <v>512</v>
      </c>
      <c r="F245" s="193" t="s">
        <v>12</v>
      </c>
      <c r="G245" s="186" t="s">
        <v>3178</v>
      </c>
      <c r="H245" s="186" t="s">
        <v>9</v>
      </c>
      <c r="I245" s="186" t="s">
        <v>446</v>
      </c>
      <c r="J245" s="192" t="s">
        <v>447</v>
      </c>
      <c r="K245" s="192" t="s">
        <v>1212</v>
      </c>
      <c r="L245" s="190"/>
      <c r="M245" s="193" t="s">
        <v>85</v>
      </c>
      <c r="N245" s="193"/>
      <c r="O245" s="194"/>
      <c r="P245" s="492">
        <v>32356</v>
      </c>
      <c r="Q245" s="196" t="str">
        <f t="shared" ca="1" si="35"/>
        <v>33 Tahun 7 Bulan</v>
      </c>
      <c r="R245" s="186"/>
      <c r="S245" s="349">
        <v>43014</v>
      </c>
      <c r="T245" s="198" t="str">
        <f t="shared" ca="1" si="37"/>
        <v>4Tahun</v>
      </c>
      <c r="U245" s="199" t="str">
        <f t="shared" ca="1" si="38"/>
        <v>5Bulan</v>
      </c>
      <c r="V245" s="186"/>
      <c r="W245" s="189"/>
      <c r="X245" s="217"/>
      <c r="Y245" s="190"/>
      <c r="Z245" s="187" t="s">
        <v>493</v>
      </c>
      <c r="AA245" s="243"/>
      <c r="AB245" s="202" t="s">
        <v>202</v>
      </c>
      <c r="AC245" s="190"/>
      <c r="AD245" s="190"/>
      <c r="AE245" s="190"/>
      <c r="AF245" s="190"/>
      <c r="AG245" s="190"/>
      <c r="AH245" s="190"/>
      <c r="AI245" s="190"/>
      <c r="AJ245" s="190"/>
      <c r="AK245" s="190"/>
      <c r="AL245" s="190"/>
      <c r="AM245" s="187" t="s">
        <v>202</v>
      </c>
      <c r="AN245" s="189"/>
      <c r="AO245" s="193"/>
      <c r="AP245" s="193"/>
      <c r="AQ245" s="190"/>
      <c r="AR245" s="190"/>
      <c r="AS245" s="190"/>
      <c r="AT245" s="190"/>
      <c r="AU245" s="193"/>
      <c r="AV245" s="193"/>
      <c r="AW245" s="506" t="s">
        <v>513</v>
      </c>
      <c r="AX245" s="200" t="s">
        <v>78</v>
      </c>
      <c r="AY245" s="190"/>
      <c r="AZ245" s="203"/>
      <c r="BA245" s="203"/>
      <c r="BB245" s="203"/>
      <c r="BC245" s="203"/>
      <c r="BD245" s="203"/>
      <c r="BE245" s="203"/>
      <c r="BF245" s="203"/>
      <c r="BG245" s="203"/>
      <c r="BH245" s="203"/>
      <c r="BI245" s="203"/>
      <c r="BJ245" s="203"/>
      <c r="BK245" s="203"/>
      <c r="BL245" s="203"/>
      <c r="BM245" s="203"/>
      <c r="BN245" s="203"/>
      <c r="BO245" s="203"/>
      <c r="BP245" s="203"/>
      <c r="BQ245" s="203"/>
      <c r="BR245" s="203"/>
      <c r="BS245" s="203"/>
      <c r="BT245" s="202"/>
      <c r="BU245" s="190"/>
      <c r="BV245" s="186">
        <v>0</v>
      </c>
      <c r="BW245" s="186">
        <v>0</v>
      </c>
      <c r="BX245" s="186">
        <f>BV245-BW245</f>
        <v>0</v>
      </c>
      <c r="BY245" s="263"/>
      <c r="BZ245" s="190"/>
      <c r="CA245" s="190"/>
      <c r="CB245" s="190"/>
    </row>
    <row r="246" spans="1:80" ht="15.75" customHeight="1">
      <c r="A246" s="186">
        <f t="shared" si="41"/>
        <v>237</v>
      </c>
      <c r="B246" s="247" t="s">
        <v>94</v>
      </c>
      <c r="C246" s="228" t="s">
        <v>4296</v>
      </c>
      <c r="D246" s="238" t="s">
        <v>4102</v>
      </c>
      <c r="E246" s="190" t="s">
        <v>2141</v>
      </c>
      <c r="F246" s="193" t="s">
        <v>12</v>
      </c>
      <c r="G246" s="186" t="s">
        <v>3178</v>
      </c>
      <c r="H246" s="186" t="s">
        <v>9</v>
      </c>
      <c r="I246" s="186" t="s">
        <v>446</v>
      </c>
      <c r="J246" s="192" t="s">
        <v>447</v>
      </c>
      <c r="K246" s="192" t="s">
        <v>1212</v>
      </c>
      <c r="L246" s="190" t="s">
        <v>412</v>
      </c>
      <c r="M246" s="202" t="s">
        <v>85</v>
      </c>
      <c r="N246" s="193" t="s">
        <v>71</v>
      </c>
      <c r="O246" s="193" t="s">
        <v>2870</v>
      </c>
      <c r="P246" s="491">
        <v>33719</v>
      </c>
      <c r="Q246" s="196" t="str">
        <f t="shared" ca="1" si="35"/>
        <v>29 Tahun 10 Bulan</v>
      </c>
      <c r="R246" s="222">
        <v>44390</v>
      </c>
      <c r="S246" s="222">
        <v>44390</v>
      </c>
      <c r="T246" s="198" t="str">
        <f t="shared" ca="1" si="37"/>
        <v>0Tahun</v>
      </c>
      <c r="U246" s="199" t="str">
        <f t="shared" ca="1" si="38"/>
        <v>8Bulan</v>
      </c>
      <c r="V246" s="186" t="s">
        <v>73</v>
      </c>
      <c r="W246" s="209" t="s">
        <v>467</v>
      </c>
      <c r="X246" s="217" t="s">
        <v>5455</v>
      </c>
      <c r="Y246" s="190" t="s">
        <v>2871</v>
      </c>
      <c r="Z246" s="316" t="s">
        <v>2142</v>
      </c>
      <c r="AA246" s="201" t="s">
        <v>2872</v>
      </c>
      <c r="AB246" s="193" t="s">
        <v>76</v>
      </c>
      <c r="AC246" s="190" t="s">
        <v>3403</v>
      </c>
      <c r="AD246" s="219">
        <v>33475</v>
      </c>
      <c r="AE246" s="190"/>
      <c r="AF246" s="190"/>
      <c r="AG246" s="190"/>
      <c r="AH246" s="190"/>
      <c r="AI246" s="190"/>
      <c r="AJ246" s="190"/>
      <c r="AK246" s="190"/>
      <c r="AL246" s="190"/>
      <c r="AM246" s="224" t="s">
        <v>2939</v>
      </c>
      <c r="AN246" s="189" t="s">
        <v>3404</v>
      </c>
      <c r="AO246" s="223" t="s">
        <v>3405</v>
      </c>
      <c r="AP246" s="223" t="s">
        <v>3406</v>
      </c>
      <c r="AQ246" s="190"/>
      <c r="AR246" s="190"/>
      <c r="AS246" s="190"/>
      <c r="AT246" s="190"/>
      <c r="AU246" s="223"/>
      <c r="AV246" s="223"/>
      <c r="AW246" s="234" t="s">
        <v>2143</v>
      </c>
      <c r="AX246" s="223" t="s">
        <v>2873</v>
      </c>
      <c r="AY246" s="190"/>
      <c r="AZ246" s="203">
        <v>4000000</v>
      </c>
      <c r="BA246" s="203"/>
      <c r="BB246" s="203"/>
      <c r="BC246" s="203"/>
      <c r="BD246" s="203"/>
      <c r="BE246" s="203"/>
      <c r="BF246" s="203"/>
      <c r="BG246" s="203"/>
      <c r="BH246" s="203"/>
      <c r="BI246" s="203"/>
      <c r="BJ246" s="203"/>
      <c r="BK246" s="203"/>
      <c r="BL246" s="203"/>
      <c r="BM246" s="203"/>
      <c r="BN246" s="203"/>
      <c r="BO246" s="203"/>
      <c r="BP246" s="203"/>
      <c r="BQ246" s="203"/>
      <c r="BR246" s="203"/>
      <c r="BS246" s="203"/>
      <c r="BT246" s="227" t="s">
        <v>2874</v>
      </c>
      <c r="BU246" s="190"/>
      <c r="BV246" s="186">
        <v>0</v>
      </c>
      <c r="BW246" s="186">
        <v>0</v>
      </c>
      <c r="BX246" s="186">
        <f>BV246-BW246</f>
        <v>0</v>
      </c>
      <c r="BY246" s="186">
        <f>12-6</f>
        <v>6</v>
      </c>
      <c r="BZ246" s="190"/>
      <c r="CA246" s="190"/>
      <c r="CB246" s="190"/>
    </row>
    <row r="247" spans="1:80" ht="13.5" customHeight="1">
      <c r="A247" s="186">
        <f t="shared" si="41"/>
        <v>238</v>
      </c>
      <c r="B247" s="209" t="s">
        <v>94</v>
      </c>
      <c r="C247" s="228" t="s">
        <v>4159</v>
      </c>
      <c r="D247" s="327" t="s">
        <v>4055</v>
      </c>
      <c r="E247" s="190" t="s">
        <v>3571</v>
      </c>
      <c r="F247" s="193" t="s">
        <v>12</v>
      </c>
      <c r="G247" s="186" t="s">
        <v>3178</v>
      </c>
      <c r="H247" s="186" t="s">
        <v>9</v>
      </c>
      <c r="I247" s="186" t="s">
        <v>446</v>
      </c>
      <c r="J247" s="192" t="s">
        <v>447</v>
      </c>
      <c r="K247" s="192" t="s">
        <v>1212</v>
      </c>
      <c r="L247" s="190"/>
      <c r="M247" s="186" t="s">
        <v>70</v>
      </c>
      <c r="N247" s="186" t="s">
        <v>2604</v>
      </c>
      <c r="O247" s="186" t="s">
        <v>72</v>
      </c>
      <c r="P247" s="493">
        <v>34201</v>
      </c>
      <c r="Q247" s="196" t="str">
        <f t="shared" ca="1" si="35"/>
        <v>28 Tahun 6 Bulan</v>
      </c>
      <c r="R247" s="248">
        <v>44431</v>
      </c>
      <c r="S247" s="249">
        <v>44431</v>
      </c>
      <c r="T247" s="198" t="str">
        <f t="shared" ca="1" si="37"/>
        <v>0Tahun</v>
      </c>
      <c r="U247" s="199" t="str">
        <f t="shared" ca="1" si="38"/>
        <v>6Bulan</v>
      </c>
      <c r="V247" s="186" t="s">
        <v>73</v>
      </c>
      <c r="W247" s="189" t="s">
        <v>448</v>
      </c>
      <c r="X247" s="217"/>
      <c r="Y247" s="190" t="s">
        <v>4020</v>
      </c>
      <c r="Z247" s="250" t="s">
        <v>4021</v>
      </c>
      <c r="AA247" s="251" t="s">
        <v>4022</v>
      </c>
      <c r="AB247" s="186" t="s">
        <v>76</v>
      </c>
      <c r="AC247" s="190" t="s">
        <v>412</v>
      </c>
      <c r="AD247" s="190" t="s">
        <v>412</v>
      </c>
      <c r="AE247" s="190" t="s">
        <v>412</v>
      </c>
      <c r="AF247" s="190" t="s">
        <v>412</v>
      </c>
      <c r="AG247" s="190" t="s">
        <v>412</v>
      </c>
      <c r="AH247" s="190" t="s">
        <v>412</v>
      </c>
      <c r="AI247" s="190" t="s">
        <v>412</v>
      </c>
      <c r="AJ247" s="190" t="s">
        <v>412</v>
      </c>
      <c r="AK247" s="190" t="s">
        <v>412</v>
      </c>
      <c r="AL247" s="190" t="s">
        <v>412</v>
      </c>
      <c r="AM247" s="257" t="s">
        <v>4023</v>
      </c>
      <c r="AN247" s="186" t="s">
        <v>4024</v>
      </c>
      <c r="AO247" s="186" t="s">
        <v>4025</v>
      </c>
      <c r="AP247" s="250" t="s">
        <v>4021</v>
      </c>
      <c r="AQ247" s="190" t="s">
        <v>412</v>
      </c>
      <c r="AR247" s="190" t="s">
        <v>412</v>
      </c>
      <c r="AS247" s="190" t="s">
        <v>412</v>
      </c>
      <c r="AT247" s="190" t="s">
        <v>412</v>
      </c>
      <c r="AU247" s="190" t="s">
        <v>412</v>
      </c>
      <c r="AV247" s="190" t="s">
        <v>412</v>
      </c>
      <c r="AW247" s="509" t="s">
        <v>4026</v>
      </c>
      <c r="AX247" s="252" t="s">
        <v>4027</v>
      </c>
      <c r="AY247" s="190" t="s">
        <v>412</v>
      </c>
      <c r="AZ247" s="203">
        <v>10000000</v>
      </c>
      <c r="BA247" s="203"/>
      <c r="BB247" s="203"/>
      <c r="BC247" s="203">
        <v>1000000</v>
      </c>
      <c r="BD247" s="203"/>
      <c r="BE247" s="203"/>
      <c r="BF247" s="203"/>
      <c r="BG247" s="203">
        <v>4000000</v>
      </c>
      <c r="BH247" s="203"/>
      <c r="BI247" s="203"/>
      <c r="BJ247" s="203"/>
      <c r="BK247" s="203"/>
      <c r="BL247" s="203"/>
      <c r="BM247" s="203"/>
      <c r="BN247" s="203"/>
      <c r="BO247" s="203"/>
      <c r="BP247" s="203"/>
      <c r="BQ247" s="203"/>
      <c r="BR247" s="203"/>
      <c r="BS247" s="203"/>
      <c r="BT247" s="227" t="s">
        <v>4018</v>
      </c>
      <c r="BU247" s="190"/>
      <c r="BV247" s="186">
        <v>0</v>
      </c>
      <c r="BW247" s="186">
        <v>0</v>
      </c>
      <c r="BX247" s="186">
        <f>BV247-BW247</f>
        <v>0</v>
      </c>
      <c r="BY247" s="186">
        <f>12-7</f>
        <v>5</v>
      </c>
      <c r="BZ247" s="190"/>
      <c r="CA247" s="190"/>
      <c r="CB247" s="190"/>
    </row>
    <row r="248" spans="1:80" ht="13.5" customHeight="1">
      <c r="A248" s="186">
        <f t="shared" si="41"/>
        <v>239</v>
      </c>
      <c r="B248" s="209" t="s">
        <v>94</v>
      </c>
      <c r="C248" s="228" t="s">
        <v>5321</v>
      </c>
      <c r="D248" s="327" t="s">
        <v>5088</v>
      </c>
      <c r="E248" s="190" t="s">
        <v>215</v>
      </c>
      <c r="F248" s="193" t="s">
        <v>12</v>
      </c>
      <c r="G248" s="186" t="s">
        <v>3178</v>
      </c>
      <c r="H248" s="186" t="s">
        <v>877</v>
      </c>
      <c r="I248" s="186" t="s">
        <v>2354</v>
      </c>
      <c r="J248" s="192" t="s">
        <v>913</v>
      </c>
      <c r="K248" s="192" t="s">
        <v>2884</v>
      </c>
      <c r="L248" s="190" t="s">
        <v>5089</v>
      </c>
      <c r="M248" s="186" t="s">
        <v>70</v>
      </c>
      <c r="N248" s="186" t="s">
        <v>2604</v>
      </c>
      <c r="O248" s="186" t="s">
        <v>3697</v>
      </c>
      <c r="P248" s="493">
        <v>34941</v>
      </c>
      <c r="Q248" s="196" t="str">
        <f t="shared" ca="1" si="35"/>
        <v>26 Tahun 6 Bulan</v>
      </c>
      <c r="R248" s="248">
        <v>44601</v>
      </c>
      <c r="S248" s="249">
        <v>44601</v>
      </c>
      <c r="T248" s="198" t="str">
        <f t="shared" ca="1" si="37"/>
        <v>0Tahun</v>
      </c>
      <c r="U248" s="199" t="str">
        <f t="shared" ca="1" si="38"/>
        <v>1Bulan</v>
      </c>
      <c r="V248" s="186" t="s">
        <v>73</v>
      </c>
      <c r="W248" s="189" t="s">
        <v>111</v>
      </c>
      <c r="X248" s="217" t="s">
        <v>5090</v>
      </c>
      <c r="Y248" s="190"/>
      <c r="Z248" s="250" t="s">
        <v>5091</v>
      </c>
      <c r="AA248" s="251">
        <v>812897732247</v>
      </c>
      <c r="AB248" s="186" t="s">
        <v>76</v>
      </c>
      <c r="AC248" s="190" t="s">
        <v>412</v>
      </c>
      <c r="AD248" s="190" t="s">
        <v>412</v>
      </c>
      <c r="AE248" s="190" t="s">
        <v>412</v>
      </c>
      <c r="AF248" s="190" t="s">
        <v>412</v>
      </c>
      <c r="AG248" s="190" t="s">
        <v>412</v>
      </c>
      <c r="AH248" s="190" t="s">
        <v>412</v>
      </c>
      <c r="AI248" s="190" t="s">
        <v>412</v>
      </c>
      <c r="AJ248" s="190" t="s">
        <v>412</v>
      </c>
      <c r="AK248" s="190" t="s">
        <v>412</v>
      </c>
      <c r="AL248" s="190" t="s">
        <v>412</v>
      </c>
      <c r="AM248" s="257" t="s">
        <v>5092</v>
      </c>
      <c r="AN248" s="186" t="s">
        <v>5093</v>
      </c>
      <c r="AO248" s="186" t="s">
        <v>5094</v>
      </c>
      <c r="AP248" s="250" t="s">
        <v>5091</v>
      </c>
      <c r="AQ248" s="190" t="s">
        <v>412</v>
      </c>
      <c r="AR248" s="190" t="s">
        <v>412</v>
      </c>
      <c r="AS248" s="190" t="s">
        <v>412</v>
      </c>
      <c r="AT248" s="190" t="s">
        <v>412</v>
      </c>
      <c r="AU248" s="190" t="s">
        <v>412</v>
      </c>
      <c r="AV248" s="190" t="s">
        <v>412</v>
      </c>
      <c r="AW248" s="509">
        <v>1607053008950000</v>
      </c>
      <c r="AX248" s="252" t="s">
        <v>5095</v>
      </c>
      <c r="AY248" s="190" t="s">
        <v>412</v>
      </c>
      <c r="AZ248" s="203">
        <v>7500000</v>
      </c>
      <c r="BA248" s="203"/>
      <c r="BB248" s="203"/>
      <c r="BC248" s="203"/>
      <c r="BD248" s="203"/>
      <c r="BE248" s="203"/>
      <c r="BF248" s="203"/>
      <c r="BG248" s="203"/>
      <c r="BH248" s="203"/>
      <c r="BI248" s="203"/>
      <c r="BJ248" s="203"/>
      <c r="BK248" s="203"/>
      <c r="BL248" s="203"/>
      <c r="BM248" s="203"/>
      <c r="BN248" s="203"/>
      <c r="BO248" s="203"/>
      <c r="BP248" s="203"/>
      <c r="BQ248" s="203"/>
      <c r="BR248" s="203"/>
      <c r="BS248" s="203"/>
      <c r="BT248" s="227" t="s">
        <v>5096</v>
      </c>
      <c r="BU248" s="190"/>
      <c r="BV248" s="471"/>
      <c r="BW248" s="471"/>
      <c r="BX248" s="471"/>
      <c r="BY248" s="186">
        <v>0</v>
      </c>
      <c r="BZ248" s="190"/>
      <c r="CA248" s="190"/>
      <c r="CB248" s="190"/>
    </row>
    <row r="249" spans="1:80" ht="15.75" customHeight="1">
      <c r="A249" s="186">
        <f t="shared" si="41"/>
        <v>240</v>
      </c>
      <c r="B249" s="209" t="s">
        <v>94</v>
      </c>
      <c r="C249" s="228" t="s">
        <v>4321</v>
      </c>
      <c r="D249" s="247" t="s">
        <v>4280</v>
      </c>
      <c r="E249" s="190" t="s">
        <v>3539</v>
      </c>
      <c r="F249" s="191" t="s">
        <v>12</v>
      </c>
      <c r="G249" s="186" t="s">
        <v>3178</v>
      </c>
      <c r="H249" s="186" t="s">
        <v>3213</v>
      </c>
      <c r="I249" s="202" t="s">
        <v>176</v>
      </c>
      <c r="J249" s="199" t="s">
        <v>3213</v>
      </c>
      <c r="K249" s="186" t="s">
        <v>3379</v>
      </c>
      <c r="L249" s="190" t="s">
        <v>3379</v>
      </c>
      <c r="M249" s="202" t="s">
        <v>85</v>
      </c>
      <c r="N249" s="193"/>
      <c r="O249" s="193"/>
      <c r="P249" s="491"/>
      <c r="Q249" s="196" t="str">
        <f t="shared" ca="1" si="35"/>
        <v>122 Tahun 2 Bulan</v>
      </c>
      <c r="R249" s="190"/>
      <c r="S249" s="222">
        <v>43446</v>
      </c>
      <c r="T249" s="198" t="str">
        <f t="shared" ca="1" si="37"/>
        <v>3Tahun</v>
      </c>
      <c r="U249" s="199" t="str">
        <f t="shared" ca="1" si="38"/>
        <v>3Bulan</v>
      </c>
      <c r="V249" s="186" t="s">
        <v>3379</v>
      </c>
      <c r="W249" s="209"/>
      <c r="X249" s="217" t="s">
        <v>5456</v>
      </c>
      <c r="Y249" s="190" t="s">
        <v>412</v>
      </c>
      <c r="Z249" s="316"/>
      <c r="AA249" s="243"/>
      <c r="AB249" s="193"/>
      <c r="AC249" s="190"/>
      <c r="AD249" s="190"/>
      <c r="AE249" s="190"/>
      <c r="AF249" s="190"/>
      <c r="AG249" s="190"/>
      <c r="AH249" s="190"/>
      <c r="AI249" s="190"/>
      <c r="AJ249" s="190"/>
      <c r="AK249" s="190"/>
      <c r="AL249" s="190"/>
      <c r="AM249" s="224"/>
      <c r="AN249" s="189"/>
      <c r="AO249" s="223"/>
      <c r="AP249" s="223"/>
      <c r="AQ249" s="190"/>
      <c r="AR249" s="190"/>
      <c r="AS249" s="190"/>
      <c r="AT249" s="190"/>
      <c r="AU249" s="223"/>
      <c r="AV249" s="223"/>
      <c r="AW249" s="234"/>
      <c r="AX249" s="223"/>
      <c r="AY249" s="190"/>
      <c r="AZ249" s="203"/>
      <c r="BA249" s="203"/>
      <c r="BB249" s="203"/>
      <c r="BC249" s="203"/>
      <c r="BD249" s="203"/>
      <c r="BE249" s="203"/>
      <c r="BF249" s="203"/>
      <c r="BG249" s="203"/>
      <c r="BH249" s="203"/>
      <c r="BI249" s="203"/>
      <c r="BJ249" s="203"/>
      <c r="BK249" s="203"/>
      <c r="BL249" s="203"/>
      <c r="BM249" s="203"/>
      <c r="BN249" s="203"/>
      <c r="BO249" s="203"/>
      <c r="BP249" s="203"/>
      <c r="BQ249" s="203"/>
      <c r="BR249" s="203"/>
      <c r="BS249" s="203"/>
      <c r="BT249" s="199"/>
      <c r="BU249" s="190"/>
      <c r="BV249" s="186">
        <v>0</v>
      </c>
      <c r="BW249" s="186">
        <v>0</v>
      </c>
      <c r="BX249" s="186">
        <f t="shared" ref="BX249:BX258" si="42">BV249-BW249</f>
        <v>0</v>
      </c>
      <c r="BY249" s="186">
        <v>12</v>
      </c>
      <c r="BZ249" s="190"/>
      <c r="CA249" s="190"/>
      <c r="CB249" s="190"/>
    </row>
    <row r="250" spans="1:80" ht="15.75" customHeight="1">
      <c r="A250" s="186">
        <f t="shared" si="41"/>
        <v>241</v>
      </c>
      <c r="B250" s="247" t="s">
        <v>94</v>
      </c>
      <c r="C250" s="334" t="s">
        <v>997</v>
      </c>
      <c r="D250" s="247" t="s">
        <v>2582</v>
      </c>
      <c r="E250" s="190" t="s">
        <v>2582</v>
      </c>
      <c r="F250" s="191" t="s">
        <v>12</v>
      </c>
      <c r="G250" s="186" t="s">
        <v>3178</v>
      </c>
      <c r="H250" s="186" t="s">
        <v>3218</v>
      </c>
      <c r="I250" s="202" t="s">
        <v>176</v>
      </c>
      <c r="J250" s="186" t="s">
        <v>4715</v>
      </c>
      <c r="K250" s="186" t="s">
        <v>3379</v>
      </c>
      <c r="L250" s="190" t="s">
        <v>3379</v>
      </c>
      <c r="M250" s="202" t="s">
        <v>85</v>
      </c>
      <c r="N250" s="193"/>
      <c r="O250" s="193"/>
      <c r="P250" s="491"/>
      <c r="Q250" s="196" t="str">
        <f t="shared" ca="1" si="35"/>
        <v>122 Tahun 2 Bulan</v>
      </c>
      <c r="R250" s="190"/>
      <c r="S250" s="222">
        <v>43292</v>
      </c>
      <c r="T250" s="198" t="str">
        <f t="shared" ca="1" si="37"/>
        <v>3Tahun</v>
      </c>
      <c r="U250" s="199" t="str">
        <f t="shared" ca="1" si="38"/>
        <v>8Bulan</v>
      </c>
      <c r="V250" s="186" t="s">
        <v>3379</v>
      </c>
      <c r="W250" s="209"/>
      <c r="X250" s="217" t="s">
        <v>5457</v>
      </c>
      <c r="Y250" s="190" t="s">
        <v>412</v>
      </c>
      <c r="Z250" s="316"/>
      <c r="AA250" s="243"/>
      <c r="AB250" s="193"/>
      <c r="AC250" s="190"/>
      <c r="AD250" s="190"/>
      <c r="AE250" s="190"/>
      <c r="AF250" s="190"/>
      <c r="AG250" s="190"/>
      <c r="AH250" s="190"/>
      <c r="AI250" s="190"/>
      <c r="AJ250" s="190"/>
      <c r="AK250" s="190"/>
      <c r="AL250" s="190"/>
      <c r="AM250" s="224"/>
      <c r="AN250" s="189"/>
      <c r="AO250" s="223"/>
      <c r="AP250" s="223"/>
      <c r="AQ250" s="190"/>
      <c r="AR250" s="190"/>
      <c r="AS250" s="190"/>
      <c r="AT250" s="190"/>
      <c r="AU250" s="223"/>
      <c r="AV250" s="223"/>
      <c r="AW250" s="234"/>
      <c r="AX250" s="223"/>
      <c r="AY250" s="190"/>
      <c r="AZ250" s="203"/>
      <c r="BA250" s="203"/>
      <c r="BB250" s="203"/>
      <c r="BC250" s="203"/>
      <c r="BD250" s="203"/>
      <c r="BE250" s="203"/>
      <c r="BF250" s="203"/>
      <c r="BG250" s="203"/>
      <c r="BH250" s="203"/>
      <c r="BI250" s="203"/>
      <c r="BJ250" s="203"/>
      <c r="BK250" s="203"/>
      <c r="BL250" s="203"/>
      <c r="BM250" s="203"/>
      <c r="BN250" s="203"/>
      <c r="BO250" s="203"/>
      <c r="BP250" s="203"/>
      <c r="BQ250" s="203"/>
      <c r="BR250" s="203"/>
      <c r="BS250" s="203"/>
      <c r="BT250" s="199"/>
      <c r="BU250" s="190"/>
      <c r="BV250" s="186">
        <v>0</v>
      </c>
      <c r="BW250" s="186">
        <v>0</v>
      </c>
      <c r="BX250" s="186">
        <f t="shared" si="42"/>
        <v>0</v>
      </c>
      <c r="BY250" s="186">
        <v>12</v>
      </c>
      <c r="BZ250" s="190"/>
      <c r="CA250" s="190"/>
      <c r="CB250" s="190"/>
    </row>
    <row r="251" spans="1:80" ht="15.75" customHeight="1">
      <c r="A251" s="186">
        <f t="shared" si="41"/>
        <v>242</v>
      </c>
      <c r="B251" s="247" t="s">
        <v>94</v>
      </c>
      <c r="C251" s="228" t="s">
        <v>4336</v>
      </c>
      <c r="D251" s="247" t="s">
        <v>4337</v>
      </c>
      <c r="E251" s="190" t="s">
        <v>2647</v>
      </c>
      <c r="F251" s="191" t="s">
        <v>12</v>
      </c>
      <c r="G251" s="186" t="s">
        <v>3178</v>
      </c>
      <c r="H251" s="186" t="s">
        <v>1015</v>
      </c>
      <c r="I251" s="202" t="s">
        <v>176</v>
      </c>
      <c r="J251" s="192" t="s">
        <v>3795</v>
      </c>
      <c r="K251" s="192" t="s">
        <v>1212</v>
      </c>
      <c r="L251" s="190" t="s">
        <v>2392</v>
      </c>
      <c r="M251" s="202" t="s">
        <v>85</v>
      </c>
      <c r="N251" s="205" t="s">
        <v>2604</v>
      </c>
      <c r="O251" s="193" t="s">
        <v>87</v>
      </c>
      <c r="P251" s="491">
        <v>35178</v>
      </c>
      <c r="Q251" s="196" t="str">
        <f t="shared" ca="1" si="35"/>
        <v>25 Tahun 10 Bulan</v>
      </c>
      <c r="R251" s="219">
        <v>44487</v>
      </c>
      <c r="S251" s="236">
        <v>44487</v>
      </c>
      <c r="T251" s="198" t="str">
        <f t="shared" ca="1" si="37"/>
        <v>0Tahun</v>
      </c>
      <c r="U251" s="199" t="str">
        <f t="shared" ca="1" si="38"/>
        <v>4Bulan</v>
      </c>
      <c r="V251" s="186" t="s">
        <v>73</v>
      </c>
      <c r="W251" s="209" t="s">
        <v>111</v>
      </c>
      <c r="X251" s="217"/>
      <c r="Y251" s="190" t="s">
        <v>4338</v>
      </c>
      <c r="Z251" s="316" t="s">
        <v>4339</v>
      </c>
      <c r="AA251" s="201" t="s">
        <v>4340</v>
      </c>
      <c r="AB251" s="193" t="s">
        <v>76</v>
      </c>
      <c r="AC251" s="190" t="s">
        <v>412</v>
      </c>
      <c r="AD251" s="190" t="s">
        <v>412</v>
      </c>
      <c r="AE251" s="190" t="s">
        <v>412</v>
      </c>
      <c r="AF251" s="190" t="s">
        <v>412</v>
      </c>
      <c r="AG251" s="190" t="s">
        <v>412</v>
      </c>
      <c r="AH251" s="190" t="s">
        <v>412</v>
      </c>
      <c r="AI251" s="190" t="s">
        <v>412</v>
      </c>
      <c r="AJ251" s="190" t="s">
        <v>412</v>
      </c>
      <c r="AK251" s="190" t="s">
        <v>412</v>
      </c>
      <c r="AL251" s="190" t="s">
        <v>412</v>
      </c>
      <c r="AM251" s="224" t="s">
        <v>4341</v>
      </c>
      <c r="AN251" s="189" t="s">
        <v>4342</v>
      </c>
      <c r="AO251" s="223" t="s">
        <v>4343</v>
      </c>
      <c r="AP251" s="316" t="s">
        <v>4339</v>
      </c>
      <c r="AQ251" s="190" t="s">
        <v>412</v>
      </c>
      <c r="AR251" s="190" t="s">
        <v>412</v>
      </c>
      <c r="AS251" s="190" t="s">
        <v>412</v>
      </c>
      <c r="AT251" s="190" t="s">
        <v>412</v>
      </c>
      <c r="AU251" s="190" t="s">
        <v>412</v>
      </c>
      <c r="AV251" s="190" t="s">
        <v>412</v>
      </c>
      <c r="AW251" s="234" t="s">
        <v>4344</v>
      </c>
      <c r="AX251" s="200" t="s">
        <v>78</v>
      </c>
      <c r="AY251" s="190" t="s">
        <v>412</v>
      </c>
      <c r="AZ251" s="203">
        <v>2700000</v>
      </c>
      <c r="BA251" s="203">
        <v>500000</v>
      </c>
      <c r="BB251" s="203"/>
      <c r="BC251" s="203"/>
      <c r="BD251" s="203"/>
      <c r="BE251" s="203"/>
      <c r="BF251" s="203"/>
      <c r="BG251" s="203">
        <v>300000</v>
      </c>
      <c r="BH251" s="203"/>
      <c r="BI251" s="203"/>
      <c r="BJ251" s="203"/>
      <c r="BK251" s="203"/>
      <c r="BL251" s="203"/>
      <c r="BM251" s="203"/>
      <c r="BN251" s="203"/>
      <c r="BO251" s="203"/>
      <c r="BP251" s="203"/>
      <c r="BQ251" s="203"/>
      <c r="BR251" s="203"/>
      <c r="BS251" s="203"/>
      <c r="BT251" s="227" t="s">
        <v>4345</v>
      </c>
      <c r="BU251" s="190"/>
      <c r="BV251" s="186">
        <v>0</v>
      </c>
      <c r="BW251" s="186">
        <v>0</v>
      </c>
      <c r="BX251" s="186">
        <f t="shared" si="42"/>
        <v>0</v>
      </c>
      <c r="BY251" s="186">
        <f>12-9</f>
        <v>3</v>
      </c>
      <c r="BZ251" s="190"/>
      <c r="CA251" s="190"/>
      <c r="CB251" s="190"/>
    </row>
    <row r="252" spans="1:80" ht="15.75" customHeight="1">
      <c r="A252" s="186">
        <f t="shared" si="41"/>
        <v>243</v>
      </c>
      <c r="B252" s="189" t="s">
        <v>94</v>
      </c>
      <c r="C252" s="144" t="s">
        <v>95</v>
      </c>
      <c r="D252" s="189" t="s">
        <v>96</v>
      </c>
      <c r="E252" s="190" t="s">
        <v>97</v>
      </c>
      <c r="F252" s="191" t="s">
        <v>12</v>
      </c>
      <c r="G252" s="186" t="s">
        <v>3178</v>
      </c>
      <c r="H252" s="186" t="s">
        <v>98</v>
      </c>
      <c r="I252" s="202" t="s">
        <v>99</v>
      </c>
      <c r="J252" s="191" t="s">
        <v>99</v>
      </c>
      <c r="K252" s="192" t="s">
        <v>1212</v>
      </c>
      <c r="L252" s="190"/>
      <c r="M252" s="193" t="s">
        <v>85</v>
      </c>
      <c r="N252" s="205" t="s">
        <v>2604</v>
      </c>
      <c r="O252" s="194" t="s">
        <v>100</v>
      </c>
      <c r="P252" s="492">
        <v>37496</v>
      </c>
      <c r="Q252" s="196" t="str">
        <f t="shared" ca="1" si="35"/>
        <v>19 Tahun 6 Bulan</v>
      </c>
      <c r="R252" s="219">
        <v>44095</v>
      </c>
      <c r="S252" s="206">
        <v>44095</v>
      </c>
      <c r="T252" s="198" t="str">
        <f t="shared" ca="1" si="37"/>
        <v>1Tahun</v>
      </c>
      <c r="U252" s="199" t="str">
        <f t="shared" ca="1" si="38"/>
        <v>5Bulan</v>
      </c>
      <c r="V252" s="186" t="s">
        <v>73</v>
      </c>
      <c r="W252" s="189" t="s">
        <v>1</v>
      </c>
      <c r="X252" s="217"/>
      <c r="Y252" s="190"/>
      <c r="Z252" s="207" t="s">
        <v>101</v>
      </c>
      <c r="AA252" s="208" t="s">
        <v>102</v>
      </c>
      <c r="AB252" s="191" t="s">
        <v>76</v>
      </c>
      <c r="AC252" s="190"/>
      <c r="AD252" s="190"/>
      <c r="AE252" s="190"/>
      <c r="AF252" s="190"/>
      <c r="AG252" s="190"/>
      <c r="AH252" s="190"/>
      <c r="AI252" s="190"/>
      <c r="AJ252" s="190"/>
      <c r="AK252" s="190"/>
      <c r="AL252" s="190"/>
      <c r="AM252" s="229" t="s">
        <v>2433</v>
      </c>
      <c r="AN252" s="189"/>
      <c r="AO252" s="193"/>
      <c r="AP252" s="193"/>
      <c r="AQ252" s="190"/>
      <c r="AR252" s="190"/>
      <c r="AS252" s="190"/>
      <c r="AT252" s="190"/>
      <c r="AU252" s="193"/>
      <c r="AV252" s="193"/>
      <c r="AW252" s="505" t="s">
        <v>103</v>
      </c>
      <c r="AX252" s="200" t="s">
        <v>78</v>
      </c>
      <c r="AY252" s="190"/>
      <c r="AZ252" s="203">
        <v>1500000</v>
      </c>
      <c r="BA252" s="203">
        <v>500000</v>
      </c>
      <c r="BB252" s="203"/>
      <c r="BC252" s="203"/>
      <c r="BD252" s="203"/>
      <c r="BE252" s="203"/>
      <c r="BF252" s="203"/>
      <c r="BG252" s="203"/>
      <c r="BH252" s="203"/>
      <c r="BI252" s="203"/>
      <c r="BJ252" s="203"/>
      <c r="BK252" s="203"/>
      <c r="BL252" s="203"/>
      <c r="BM252" s="203"/>
      <c r="BN252" s="203"/>
      <c r="BO252" s="203"/>
      <c r="BP252" s="203"/>
      <c r="BQ252" s="203"/>
      <c r="BR252" s="203"/>
      <c r="BS252" s="203"/>
      <c r="BT252" s="191"/>
      <c r="BU252" s="190"/>
      <c r="BV252" s="186">
        <f>12-8</f>
        <v>4</v>
      </c>
      <c r="BW252" s="186">
        <v>2</v>
      </c>
      <c r="BX252" s="186">
        <f t="shared" si="42"/>
        <v>2</v>
      </c>
      <c r="BY252" s="186">
        <v>12</v>
      </c>
      <c r="BZ252" s="190"/>
      <c r="CA252" s="397" t="s">
        <v>4244</v>
      </c>
      <c r="CB252" s="190" t="s">
        <v>2753</v>
      </c>
    </row>
    <row r="253" spans="1:80" ht="13.5" customHeight="1">
      <c r="A253" s="186">
        <f t="shared" si="41"/>
        <v>244</v>
      </c>
      <c r="B253" s="209" t="s">
        <v>94</v>
      </c>
      <c r="C253" s="144" t="s">
        <v>2211</v>
      </c>
      <c r="D253" s="217" t="s">
        <v>2212</v>
      </c>
      <c r="E253" s="190" t="s">
        <v>2904</v>
      </c>
      <c r="F253" s="186" t="s">
        <v>12</v>
      </c>
      <c r="G253" s="186" t="s">
        <v>3178</v>
      </c>
      <c r="H253" s="186" t="s">
        <v>98</v>
      </c>
      <c r="I253" s="202" t="s">
        <v>99</v>
      </c>
      <c r="J253" s="191" t="s">
        <v>99</v>
      </c>
      <c r="K253" s="192" t="s">
        <v>1212</v>
      </c>
      <c r="L253" s="190"/>
      <c r="M253" s="202" t="s">
        <v>85</v>
      </c>
      <c r="N253" s="212" t="s">
        <v>2604</v>
      </c>
      <c r="O253" s="193" t="s">
        <v>142</v>
      </c>
      <c r="P253" s="491">
        <v>37414</v>
      </c>
      <c r="Q253" s="196" t="str">
        <f t="shared" ca="1" si="35"/>
        <v>19 Tahun 9 Bulan</v>
      </c>
      <c r="R253" s="236">
        <v>44410</v>
      </c>
      <c r="S253" s="236">
        <v>44410</v>
      </c>
      <c r="T253" s="198" t="str">
        <f t="shared" ca="1" si="37"/>
        <v>0Tahun</v>
      </c>
      <c r="U253" s="199" t="str">
        <f t="shared" ca="1" si="38"/>
        <v>7Bulan</v>
      </c>
      <c r="V253" s="186" t="s">
        <v>73</v>
      </c>
      <c r="W253" s="209" t="s">
        <v>2213</v>
      </c>
      <c r="X253" s="217"/>
      <c r="Y253" s="190"/>
      <c r="Z253" s="207" t="s">
        <v>2214</v>
      </c>
      <c r="AA253" s="201" t="s">
        <v>2215</v>
      </c>
      <c r="AB253" s="193" t="s">
        <v>76</v>
      </c>
      <c r="AC253" s="190"/>
      <c r="AD253" s="190"/>
      <c r="AE253" s="190"/>
      <c r="AF253" s="190"/>
      <c r="AG253" s="190"/>
      <c r="AH253" s="190"/>
      <c r="AI253" s="190"/>
      <c r="AJ253" s="190"/>
      <c r="AK253" s="190"/>
      <c r="AL253" s="190"/>
      <c r="AM253" s="209"/>
      <c r="AN253" s="189" t="s">
        <v>2216</v>
      </c>
      <c r="AO253" s="223"/>
      <c r="AP253" s="223" t="s">
        <v>2217</v>
      </c>
      <c r="AQ253" s="190"/>
      <c r="AR253" s="190"/>
      <c r="AS253" s="190"/>
      <c r="AT253" s="190"/>
      <c r="AU253" s="223"/>
      <c r="AV253" s="223"/>
      <c r="AW253" s="506" t="s">
        <v>2218</v>
      </c>
      <c r="AX253" s="200" t="s">
        <v>78</v>
      </c>
      <c r="AY253" s="190"/>
      <c r="AZ253" s="203">
        <v>1500000</v>
      </c>
      <c r="BA253" s="203">
        <v>500000</v>
      </c>
      <c r="BB253" s="203"/>
      <c r="BC253" s="203"/>
      <c r="BD253" s="203"/>
      <c r="BE253" s="203"/>
      <c r="BF253" s="203"/>
      <c r="BG253" s="203"/>
      <c r="BH253" s="203"/>
      <c r="BI253" s="203"/>
      <c r="BJ253" s="203"/>
      <c r="BK253" s="203"/>
      <c r="BL253" s="203"/>
      <c r="BM253" s="203"/>
      <c r="BN253" s="203"/>
      <c r="BO253" s="203"/>
      <c r="BP253" s="203"/>
      <c r="BQ253" s="203"/>
      <c r="BR253" s="203"/>
      <c r="BS253" s="203"/>
      <c r="BT253" s="211" t="s">
        <v>2219</v>
      </c>
      <c r="BU253" s="190"/>
      <c r="BV253" s="186">
        <v>0</v>
      </c>
      <c r="BW253" s="186">
        <v>0</v>
      </c>
      <c r="BX253" s="186">
        <f t="shared" si="42"/>
        <v>0</v>
      </c>
      <c r="BY253" s="186">
        <f>12-7</f>
        <v>5</v>
      </c>
      <c r="BZ253" s="190" t="s">
        <v>4251</v>
      </c>
      <c r="CA253" s="397" t="s">
        <v>4244</v>
      </c>
      <c r="CB253" s="190" t="s">
        <v>2753</v>
      </c>
    </row>
    <row r="254" spans="1:80" ht="15.75" customHeight="1">
      <c r="A254" s="186">
        <f t="shared" si="41"/>
        <v>245</v>
      </c>
      <c r="B254" s="189" t="s">
        <v>94</v>
      </c>
      <c r="C254" s="228" t="s">
        <v>4508</v>
      </c>
      <c r="D254" s="189" t="s">
        <v>4510</v>
      </c>
      <c r="E254" s="190" t="s">
        <v>4512</v>
      </c>
      <c r="F254" s="192" t="s">
        <v>12</v>
      </c>
      <c r="G254" s="186" t="s">
        <v>411</v>
      </c>
      <c r="H254" s="186" t="s">
        <v>98</v>
      </c>
      <c r="I254" s="202" t="s">
        <v>99</v>
      </c>
      <c r="J254" s="202" t="s">
        <v>99</v>
      </c>
      <c r="K254" s="192" t="s">
        <v>1212</v>
      </c>
      <c r="L254" s="190" t="s">
        <v>412</v>
      </c>
      <c r="M254" s="202" t="s">
        <v>85</v>
      </c>
      <c r="N254" s="205" t="s">
        <v>2604</v>
      </c>
      <c r="O254" s="193" t="s">
        <v>1004</v>
      </c>
      <c r="P254" s="491">
        <v>37585</v>
      </c>
      <c r="Q254" s="196" t="str">
        <f t="shared" ca="1" si="35"/>
        <v>19 Tahun 3 Bulan</v>
      </c>
      <c r="R254" s="222">
        <v>44529</v>
      </c>
      <c r="S254" s="222">
        <v>44529</v>
      </c>
      <c r="T254" s="198" t="str">
        <f t="shared" ca="1" si="37"/>
        <v>0Tahun</v>
      </c>
      <c r="U254" s="199" t="str">
        <f t="shared" ca="1" si="38"/>
        <v>3Bulan</v>
      </c>
      <c r="V254" s="186" t="s">
        <v>73</v>
      </c>
      <c r="W254" s="209" t="s">
        <v>1</v>
      </c>
      <c r="X254" s="217" t="s">
        <v>412</v>
      </c>
      <c r="Y254" s="190" t="s">
        <v>412</v>
      </c>
      <c r="Z254" s="190" t="s">
        <v>4513</v>
      </c>
      <c r="AA254" s="201" t="s">
        <v>4514</v>
      </c>
      <c r="AB254" s="191" t="s">
        <v>76</v>
      </c>
      <c r="AC254" s="190" t="s">
        <v>412</v>
      </c>
      <c r="AD254" s="190" t="s">
        <v>412</v>
      </c>
      <c r="AE254" s="190" t="s">
        <v>412</v>
      </c>
      <c r="AF254" s="190" t="s">
        <v>412</v>
      </c>
      <c r="AG254" s="190" t="s">
        <v>412</v>
      </c>
      <c r="AH254" s="190" t="s">
        <v>412</v>
      </c>
      <c r="AI254" s="190" t="s">
        <v>412</v>
      </c>
      <c r="AJ254" s="190" t="s">
        <v>412</v>
      </c>
      <c r="AK254" s="190" t="s">
        <v>412</v>
      </c>
      <c r="AL254" s="190" t="s">
        <v>412</v>
      </c>
      <c r="AM254" s="209" t="s">
        <v>4515</v>
      </c>
      <c r="AN254" s="189" t="s">
        <v>4516</v>
      </c>
      <c r="AO254" s="223" t="s">
        <v>4517</v>
      </c>
      <c r="AP254" s="190" t="s">
        <v>4513</v>
      </c>
      <c r="AQ254" s="190" t="s">
        <v>412</v>
      </c>
      <c r="AR254" s="190" t="s">
        <v>412</v>
      </c>
      <c r="AS254" s="190" t="s">
        <v>412</v>
      </c>
      <c r="AT254" s="190" t="s">
        <v>412</v>
      </c>
      <c r="AU254" s="190" t="s">
        <v>412</v>
      </c>
      <c r="AV254" s="190" t="s">
        <v>412</v>
      </c>
      <c r="AW254" s="509" t="s">
        <v>4518</v>
      </c>
      <c r="AX254" s="200" t="s">
        <v>78</v>
      </c>
      <c r="AY254" s="190" t="s">
        <v>412</v>
      </c>
      <c r="AZ254" s="203">
        <v>1300000</v>
      </c>
      <c r="BA254" s="203">
        <v>500000</v>
      </c>
      <c r="BB254" s="203"/>
      <c r="BC254" s="203"/>
      <c r="BD254" s="203"/>
      <c r="BE254" s="203"/>
      <c r="BF254" s="203"/>
      <c r="BG254" s="203"/>
      <c r="BH254" s="203"/>
      <c r="BI254" s="203"/>
      <c r="BJ254" s="203"/>
      <c r="BK254" s="203"/>
      <c r="BL254" s="203"/>
      <c r="BM254" s="203"/>
      <c r="BN254" s="203"/>
      <c r="BO254" s="203"/>
      <c r="BP254" s="203"/>
      <c r="BQ254" s="203"/>
      <c r="BR254" s="203"/>
      <c r="BS254" s="203"/>
      <c r="BT254" s="211" t="s">
        <v>4519</v>
      </c>
      <c r="BU254" s="190"/>
      <c r="BV254" s="186">
        <v>0</v>
      </c>
      <c r="BW254" s="186">
        <v>0</v>
      </c>
      <c r="BX254" s="186">
        <f t="shared" si="42"/>
        <v>0</v>
      </c>
      <c r="BY254" s="186">
        <v>2</v>
      </c>
      <c r="BZ254" s="190"/>
      <c r="CA254" s="190"/>
      <c r="CB254" s="190"/>
    </row>
    <row r="255" spans="1:80" ht="15.75" customHeight="1">
      <c r="A255" s="186">
        <f t="shared" si="41"/>
        <v>246</v>
      </c>
      <c r="B255" s="189" t="s">
        <v>94</v>
      </c>
      <c r="C255" s="228" t="s">
        <v>4509</v>
      </c>
      <c r="D255" s="189" t="s">
        <v>4511</v>
      </c>
      <c r="E255" s="190" t="s">
        <v>3540</v>
      </c>
      <c r="F255" s="192" t="s">
        <v>12</v>
      </c>
      <c r="G255" s="186" t="s">
        <v>411</v>
      </c>
      <c r="H255" s="186" t="s">
        <v>98</v>
      </c>
      <c r="I255" s="202" t="s">
        <v>99</v>
      </c>
      <c r="J255" s="202" t="s">
        <v>99</v>
      </c>
      <c r="K255" s="192" t="s">
        <v>1212</v>
      </c>
      <c r="L255" s="190" t="s">
        <v>412</v>
      </c>
      <c r="M255" s="202" t="s">
        <v>85</v>
      </c>
      <c r="N255" s="205" t="s">
        <v>2604</v>
      </c>
      <c r="O255" s="193" t="s">
        <v>326</v>
      </c>
      <c r="P255" s="491">
        <v>37173</v>
      </c>
      <c r="Q255" s="196" t="str">
        <f t="shared" ca="1" si="35"/>
        <v>20 Tahun 5 Bulan</v>
      </c>
      <c r="R255" s="222">
        <v>44529</v>
      </c>
      <c r="S255" s="222">
        <v>44529</v>
      </c>
      <c r="T255" s="198" t="str">
        <f t="shared" ca="1" si="37"/>
        <v>0Tahun</v>
      </c>
      <c r="U255" s="199" t="str">
        <f t="shared" ca="1" si="38"/>
        <v>3Bulan</v>
      </c>
      <c r="V255" s="186" t="s">
        <v>73</v>
      </c>
      <c r="W255" s="209" t="s">
        <v>88</v>
      </c>
      <c r="X255" s="217" t="s">
        <v>412</v>
      </c>
      <c r="Y255" s="190" t="s">
        <v>4520</v>
      </c>
      <c r="Z255" s="190" t="s">
        <v>4521</v>
      </c>
      <c r="AA255" s="201"/>
      <c r="AB255" s="191" t="s">
        <v>76</v>
      </c>
      <c r="AC255" s="190" t="s">
        <v>412</v>
      </c>
      <c r="AD255" s="190" t="s">
        <v>412</v>
      </c>
      <c r="AE255" s="190" t="s">
        <v>412</v>
      </c>
      <c r="AF255" s="190" t="s">
        <v>412</v>
      </c>
      <c r="AG255" s="190" t="s">
        <v>412</v>
      </c>
      <c r="AH255" s="190" t="s">
        <v>412</v>
      </c>
      <c r="AI255" s="190" t="s">
        <v>412</v>
      </c>
      <c r="AJ255" s="190" t="s">
        <v>412</v>
      </c>
      <c r="AK255" s="190" t="s">
        <v>412</v>
      </c>
      <c r="AL255" s="190" t="s">
        <v>412</v>
      </c>
      <c r="AM255" s="369"/>
      <c r="AN255" s="189" t="s">
        <v>4524</v>
      </c>
      <c r="AO255" s="223" t="s">
        <v>4523</v>
      </c>
      <c r="AP255" s="201" t="s">
        <v>4522</v>
      </c>
      <c r="AQ255" s="190" t="s">
        <v>412</v>
      </c>
      <c r="AR255" s="190" t="s">
        <v>412</v>
      </c>
      <c r="AS255" s="190" t="s">
        <v>412</v>
      </c>
      <c r="AT255" s="190" t="s">
        <v>412</v>
      </c>
      <c r="AU255" s="190" t="s">
        <v>412</v>
      </c>
      <c r="AV255" s="190" t="s">
        <v>412</v>
      </c>
      <c r="AW255" s="509" t="s">
        <v>4525</v>
      </c>
      <c r="AX255" s="200" t="s">
        <v>4526</v>
      </c>
      <c r="AY255" s="190" t="s">
        <v>412</v>
      </c>
      <c r="AZ255" s="203">
        <v>1300000</v>
      </c>
      <c r="BA255" s="203">
        <v>500000</v>
      </c>
      <c r="BB255" s="203"/>
      <c r="BC255" s="203"/>
      <c r="BD255" s="203"/>
      <c r="BE255" s="203"/>
      <c r="BF255" s="203"/>
      <c r="BG255" s="203"/>
      <c r="BH255" s="203"/>
      <c r="BI255" s="203"/>
      <c r="BJ255" s="203"/>
      <c r="BK255" s="203"/>
      <c r="BL255" s="203"/>
      <c r="BM255" s="203"/>
      <c r="BN255" s="203"/>
      <c r="BO255" s="203"/>
      <c r="BP255" s="203"/>
      <c r="BQ255" s="203"/>
      <c r="BR255" s="203"/>
      <c r="BS255" s="203"/>
      <c r="BT255" s="211" t="s">
        <v>4527</v>
      </c>
      <c r="BU255" s="190"/>
      <c r="BV255" s="186">
        <v>0</v>
      </c>
      <c r="BW255" s="186">
        <v>0</v>
      </c>
      <c r="BX255" s="186">
        <f t="shared" si="42"/>
        <v>0</v>
      </c>
      <c r="BY255" s="186">
        <v>2</v>
      </c>
      <c r="BZ255" s="190"/>
      <c r="CA255" s="190"/>
      <c r="CB255" s="190"/>
    </row>
    <row r="256" spans="1:80">
      <c r="A256" s="186">
        <f t="shared" si="41"/>
        <v>247</v>
      </c>
      <c r="B256" s="217" t="s">
        <v>94</v>
      </c>
      <c r="C256" s="144" t="s">
        <v>4660</v>
      </c>
      <c r="D256" s="217" t="s">
        <v>4659</v>
      </c>
      <c r="E256" s="190" t="s">
        <v>4726</v>
      </c>
      <c r="F256" s="192" t="s">
        <v>12</v>
      </c>
      <c r="G256" s="186" t="s">
        <v>3178</v>
      </c>
      <c r="H256" s="186" t="s">
        <v>121</v>
      </c>
      <c r="I256" s="186" t="s">
        <v>122</v>
      </c>
      <c r="J256" s="186" t="s">
        <v>123</v>
      </c>
      <c r="K256" s="186" t="s">
        <v>1212</v>
      </c>
      <c r="L256" s="190" t="s">
        <v>412</v>
      </c>
      <c r="M256" s="186" t="s">
        <v>70</v>
      </c>
      <c r="N256" s="186"/>
      <c r="O256" s="186"/>
      <c r="P256" s="493"/>
      <c r="Q256" s="196" t="str">
        <f t="shared" ca="1" si="35"/>
        <v>122 Tahun 2 Bulan</v>
      </c>
      <c r="R256" s="186"/>
      <c r="S256" s="236">
        <v>44550</v>
      </c>
      <c r="T256" s="186" t="str">
        <f t="shared" ca="1" si="37"/>
        <v>0Tahun</v>
      </c>
      <c r="U256" s="186" t="str">
        <f t="shared" ca="1" si="38"/>
        <v>2Bulan</v>
      </c>
      <c r="V256" s="186"/>
      <c r="W256" s="217"/>
      <c r="X256" s="217"/>
      <c r="Y256" s="190"/>
      <c r="Z256" s="190"/>
      <c r="AA256" s="346"/>
      <c r="AB256" s="186"/>
      <c r="AC256" s="190"/>
      <c r="AD256" s="190"/>
      <c r="AE256" s="190"/>
      <c r="AF256" s="190"/>
      <c r="AG256" s="190"/>
      <c r="AH256" s="190"/>
      <c r="AI256" s="190"/>
      <c r="AJ256" s="190"/>
      <c r="AK256" s="190"/>
      <c r="AL256" s="190"/>
      <c r="AM256" s="217"/>
      <c r="AN256" s="217"/>
      <c r="AO256" s="190"/>
      <c r="AP256" s="217"/>
      <c r="AQ256" s="190"/>
      <c r="AR256" s="190"/>
      <c r="AS256" s="190"/>
      <c r="AT256" s="190"/>
      <c r="AU256" s="190"/>
      <c r="AV256" s="190"/>
      <c r="AW256" s="516"/>
      <c r="AX256" s="217"/>
      <c r="AY256" s="190"/>
      <c r="AZ256" s="203"/>
      <c r="BA256" s="203"/>
      <c r="BB256" s="203"/>
      <c r="BC256" s="203"/>
      <c r="BD256" s="203"/>
      <c r="BE256" s="203"/>
      <c r="BF256" s="203"/>
      <c r="BG256" s="203"/>
      <c r="BH256" s="203"/>
      <c r="BI256" s="203"/>
      <c r="BJ256" s="203"/>
      <c r="BK256" s="203"/>
      <c r="BL256" s="203"/>
      <c r="BM256" s="203"/>
      <c r="BN256" s="203"/>
      <c r="BO256" s="203"/>
      <c r="BP256" s="203"/>
      <c r="BQ256" s="203"/>
      <c r="BR256" s="203"/>
      <c r="BS256" s="203"/>
      <c r="BT256" s="186"/>
      <c r="BU256" s="190"/>
      <c r="BV256" s="186">
        <v>0</v>
      </c>
      <c r="BW256" s="186">
        <v>0</v>
      </c>
      <c r="BX256" s="186">
        <f t="shared" si="42"/>
        <v>0</v>
      </c>
      <c r="BY256" s="186">
        <v>1</v>
      </c>
      <c r="BZ256" s="190"/>
      <c r="CA256" s="190"/>
      <c r="CB256" s="190"/>
    </row>
    <row r="257" spans="1:80" ht="15.75" customHeight="1">
      <c r="A257" s="186">
        <f t="shared" si="41"/>
        <v>248</v>
      </c>
      <c r="B257" s="187" t="s">
        <v>94</v>
      </c>
      <c r="C257" s="188" t="s">
        <v>313</v>
      </c>
      <c r="D257" s="189" t="s">
        <v>314</v>
      </c>
      <c r="E257" s="190" t="s">
        <v>315</v>
      </c>
      <c r="F257" s="192" t="s">
        <v>12</v>
      </c>
      <c r="G257" s="186" t="s">
        <v>3178</v>
      </c>
      <c r="H257" s="186" t="s">
        <v>273</v>
      </c>
      <c r="I257" s="202" t="s">
        <v>122</v>
      </c>
      <c r="J257" s="192" t="s">
        <v>272</v>
      </c>
      <c r="K257" s="192" t="s">
        <v>1212</v>
      </c>
      <c r="L257" s="190"/>
      <c r="M257" s="193" t="s">
        <v>70</v>
      </c>
      <c r="N257" s="188" t="s">
        <v>71</v>
      </c>
      <c r="O257" s="194" t="s">
        <v>72</v>
      </c>
      <c r="P257" s="492">
        <v>30831</v>
      </c>
      <c r="Q257" s="196" t="str">
        <f t="shared" ca="1" si="35"/>
        <v>37 Tahun 9 Bulan</v>
      </c>
      <c r="R257" s="190"/>
      <c r="S257" s="197">
        <v>43024</v>
      </c>
      <c r="T257" s="198" t="str">
        <f t="shared" ca="1" si="37"/>
        <v>4Tahun</v>
      </c>
      <c r="U257" s="199" t="str">
        <f t="shared" ca="1" si="38"/>
        <v>4Bulan</v>
      </c>
      <c r="V257" s="186"/>
      <c r="W257" s="209" t="s">
        <v>5179</v>
      </c>
      <c r="X257" s="217"/>
      <c r="Y257" s="190" t="s">
        <v>5204</v>
      </c>
      <c r="Z257" s="187" t="s">
        <v>316</v>
      </c>
      <c r="AA257" s="201" t="s">
        <v>317</v>
      </c>
      <c r="AB257" s="202" t="s">
        <v>76</v>
      </c>
      <c r="AC257" s="190" t="s">
        <v>5205</v>
      </c>
      <c r="AD257" s="219">
        <v>31941</v>
      </c>
      <c r="AE257" s="190" t="s">
        <v>5206</v>
      </c>
      <c r="AF257" s="219">
        <v>40916</v>
      </c>
      <c r="AG257" s="190"/>
      <c r="AH257" s="190"/>
      <c r="AI257" s="190"/>
      <c r="AJ257" s="190"/>
      <c r="AK257" s="190"/>
      <c r="AL257" s="190"/>
      <c r="AM257" s="229" t="s">
        <v>2440</v>
      </c>
      <c r="AN257" s="189" t="s">
        <v>318</v>
      </c>
      <c r="AO257" s="193"/>
      <c r="AP257" s="193" t="s">
        <v>319</v>
      </c>
      <c r="AQ257" s="190"/>
      <c r="AR257" s="190"/>
      <c r="AS257" s="190"/>
      <c r="AT257" s="190"/>
      <c r="AU257" s="188" t="s">
        <v>3608</v>
      </c>
      <c r="AV257" s="193"/>
      <c r="AW257" s="506" t="s">
        <v>320</v>
      </c>
      <c r="AX257" s="200" t="s">
        <v>321</v>
      </c>
      <c r="AY257" s="190"/>
      <c r="AZ257" s="203">
        <v>4031068</v>
      </c>
      <c r="BA257" s="203">
        <v>0</v>
      </c>
      <c r="BB257" s="203">
        <v>60446</v>
      </c>
      <c r="BC257" s="203"/>
      <c r="BD257" s="203"/>
      <c r="BE257" s="203"/>
      <c r="BF257" s="203"/>
      <c r="BG257" s="203"/>
      <c r="BH257" s="203"/>
      <c r="BI257" s="203"/>
      <c r="BJ257" s="203"/>
      <c r="BK257" s="203"/>
      <c r="BL257" s="203"/>
      <c r="BM257" s="203"/>
      <c r="BN257" s="203"/>
      <c r="BO257" s="203"/>
      <c r="BP257" s="203"/>
      <c r="BQ257" s="203"/>
      <c r="BR257" s="203"/>
      <c r="BS257" s="203"/>
      <c r="BT257" s="202"/>
      <c r="BU257" s="190"/>
      <c r="BV257" s="186">
        <v>12</v>
      </c>
      <c r="BW257" s="186">
        <v>3</v>
      </c>
      <c r="BX257" s="186">
        <f t="shared" si="42"/>
        <v>9</v>
      </c>
      <c r="BY257" s="186">
        <v>12</v>
      </c>
      <c r="BZ257" s="190"/>
      <c r="CA257" s="207" t="s">
        <v>4243</v>
      </c>
      <c r="CB257" s="190" t="s">
        <v>2753</v>
      </c>
    </row>
    <row r="258" spans="1:80" ht="15.75" customHeight="1">
      <c r="A258" s="186">
        <f t="shared" si="41"/>
        <v>249</v>
      </c>
      <c r="B258" s="209" t="s">
        <v>558</v>
      </c>
      <c r="C258" s="144" t="s">
        <v>1363</v>
      </c>
      <c r="D258" s="235" t="s">
        <v>2593</v>
      </c>
      <c r="E258" s="190" t="s">
        <v>1364</v>
      </c>
      <c r="F258" s="191" t="s">
        <v>12</v>
      </c>
      <c r="G258" s="186" t="s">
        <v>562</v>
      </c>
      <c r="H258" s="186" t="s">
        <v>877</v>
      </c>
      <c r="I258" s="186" t="s">
        <v>2354</v>
      </c>
      <c r="J258" s="192" t="s">
        <v>913</v>
      </c>
      <c r="K258" s="192" t="s">
        <v>2884</v>
      </c>
      <c r="L258" s="190"/>
      <c r="M258" s="193" t="s">
        <v>85</v>
      </c>
      <c r="N258" s="205" t="s">
        <v>71</v>
      </c>
      <c r="O258" s="194" t="s">
        <v>1365</v>
      </c>
      <c r="P258" s="492">
        <v>32290</v>
      </c>
      <c r="Q258" s="196" t="str">
        <f t="shared" ca="1" si="35"/>
        <v>33 Tahun 9 Bulan</v>
      </c>
      <c r="R258" s="236">
        <v>44256</v>
      </c>
      <c r="S258" s="335">
        <v>44256</v>
      </c>
      <c r="T258" s="198" t="str">
        <f t="shared" ca="1" si="37"/>
        <v>1Tahun</v>
      </c>
      <c r="U258" s="199" t="str">
        <f t="shared" ca="1" si="38"/>
        <v>0Bulan</v>
      </c>
      <c r="V258" s="186" t="s">
        <v>73</v>
      </c>
      <c r="W258" s="189" t="s">
        <v>467</v>
      </c>
      <c r="X258" s="217"/>
      <c r="Y258" s="190"/>
      <c r="Z258" s="207" t="s">
        <v>1366</v>
      </c>
      <c r="AA258" s="208" t="s">
        <v>1367</v>
      </c>
      <c r="AB258" s="191" t="s">
        <v>354</v>
      </c>
      <c r="AC258" s="190"/>
      <c r="AD258" s="190"/>
      <c r="AE258" s="190"/>
      <c r="AF258" s="190"/>
      <c r="AG258" s="190"/>
      <c r="AH258" s="190"/>
      <c r="AI258" s="190"/>
      <c r="AJ258" s="190"/>
      <c r="AK258" s="190"/>
      <c r="AL258" s="190"/>
      <c r="AM258" s="209"/>
      <c r="AN258" s="189" t="s">
        <v>1368</v>
      </c>
      <c r="AO258" s="193"/>
      <c r="AP258" s="193" t="s">
        <v>1369</v>
      </c>
      <c r="AQ258" s="190"/>
      <c r="AR258" s="190"/>
      <c r="AS258" s="190"/>
      <c r="AT258" s="190"/>
      <c r="AU258" s="193"/>
      <c r="AV258" s="193"/>
      <c r="AW258" s="505" t="s">
        <v>1370</v>
      </c>
      <c r="AX258" s="200" t="s">
        <v>78</v>
      </c>
      <c r="AY258" s="190"/>
      <c r="AZ258" s="203"/>
      <c r="BA258" s="203"/>
      <c r="BB258" s="203"/>
      <c r="BC258" s="203"/>
      <c r="BD258" s="203"/>
      <c r="BE258" s="203"/>
      <c r="BF258" s="203"/>
      <c r="BG258" s="203"/>
      <c r="BH258" s="203"/>
      <c r="BI258" s="203"/>
      <c r="BJ258" s="203"/>
      <c r="BK258" s="203"/>
      <c r="BL258" s="203"/>
      <c r="BM258" s="203"/>
      <c r="BN258" s="203"/>
      <c r="BO258" s="203"/>
      <c r="BP258" s="203"/>
      <c r="BQ258" s="203"/>
      <c r="BR258" s="203"/>
      <c r="BS258" s="203"/>
      <c r="BT258" s="191"/>
      <c r="BU258" s="190"/>
      <c r="BV258" s="186">
        <v>0</v>
      </c>
      <c r="BW258" s="186">
        <v>0</v>
      </c>
      <c r="BX258" s="186">
        <f t="shared" si="42"/>
        <v>0</v>
      </c>
      <c r="BY258" s="186">
        <f>12-2</f>
        <v>10</v>
      </c>
      <c r="BZ258" s="190"/>
      <c r="CA258" s="190"/>
      <c r="CB258" s="190"/>
    </row>
    <row r="259" spans="1:80" ht="15.75" customHeight="1">
      <c r="A259" s="186">
        <f t="shared" si="41"/>
        <v>250</v>
      </c>
      <c r="B259" s="209" t="s">
        <v>558</v>
      </c>
      <c r="C259" s="334" t="s">
        <v>997</v>
      </c>
      <c r="D259" s="189" t="s">
        <v>5458</v>
      </c>
      <c r="E259" s="190" t="s">
        <v>561</v>
      </c>
      <c r="F259" s="191" t="s">
        <v>12</v>
      </c>
      <c r="G259" s="186" t="s">
        <v>562</v>
      </c>
      <c r="H259" s="186" t="s">
        <v>9</v>
      </c>
      <c r="I259" s="186" t="s">
        <v>446</v>
      </c>
      <c r="J259" s="192" t="s">
        <v>447</v>
      </c>
      <c r="K259" s="192"/>
      <c r="L259" s="190"/>
      <c r="M259" s="193" t="s">
        <v>85</v>
      </c>
      <c r="N259" s="205"/>
      <c r="O259" s="194"/>
      <c r="P259" s="492"/>
      <c r="Q259" s="196" t="str">
        <f t="shared" ca="1" si="35"/>
        <v>122 Tahun 2 Bulan</v>
      </c>
      <c r="R259" s="236"/>
      <c r="S259" s="335">
        <v>42931</v>
      </c>
      <c r="T259" s="198" t="str">
        <f t="shared" ca="1" si="37"/>
        <v>4Tahun</v>
      </c>
      <c r="U259" s="199" t="str">
        <f t="shared" ca="1" si="38"/>
        <v>8Bulan</v>
      </c>
      <c r="V259" s="186"/>
      <c r="W259" s="189"/>
      <c r="X259" s="217" t="s">
        <v>5459</v>
      </c>
      <c r="Y259" s="190"/>
      <c r="Z259" s="207"/>
      <c r="AA259" s="208"/>
      <c r="AB259" s="191"/>
      <c r="AC259" s="190"/>
      <c r="AD259" s="190"/>
      <c r="AE259" s="190"/>
      <c r="AF259" s="190"/>
      <c r="AG259" s="190"/>
      <c r="AH259" s="190"/>
      <c r="AI259" s="190"/>
      <c r="AJ259" s="190"/>
      <c r="AK259" s="190"/>
      <c r="AL259" s="190"/>
      <c r="AM259" s="209"/>
      <c r="AN259" s="189"/>
      <c r="AO259" s="193"/>
      <c r="AP259" s="193"/>
      <c r="AQ259" s="190"/>
      <c r="AR259" s="190"/>
      <c r="AS259" s="190"/>
      <c r="AT259" s="190"/>
      <c r="AU259" s="193"/>
      <c r="AV259" s="193"/>
      <c r="AW259" s="505"/>
      <c r="AX259" s="200"/>
      <c r="AY259" s="190"/>
      <c r="AZ259" s="203"/>
      <c r="BA259" s="203"/>
      <c r="BB259" s="203"/>
      <c r="BC259" s="203"/>
      <c r="BD259" s="203"/>
      <c r="BE259" s="203"/>
      <c r="BF259" s="203"/>
      <c r="BG259" s="203"/>
      <c r="BH259" s="203"/>
      <c r="BI259" s="203"/>
      <c r="BJ259" s="203"/>
      <c r="BK259" s="203"/>
      <c r="BL259" s="203"/>
      <c r="BM259" s="203"/>
      <c r="BN259" s="203"/>
      <c r="BO259" s="203"/>
      <c r="BP259" s="203"/>
      <c r="BQ259" s="203"/>
      <c r="BR259" s="203"/>
      <c r="BS259" s="203"/>
      <c r="BT259" s="191"/>
      <c r="BU259" s="190"/>
      <c r="BV259" s="186"/>
      <c r="BW259" s="186"/>
      <c r="BX259" s="186"/>
      <c r="BY259" s="186"/>
      <c r="BZ259" s="190"/>
      <c r="CA259" s="190"/>
      <c r="CB259" s="190"/>
    </row>
    <row r="260" spans="1:80" ht="15.75" customHeight="1">
      <c r="A260" s="186">
        <f t="shared" si="41"/>
        <v>251</v>
      </c>
      <c r="B260" s="209" t="s">
        <v>558</v>
      </c>
      <c r="C260" s="144" t="s">
        <v>2330</v>
      </c>
      <c r="D260" s="189" t="s">
        <v>2331</v>
      </c>
      <c r="E260" s="190" t="s">
        <v>2331</v>
      </c>
      <c r="F260" s="193" t="s">
        <v>12</v>
      </c>
      <c r="G260" s="186" t="s">
        <v>562</v>
      </c>
      <c r="H260" s="186" t="s">
        <v>9</v>
      </c>
      <c r="I260" s="186" t="s">
        <v>446</v>
      </c>
      <c r="J260" s="192" t="s">
        <v>447</v>
      </c>
      <c r="K260" s="192" t="s">
        <v>1212</v>
      </c>
      <c r="L260" s="190"/>
      <c r="M260" s="193" t="s">
        <v>85</v>
      </c>
      <c r="N260" s="205" t="s">
        <v>2604</v>
      </c>
      <c r="O260" s="193" t="s">
        <v>2332</v>
      </c>
      <c r="P260" s="491">
        <v>34270</v>
      </c>
      <c r="Q260" s="196" t="str">
        <f t="shared" ref="Q260:Q268" ca="1" si="43">(DATEDIF($P260,NOW(),"Y")&amp;" Tahun ")&amp;(DATEDIF($P260,NOW(),"YM")&amp;" Bulan")</f>
        <v>28 Tahun 4 Bulan</v>
      </c>
      <c r="R260" s="222">
        <v>44071</v>
      </c>
      <c r="S260" s="222">
        <v>44071</v>
      </c>
      <c r="T260" s="198" t="str">
        <f t="shared" ca="1" si="37"/>
        <v>1Tahun</v>
      </c>
      <c r="U260" s="199" t="str">
        <f t="shared" ca="1" si="38"/>
        <v>6Bulan</v>
      </c>
      <c r="V260" s="186" t="s">
        <v>73</v>
      </c>
      <c r="W260" s="189" t="s">
        <v>448</v>
      </c>
      <c r="X260" s="217" t="s">
        <v>5460</v>
      </c>
      <c r="Y260" s="190" t="s">
        <v>2333</v>
      </c>
      <c r="Z260" s="207" t="s">
        <v>2334</v>
      </c>
      <c r="AA260" s="201" t="s">
        <v>2335</v>
      </c>
      <c r="AB260" s="193" t="s">
        <v>862</v>
      </c>
      <c r="AC260" s="190" t="s">
        <v>412</v>
      </c>
      <c r="AD260" s="190" t="s">
        <v>412</v>
      </c>
      <c r="AE260" s="190" t="s">
        <v>412</v>
      </c>
      <c r="AF260" s="190" t="s">
        <v>412</v>
      </c>
      <c r="AG260" s="190" t="s">
        <v>412</v>
      </c>
      <c r="AH260" s="190" t="s">
        <v>412</v>
      </c>
      <c r="AI260" s="190" t="s">
        <v>412</v>
      </c>
      <c r="AJ260" s="190" t="s">
        <v>412</v>
      </c>
      <c r="AK260" s="190" t="s">
        <v>412</v>
      </c>
      <c r="AL260" s="190" t="s">
        <v>412</v>
      </c>
      <c r="AM260" s="200" t="s">
        <v>2953</v>
      </c>
      <c r="AN260" s="189" t="s">
        <v>2336</v>
      </c>
      <c r="AO260" s="223"/>
      <c r="AP260" s="223" t="s">
        <v>2337</v>
      </c>
      <c r="AQ260" s="190"/>
      <c r="AR260" s="190"/>
      <c r="AS260" s="190"/>
      <c r="AT260" s="190"/>
      <c r="AU260" s="223"/>
      <c r="AV260" s="223"/>
      <c r="AW260" s="506" t="s">
        <v>2338</v>
      </c>
      <c r="AX260" s="223" t="s">
        <v>2339</v>
      </c>
      <c r="AY260" s="190"/>
      <c r="AZ260" s="203"/>
      <c r="BA260" s="203"/>
      <c r="BB260" s="203"/>
      <c r="BC260" s="203"/>
      <c r="BD260" s="203"/>
      <c r="BE260" s="203"/>
      <c r="BF260" s="203"/>
      <c r="BG260" s="203"/>
      <c r="BH260" s="203"/>
      <c r="BI260" s="203"/>
      <c r="BJ260" s="203"/>
      <c r="BK260" s="203"/>
      <c r="BL260" s="203"/>
      <c r="BM260" s="203"/>
      <c r="BN260" s="203"/>
      <c r="BO260" s="203"/>
      <c r="BP260" s="203"/>
      <c r="BQ260" s="203"/>
      <c r="BR260" s="203"/>
      <c r="BS260" s="203"/>
      <c r="BT260" s="211" t="s">
        <v>2340</v>
      </c>
      <c r="BU260" s="190"/>
      <c r="BV260" s="186">
        <f>12-7</f>
        <v>5</v>
      </c>
      <c r="BW260" s="186">
        <v>0</v>
      </c>
      <c r="BX260" s="186">
        <f>BV260-BW260</f>
        <v>5</v>
      </c>
      <c r="BY260" s="186">
        <v>12</v>
      </c>
      <c r="BZ260" s="190"/>
      <c r="CA260" s="190"/>
      <c r="CB260" s="190"/>
    </row>
    <row r="261" spans="1:80" ht="15.75" customHeight="1">
      <c r="A261" s="186">
        <f t="shared" si="41"/>
        <v>252</v>
      </c>
      <c r="B261" s="209" t="s">
        <v>558</v>
      </c>
      <c r="C261" s="228" t="s">
        <v>5322</v>
      </c>
      <c r="D261" s="189" t="s">
        <v>5038</v>
      </c>
      <c r="E261" s="190" t="s">
        <v>5039</v>
      </c>
      <c r="F261" s="193" t="s">
        <v>12</v>
      </c>
      <c r="G261" s="186" t="s">
        <v>562</v>
      </c>
      <c r="H261" s="186" t="s">
        <v>9</v>
      </c>
      <c r="I261" s="186" t="s">
        <v>446</v>
      </c>
      <c r="J261" s="192" t="s">
        <v>447</v>
      </c>
      <c r="K261" s="192" t="s">
        <v>1212</v>
      </c>
      <c r="L261" s="190"/>
      <c r="M261" s="193" t="s">
        <v>70</v>
      </c>
      <c r="N261" s="205" t="s">
        <v>2604</v>
      </c>
      <c r="O261" s="193" t="s">
        <v>5040</v>
      </c>
      <c r="P261" s="491">
        <v>35495</v>
      </c>
      <c r="Q261" s="196" t="str">
        <f t="shared" ca="1" si="43"/>
        <v>25 Tahun 0 Bulan</v>
      </c>
      <c r="R261" s="222">
        <v>44599</v>
      </c>
      <c r="S261" s="222">
        <v>44599</v>
      </c>
      <c r="T261" s="198" t="str">
        <f t="shared" ca="1" si="37"/>
        <v>0Tahun</v>
      </c>
      <c r="U261" s="199" t="str">
        <f t="shared" ca="1" si="38"/>
        <v>1Bulan</v>
      </c>
      <c r="V261" s="186" t="s">
        <v>73</v>
      </c>
      <c r="W261" s="189" t="s">
        <v>448</v>
      </c>
      <c r="X261" s="217" t="s">
        <v>5041</v>
      </c>
      <c r="Y261" s="190" t="s">
        <v>5042</v>
      </c>
      <c r="Z261" s="207" t="s">
        <v>5043</v>
      </c>
      <c r="AA261" s="201" t="s">
        <v>5044</v>
      </c>
      <c r="AB261" s="193" t="s">
        <v>862</v>
      </c>
      <c r="AC261" s="190" t="s">
        <v>412</v>
      </c>
      <c r="AD261" s="190" t="s">
        <v>412</v>
      </c>
      <c r="AE261" s="190" t="s">
        <v>412</v>
      </c>
      <c r="AF261" s="190" t="s">
        <v>412</v>
      </c>
      <c r="AG261" s="190" t="s">
        <v>412</v>
      </c>
      <c r="AH261" s="190" t="s">
        <v>412</v>
      </c>
      <c r="AI261" s="190" t="s">
        <v>412</v>
      </c>
      <c r="AJ261" s="190" t="s">
        <v>412</v>
      </c>
      <c r="AK261" s="190" t="s">
        <v>412</v>
      </c>
      <c r="AL261" s="190" t="s">
        <v>412</v>
      </c>
      <c r="AM261" s="200" t="s">
        <v>5045</v>
      </c>
      <c r="AN261" s="189" t="s">
        <v>3673</v>
      </c>
      <c r="AO261" s="223" t="s">
        <v>5046</v>
      </c>
      <c r="AP261" s="223" t="s">
        <v>5047</v>
      </c>
      <c r="AQ261" s="190" t="s">
        <v>412</v>
      </c>
      <c r="AR261" s="190" t="s">
        <v>412</v>
      </c>
      <c r="AS261" s="190" t="s">
        <v>412</v>
      </c>
      <c r="AT261" s="190" t="s">
        <v>412</v>
      </c>
      <c r="AU261" s="190" t="s">
        <v>412</v>
      </c>
      <c r="AV261" s="190" t="s">
        <v>412</v>
      </c>
      <c r="AW261" s="506" t="s">
        <v>5048</v>
      </c>
      <c r="AX261" s="223" t="s">
        <v>5049</v>
      </c>
      <c r="AY261" s="190"/>
      <c r="AZ261" s="203">
        <v>3000000</v>
      </c>
      <c r="BA261" s="203"/>
      <c r="BB261" s="203"/>
      <c r="BC261" s="203"/>
      <c r="BD261" s="203"/>
      <c r="BE261" s="203"/>
      <c r="BF261" s="203"/>
      <c r="BG261" s="203"/>
      <c r="BH261" s="203"/>
      <c r="BI261" s="203"/>
      <c r="BJ261" s="203"/>
      <c r="BK261" s="203"/>
      <c r="BL261" s="203"/>
      <c r="BM261" s="203"/>
      <c r="BN261" s="203"/>
      <c r="BO261" s="203"/>
      <c r="BP261" s="203"/>
      <c r="BQ261" s="203"/>
      <c r="BR261" s="203"/>
      <c r="BS261" s="203"/>
      <c r="BT261" s="211" t="s">
        <v>5050</v>
      </c>
      <c r="BU261" s="190"/>
      <c r="BV261" s="471"/>
      <c r="BW261" s="471"/>
      <c r="BX261" s="471"/>
      <c r="BY261" s="186">
        <v>0</v>
      </c>
      <c r="BZ261" s="190"/>
      <c r="CA261" s="190"/>
      <c r="CB261" s="190"/>
    </row>
    <row r="262" spans="1:80" ht="15.75" customHeight="1">
      <c r="A262" s="186">
        <f t="shared" si="41"/>
        <v>253</v>
      </c>
      <c r="B262" s="187" t="s">
        <v>558</v>
      </c>
      <c r="C262" s="334" t="s">
        <v>997</v>
      </c>
      <c r="D262" s="189" t="s">
        <v>5461</v>
      </c>
      <c r="E262" s="217" t="s">
        <v>5462</v>
      </c>
      <c r="F262" s="192" t="s">
        <v>12</v>
      </c>
      <c r="G262" s="186" t="s">
        <v>562</v>
      </c>
      <c r="H262" s="186" t="s">
        <v>3218</v>
      </c>
      <c r="I262" s="202" t="s">
        <v>176</v>
      </c>
      <c r="J262" s="186" t="s">
        <v>4715</v>
      </c>
      <c r="K262" s="186" t="s">
        <v>3379</v>
      </c>
      <c r="L262" s="190" t="s">
        <v>3379</v>
      </c>
      <c r="M262" s="193" t="s">
        <v>85</v>
      </c>
      <c r="N262" s="205"/>
      <c r="O262" s="193"/>
      <c r="P262" s="491"/>
      <c r="Q262" s="196" t="str">
        <f t="shared" ca="1" si="43"/>
        <v>122 Tahun 2 Bulan</v>
      </c>
      <c r="R262" s="222"/>
      <c r="S262" s="222">
        <v>42799</v>
      </c>
      <c r="T262" s="198" t="str">
        <f t="shared" ca="1" si="37"/>
        <v>5Tahun</v>
      </c>
      <c r="U262" s="199" t="str">
        <f t="shared" ca="1" si="38"/>
        <v>0Bulan</v>
      </c>
      <c r="V262" s="186" t="s">
        <v>3379</v>
      </c>
      <c r="W262" s="189" t="s">
        <v>111</v>
      </c>
      <c r="X262" s="217" t="s">
        <v>5463</v>
      </c>
      <c r="Y262" s="190"/>
      <c r="Z262" s="207"/>
      <c r="AA262" s="201"/>
      <c r="AB262" s="193"/>
      <c r="AC262" s="190"/>
      <c r="AD262" s="190"/>
      <c r="AE262" s="190"/>
      <c r="AF262" s="190"/>
      <c r="AG262" s="190"/>
      <c r="AH262" s="190"/>
      <c r="AI262" s="190"/>
      <c r="AJ262" s="190"/>
      <c r="AK262" s="190"/>
      <c r="AL262" s="190"/>
      <c r="AM262" s="200"/>
      <c r="AN262" s="189"/>
      <c r="AO262" s="223"/>
      <c r="AP262" s="223"/>
      <c r="AQ262" s="190"/>
      <c r="AR262" s="190"/>
      <c r="AS262" s="190"/>
      <c r="AT262" s="190"/>
      <c r="AU262" s="190"/>
      <c r="AV262" s="190"/>
      <c r="AW262" s="506"/>
      <c r="AX262" s="223"/>
      <c r="AY262" s="190"/>
      <c r="AZ262" s="203"/>
      <c r="BA262" s="203"/>
      <c r="BB262" s="203"/>
      <c r="BC262" s="203"/>
      <c r="BD262" s="203"/>
      <c r="BE262" s="203"/>
      <c r="BF262" s="203"/>
      <c r="BG262" s="203"/>
      <c r="BH262" s="203"/>
      <c r="BI262" s="203"/>
      <c r="BJ262" s="203"/>
      <c r="BK262" s="203"/>
      <c r="BL262" s="203"/>
      <c r="BM262" s="203"/>
      <c r="BN262" s="203"/>
      <c r="BO262" s="203"/>
      <c r="BP262" s="203"/>
      <c r="BQ262" s="203"/>
      <c r="BR262" s="203"/>
      <c r="BS262" s="203"/>
      <c r="BT262" s="211"/>
      <c r="BU262" s="190"/>
      <c r="BV262" s="471"/>
      <c r="BW262" s="471"/>
      <c r="BX262" s="471"/>
      <c r="BY262" s="186"/>
      <c r="BZ262" s="190"/>
      <c r="CA262" s="190"/>
      <c r="CB262" s="190"/>
    </row>
    <row r="263" spans="1:80" ht="16.5" customHeight="1">
      <c r="A263" s="186">
        <f t="shared" si="41"/>
        <v>254</v>
      </c>
      <c r="B263" s="187" t="s">
        <v>558</v>
      </c>
      <c r="C263" s="216" t="s">
        <v>1031</v>
      </c>
      <c r="D263" s="189" t="s">
        <v>1032</v>
      </c>
      <c r="E263" s="190" t="s">
        <v>1033</v>
      </c>
      <c r="F263" s="192" t="s">
        <v>12</v>
      </c>
      <c r="G263" s="186" t="s">
        <v>562</v>
      </c>
      <c r="H263" s="197" t="s">
        <v>174</v>
      </c>
      <c r="I263" s="202" t="s">
        <v>176</v>
      </c>
      <c r="J263" s="197" t="s">
        <v>174</v>
      </c>
      <c r="K263" s="192" t="s">
        <v>1212</v>
      </c>
      <c r="L263" s="190"/>
      <c r="M263" s="193" t="s">
        <v>85</v>
      </c>
      <c r="N263" s="205" t="s">
        <v>2604</v>
      </c>
      <c r="O263" s="194" t="s">
        <v>72</v>
      </c>
      <c r="P263" s="492">
        <v>31973</v>
      </c>
      <c r="Q263" s="196" t="str">
        <f t="shared" ca="1" si="43"/>
        <v>34 Tahun 7 Bulan</v>
      </c>
      <c r="R263" s="190"/>
      <c r="S263" s="197">
        <v>42064</v>
      </c>
      <c r="T263" s="198" t="str">
        <f t="shared" ca="1" si="37"/>
        <v>7Tahun</v>
      </c>
      <c r="U263" s="199" t="str">
        <f t="shared" ca="1" si="38"/>
        <v>0Bulan</v>
      </c>
      <c r="V263" s="186"/>
      <c r="W263" s="209" t="s">
        <v>441</v>
      </c>
      <c r="X263" s="217"/>
      <c r="Y263" s="190"/>
      <c r="Z263" s="187" t="s">
        <v>1034</v>
      </c>
      <c r="AA263" s="251" t="s">
        <v>1035</v>
      </c>
      <c r="AB263" s="202" t="s">
        <v>354</v>
      </c>
      <c r="AC263" s="190"/>
      <c r="AD263" s="190"/>
      <c r="AE263" s="190"/>
      <c r="AF263" s="190"/>
      <c r="AG263" s="190"/>
      <c r="AH263" s="190"/>
      <c r="AI263" s="190"/>
      <c r="AJ263" s="190"/>
      <c r="AK263" s="190"/>
      <c r="AL263" s="190"/>
      <c r="AM263" s="229" t="s">
        <v>2509</v>
      </c>
      <c r="AN263" s="189"/>
      <c r="AO263" s="193"/>
      <c r="AP263" s="193"/>
      <c r="AQ263" s="190"/>
      <c r="AR263" s="190"/>
      <c r="AS263" s="190"/>
      <c r="AT263" s="190"/>
      <c r="AU263" s="188" t="s">
        <v>3599</v>
      </c>
      <c r="AV263" s="193"/>
      <c r="AW263" s="506" t="s">
        <v>1036</v>
      </c>
      <c r="AX263" s="200" t="s">
        <v>78</v>
      </c>
      <c r="AY263" s="190"/>
      <c r="AZ263" s="203"/>
      <c r="BA263" s="203"/>
      <c r="BB263" s="203"/>
      <c r="BC263" s="203"/>
      <c r="BD263" s="203"/>
      <c r="BE263" s="203"/>
      <c r="BF263" s="203"/>
      <c r="BG263" s="203"/>
      <c r="BH263" s="203"/>
      <c r="BI263" s="203"/>
      <c r="BJ263" s="203"/>
      <c r="BK263" s="203"/>
      <c r="BL263" s="203"/>
      <c r="BM263" s="203"/>
      <c r="BN263" s="203"/>
      <c r="BO263" s="203"/>
      <c r="BP263" s="203"/>
      <c r="BQ263" s="203"/>
      <c r="BR263" s="203"/>
      <c r="BS263" s="203"/>
      <c r="BT263" s="202"/>
      <c r="BU263" s="190"/>
      <c r="BV263" s="186">
        <v>12</v>
      </c>
      <c r="BW263" s="186">
        <f>1+5</f>
        <v>6</v>
      </c>
      <c r="BX263" s="186">
        <f>BV263-BW263</f>
        <v>6</v>
      </c>
      <c r="BY263" s="186">
        <v>12</v>
      </c>
      <c r="BZ263" s="190"/>
      <c r="CA263" s="190"/>
      <c r="CB263" s="190"/>
    </row>
    <row r="264" spans="1:80" s="159" customFormat="1" ht="15.75" customHeight="1">
      <c r="A264" s="186">
        <f t="shared" si="41"/>
        <v>255</v>
      </c>
      <c r="B264" s="542" t="s">
        <v>558</v>
      </c>
      <c r="C264" s="314" t="s">
        <v>1914</v>
      </c>
      <c r="D264" s="320" t="s">
        <v>820</v>
      </c>
      <c r="E264" s="190" t="s">
        <v>1844</v>
      </c>
      <c r="F264" s="186" t="s">
        <v>12</v>
      </c>
      <c r="G264" s="186" t="s">
        <v>562</v>
      </c>
      <c r="H264" s="199" t="s">
        <v>98</v>
      </c>
      <c r="I264" s="423" t="s">
        <v>99</v>
      </c>
      <c r="J264" s="318" t="s">
        <v>99</v>
      </c>
      <c r="K264" s="551" t="s">
        <v>1212</v>
      </c>
      <c r="L264" s="316" t="s">
        <v>412</v>
      </c>
      <c r="M264" s="423" t="s">
        <v>70</v>
      </c>
      <c r="N264" s="552" t="s">
        <v>2604</v>
      </c>
      <c r="O264" s="425" t="s">
        <v>3842</v>
      </c>
      <c r="P264" s="555">
        <v>37255</v>
      </c>
      <c r="Q264" s="427" t="str">
        <f t="shared" ca="1" si="43"/>
        <v>20 Tahun 2 Bulan</v>
      </c>
      <c r="R264" s="344">
        <v>44343</v>
      </c>
      <c r="S264" s="239">
        <v>44343</v>
      </c>
      <c r="T264" s="553" t="str">
        <f t="shared" ca="1" si="37"/>
        <v>0Tahun</v>
      </c>
      <c r="U264" s="199" t="str">
        <f t="shared" ca="1" si="38"/>
        <v>9Bulan</v>
      </c>
      <c r="V264" s="199" t="s">
        <v>73</v>
      </c>
      <c r="W264" s="319" t="s">
        <v>1</v>
      </c>
      <c r="X264" s="247" t="s">
        <v>412</v>
      </c>
      <c r="Y264" s="316" t="s">
        <v>3847</v>
      </c>
      <c r="Z264" s="316" t="s">
        <v>1915</v>
      </c>
      <c r="AA264" s="428" t="s">
        <v>997</v>
      </c>
      <c r="AB264" s="318" t="s">
        <v>76</v>
      </c>
      <c r="AC264" s="316" t="s">
        <v>412</v>
      </c>
      <c r="AD264" s="316" t="s">
        <v>412</v>
      </c>
      <c r="AE264" s="316" t="s">
        <v>412</v>
      </c>
      <c r="AF264" s="316" t="s">
        <v>412</v>
      </c>
      <c r="AG264" s="316" t="s">
        <v>412</v>
      </c>
      <c r="AH264" s="316" t="s">
        <v>412</v>
      </c>
      <c r="AI264" s="316" t="s">
        <v>412</v>
      </c>
      <c r="AJ264" s="316" t="s">
        <v>412</v>
      </c>
      <c r="AK264" s="316" t="s">
        <v>412</v>
      </c>
      <c r="AL264" s="316" t="s">
        <v>412</v>
      </c>
      <c r="AM264" s="554" t="s">
        <v>2467</v>
      </c>
      <c r="AN264" s="320" t="s">
        <v>3848</v>
      </c>
      <c r="AO264" s="315" t="s">
        <v>3849</v>
      </c>
      <c r="AP264" s="315" t="s">
        <v>3850</v>
      </c>
      <c r="AQ264" s="316" t="s">
        <v>412</v>
      </c>
      <c r="AR264" s="316" t="s">
        <v>412</v>
      </c>
      <c r="AS264" s="316" t="s">
        <v>412</v>
      </c>
      <c r="AT264" s="316" t="s">
        <v>412</v>
      </c>
      <c r="AU264" s="316" t="s">
        <v>412</v>
      </c>
      <c r="AV264" s="316" t="s">
        <v>412</v>
      </c>
      <c r="AW264" s="234" t="s">
        <v>1916</v>
      </c>
      <c r="AX264" s="429" t="s">
        <v>78</v>
      </c>
      <c r="AY264" s="316"/>
      <c r="AZ264" s="322">
        <v>1300000</v>
      </c>
      <c r="BA264" s="322">
        <v>500000</v>
      </c>
      <c r="BB264" s="322"/>
      <c r="BC264" s="322"/>
      <c r="BD264" s="322"/>
      <c r="BE264" s="322"/>
      <c r="BF264" s="322"/>
      <c r="BG264" s="322"/>
      <c r="BH264" s="322"/>
      <c r="BI264" s="322"/>
      <c r="BJ264" s="322"/>
      <c r="BK264" s="322"/>
      <c r="BL264" s="322"/>
      <c r="BM264" s="322"/>
      <c r="BN264" s="322"/>
      <c r="BO264" s="322"/>
      <c r="BP264" s="322"/>
      <c r="BQ264" s="322"/>
      <c r="BR264" s="322"/>
      <c r="BS264" s="322"/>
      <c r="BT264" s="423" t="s">
        <v>412</v>
      </c>
      <c r="BU264" s="316"/>
      <c r="BV264" s="199">
        <v>0</v>
      </c>
      <c r="BW264" s="199">
        <v>0</v>
      </c>
      <c r="BX264" s="199">
        <f>BV264-BW264</f>
        <v>0</v>
      </c>
      <c r="BY264" s="199">
        <f>12-4</f>
        <v>8</v>
      </c>
      <c r="BZ264" s="316"/>
      <c r="CA264" s="316"/>
      <c r="CB264" s="316"/>
    </row>
    <row r="265" spans="1:80">
      <c r="A265" s="186">
        <f t="shared" si="41"/>
        <v>256</v>
      </c>
      <c r="B265" s="187" t="s">
        <v>558</v>
      </c>
      <c r="C265" s="228" t="s">
        <v>5324</v>
      </c>
      <c r="D265" s="268" t="s">
        <v>4736</v>
      </c>
      <c r="E265" s="190" t="s">
        <v>2700</v>
      </c>
      <c r="F265" s="186" t="s">
        <v>12</v>
      </c>
      <c r="G265" s="186" t="s">
        <v>562</v>
      </c>
      <c r="H265" s="186" t="s">
        <v>98</v>
      </c>
      <c r="I265" s="202" t="s">
        <v>99</v>
      </c>
      <c r="J265" s="191" t="s">
        <v>99</v>
      </c>
      <c r="K265" s="192" t="s">
        <v>1212</v>
      </c>
      <c r="L265" s="217"/>
      <c r="M265" s="186"/>
      <c r="N265" s="186"/>
      <c r="O265" s="186"/>
      <c r="P265" s="493"/>
      <c r="Q265" s="196" t="str">
        <f t="shared" ca="1" si="43"/>
        <v>122 Tahun 2 Bulan</v>
      </c>
      <c r="R265" s="186"/>
      <c r="S265" s="236">
        <v>44539</v>
      </c>
      <c r="T265" s="198" t="str">
        <f t="shared" ca="1" si="37"/>
        <v>0Tahun</v>
      </c>
      <c r="U265" s="199" t="str">
        <f t="shared" ca="1" si="38"/>
        <v>3Bulan</v>
      </c>
      <c r="V265" s="199" t="s">
        <v>73</v>
      </c>
      <c r="W265" s="217"/>
      <c r="X265" s="217"/>
      <c r="Y265" s="190"/>
      <c r="Z265" s="190"/>
      <c r="AA265" s="346"/>
      <c r="AB265" s="186"/>
      <c r="AC265" s="190"/>
      <c r="AD265" s="190"/>
      <c r="AE265" s="190"/>
      <c r="AF265" s="190"/>
      <c r="AG265" s="190"/>
      <c r="AH265" s="190"/>
      <c r="AI265" s="190"/>
      <c r="AJ265" s="190"/>
      <c r="AK265" s="190"/>
      <c r="AL265" s="190"/>
      <c r="AM265" s="217"/>
      <c r="AN265" s="217"/>
      <c r="AO265" s="190"/>
      <c r="AP265" s="217"/>
      <c r="AQ265" s="190"/>
      <c r="AR265" s="190"/>
      <c r="AS265" s="190"/>
      <c r="AT265" s="190"/>
      <c r="AU265" s="190"/>
      <c r="AV265" s="190"/>
      <c r="AW265" s="516"/>
      <c r="AX265" s="217"/>
      <c r="AY265" s="190"/>
      <c r="AZ265" s="203"/>
      <c r="BA265" s="203"/>
      <c r="BB265" s="203"/>
      <c r="BC265" s="203"/>
      <c r="BD265" s="203"/>
      <c r="BE265" s="203"/>
      <c r="BF265" s="203"/>
      <c r="BG265" s="203"/>
      <c r="BH265" s="203"/>
      <c r="BI265" s="203"/>
      <c r="BJ265" s="203"/>
      <c r="BK265" s="203"/>
      <c r="BL265" s="203"/>
      <c r="BM265" s="203"/>
      <c r="BN265" s="203"/>
      <c r="BO265" s="203"/>
      <c r="BP265" s="203"/>
      <c r="BQ265" s="203"/>
      <c r="BR265" s="203"/>
      <c r="BS265" s="203"/>
      <c r="BT265" s="186"/>
      <c r="BU265" s="190"/>
      <c r="BV265" s="186">
        <v>0</v>
      </c>
      <c r="BW265" s="186">
        <v>0</v>
      </c>
      <c r="BX265" s="186">
        <f>BV265-BW265</f>
        <v>0</v>
      </c>
      <c r="BY265" s="263"/>
      <c r="BZ265" s="190"/>
      <c r="CA265" s="190"/>
      <c r="CB265" s="190"/>
    </row>
    <row r="266" spans="1:80">
      <c r="A266" s="186">
        <f t="shared" si="41"/>
        <v>257</v>
      </c>
      <c r="B266" s="187" t="s">
        <v>558</v>
      </c>
      <c r="C266" s="228" t="s">
        <v>5323</v>
      </c>
      <c r="D266" s="268" t="s">
        <v>4734</v>
      </c>
      <c r="E266" s="190" t="s">
        <v>4735</v>
      </c>
      <c r="F266" s="192" t="s">
        <v>12</v>
      </c>
      <c r="G266" s="186" t="s">
        <v>562</v>
      </c>
      <c r="H266" s="197" t="s">
        <v>174</v>
      </c>
      <c r="I266" s="202" t="s">
        <v>176</v>
      </c>
      <c r="J266" s="197" t="s">
        <v>174</v>
      </c>
      <c r="K266" s="192" t="s">
        <v>1212</v>
      </c>
      <c r="L266" s="217"/>
      <c r="M266" s="186"/>
      <c r="N266" s="186"/>
      <c r="O266" s="186"/>
      <c r="P266" s="493"/>
      <c r="Q266" s="196" t="str">
        <f t="shared" ca="1" si="43"/>
        <v>122 Tahun 2 Bulan</v>
      </c>
      <c r="R266" s="186"/>
      <c r="S266" s="236">
        <v>44498</v>
      </c>
      <c r="T266" s="198" t="str">
        <f t="shared" ca="1" si="37"/>
        <v>0Tahun</v>
      </c>
      <c r="U266" s="199" t="str">
        <f t="shared" ca="1" si="38"/>
        <v>4Bulan</v>
      </c>
      <c r="V266" s="199" t="s">
        <v>73</v>
      </c>
      <c r="W266" s="217"/>
      <c r="X266" s="217"/>
      <c r="Y266" s="190"/>
      <c r="Z266" s="190"/>
      <c r="AA266" s="346"/>
      <c r="AB266" s="186"/>
      <c r="AC266" s="190"/>
      <c r="AD266" s="190"/>
      <c r="AE266" s="190"/>
      <c r="AF266" s="190"/>
      <c r="AG266" s="190"/>
      <c r="AH266" s="190"/>
      <c r="AI266" s="190"/>
      <c r="AJ266" s="190"/>
      <c r="AK266" s="190"/>
      <c r="AL266" s="190"/>
      <c r="AM266" s="217"/>
      <c r="AN266" s="217"/>
      <c r="AO266" s="190"/>
      <c r="AP266" s="217"/>
      <c r="AQ266" s="190"/>
      <c r="AR266" s="190"/>
      <c r="AS266" s="190"/>
      <c r="AT266" s="190"/>
      <c r="AU266" s="190"/>
      <c r="AV266" s="190"/>
      <c r="AW266" s="516"/>
      <c r="AX266" s="217"/>
      <c r="AY266" s="190"/>
      <c r="AZ266" s="203"/>
      <c r="BA266" s="203"/>
      <c r="BB266" s="203"/>
      <c r="BC266" s="203"/>
      <c r="BD266" s="203"/>
      <c r="BE266" s="203"/>
      <c r="BF266" s="203"/>
      <c r="BG266" s="203"/>
      <c r="BH266" s="203"/>
      <c r="BI266" s="203"/>
      <c r="BJ266" s="203"/>
      <c r="BK266" s="203"/>
      <c r="BL266" s="203"/>
      <c r="BM266" s="203"/>
      <c r="BN266" s="203"/>
      <c r="BO266" s="203"/>
      <c r="BP266" s="203"/>
      <c r="BQ266" s="203"/>
      <c r="BR266" s="203"/>
      <c r="BS266" s="203"/>
      <c r="BT266" s="186"/>
      <c r="BU266" s="190"/>
      <c r="BV266" s="186">
        <v>0</v>
      </c>
      <c r="BW266" s="186">
        <v>0</v>
      </c>
      <c r="BX266" s="186">
        <f>BV266-BW266</f>
        <v>0</v>
      </c>
      <c r="BY266" s="263"/>
      <c r="BZ266" s="190"/>
      <c r="CA266" s="190"/>
      <c r="CB266" s="190"/>
    </row>
    <row r="267" spans="1:80" ht="15.75" customHeight="1">
      <c r="A267" s="186">
        <f t="shared" si="41"/>
        <v>258</v>
      </c>
      <c r="B267" s="187" t="s">
        <v>558</v>
      </c>
      <c r="C267" s="228" t="s">
        <v>3470</v>
      </c>
      <c r="D267" s="189" t="s">
        <v>3312</v>
      </c>
      <c r="E267" s="190" t="s">
        <v>3313</v>
      </c>
      <c r="F267" s="186" t="s">
        <v>12</v>
      </c>
      <c r="G267" s="186" t="s">
        <v>562</v>
      </c>
      <c r="H267" s="186" t="s">
        <v>121</v>
      </c>
      <c r="I267" s="186" t="s">
        <v>122</v>
      </c>
      <c r="J267" s="191" t="s">
        <v>123</v>
      </c>
      <c r="K267" s="186" t="s">
        <v>1212</v>
      </c>
      <c r="L267" s="190" t="s">
        <v>412</v>
      </c>
      <c r="M267" s="193" t="s">
        <v>70</v>
      </c>
      <c r="N267" s="205" t="s">
        <v>2604</v>
      </c>
      <c r="O267" s="193" t="s">
        <v>492</v>
      </c>
      <c r="P267" s="491">
        <v>30675</v>
      </c>
      <c r="Q267" s="196" t="str">
        <f t="shared" ca="1" si="43"/>
        <v>38 Tahun 2 Bulan</v>
      </c>
      <c r="R267" s="236"/>
      <c r="S267" s="239">
        <v>44426</v>
      </c>
      <c r="T267" s="198" t="str">
        <f t="shared" ca="1" si="37"/>
        <v>0Tahun</v>
      </c>
      <c r="U267" s="199" t="str">
        <f t="shared" ca="1" si="38"/>
        <v>6Bulan</v>
      </c>
      <c r="V267" s="186" t="s">
        <v>73</v>
      </c>
      <c r="W267" s="209"/>
      <c r="X267" s="217"/>
      <c r="Y267" s="190"/>
      <c r="Z267" s="190"/>
      <c r="AA267" s="243"/>
      <c r="AB267" s="191"/>
      <c r="AC267" s="190"/>
      <c r="AD267" s="190"/>
      <c r="AE267" s="190"/>
      <c r="AF267" s="190"/>
      <c r="AG267" s="190"/>
      <c r="AH267" s="190"/>
      <c r="AI267" s="190"/>
      <c r="AJ267" s="190"/>
      <c r="AK267" s="190"/>
      <c r="AL267" s="190"/>
      <c r="AM267" s="229"/>
      <c r="AN267" s="189"/>
      <c r="AO267" s="223"/>
      <c r="AP267" s="223"/>
      <c r="AQ267" s="190"/>
      <c r="AR267" s="190"/>
      <c r="AS267" s="190"/>
      <c r="AT267" s="190"/>
      <c r="AU267" s="223"/>
      <c r="AV267" s="223"/>
      <c r="AW267" s="506"/>
      <c r="AX267" s="223"/>
      <c r="AY267" s="190"/>
      <c r="AZ267" s="203"/>
      <c r="BA267" s="203"/>
      <c r="BB267" s="203"/>
      <c r="BC267" s="203"/>
      <c r="BD267" s="203"/>
      <c r="BE267" s="203"/>
      <c r="BF267" s="203"/>
      <c r="BG267" s="203"/>
      <c r="BH267" s="203"/>
      <c r="BI267" s="203"/>
      <c r="BJ267" s="203"/>
      <c r="BK267" s="203"/>
      <c r="BL267" s="203"/>
      <c r="BM267" s="203"/>
      <c r="BN267" s="203"/>
      <c r="BO267" s="203"/>
      <c r="BP267" s="203"/>
      <c r="BQ267" s="203"/>
      <c r="BR267" s="203"/>
      <c r="BS267" s="203"/>
      <c r="BT267" s="191"/>
      <c r="BU267" s="190"/>
      <c r="BV267" s="186">
        <v>0</v>
      </c>
      <c r="BW267" s="186">
        <v>0</v>
      </c>
      <c r="BX267" s="186">
        <f>BV267-BW267</f>
        <v>0</v>
      </c>
      <c r="BY267" s="186">
        <f>12-7</f>
        <v>5</v>
      </c>
      <c r="BZ267" s="190"/>
      <c r="CA267" s="190"/>
      <c r="CB267" s="190"/>
    </row>
    <row r="268" spans="1:80" ht="15.75" customHeight="1">
      <c r="A268" s="186">
        <f t="shared" si="41"/>
        <v>259</v>
      </c>
      <c r="B268" s="187" t="s">
        <v>3212</v>
      </c>
      <c r="C268" s="334" t="s">
        <v>997</v>
      </c>
      <c r="D268" s="189" t="s">
        <v>4096</v>
      </c>
      <c r="E268" s="217" t="s">
        <v>491</v>
      </c>
      <c r="F268" s="193" t="s">
        <v>12</v>
      </c>
      <c r="G268" s="186" t="s">
        <v>1970</v>
      </c>
      <c r="H268" s="186" t="s">
        <v>9</v>
      </c>
      <c r="I268" s="186" t="s">
        <v>446</v>
      </c>
      <c r="J268" s="192" t="s">
        <v>447</v>
      </c>
      <c r="K268" s="186" t="s">
        <v>4247</v>
      </c>
      <c r="L268" s="190" t="s">
        <v>52</v>
      </c>
      <c r="M268" s="202" t="s">
        <v>70</v>
      </c>
      <c r="N268" s="193" t="s">
        <v>228</v>
      </c>
      <c r="O268" s="194" t="s">
        <v>492</v>
      </c>
      <c r="P268" s="492">
        <v>19993</v>
      </c>
      <c r="Q268" s="196" t="str">
        <f t="shared" ca="1" si="43"/>
        <v>67 Tahun 5 Bulan</v>
      </c>
      <c r="R268" s="236"/>
      <c r="S268" s="239">
        <v>43367</v>
      </c>
      <c r="T268" s="198" t="str">
        <f t="shared" ca="1" si="37"/>
        <v>3Tahun</v>
      </c>
      <c r="U268" s="199" t="str">
        <f t="shared" ca="1" si="38"/>
        <v>5Bulan</v>
      </c>
      <c r="V268" s="186" t="s">
        <v>4247</v>
      </c>
      <c r="W268" s="189"/>
      <c r="X268" s="217" t="s">
        <v>5464</v>
      </c>
      <c r="Y268" s="190"/>
      <c r="Z268" s="187" t="s">
        <v>493</v>
      </c>
      <c r="AA268" s="243"/>
      <c r="AB268" s="202" t="s">
        <v>451</v>
      </c>
      <c r="AC268" s="190"/>
      <c r="AD268" s="190"/>
      <c r="AE268" s="190"/>
      <c r="AF268" s="190"/>
      <c r="AG268" s="190"/>
      <c r="AH268" s="190"/>
      <c r="AI268" s="190"/>
      <c r="AJ268" s="190"/>
      <c r="AK268" s="190"/>
      <c r="AL268" s="190"/>
      <c r="AM268" s="229"/>
      <c r="AN268" s="189"/>
      <c r="AO268" s="223"/>
      <c r="AP268" s="223"/>
      <c r="AQ268" s="190"/>
      <c r="AR268" s="190"/>
      <c r="AS268" s="190"/>
      <c r="AT268" s="190"/>
      <c r="AU268" s="223"/>
      <c r="AV268" s="223"/>
      <c r="AW268" s="506" t="s">
        <v>494</v>
      </c>
      <c r="AX268" s="200" t="s">
        <v>78</v>
      </c>
      <c r="AY268" s="190"/>
      <c r="AZ268" s="345" t="s">
        <v>4247</v>
      </c>
      <c r="BA268" s="203"/>
      <c r="BB268" s="203"/>
      <c r="BC268" s="203"/>
      <c r="BD268" s="203"/>
      <c r="BE268" s="203"/>
      <c r="BF268" s="203"/>
      <c r="BG268" s="203"/>
      <c r="BH268" s="203"/>
      <c r="BI268" s="203"/>
      <c r="BJ268" s="203"/>
      <c r="BK268" s="203"/>
      <c r="BL268" s="203"/>
      <c r="BM268" s="203"/>
      <c r="BN268" s="203"/>
      <c r="BO268" s="203"/>
      <c r="BP268" s="203"/>
      <c r="BQ268" s="203"/>
      <c r="BR268" s="203"/>
      <c r="BS268" s="203"/>
      <c r="BT268" s="191"/>
      <c r="BU268" s="190"/>
      <c r="BV268" s="186"/>
      <c r="BW268" s="186"/>
      <c r="BX268" s="186"/>
      <c r="BY268" s="186"/>
      <c r="BZ268" s="190"/>
      <c r="CA268" s="190"/>
      <c r="CB268" s="190"/>
    </row>
    <row r="269" spans="1:80" ht="15.75" customHeight="1">
      <c r="A269" s="186">
        <f t="shared" si="41"/>
        <v>260</v>
      </c>
      <c r="B269" s="187" t="s">
        <v>3212</v>
      </c>
      <c r="C269" s="334"/>
      <c r="D269" s="189" t="s">
        <v>5466</v>
      </c>
      <c r="E269" s="217" t="s">
        <v>456</v>
      </c>
      <c r="F269" s="193" t="s">
        <v>12</v>
      </c>
      <c r="G269" s="186" t="s">
        <v>5467</v>
      </c>
      <c r="H269" s="186" t="s">
        <v>9</v>
      </c>
      <c r="I269" s="186" t="s">
        <v>446</v>
      </c>
      <c r="J269" s="192" t="s">
        <v>447</v>
      </c>
      <c r="K269" s="192" t="s">
        <v>1212</v>
      </c>
      <c r="L269" s="190" t="s">
        <v>5468</v>
      </c>
      <c r="M269" s="202" t="s">
        <v>85</v>
      </c>
      <c r="N269" s="193"/>
      <c r="O269" s="194"/>
      <c r="P269" s="492"/>
      <c r="Q269" s="196"/>
      <c r="R269" s="236"/>
      <c r="S269" s="239"/>
      <c r="T269" s="198" t="str">
        <f t="shared" ca="1" si="37"/>
        <v>122Tahun</v>
      </c>
      <c r="U269" s="199" t="str">
        <f t="shared" ca="1" si="38"/>
        <v>3Bulan</v>
      </c>
      <c r="V269" s="186" t="s">
        <v>73</v>
      </c>
      <c r="W269" s="189" t="s">
        <v>448</v>
      </c>
      <c r="X269" s="217" t="s">
        <v>5465</v>
      </c>
      <c r="Y269" s="190"/>
      <c r="Z269" s="187"/>
      <c r="AA269" s="243"/>
      <c r="AB269" s="202"/>
      <c r="AC269" s="190"/>
      <c r="AD269" s="190"/>
      <c r="AE269" s="190"/>
      <c r="AF269" s="190"/>
      <c r="AG269" s="190"/>
      <c r="AH269" s="190"/>
      <c r="AI269" s="190"/>
      <c r="AJ269" s="190"/>
      <c r="AK269" s="190"/>
      <c r="AL269" s="190"/>
      <c r="AM269" s="229"/>
      <c r="AN269" s="189"/>
      <c r="AO269" s="223"/>
      <c r="AP269" s="223"/>
      <c r="AQ269" s="190"/>
      <c r="AR269" s="190"/>
      <c r="AS269" s="190"/>
      <c r="AT269" s="190"/>
      <c r="AU269" s="223"/>
      <c r="AV269" s="223"/>
      <c r="AW269" s="506"/>
      <c r="AX269" s="200"/>
      <c r="AY269" s="190"/>
      <c r="AZ269" s="345"/>
      <c r="BA269" s="203"/>
      <c r="BB269" s="203"/>
      <c r="BC269" s="203"/>
      <c r="BD269" s="203"/>
      <c r="BE269" s="203"/>
      <c r="BF269" s="203"/>
      <c r="BG269" s="203"/>
      <c r="BH269" s="203"/>
      <c r="BI269" s="203"/>
      <c r="BJ269" s="203"/>
      <c r="BK269" s="203"/>
      <c r="BL269" s="203"/>
      <c r="BM269" s="203"/>
      <c r="BN269" s="203"/>
      <c r="BO269" s="203"/>
      <c r="BP269" s="203"/>
      <c r="BQ269" s="203"/>
      <c r="BR269" s="203"/>
      <c r="BS269" s="203"/>
      <c r="BT269" s="191"/>
      <c r="BU269" s="190"/>
      <c r="BV269" s="186"/>
      <c r="BW269" s="186"/>
      <c r="BX269" s="186"/>
      <c r="BY269" s="186"/>
      <c r="BZ269" s="190"/>
      <c r="CA269" s="190"/>
      <c r="CB269" s="190"/>
    </row>
    <row r="270" spans="1:80" ht="15.75" customHeight="1">
      <c r="A270" s="186">
        <f t="shared" si="41"/>
        <v>261</v>
      </c>
      <c r="B270" s="187" t="s">
        <v>3212</v>
      </c>
      <c r="C270" s="144" t="s">
        <v>514</v>
      </c>
      <c r="D270" s="189" t="s">
        <v>3979</v>
      </c>
      <c r="E270" s="190" t="s">
        <v>2629</v>
      </c>
      <c r="F270" s="193" t="s">
        <v>12</v>
      </c>
      <c r="G270" s="186" t="s">
        <v>1970</v>
      </c>
      <c r="H270" s="186" t="s">
        <v>9</v>
      </c>
      <c r="I270" s="186" t="s">
        <v>446</v>
      </c>
      <c r="J270" s="192" t="s">
        <v>447</v>
      </c>
      <c r="K270" s="192" t="s">
        <v>1212</v>
      </c>
      <c r="L270" s="190" t="s">
        <v>412</v>
      </c>
      <c r="M270" s="193" t="s">
        <v>85</v>
      </c>
      <c r="N270" s="212" t="s">
        <v>2604</v>
      </c>
      <c r="O270" s="194" t="s">
        <v>515</v>
      </c>
      <c r="P270" s="492">
        <v>33792</v>
      </c>
      <c r="Q270" s="196" t="str">
        <f t="shared" ref="Q270:Q301" ca="1" si="44">(DATEDIF($P270,NOW(),"Y")&amp;" Tahun ")&amp;(DATEDIF($P270,NOW(),"YM")&amp;" Bulan")</f>
        <v>29 Tahun 8 Bulan</v>
      </c>
      <c r="R270" s="186"/>
      <c r="S270" s="197">
        <v>43717</v>
      </c>
      <c r="T270" s="198" t="str">
        <f t="shared" ca="1" si="37"/>
        <v>2Tahun</v>
      </c>
      <c r="U270" s="199" t="str">
        <f t="shared" ca="1" si="38"/>
        <v>6Bulan</v>
      </c>
      <c r="V270" s="186" t="s">
        <v>73</v>
      </c>
      <c r="W270" s="189" t="s">
        <v>448</v>
      </c>
      <c r="X270" s="217"/>
      <c r="Y270" s="190"/>
      <c r="Z270" s="187" t="s">
        <v>517</v>
      </c>
      <c r="AA270" s="201" t="s">
        <v>518</v>
      </c>
      <c r="AB270" s="202" t="s">
        <v>354</v>
      </c>
      <c r="AC270" s="190"/>
      <c r="AD270" s="190"/>
      <c r="AE270" s="190"/>
      <c r="AF270" s="190"/>
      <c r="AG270" s="190"/>
      <c r="AH270" s="190"/>
      <c r="AI270" s="190"/>
      <c r="AJ270" s="190"/>
      <c r="AK270" s="190"/>
      <c r="AL270" s="190"/>
      <c r="AM270" s="187" t="s">
        <v>2925</v>
      </c>
      <c r="AN270" s="189"/>
      <c r="AO270" s="193"/>
      <c r="AP270" s="193"/>
      <c r="AQ270" s="190"/>
      <c r="AR270" s="190"/>
      <c r="AS270" s="190"/>
      <c r="AT270" s="190"/>
      <c r="AU270" s="193"/>
      <c r="AV270" s="193"/>
      <c r="AW270" s="506" t="s">
        <v>519</v>
      </c>
      <c r="AX270" s="200" t="s">
        <v>520</v>
      </c>
      <c r="AY270" s="190"/>
      <c r="AZ270" s="203"/>
      <c r="BA270" s="203"/>
      <c r="BB270" s="203"/>
      <c r="BC270" s="203"/>
      <c r="BD270" s="203"/>
      <c r="BE270" s="203"/>
      <c r="BF270" s="203"/>
      <c r="BG270" s="203"/>
      <c r="BH270" s="203"/>
      <c r="BI270" s="203"/>
      <c r="BJ270" s="203"/>
      <c r="BK270" s="203"/>
      <c r="BL270" s="203"/>
      <c r="BM270" s="203"/>
      <c r="BN270" s="203"/>
      <c r="BO270" s="203"/>
      <c r="BP270" s="203"/>
      <c r="BQ270" s="203"/>
      <c r="BR270" s="203"/>
      <c r="BS270" s="203"/>
      <c r="BT270" s="202"/>
      <c r="BU270" s="190"/>
      <c r="BV270" s="186">
        <v>12</v>
      </c>
      <c r="BW270" s="186">
        <v>4</v>
      </c>
      <c r="BX270" s="186">
        <f t="shared" ref="BX270:BX289" si="45">BV270-BW270</f>
        <v>8</v>
      </c>
      <c r="BY270" s="186">
        <v>12</v>
      </c>
      <c r="BZ270" s="190"/>
      <c r="CA270" s="190"/>
      <c r="CB270" s="190"/>
    </row>
    <row r="271" spans="1:80" ht="15.75" customHeight="1">
      <c r="A271" s="186">
        <f t="shared" si="41"/>
        <v>262</v>
      </c>
      <c r="B271" s="187" t="s">
        <v>3212</v>
      </c>
      <c r="C271" s="228" t="s">
        <v>3471</v>
      </c>
      <c r="D271" s="189" t="s">
        <v>4100</v>
      </c>
      <c r="E271" s="190" t="s">
        <v>3031</v>
      </c>
      <c r="F271" s="193" t="s">
        <v>12</v>
      </c>
      <c r="G271" s="186" t="s">
        <v>1970</v>
      </c>
      <c r="H271" s="186" t="s">
        <v>9</v>
      </c>
      <c r="I271" s="186" t="s">
        <v>446</v>
      </c>
      <c r="J271" s="192" t="s">
        <v>447</v>
      </c>
      <c r="K271" s="192" t="s">
        <v>1212</v>
      </c>
      <c r="L271" s="190" t="s">
        <v>3981</v>
      </c>
      <c r="M271" s="193" t="s">
        <v>85</v>
      </c>
      <c r="N271" s="212" t="s">
        <v>2604</v>
      </c>
      <c r="O271" s="194" t="s">
        <v>72</v>
      </c>
      <c r="P271" s="492">
        <v>34093</v>
      </c>
      <c r="Q271" s="196" t="str">
        <f t="shared" ca="1" si="44"/>
        <v>28 Tahun 10 Bulan</v>
      </c>
      <c r="R271" s="197">
        <v>43891</v>
      </c>
      <c r="S271" s="366">
        <v>43514</v>
      </c>
      <c r="T271" s="198" t="str">
        <f t="shared" ref="T271:T334" ca="1" si="46">INT((NOW()-S271)/365)&amp;"Tahun"</f>
        <v>3Tahun</v>
      </c>
      <c r="U271" s="199" t="str">
        <f t="shared" ref="U271:U334" ca="1" si="47">INT(MOD((NOW()-S271),365)/30)&amp;"Bulan"</f>
        <v>0Bulan</v>
      </c>
      <c r="V271" s="186" t="s">
        <v>73</v>
      </c>
      <c r="W271" s="189" t="s">
        <v>448</v>
      </c>
      <c r="X271" s="217"/>
      <c r="Y271" s="190" t="s">
        <v>412</v>
      </c>
      <c r="Z271" s="187" t="s">
        <v>539</v>
      </c>
      <c r="AA271" s="201" t="s">
        <v>3827</v>
      </c>
      <c r="AB271" s="202" t="s">
        <v>354</v>
      </c>
      <c r="AC271" s="190"/>
      <c r="AD271" s="190"/>
      <c r="AE271" s="190"/>
      <c r="AF271" s="190"/>
      <c r="AG271" s="190"/>
      <c r="AH271" s="190"/>
      <c r="AI271" s="190"/>
      <c r="AJ271" s="190"/>
      <c r="AK271" s="190"/>
      <c r="AL271" s="190"/>
      <c r="AM271" s="241"/>
      <c r="AN271" s="189"/>
      <c r="AO271" s="193"/>
      <c r="AP271" s="193"/>
      <c r="AQ271" s="190"/>
      <c r="AR271" s="190"/>
      <c r="AS271" s="190"/>
      <c r="AT271" s="190"/>
      <c r="AU271" s="193"/>
      <c r="AV271" s="193"/>
      <c r="AW271" s="506" t="s">
        <v>540</v>
      </c>
      <c r="AX271" s="200" t="s">
        <v>78</v>
      </c>
      <c r="AY271" s="190"/>
      <c r="AZ271" s="203"/>
      <c r="BA271" s="203"/>
      <c r="BB271" s="203"/>
      <c r="BC271" s="203"/>
      <c r="BD271" s="203"/>
      <c r="BE271" s="203"/>
      <c r="BF271" s="203"/>
      <c r="BG271" s="203"/>
      <c r="BH271" s="203"/>
      <c r="BI271" s="203"/>
      <c r="BJ271" s="203"/>
      <c r="BK271" s="203"/>
      <c r="BL271" s="203"/>
      <c r="BM271" s="203"/>
      <c r="BN271" s="203"/>
      <c r="BO271" s="203"/>
      <c r="BP271" s="203"/>
      <c r="BQ271" s="203"/>
      <c r="BR271" s="203"/>
      <c r="BS271" s="203"/>
      <c r="BT271" s="202"/>
      <c r="BU271" s="190" t="s">
        <v>4975</v>
      </c>
      <c r="BV271" s="186">
        <v>12</v>
      </c>
      <c r="BW271" s="186">
        <v>0</v>
      </c>
      <c r="BX271" s="186">
        <f t="shared" si="45"/>
        <v>12</v>
      </c>
      <c r="BY271" s="186">
        <v>12</v>
      </c>
      <c r="BZ271" s="190"/>
      <c r="CA271" s="190"/>
      <c r="CB271" s="190"/>
    </row>
    <row r="272" spans="1:80" ht="15.75" customHeight="1">
      <c r="A272" s="186">
        <f t="shared" si="41"/>
        <v>263</v>
      </c>
      <c r="B272" s="187" t="s">
        <v>3212</v>
      </c>
      <c r="C272" s="144" t="s">
        <v>604</v>
      </c>
      <c r="D272" s="189" t="s">
        <v>3978</v>
      </c>
      <c r="E272" s="190" t="s">
        <v>605</v>
      </c>
      <c r="F272" s="193" t="s">
        <v>12</v>
      </c>
      <c r="G272" s="186" t="s">
        <v>1970</v>
      </c>
      <c r="H272" s="186" t="s">
        <v>9</v>
      </c>
      <c r="I272" s="186" t="s">
        <v>446</v>
      </c>
      <c r="J272" s="192" t="s">
        <v>447</v>
      </c>
      <c r="K272" s="192" t="s">
        <v>1212</v>
      </c>
      <c r="L272" s="190" t="s">
        <v>412</v>
      </c>
      <c r="M272" s="202" t="s">
        <v>85</v>
      </c>
      <c r="N272" s="188" t="s">
        <v>280</v>
      </c>
      <c r="O272" s="194" t="s">
        <v>72</v>
      </c>
      <c r="P272" s="492">
        <v>34026</v>
      </c>
      <c r="Q272" s="196" t="str">
        <f t="shared" ca="1" si="44"/>
        <v>29 Tahun 0 Bulan</v>
      </c>
      <c r="R272" s="197">
        <v>44167</v>
      </c>
      <c r="S272" s="197">
        <v>44167</v>
      </c>
      <c r="T272" s="198" t="str">
        <f t="shared" ca="1" si="46"/>
        <v>1Tahun</v>
      </c>
      <c r="U272" s="199" t="str">
        <f t="shared" ca="1" si="47"/>
        <v>3Bulan</v>
      </c>
      <c r="V272" s="186" t="s">
        <v>73</v>
      </c>
      <c r="W272" s="189" t="s">
        <v>448</v>
      </c>
      <c r="X272" s="217"/>
      <c r="Y272" s="190"/>
      <c r="Z272" s="187" t="s">
        <v>606</v>
      </c>
      <c r="AA272" s="201" t="s">
        <v>607</v>
      </c>
      <c r="AB272" s="202" t="s">
        <v>354</v>
      </c>
      <c r="AC272" s="190"/>
      <c r="AD272" s="190"/>
      <c r="AE272" s="190"/>
      <c r="AF272" s="190"/>
      <c r="AG272" s="190"/>
      <c r="AH272" s="190"/>
      <c r="AI272" s="190"/>
      <c r="AJ272" s="190"/>
      <c r="AK272" s="190"/>
      <c r="AL272" s="190"/>
      <c r="AM272" s="187" t="s">
        <v>2926</v>
      </c>
      <c r="AN272" s="189"/>
      <c r="AO272" s="193"/>
      <c r="AP272" s="193"/>
      <c r="AQ272" s="190"/>
      <c r="AR272" s="190"/>
      <c r="AS272" s="190"/>
      <c r="AT272" s="190"/>
      <c r="AU272" s="193"/>
      <c r="AV272" s="193"/>
      <c r="AW272" s="506" t="s">
        <v>608</v>
      </c>
      <c r="AX272" s="200" t="s">
        <v>609</v>
      </c>
      <c r="AY272" s="190"/>
      <c r="AZ272" s="203"/>
      <c r="BA272" s="203"/>
      <c r="BB272" s="203"/>
      <c r="BC272" s="203"/>
      <c r="BD272" s="203"/>
      <c r="BE272" s="203"/>
      <c r="BF272" s="203"/>
      <c r="BG272" s="203"/>
      <c r="BH272" s="203"/>
      <c r="BI272" s="203"/>
      <c r="BJ272" s="203"/>
      <c r="BK272" s="203"/>
      <c r="BL272" s="203"/>
      <c r="BM272" s="203"/>
      <c r="BN272" s="203"/>
      <c r="BO272" s="203"/>
      <c r="BP272" s="203"/>
      <c r="BQ272" s="203"/>
      <c r="BR272" s="203"/>
      <c r="BS272" s="203"/>
      <c r="BT272" s="202"/>
      <c r="BU272" s="190"/>
      <c r="BV272" s="186">
        <v>0</v>
      </c>
      <c r="BW272" s="186">
        <v>0</v>
      </c>
      <c r="BX272" s="186">
        <f t="shared" si="45"/>
        <v>0</v>
      </c>
      <c r="BY272" s="186">
        <v>12</v>
      </c>
      <c r="BZ272" s="190"/>
      <c r="CA272" s="190"/>
      <c r="CB272" s="190"/>
    </row>
    <row r="273" spans="1:80" ht="15.75" customHeight="1">
      <c r="A273" s="186">
        <f t="shared" ref="A273:A304" si="48">A272+1</f>
        <v>264</v>
      </c>
      <c r="B273" s="187" t="s">
        <v>3212</v>
      </c>
      <c r="C273" s="144" t="s">
        <v>623</v>
      </c>
      <c r="D273" s="189" t="s">
        <v>3977</v>
      </c>
      <c r="E273" s="190" t="s">
        <v>624</v>
      </c>
      <c r="F273" s="193" t="s">
        <v>12</v>
      </c>
      <c r="G273" s="186" t="s">
        <v>1970</v>
      </c>
      <c r="H273" s="186" t="s">
        <v>9</v>
      </c>
      <c r="I273" s="186" t="s">
        <v>446</v>
      </c>
      <c r="J273" s="192" t="s">
        <v>447</v>
      </c>
      <c r="K273" s="192" t="s">
        <v>1212</v>
      </c>
      <c r="L273" s="190" t="s">
        <v>3938</v>
      </c>
      <c r="M273" s="202" t="s">
        <v>85</v>
      </c>
      <c r="N273" s="212" t="s">
        <v>2604</v>
      </c>
      <c r="O273" s="194" t="s">
        <v>72</v>
      </c>
      <c r="P273" s="492">
        <v>33110</v>
      </c>
      <c r="Q273" s="196" t="str">
        <f t="shared" ca="1" si="44"/>
        <v>31 Tahun 6 Bulan</v>
      </c>
      <c r="R273" s="186"/>
      <c r="S273" s="197">
        <v>43690</v>
      </c>
      <c r="T273" s="198" t="str">
        <f t="shared" ca="1" si="46"/>
        <v>2Tahun</v>
      </c>
      <c r="U273" s="199" t="str">
        <f t="shared" ca="1" si="47"/>
        <v>7Bulan</v>
      </c>
      <c r="V273" s="186"/>
      <c r="W273" s="189" t="s">
        <v>448</v>
      </c>
      <c r="X273" s="217"/>
      <c r="Y273" s="190"/>
      <c r="Z273" s="187" t="s">
        <v>625</v>
      </c>
      <c r="AA273" s="201" t="s">
        <v>626</v>
      </c>
      <c r="AB273" s="202" t="s">
        <v>114</v>
      </c>
      <c r="AC273" s="190"/>
      <c r="AD273" s="190"/>
      <c r="AE273" s="190"/>
      <c r="AF273" s="190"/>
      <c r="AG273" s="190"/>
      <c r="AH273" s="190"/>
      <c r="AI273" s="190"/>
      <c r="AJ273" s="190"/>
      <c r="AK273" s="190"/>
      <c r="AL273" s="190"/>
      <c r="AM273" s="187" t="s">
        <v>2927</v>
      </c>
      <c r="AN273" s="189"/>
      <c r="AO273" s="193"/>
      <c r="AP273" s="193"/>
      <c r="AQ273" s="190"/>
      <c r="AR273" s="190"/>
      <c r="AS273" s="190"/>
      <c r="AT273" s="190"/>
      <c r="AU273" s="193"/>
      <c r="AV273" s="193"/>
      <c r="AW273" s="506" t="s">
        <v>627</v>
      </c>
      <c r="AX273" s="200" t="s">
        <v>628</v>
      </c>
      <c r="AY273" s="190"/>
      <c r="AZ273" s="203"/>
      <c r="BA273" s="203"/>
      <c r="BB273" s="203"/>
      <c r="BC273" s="203"/>
      <c r="BD273" s="203"/>
      <c r="BE273" s="203"/>
      <c r="BF273" s="203"/>
      <c r="BG273" s="203"/>
      <c r="BH273" s="203"/>
      <c r="BI273" s="203"/>
      <c r="BJ273" s="203"/>
      <c r="BK273" s="203"/>
      <c r="BL273" s="203"/>
      <c r="BM273" s="203"/>
      <c r="BN273" s="203"/>
      <c r="BO273" s="203"/>
      <c r="BP273" s="203"/>
      <c r="BQ273" s="203"/>
      <c r="BR273" s="203"/>
      <c r="BS273" s="203"/>
      <c r="BT273" s="202"/>
      <c r="BU273" s="190"/>
      <c r="BV273" s="186">
        <v>12</v>
      </c>
      <c r="BW273" s="186">
        <v>0</v>
      </c>
      <c r="BX273" s="186">
        <f t="shared" si="45"/>
        <v>12</v>
      </c>
      <c r="BY273" s="186">
        <v>12</v>
      </c>
      <c r="BZ273" s="190"/>
      <c r="CA273" s="190"/>
      <c r="CB273" s="190"/>
    </row>
    <row r="274" spans="1:80" ht="15.75" customHeight="1">
      <c r="A274" s="186">
        <f t="shared" si="48"/>
        <v>265</v>
      </c>
      <c r="B274" s="187" t="s">
        <v>3212</v>
      </c>
      <c r="C274" s="334" t="s">
        <v>997</v>
      </c>
      <c r="D274" s="189" t="s">
        <v>445</v>
      </c>
      <c r="E274" s="190" t="s">
        <v>445</v>
      </c>
      <c r="F274" s="193" t="s">
        <v>12</v>
      </c>
      <c r="G274" s="186" t="s">
        <v>1970</v>
      </c>
      <c r="H274" s="186" t="s">
        <v>9</v>
      </c>
      <c r="I274" s="186" t="s">
        <v>446</v>
      </c>
      <c r="J274" s="192" t="s">
        <v>447</v>
      </c>
      <c r="K274" s="192" t="s">
        <v>1212</v>
      </c>
      <c r="L274" s="190" t="s">
        <v>3980</v>
      </c>
      <c r="M274" s="202" t="s">
        <v>85</v>
      </c>
      <c r="N274" s="188"/>
      <c r="O274" s="194"/>
      <c r="P274" s="492"/>
      <c r="Q274" s="196" t="str">
        <f t="shared" ca="1" si="44"/>
        <v>122 Tahun 2 Bulan</v>
      </c>
      <c r="R274" s="186"/>
      <c r="S274" s="308"/>
      <c r="T274" s="198" t="str">
        <f t="shared" ca="1" si="46"/>
        <v>122Tahun</v>
      </c>
      <c r="U274" s="199" t="str">
        <f t="shared" ca="1" si="47"/>
        <v>3Bulan</v>
      </c>
      <c r="V274" s="186"/>
      <c r="W274" s="189" t="s">
        <v>448</v>
      </c>
      <c r="X274" s="217"/>
      <c r="Y274" s="190"/>
      <c r="Z274" s="187"/>
      <c r="AA274" s="201" t="s">
        <v>3987</v>
      </c>
      <c r="AB274" s="340"/>
      <c r="AC274" s="190"/>
      <c r="AD274" s="190"/>
      <c r="AE274" s="190"/>
      <c r="AF274" s="190"/>
      <c r="AG274" s="190"/>
      <c r="AH274" s="190"/>
      <c r="AI274" s="190"/>
      <c r="AJ274" s="190"/>
      <c r="AK274" s="190"/>
      <c r="AL274" s="190"/>
      <c r="AM274" s="187"/>
      <c r="AN274" s="189"/>
      <c r="AO274" s="193"/>
      <c r="AP274" s="193"/>
      <c r="AQ274" s="190"/>
      <c r="AR274" s="190"/>
      <c r="AS274" s="190"/>
      <c r="AT274" s="190"/>
      <c r="AU274" s="193"/>
      <c r="AV274" s="193"/>
      <c r="AW274" s="506"/>
      <c r="AX274" s="200"/>
      <c r="AY274" s="190"/>
      <c r="AZ274" s="203"/>
      <c r="BA274" s="203"/>
      <c r="BB274" s="203"/>
      <c r="BC274" s="203"/>
      <c r="BD274" s="203"/>
      <c r="BE274" s="203"/>
      <c r="BF274" s="203"/>
      <c r="BG274" s="203"/>
      <c r="BH274" s="203"/>
      <c r="BI274" s="203"/>
      <c r="BJ274" s="203"/>
      <c r="BK274" s="203"/>
      <c r="BL274" s="203"/>
      <c r="BM274" s="203"/>
      <c r="BN274" s="203"/>
      <c r="BO274" s="203"/>
      <c r="BP274" s="203"/>
      <c r="BQ274" s="203"/>
      <c r="BR274" s="203"/>
      <c r="BS274" s="203"/>
      <c r="BT274" s="202"/>
      <c r="BU274" s="190"/>
      <c r="BV274" s="186">
        <v>0</v>
      </c>
      <c r="BW274" s="186">
        <v>0</v>
      </c>
      <c r="BX274" s="186">
        <f t="shared" si="45"/>
        <v>0</v>
      </c>
      <c r="BY274" s="263"/>
      <c r="BZ274" s="190"/>
      <c r="CA274" s="190"/>
      <c r="CB274" s="190"/>
    </row>
    <row r="275" spans="1:80" ht="15.75" customHeight="1">
      <c r="A275" s="186">
        <f t="shared" si="48"/>
        <v>266</v>
      </c>
      <c r="B275" s="187" t="s">
        <v>3212</v>
      </c>
      <c r="C275" s="228" t="s">
        <v>4159</v>
      </c>
      <c r="D275" s="189" t="s">
        <v>4055</v>
      </c>
      <c r="E275" s="190" t="s">
        <v>3571</v>
      </c>
      <c r="F275" s="193" t="s">
        <v>12</v>
      </c>
      <c r="G275" s="186" t="s">
        <v>3188</v>
      </c>
      <c r="H275" s="186" t="s">
        <v>9</v>
      </c>
      <c r="I275" s="186" t="s">
        <v>446</v>
      </c>
      <c r="J275" s="192" t="s">
        <v>447</v>
      </c>
      <c r="K275" s="192" t="s">
        <v>1212</v>
      </c>
      <c r="L275" s="190"/>
      <c r="M275" s="186" t="s">
        <v>70</v>
      </c>
      <c r="N275" s="186" t="s">
        <v>2604</v>
      </c>
      <c r="O275" s="186" t="s">
        <v>72</v>
      </c>
      <c r="P275" s="493">
        <v>34201</v>
      </c>
      <c r="Q275" s="196" t="str">
        <f t="shared" ca="1" si="44"/>
        <v>28 Tahun 6 Bulan</v>
      </c>
      <c r="R275" s="248">
        <v>44431</v>
      </c>
      <c r="S275" s="249">
        <v>44431</v>
      </c>
      <c r="T275" s="198" t="str">
        <f t="shared" ca="1" si="46"/>
        <v>0Tahun</v>
      </c>
      <c r="U275" s="199" t="str">
        <f t="shared" ca="1" si="47"/>
        <v>6Bulan</v>
      </c>
      <c r="V275" s="186" t="s">
        <v>73</v>
      </c>
      <c r="W275" s="189" t="s">
        <v>448</v>
      </c>
      <c r="X275" s="217"/>
      <c r="Y275" s="190" t="s">
        <v>4020</v>
      </c>
      <c r="Z275" s="250" t="s">
        <v>4021</v>
      </c>
      <c r="AA275" s="251" t="s">
        <v>4022</v>
      </c>
      <c r="AB275" s="186" t="s">
        <v>76</v>
      </c>
      <c r="AC275" s="190" t="s">
        <v>412</v>
      </c>
      <c r="AD275" s="190" t="s">
        <v>412</v>
      </c>
      <c r="AE275" s="190" t="s">
        <v>412</v>
      </c>
      <c r="AF275" s="190" t="s">
        <v>412</v>
      </c>
      <c r="AG275" s="190" t="s">
        <v>412</v>
      </c>
      <c r="AH275" s="190" t="s">
        <v>412</v>
      </c>
      <c r="AI275" s="190" t="s">
        <v>412</v>
      </c>
      <c r="AJ275" s="190" t="s">
        <v>412</v>
      </c>
      <c r="AK275" s="190" t="s">
        <v>412</v>
      </c>
      <c r="AL275" s="190" t="s">
        <v>412</v>
      </c>
      <c r="AM275" s="257" t="s">
        <v>4023</v>
      </c>
      <c r="AN275" s="186" t="s">
        <v>4024</v>
      </c>
      <c r="AO275" s="186" t="s">
        <v>4025</v>
      </c>
      <c r="AP275" s="250" t="s">
        <v>4021</v>
      </c>
      <c r="AQ275" s="190" t="s">
        <v>412</v>
      </c>
      <c r="AR275" s="190" t="s">
        <v>412</v>
      </c>
      <c r="AS275" s="190" t="s">
        <v>412</v>
      </c>
      <c r="AT275" s="190" t="s">
        <v>412</v>
      </c>
      <c r="AU275" s="190" t="s">
        <v>412</v>
      </c>
      <c r="AV275" s="190" t="s">
        <v>412</v>
      </c>
      <c r="AW275" s="509" t="s">
        <v>4026</v>
      </c>
      <c r="AX275" s="252" t="s">
        <v>4027</v>
      </c>
      <c r="AY275" s="190" t="s">
        <v>412</v>
      </c>
      <c r="AZ275" s="203">
        <v>10000000</v>
      </c>
      <c r="BA275" s="203"/>
      <c r="BB275" s="203"/>
      <c r="BC275" s="203">
        <v>1000000</v>
      </c>
      <c r="BD275" s="203"/>
      <c r="BE275" s="203"/>
      <c r="BF275" s="203"/>
      <c r="BG275" s="203">
        <v>4000000</v>
      </c>
      <c r="BH275" s="203"/>
      <c r="BI275" s="203"/>
      <c r="BJ275" s="203"/>
      <c r="BK275" s="203"/>
      <c r="BL275" s="203"/>
      <c r="BM275" s="203"/>
      <c r="BN275" s="203"/>
      <c r="BO275" s="203"/>
      <c r="BP275" s="203"/>
      <c r="BQ275" s="203"/>
      <c r="BR275" s="203"/>
      <c r="BS275" s="203"/>
      <c r="BT275" s="227" t="s">
        <v>4018</v>
      </c>
      <c r="BU275" s="190"/>
      <c r="BV275" s="186">
        <v>0</v>
      </c>
      <c r="BW275" s="186">
        <v>0</v>
      </c>
      <c r="BX275" s="186">
        <f t="shared" si="45"/>
        <v>0</v>
      </c>
      <c r="BY275" s="186">
        <f>12-7</f>
        <v>5</v>
      </c>
      <c r="BZ275" s="190"/>
      <c r="CA275" s="190"/>
      <c r="CB275" s="190"/>
    </row>
    <row r="276" spans="1:80" s="293" customFormat="1" ht="15.75" customHeight="1">
      <c r="A276" s="186">
        <f t="shared" si="48"/>
        <v>267</v>
      </c>
      <c r="B276" s="187" t="s">
        <v>3212</v>
      </c>
      <c r="C276" s="144" t="s">
        <v>2732</v>
      </c>
      <c r="D276" s="189" t="s">
        <v>1848</v>
      </c>
      <c r="E276" s="280" t="s">
        <v>2632</v>
      </c>
      <c r="F276" s="281" t="s">
        <v>12</v>
      </c>
      <c r="G276" s="278" t="s">
        <v>1970</v>
      </c>
      <c r="H276" s="186" t="s">
        <v>3213</v>
      </c>
      <c r="I276" s="202" t="s">
        <v>176</v>
      </c>
      <c r="J276" s="186" t="s">
        <v>3213</v>
      </c>
      <c r="K276" s="186" t="s">
        <v>3379</v>
      </c>
      <c r="L276" s="280" t="s">
        <v>3024</v>
      </c>
      <c r="M276" s="282" t="s">
        <v>85</v>
      </c>
      <c r="N276" s="283" t="s">
        <v>2604</v>
      </c>
      <c r="O276" s="290" t="s">
        <v>3984</v>
      </c>
      <c r="P276" s="496">
        <v>36412</v>
      </c>
      <c r="Q276" s="286" t="str">
        <f t="shared" ca="1" si="44"/>
        <v>22 Tahun 6 Bulan</v>
      </c>
      <c r="R276" s="302">
        <v>44336</v>
      </c>
      <c r="S276" s="302">
        <v>44336</v>
      </c>
      <c r="T276" s="324" t="str">
        <f t="shared" ca="1" si="46"/>
        <v>0Tahun</v>
      </c>
      <c r="U276" s="287" t="str">
        <f t="shared" ca="1" si="47"/>
        <v>9Bulan</v>
      </c>
      <c r="V276" s="278" t="s">
        <v>73</v>
      </c>
      <c r="W276" s="279" t="s">
        <v>251</v>
      </c>
      <c r="X276" s="481" t="s">
        <v>3985</v>
      </c>
      <c r="Y276" s="280"/>
      <c r="Z276" s="306" t="s">
        <v>1849</v>
      </c>
      <c r="AA276" s="295" t="s">
        <v>3986</v>
      </c>
      <c r="AB276" s="282" t="s">
        <v>76</v>
      </c>
      <c r="AC276" s="280"/>
      <c r="AD276" s="280"/>
      <c r="AE276" s="280"/>
      <c r="AF276" s="280"/>
      <c r="AG276" s="280"/>
      <c r="AH276" s="280"/>
      <c r="AI276" s="280"/>
      <c r="AJ276" s="280"/>
      <c r="AK276" s="280"/>
      <c r="AL276" s="280"/>
      <c r="AM276" s="289" t="s">
        <v>4266</v>
      </c>
      <c r="AN276" s="264"/>
      <c r="AO276" s="294"/>
      <c r="AP276" s="294"/>
      <c r="AQ276" s="280"/>
      <c r="AR276" s="280"/>
      <c r="AS276" s="280"/>
      <c r="AT276" s="280"/>
      <c r="AU276" s="294"/>
      <c r="AV276" s="294"/>
      <c r="AW276" s="517" t="s">
        <v>1850</v>
      </c>
      <c r="AX276" s="294"/>
      <c r="AY276" s="280"/>
      <c r="AZ276" s="292">
        <v>4000000</v>
      </c>
      <c r="BA276" s="292"/>
      <c r="BB276" s="292"/>
      <c r="BC276" s="292"/>
      <c r="BD276" s="292"/>
      <c r="BE276" s="292"/>
      <c r="BF276" s="292"/>
      <c r="BG276" s="292"/>
      <c r="BH276" s="292"/>
      <c r="BI276" s="292"/>
      <c r="BJ276" s="292"/>
      <c r="BK276" s="292"/>
      <c r="BL276" s="292"/>
      <c r="BM276" s="292"/>
      <c r="BN276" s="292"/>
      <c r="BO276" s="292"/>
      <c r="BP276" s="292"/>
      <c r="BQ276" s="292"/>
      <c r="BR276" s="292"/>
      <c r="BS276" s="292"/>
      <c r="BT276" s="281"/>
      <c r="BU276" s="280"/>
      <c r="BV276" s="278">
        <v>0</v>
      </c>
      <c r="BW276" s="278">
        <v>0</v>
      </c>
      <c r="BX276" s="278">
        <f t="shared" si="45"/>
        <v>0</v>
      </c>
      <c r="BY276" s="278"/>
      <c r="BZ276" s="280"/>
      <c r="CA276" s="288" t="s">
        <v>4243</v>
      </c>
      <c r="CB276" s="280" t="s">
        <v>2753</v>
      </c>
    </row>
    <row r="277" spans="1:80" ht="15.75" customHeight="1">
      <c r="A277" s="186">
        <f t="shared" si="48"/>
        <v>268</v>
      </c>
      <c r="B277" s="187" t="s">
        <v>3212</v>
      </c>
      <c r="C277" s="228" t="s">
        <v>3497</v>
      </c>
      <c r="D277" s="217" t="s">
        <v>3214</v>
      </c>
      <c r="E277" s="190" t="s">
        <v>2577</v>
      </c>
      <c r="F277" s="191" t="s">
        <v>12</v>
      </c>
      <c r="G277" s="186" t="s">
        <v>1970</v>
      </c>
      <c r="H277" s="186" t="s">
        <v>3218</v>
      </c>
      <c r="I277" s="202" t="s">
        <v>176</v>
      </c>
      <c r="J277" s="186" t="s">
        <v>4715</v>
      </c>
      <c r="K277" s="186" t="s">
        <v>3379</v>
      </c>
      <c r="L277" s="190" t="s">
        <v>2899</v>
      </c>
      <c r="M277" s="202" t="s">
        <v>85</v>
      </c>
      <c r="N277" s="193"/>
      <c r="O277" s="193"/>
      <c r="P277" s="491"/>
      <c r="Q277" s="196" t="str">
        <f t="shared" ca="1" si="44"/>
        <v>122 Tahun 2 Bulan</v>
      </c>
      <c r="R277" s="222"/>
      <c r="S277" s="222">
        <v>44142</v>
      </c>
      <c r="T277" s="198" t="str">
        <f t="shared" ca="1" si="46"/>
        <v>1Tahun</v>
      </c>
      <c r="U277" s="199" t="str">
        <f t="shared" ca="1" si="47"/>
        <v>4Bulan</v>
      </c>
      <c r="V277" s="186" t="s">
        <v>4935</v>
      </c>
      <c r="W277" s="209" t="s">
        <v>111</v>
      </c>
      <c r="X277" s="217" t="s">
        <v>3988</v>
      </c>
      <c r="Y277" s="190"/>
      <c r="Z277" s="372"/>
      <c r="AA277" s="373"/>
      <c r="AB277" s="340"/>
      <c r="AC277" s="190"/>
      <c r="AD277" s="190"/>
      <c r="AE277" s="190"/>
      <c r="AF277" s="190"/>
      <c r="AG277" s="190"/>
      <c r="AH277" s="190"/>
      <c r="AI277" s="190"/>
      <c r="AJ277" s="190"/>
      <c r="AK277" s="190"/>
      <c r="AL277" s="190"/>
      <c r="AM277" s="209" t="s">
        <v>4253</v>
      </c>
      <c r="AN277" s="189"/>
      <c r="AO277" s="223"/>
      <c r="AP277" s="223"/>
      <c r="AQ277" s="190"/>
      <c r="AR277" s="190"/>
      <c r="AS277" s="190"/>
      <c r="AT277" s="190"/>
      <c r="AU277" s="223"/>
      <c r="AV277" s="223"/>
      <c r="AW277" s="510"/>
      <c r="AX277" s="237"/>
      <c r="AY277" s="190" t="s">
        <v>412</v>
      </c>
      <c r="AZ277" s="203"/>
      <c r="BA277" s="203"/>
      <c r="BB277" s="203"/>
      <c r="BC277" s="203"/>
      <c r="BD277" s="203"/>
      <c r="BE277" s="203"/>
      <c r="BF277" s="203"/>
      <c r="BG277" s="203"/>
      <c r="BH277" s="203"/>
      <c r="BI277" s="203"/>
      <c r="BJ277" s="203"/>
      <c r="BK277" s="203"/>
      <c r="BL277" s="203"/>
      <c r="BM277" s="203"/>
      <c r="BN277" s="203"/>
      <c r="BO277" s="203"/>
      <c r="BP277" s="203"/>
      <c r="BQ277" s="203"/>
      <c r="BR277" s="203"/>
      <c r="BS277" s="203"/>
      <c r="BT277" s="191"/>
      <c r="BU277" s="190"/>
      <c r="BV277" s="186">
        <v>0</v>
      </c>
      <c r="BW277" s="186">
        <v>0</v>
      </c>
      <c r="BX277" s="186">
        <f t="shared" si="45"/>
        <v>0</v>
      </c>
      <c r="BY277" s="186">
        <v>12</v>
      </c>
      <c r="BZ277" s="190"/>
      <c r="CA277" s="397" t="s">
        <v>4243</v>
      </c>
      <c r="CB277" s="190" t="s">
        <v>2753</v>
      </c>
    </row>
    <row r="278" spans="1:80" ht="15.75" customHeight="1">
      <c r="A278" s="186">
        <f t="shared" si="48"/>
        <v>269</v>
      </c>
      <c r="B278" s="187" t="s">
        <v>3212</v>
      </c>
      <c r="C278" s="228" t="s">
        <v>3498</v>
      </c>
      <c r="D278" s="217" t="s">
        <v>2578</v>
      </c>
      <c r="E278" s="190" t="s">
        <v>2901</v>
      </c>
      <c r="F278" s="191" t="s">
        <v>12</v>
      </c>
      <c r="G278" s="186" t="s">
        <v>1970</v>
      </c>
      <c r="H278" s="186" t="s">
        <v>4915</v>
      </c>
      <c r="I278" s="202" t="s">
        <v>176</v>
      </c>
      <c r="J278" s="186" t="s">
        <v>4715</v>
      </c>
      <c r="K278" s="186" t="s">
        <v>3379</v>
      </c>
      <c r="L278" s="190" t="s">
        <v>2905</v>
      </c>
      <c r="M278" s="202" t="s">
        <v>85</v>
      </c>
      <c r="N278" s="212" t="s">
        <v>2604</v>
      </c>
      <c r="O278" s="193"/>
      <c r="P278" s="491"/>
      <c r="Q278" s="196" t="str">
        <f t="shared" ca="1" si="44"/>
        <v>122 Tahun 2 Bulan</v>
      </c>
      <c r="R278" s="219"/>
      <c r="S278" s="219">
        <v>43307</v>
      </c>
      <c r="T278" s="198" t="str">
        <f t="shared" ca="1" si="46"/>
        <v>3Tahun</v>
      </c>
      <c r="U278" s="199" t="str">
        <f t="shared" ca="1" si="47"/>
        <v>7Bulan</v>
      </c>
      <c r="V278" s="186" t="s">
        <v>2900</v>
      </c>
      <c r="W278" s="209" t="s">
        <v>111</v>
      </c>
      <c r="X278" s="217" t="s">
        <v>3989</v>
      </c>
      <c r="Y278" s="190"/>
      <c r="Z278" s="374"/>
      <c r="AA278" s="373"/>
      <c r="AB278" s="340"/>
      <c r="AC278" s="190"/>
      <c r="AD278" s="190"/>
      <c r="AE278" s="190"/>
      <c r="AF278" s="190"/>
      <c r="AG278" s="190"/>
      <c r="AH278" s="190"/>
      <c r="AI278" s="190"/>
      <c r="AJ278" s="190"/>
      <c r="AK278" s="190"/>
      <c r="AL278" s="190"/>
      <c r="AM278" s="319" t="s">
        <v>4254</v>
      </c>
      <c r="AN278" s="189"/>
      <c r="AO278" s="223"/>
      <c r="AP278" s="223"/>
      <c r="AQ278" s="190"/>
      <c r="AR278" s="190"/>
      <c r="AS278" s="190"/>
      <c r="AT278" s="190"/>
      <c r="AU278" s="223"/>
      <c r="AV278" s="223"/>
      <c r="AW278" s="508"/>
      <c r="AX278" s="223"/>
      <c r="AY278" s="190"/>
      <c r="AZ278" s="203"/>
      <c r="BA278" s="203"/>
      <c r="BB278" s="203"/>
      <c r="BC278" s="203"/>
      <c r="BD278" s="203"/>
      <c r="BE278" s="203"/>
      <c r="BF278" s="203"/>
      <c r="BG278" s="203"/>
      <c r="BH278" s="203"/>
      <c r="BI278" s="203"/>
      <c r="BJ278" s="203"/>
      <c r="BK278" s="203"/>
      <c r="BL278" s="203"/>
      <c r="BM278" s="203"/>
      <c r="BN278" s="203"/>
      <c r="BO278" s="203"/>
      <c r="BP278" s="203"/>
      <c r="BQ278" s="203"/>
      <c r="BR278" s="203"/>
      <c r="BS278" s="203"/>
      <c r="BT278" s="191"/>
      <c r="BU278" s="190"/>
      <c r="BV278" s="186">
        <v>12</v>
      </c>
      <c r="BW278" s="186">
        <v>0</v>
      </c>
      <c r="BX278" s="186">
        <f t="shared" si="45"/>
        <v>12</v>
      </c>
      <c r="BY278" s="186">
        <v>12</v>
      </c>
      <c r="BZ278" s="190"/>
      <c r="CA278" s="397" t="s">
        <v>4243</v>
      </c>
      <c r="CB278" s="190" t="s">
        <v>2753</v>
      </c>
    </row>
    <row r="279" spans="1:80" s="293" customFormat="1" ht="15.75" customHeight="1">
      <c r="A279" s="186">
        <f t="shared" si="48"/>
        <v>270</v>
      </c>
      <c r="B279" s="187" t="s">
        <v>3212</v>
      </c>
      <c r="C279" s="216" t="s">
        <v>1275</v>
      </c>
      <c r="D279" s="189" t="s">
        <v>1276</v>
      </c>
      <c r="E279" s="190" t="s">
        <v>2688</v>
      </c>
      <c r="F279" s="191" t="s">
        <v>12</v>
      </c>
      <c r="G279" s="186" t="s">
        <v>1970</v>
      </c>
      <c r="H279" s="186" t="s">
        <v>3215</v>
      </c>
      <c r="I279" s="202" t="s">
        <v>176</v>
      </c>
      <c r="J279" s="186" t="s">
        <v>3215</v>
      </c>
      <c r="K279" s="186" t="s">
        <v>3379</v>
      </c>
      <c r="L279" s="280" t="s">
        <v>2907</v>
      </c>
      <c r="M279" s="290" t="s">
        <v>85</v>
      </c>
      <c r="N279" s="212" t="s">
        <v>2604</v>
      </c>
      <c r="O279" s="284" t="s">
        <v>651</v>
      </c>
      <c r="P279" s="497">
        <v>35029</v>
      </c>
      <c r="Q279" s="286" t="str">
        <f t="shared" ca="1" si="44"/>
        <v>26 Tahun 3 Bulan</v>
      </c>
      <c r="R279" s="298">
        <v>44032</v>
      </c>
      <c r="S279" s="298">
        <v>44032</v>
      </c>
      <c r="T279" s="324" t="str">
        <f t="shared" ca="1" si="46"/>
        <v>1Tahun</v>
      </c>
      <c r="U279" s="287" t="str">
        <f t="shared" ca="1" si="47"/>
        <v>7Bulan</v>
      </c>
      <c r="V279" s="278" t="s">
        <v>2906</v>
      </c>
      <c r="W279" s="291" t="s">
        <v>111</v>
      </c>
      <c r="X279" s="481" t="s">
        <v>3990</v>
      </c>
      <c r="Y279" s="280" t="s">
        <v>5110</v>
      </c>
      <c r="Z279" s="297" t="s">
        <v>1277</v>
      </c>
      <c r="AA279" s="295" t="s">
        <v>1278</v>
      </c>
      <c r="AB279" s="282" t="s">
        <v>76</v>
      </c>
      <c r="AC279" s="190" t="s">
        <v>412</v>
      </c>
      <c r="AD279" s="190" t="s">
        <v>412</v>
      </c>
      <c r="AE279" s="190" t="s">
        <v>412</v>
      </c>
      <c r="AF279" s="190" t="s">
        <v>412</v>
      </c>
      <c r="AG279" s="190" t="s">
        <v>412</v>
      </c>
      <c r="AH279" s="190" t="s">
        <v>412</v>
      </c>
      <c r="AI279" s="190" t="s">
        <v>412</v>
      </c>
      <c r="AJ279" s="190" t="s">
        <v>412</v>
      </c>
      <c r="AK279" s="190" t="s">
        <v>412</v>
      </c>
      <c r="AL279" s="190" t="s">
        <v>412</v>
      </c>
      <c r="AM279" s="190" t="s">
        <v>412</v>
      </c>
      <c r="AN279" s="190" t="s">
        <v>412</v>
      </c>
      <c r="AO279" s="190" t="s">
        <v>412</v>
      </c>
      <c r="AP279" s="190" t="s">
        <v>412</v>
      </c>
      <c r="AQ279" s="190" t="s">
        <v>412</v>
      </c>
      <c r="AR279" s="190" t="s">
        <v>412</v>
      </c>
      <c r="AS279" s="190" t="s">
        <v>412</v>
      </c>
      <c r="AT279" s="190" t="s">
        <v>412</v>
      </c>
      <c r="AU279" s="190" t="s">
        <v>412</v>
      </c>
      <c r="AV279" s="190" t="s">
        <v>412</v>
      </c>
      <c r="AW279" s="511" t="s">
        <v>1279</v>
      </c>
      <c r="AX279" s="291" t="s">
        <v>1280</v>
      </c>
      <c r="AY279" s="280"/>
      <c r="AZ279" s="292"/>
      <c r="BA279" s="292">
        <v>1000000</v>
      </c>
      <c r="BB279" s="292"/>
      <c r="BC279" s="292"/>
      <c r="BD279" s="292"/>
      <c r="BE279" s="292"/>
      <c r="BF279" s="292"/>
      <c r="BG279" s="292"/>
      <c r="BH279" s="292"/>
      <c r="BI279" s="292"/>
      <c r="BJ279" s="292"/>
      <c r="BK279" s="292"/>
      <c r="BL279" s="292"/>
      <c r="BM279" s="292"/>
      <c r="BN279" s="292"/>
      <c r="BO279" s="292"/>
      <c r="BP279" s="292"/>
      <c r="BQ279" s="292"/>
      <c r="BR279" s="292"/>
      <c r="BS279" s="292"/>
      <c r="BT279" s="282"/>
      <c r="BU279" s="280" t="s">
        <v>3216</v>
      </c>
      <c r="BV279" s="278">
        <f>12-6</f>
        <v>6</v>
      </c>
      <c r="BW279" s="278">
        <v>2</v>
      </c>
      <c r="BX279" s="278">
        <f t="shared" si="45"/>
        <v>4</v>
      </c>
      <c r="BY279" s="278">
        <v>0</v>
      </c>
      <c r="BZ279" s="299">
        <v>44430</v>
      </c>
      <c r="CA279" s="397" t="s">
        <v>4243</v>
      </c>
      <c r="CB279" s="190" t="s">
        <v>2753</v>
      </c>
    </row>
    <row r="280" spans="1:80" ht="15.75" customHeight="1">
      <c r="A280" s="186">
        <f t="shared" si="48"/>
        <v>271</v>
      </c>
      <c r="B280" s="187" t="s">
        <v>3212</v>
      </c>
      <c r="C280" s="144" t="s">
        <v>4721</v>
      </c>
      <c r="D280" s="189" t="s">
        <v>4722</v>
      </c>
      <c r="E280" s="190" t="s">
        <v>2728</v>
      </c>
      <c r="F280" s="191" t="s">
        <v>12</v>
      </c>
      <c r="G280" s="186" t="s">
        <v>1970</v>
      </c>
      <c r="H280" s="186" t="s">
        <v>1015</v>
      </c>
      <c r="I280" s="202" t="s">
        <v>176</v>
      </c>
      <c r="J280" s="192" t="s">
        <v>3795</v>
      </c>
      <c r="K280" s="192" t="s">
        <v>1212</v>
      </c>
      <c r="L280" s="190"/>
      <c r="M280" s="392" t="s">
        <v>85</v>
      </c>
      <c r="N280" s="392" t="s">
        <v>2604</v>
      </c>
      <c r="O280" s="392" t="s">
        <v>72</v>
      </c>
      <c r="P280" s="393">
        <v>36672</v>
      </c>
      <c r="Q280" s="196" t="str">
        <f t="shared" ca="1" si="44"/>
        <v>21 Tahun 9 Bulan</v>
      </c>
      <c r="R280" s="330">
        <v>44522</v>
      </c>
      <c r="S280" s="330">
        <v>44522</v>
      </c>
      <c r="T280" s="198" t="str">
        <f t="shared" ca="1" si="46"/>
        <v>0Tahun</v>
      </c>
      <c r="U280" s="199" t="str">
        <f t="shared" ca="1" si="47"/>
        <v>3Bulan</v>
      </c>
      <c r="V280" s="186" t="s">
        <v>73</v>
      </c>
      <c r="W280" s="392" t="s">
        <v>251</v>
      </c>
      <c r="X280" s="392" t="s">
        <v>4741</v>
      </c>
      <c r="Y280" s="258" t="s">
        <v>5147</v>
      </c>
      <c r="Z280" s="258" t="s">
        <v>5148</v>
      </c>
      <c r="AA280" s="354" t="s">
        <v>5149</v>
      </c>
      <c r="AB280" s="392" t="s">
        <v>76</v>
      </c>
      <c r="AC280" s="190" t="s">
        <v>412</v>
      </c>
      <c r="AD280" s="190" t="s">
        <v>412</v>
      </c>
      <c r="AE280" s="190" t="s">
        <v>412</v>
      </c>
      <c r="AF280" s="190" t="s">
        <v>412</v>
      </c>
      <c r="AG280" s="190" t="s">
        <v>412</v>
      </c>
      <c r="AH280" s="190" t="s">
        <v>412</v>
      </c>
      <c r="AI280" s="190" t="s">
        <v>412</v>
      </c>
      <c r="AJ280" s="190" t="s">
        <v>412</v>
      </c>
      <c r="AK280" s="190" t="s">
        <v>412</v>
      </c>
      <c r="AL280" s="190" t="s">
        <v>412</v>
      </c>
      <c r="AM280" s="354" t="s">
        <v>5150</v>
      </c>
      <c r="AN280" s="392" t="s">
        <v>5151</v>
      </c>
      <c r="AO280" s="392" t="s">
        <v>5152</v>
      </c>
      <c r="AP280" s="190" t="s">
        <v>5153</v>
      </c>
      <c r="AQ280" s="190" t="s">
        <v>412</v>
      </c>
      <c r="AR280" s="190" t="s">
        <v>412</v>
      </c>
      <c r="AS280" s="190" t="s">
        <v>412</v>
      </c>
      <c r="AT280" s="190" t="s">
        <v>412</v>
      </c>
      <c r="AU280" s="190" t="s">
        <v>412</v>
      </c>
      <c r="AV280" s="190" t="s">
        <v>412</v>
      </c>
      <c r="AW280" s="143" t="s">
        <v>5154</v>
      </c>
      <c r="AX280" s="389" t="s">
        <v>78</v>
      </c>
      <c r="AY280" s="190" t="s">
        <v>412</v>
      </c>
      <c r="AZ280" s="401">
        <v>2700000</v>
      </c>
      <c r="BA280" s="401">
        <v>500000</v>
      </c>
      <c r="BB280" s="203"/>
      <c r="BC280" s="203"/>
      <c r="BD280" s="203"/>
      <c r="BE280" s="203"/>
      <c r="BF280" s="203"/>
      <c r="BG280" s="401">
        <v>300000</v>
      </c>
      <c r="BH280" s="203"/>
      <c r="BI280" s="203"/>
      <c r="BJ280" s="203"/>
      <c r="BK280" s="203"/>
      <c r="BL280" s="203"/>
      <c r="BM280" s="203"/>
      <c r="BN280" s="203"/>
      <c r="BO280" s="203"/>
      <c r="BP280" s="203"/>
      <c r="BQ280" s="203"/>
      <c r="BR280" s="203"/>
      <c r="BS280" s="203"/>
      <c r="BT280" s="557" t="s">
        <v>5155</v>
      </c>
      <c r="BU280" s="190"/>
      <c r="BV280" s="186">
        <v>0</v>
      </c>
      <c r="BW280" s="186">
        <v>0</v>
      </c>
      <c r="BX280" s="186">
        <f t="shared" si="45"/>
        <v>0</v>
      </c>
      <c r="BY280" s="186">
        <v>2</v>
      </c>
      <c r="BZ280" s="219"/>
      <c r="CA280" s="207"/>
      <c r="CB280" s="190"/>
    </row>
    <row r="281" spans="1:80" ht="15.75" customHeight="1">
      <c r="A281" s="186">
        <f t="shared" si="48"/>
        <v>272</v>
      </c>
      <c r="B281" s="187" t="s">
        <v>3212</v>
      </c>
      <c r="C281" s="342" t="s">
        <v>1341</v>
      </c>
      <c r="D281" s="189" t="s">
        <v>1342</v>
      </c>
      <c r="E281" s="190" t="s">
        <v>2902</v>
      </c>
      <c r="F281" s="191" t="s">
        <v>12</v>
      </c>
      <c r="G281" s="186" t="s">
        <v>1970</v>
      </c>
      <c r="H281" s="186" t="s">
        <v>174</v>
      </c>
      <c r="I281" s="202" t="s">
        <v>176</v>
      </c>
      <c r="J281" s="197" t="s">
        <v>174</v>
      </c>
      <c r="K281" s="192" t="s">
        <v>1212</v>
      </c>
      <c r="L281" s="190" t="s">
        <v>412</v>
      </c>
      <c r="M281" s="193" t="s">
        <v>85</v>
      </c>
      <c r="N281" s="212" t="s">
        <v>2604</v>
      </c>
      <c r="O281" s="194" t="s">
        <v>1343</v>
      </c>
      <c r="P281" s="492">
        <v>35356</v>
      </c>
      <c r="Q281" s="196" t="str">
        <f t="shared" ca="1" si="44"/>
        <v>25 Tahun 4 Bulan</v>
      </c>
      <c r="R281" s="190"/>
      <c r="S281" s="197">
        <v>42279</v>
      </c>
      <c r="T281" s="198" t="str">
        <f t="shared" ca="1" si="46"/>
        <v>6Tahun</v>
      </c>
      <c r="U281" s="199" t="str">
        <f t="shared" ca="1" si="47"/>
        <v>5Bulan</v>
      </c>
      <c r="V281" s="186"/>
      <c r="W281" s="209"/>
      <c r="X281" s="217"/>
      <c r="Y281" s="190"/>
      <c r="Z281" s="187" t="s">
        <v>1344</v>
      </c>
      <c r="AA281" s="201" t="s">
        <v>1345</v>
      </c>
      <c r="AB281" s="202" t="s">
        <v>76</v>
      </c>
      <c r="AC281" s="190"/>
      <c r="AD281" s="190"/>
      <c r="AE281" s="190"/>
      <c r="AF281" s="190"/>
      <c r="AG281" s="190"/>
      <c r="AH281" s="190"/>
      <c r="AI281" s="190"/>
      <c r="AJ281" s="190"/>
      <c r="AK281" s="190"/>
      <c r="AL281" s="190"/>
      <c r="AM281" s="187" t="s">
        <v>2929</v>
      </c>
      <c r="AN281" s="189"/>
      <c r="AO281" s="193"/>
      <c r="AP281" s="193"/>
      <c r="AQ281" s="190"/>
      <c r="AR281" s="190"/>
      <c r="AS281" s="190"/>
      <c r="AT281" s="190"/>
      <c r="AU281" s="193"/>
      <c r="AV281" s="193"/>
      <c r="AW281" s="506" t="s">
        <v>1346</v>
      </c>
      <c r="AX281" s="200" t="s">
        <v>78</v>
      </c>
      <c r="AY281" s="190"/>
      <c r="AZ281" s="400">
        <f>2242512</f>
        <v>2242512</v>
      </c>
      <c r="BA281" s="203">
        <f>20000*26</f>
        <v>520000</v>
      </c>
      <c r="BB281" s="400">
        <v>45337</v>
      </c>
      <c r="BC281" s="203"/>
      <c r="BD281" s="203"/>
      <c r="BE281" s="203"/>
      <c r="BF281" s="203"/>
      <c r="BG281" s="203">
        <v>300000</v>
      </c>
      <c r="BH281" s="203"/>
      <c r="BI281" s="203"/>
      <c r="BJ281" s="203"/>
      <c r="BK281" s="203"/>
      <c r="BL281" s="203"/>
      <c r="BM281" s="203"/>
      <c r="BN281" s="203"/>
      <c r="BO281" s="203"/>
      <c r="BP281" s="203"/>
      <c r="BQ281" s="203"/>
      <c r="BR281" s="203"/>
      <c r="BS281" s="203"/>
      <c r="BT281" s="191"/>
      <c r="BU281" s="190"/>
      <c r="BV281" s="186">
        <v>12</v>
      </c>
      <c r="BW281" s="186">
        <v>1</v>
      </c>
      <c r="BX281" s="186">
        <f t="shared" si="45"/>
        <v>11</v>
      </c>
      <c r="BY281" s="186">
        <v>12</v>
      </c>
      <c r="BZ281" s="190"/>
      <c r="CA281" s="397" t="s">
        <v>4243</v>
      </c>
      <c r="CB281" s="190" t="s">
        <v>2753</v>
      </c>
    </row>
    <row r="282" spans="1:80" ht="15.75" customHeight="1">
      <c r="A282" s="186">
        <f t="shared" si="48"/>
        <v>273</v>
      </c>
      <c r="B282" s="187" t="s">
        <v>3212</v>
      </c>
      <c r="C282" s="216" t="s">
        <v>1529</v>
      </c>
      <c r="D282" s="189" t="s">
        <v>1530</v>
      </c>
      <c r="E282" s="190" t="s">
        <v>1530</v>
      </c>
      <c r="F282" s="191" t="s">
        <v>12</v>
      </c>
      <c r="G282" s="186" t="s">
        <v>1970</v>
      </c>
      <c r="H282" s="186" t="s">
        <v>174</v>
      </c>
      <c r="I282" s="202" t="s">
        <v>176</v>
      </c>
      <c r="J282" s="197" t="s">
        <v>174</v>
      </c>
      <c r="K282" s="192" t="s">
        <v>1212</v>
      </c>
      <c r="L282" s="190" t="s">
        <v>412</v>
      </c>
      <c r="M282" s="193" t="s">
        <v>85</v>
      </c>
      <c r="N282" s="212" t="s">
        <v>2604</v>
      </c>
      <c r="O282" s="194" t="s">
        <v>72</v>
      </c>
      <c r="P282" s="492">
        <v>35889</v>
      </c>
      <c r="Q282" s="196" t="str">
        <f t="shared" ca="1" si="44"/>
        <v>23 Tahun 11 Bulan</v>
      </c>
      <c r="R282" s="190"/>
      <c r="S282" s="338">
        <v>44074</v>
      </c>
      <c r="T282" s="198" t="str">
        <f t="shared" ca="1" si="46"/>
        <v>1Tahun</v>
      </c>
      <c r="U282" s="199" t="str">
        <f t="shared" ca="1" si="47"/>
        <v>6Bulan</v>
      </c>
      <c r="V282" s="186"/>
      <c r="W282" s="209" t="s">
        <v>88</v>
      </c>
      <c r="X282" s="217"/>
      <c r="Y282" s="190"/>
      <c r="Z282" s="207" t="s">
        <v>1531</v>
      </c>
      <c r="AA282" s="201" t="s">
        <v>1532</v>
      </c>
      <c r="AB282" s="191" t="s">
        <v>76</v>
      </c>
      <c r="AC282" s="190"/>
      <c r="AD282" s="190"/>
      <c r="AE282" s="190"/>
      <c r="AF282" s="190"/>
      <c r="AG282" s="190"/>
      <c r="AH282" s="190"/>
      <c r="AI282" s="190"/>
      <c r="AJ282" s="190"/>
      <c r="AK282" s="190"/>
      <c r="AL282" s="190"/>
      <c r="AM282" s="229" t="s">
        <v>4260</v>
      </c>
      <c r="AN282" s="189"/>
      <c r="AO282" s="193"/>
      <c r="AP282" s="193"/>
      <c r="AQ282" s="190"/>
      <c r="AR282" s="190"/>
      <c r="AS282" s="190"/>
      <c r="AT282" s="190"/>
      <c r="AU282" s="193"/>
      <c r="AV282" s="193"/>
      <c r="AW282" s="506" t="s">
        <v>1533</v>
      </c>
      <c r="AX282" s="200" t="s">
        <v>78</v>
      </c>
      <c r="AY282" s="190"/>
      <c r="AZ282" s="203">
        <v>1500000</v>
      </c>
      <c r="BA282" s="203">
        <v>500000</v>
      </c>
      <c r="BB282" s="203"/>
      <c r="BC282" s="203"/>
      <c r="BD282" s="203"/>
      <c r="BE282" s="203"/>
      <c r="BF282" s="203"/>
      <c r="BG282" s="203">
        <v>300000</v>
      </c>
      <c r="BH282" s="203"/>
      <c r="BI282" s="203"/>
      <c r="BJ282" s="203"/>
      <c r="BK282" s="203"/>
      <c r="BL282" s="203"/>
      <c r="BM282" s="203"/>
      <c r="BN282" s="203"/>
      <c r="BO282" s="203"/>
      <c r="BP282" s="203"/>
      <c r="BQ282" s="203"/>
      <c r="BR282" s="203"/>
      <c r="BS282" s="203"/>
      <c r="BT282" s="191"/>
      <c r="BU282" s="190"/>
      <c r="BV282" s="186">
        <f>12-7</f>
        <v>5</v>
      </c>
      <c r="BW282" s="186">
        <v>0</v>
      </c>
      <c r="BX282" s="186">
        <f t="shared" si="45"/>
        <v>5</v>
      </c>
      <c r="BY282" s="186">
        <v>12</v>
      </c>
      <c r="BZ282" s="190"/>
      <c r="CA282" s="397" t="s">
        <v>4243</v>
      </c>
      <c r="CB282" s="190" t="s">
        <v>2753</v>
      </c>
    </row>
    <row r="283" spans="1:80" ht="15.75" customHeight="1">
      <c r="A283" s="186">
        <f t="shared" si="48"/>
        <v>274</v>
      </c>
      <c r="B283" s="187" t="s">
        <v>3212</v>
      </c>
      <c r="C283" s="188" t="s">
        <v>165</v>
      </c>
      <c r="D283" s="189" t="s">
        <v>166</v>
      </c>
      <c r="E283" s="190" t="s">
        <v>164</v>
      </c>
      <c r="F283" s="191" t="s">
        <v>12</v>
      </c>
      <c r="G283" s="186" t="s">
        <v>1970</v>
      </c>
      <c r="H283" s="186" t="s">
        <v>98</v>
      </c>
      <c r="I283" s="202" t="s">
        <v>99</v>
      </c>
      <c r="J283" s="191" t="s">
        <v>99</v>
      </c>
      <c r="K283" s="192" t="s">
        <v>1212</v>
      </c>
      <c r="L283" s="190" t="s">
        <v>412</v>
      </c>
      <c r="M283" s="193" t="s">
        <v>85</v>
      </c>
      <c r="N283" s="212" t="s">
        <v>2604</v>
      </c>
      <c r="O283" s="194" t="s">
        <v>167</v>
      </c>
      <c r="P283" s="492">
        <v>36864</v>
      </c>
      <c r="Q283" s="196" t="str">
        <f t="shared" ca="1" si="44"/>
        <v>21 Tahun 3 Bulan</v>
      </c>
      <c r="R283" s="190"/>
      <c r="S283" s="197">
        <v>43634</v>
      </c>
      <c r="T283" s="198" t="str">
        <f t="shared" ca="1" si="46"/>
        <v>2Tahun</v>
      </c>
      <c r="U283" s="199" t="str">
        <f t="shared" ca="1" si="47"/>
        <v>8Bulan</v>
      </c>
      <c r="V283" s="186"/>
      <c r="W283" s="200" t="s">
        <v>1</v>
      </c>
      <c r="X283" s="217"/>
      <c r="Y283" s="190"/>
      <c r="Z283" s="187" t="s">
        <v>168</v>
      </c>
      <c r="AA283" s="201" t="s">
        <v>169</v>
      </c>
      <c r="AB283" s="202" t="s">
        <v>76</v>
      </c>
      <c r="AC283" s="190"/>
      <c r="AD283" s="190"/>
      <c r="AE283" s="190"/>
      <c r="AF283" s="190"/>
      <c r="AG283" s="190"/>
      <c r="AH283" s="190"/>
      <c r="AI283" s="190"/>
      <c r="AJ283" s="190"/>
      <c r="AK283" s="190"/>
      <c r="AL283" s="190"/>
      <c r="AM283" s="229" t="s">
        <v>4261</v>
      </c>
      <c r="AN283" s="189"/>
      <c r="AO283" s="193"/>
      <c r="AP283" s="193"/>
      <c r="AQ283" s="190"/>
      <c r="AR283" s="190"/>
      <c r="AS283" s="190"/>
      <c r="AT283" s="190"/>
      <c r="AU283" s="193"/>
      <c r="AV283" s="193"/>
      <c r="AW283" s="506" t="s">
        <v>170</v>
      </c>
      <c r="AX283" s="200" t="s">
        <v>78</v>
      </c>
      <c r="AY283" s="190"/>
      <c r="AZ283" s="203">
        <v>1500000</v>
      </c>
      <c r="BA283" s="203">
        <v>500000</v>
      </c>
      <c r="BB283" s="405">
        <f>30000</f>
        <v>30000</v>
      </c>
      <c r="BC283" s="203"/>
      <c r="BD283" s="203"/>
      <c r="BE283" s="203"/>
      <c r="BF283" s="203"/>
      <c r="BG283" s="203"/>
      <c r="BH283" s="203"/>
      <c r="BI283" s="203"/>
      <c r="BJ283" s="203"/>
      <c r="BK283" s="203"/>
      <c r="BL283" s="203"/>
      <c r="BM283" s="203"/>
      <c r="BN283" s="203"/>
      <c r="BO283" s="203"/>
      <c r="BP283" s="203"/>
      <c r="BQ283" s="203"/>
      <c r="BR283" s="203"/>
      <c r="BS283" s="203"/>
      <c r="BT283" s="202"/>
      <c r="BU283" s="190"/>
      <c r="BV283" s="186">
        <v>12</v>
      </c>
      <c r="BW283" s="186">
        <v>7</v>
      </c>
      <c r="BX283" s="186">
        <f t="shared" si="45"/>
        <v>5</v>
      </c>
      <c r="BY283" s="186">
        <v>12</v>
      </c>
      <c r="BZ283" s="190"/>
      <c r="CA283" s="397" t="s">
        <v>4243</v>
      </c>
      <c r="CB283" s="190" t="s">
        <v>2753</v>
      </c>
    </row>
    <row r="284" spans="1:80" ht="15.75" customHeight="1">
      <c r="A284" s="186">
        <f t="shared" si="48"/>
        <v>275</v>
      </c>
      <c r="B284" s="187" t="s">
        <v>3212</v>
      </c>
      <c r="C284" s="188" t="s">
        <v>1194</v>
      </c>
      <c r="D284" s="189" t="s">
        <v>1195</v>
      </c>
      <c r="E284" s="190" t="s">
        <v>2633</v>
      </c>
      <c r="F284" s="191" t="s">
        <v>12</v>
      </c>
      <c r="G284" s="186" t="s">
        <v>1970</v>
      </c>
      <c r="H284" s="186" t="s">
        <v>98</v>
      </c>
      <c r="I284" s="202" t="s">
        <v>99</v>
      </c>
      <c r="J284" s="191" t="s">
        <v>99</v>
      </c>
      <c r="K284" s="192" t="s">
        <v>1212</v>
      </c>
      <c r="L284" s="190" t="s">
        <v>412</v>
      </c>
      <c r="M284" s="193" t="s">
        <v>85</v>
      </c>
      <c r="N284" s="212" t="s">
        <v>2604</v>
      </c>
      <c r="O284" s="194" t="s">
        <v>125</v>
      </c>
      <c r="P284" s="492">
        <v>36959</v>
      </c>
      <c r="Q284" s="196" t="str">
        <f t="shared" ca="1" si="44"/>
        <v>21 Tahun 0 Bulan</v>
      </c>
      <c r="R284" s="190"/>
      <c r="S284" s="197">
        <v>43675</v>
      </c>
      <c r="T284" s="198" t="str">
        <f t="shared" ca="1" si="46"/>
        <v>2Tahun</v>
      </c>
      <c r="U284" s="199" t="str">
        <f t="shared" ca="1" si="47"/>
        <v>7Bulan</v>
      </c>
      <c r="V284" s="186"/>
      <c r="W284" s="200" t="s">
        <v>1</v>
      </c>
      <c r="X284" s="217"/>
      <c r="Y284" s="190"/>
      <c r="Z284" s="187" t="s">
        <v>1196</v>
      </c>
      <c r="AA284" s="201" t="s">
        <v>1197</v>
      </c>
      <c r="AB284" s="202" t="s">
        <v>76</v>
      </c>
      <c r="AC284" s="190"/>
      <c r="AD284" s="190"/>
      <c r="AE284" s="190"/>
      <c r="AF284" s="190"/>
      <c r="AG284" s="190"/>
      <c r="AH284" s="190"/>
      <c r="AI284" s="190"/>
      <c r="AJ284" s="190"/>
      <c r="AK284" s="190"/>
      <c r="AL284" s="190"/>
      <c r="AM284" s="229" t="s">
        <v>4262</v>
      </c>
      <c r="AN284" s="189"/>
      <c r="AO284" s="193"/>
      <c r="AP284" s="193"/>
      <c r="AQ284" s="190"/>
      <c r="AR284" s="190"/>
      <c r="AS284" s="190"/>
      <c r="AT284" s="190"/>
      <c r="AU284" s="193"/>
      <c r="AV284" s="193"/>
      <c r="AW284" s="506" t="s">
        <v>1198</v>
      </c>
      <c r="AX284" s="200" t="s">
        <v>78</v>
      </c>
      <c r="AY284" s="190"/>
      <c r="AZ284" s="203">
        <v>1500000</v>
      </c>
      <c r="BA284" s="203">
        <v>500000</v>
      </c>
      <c r="BB284" s="405">
        <f>30000</f>
        <v>30000</v>
      </c>
      <c r="BC284" s="203"/>
      <c r="BD284" s="203"/>
      <c r="BE284" s="203"/>
      <c r="BF284" s="203"/>
      <c r="BG284" s="203"/>
      <c r="BH284" s="203"/>
      <c r="BI284" s="203"/>
      <c r="BJ284" s="203"/>
      <c r="BK284" s="203"/>
      <c r="BL284" s="203"/>
      <c r="BM284" s="203"/>
      <c r="BN284" s="203"/>
      <c r="BO284" s="203"/>
      <c r="BP284" s="203"/>
      <c r="BQ284" s="203"/>
      <c r="BR284" s="203"/>
      <c r="BS284" s="203"/>
      <c r="BT284" s="191"/>
      <c r="BU284" s="190"/>
      <c r="BV284" s="186">
        <v>12</v>
      </c>
      <c r="BW284" s="186">
        <f>3+3</f>
        <v>6</v>
      </c>
      <c r="BX284" s="186">
        <f t="shared" si="45"/>
        <v>6</v>
      </c>
      <c r="BY284" s="186">
        <v>12</v>
      </c>
      <c r="BZ284" s="190"/>
      <c r="CA284" s="397" t="s">
        <v>4243</v>
      </c>
      <c r="CB284" s="190" t="s">
        <v>2753</v>
      </c>
    </row>
    <row r="285" spans="1:80" ht="15.75" customHeight="1">
      <c r="A285" s="186">
        <f t="shared" si="48"/>
        <v>276</v>
      </c>
      <c r="B285" s="187" t="s">
        <v>3212</v>
      </c>
      <c r="C285" s="144" t="s">
        <v>1967</v>
      </c>
      <c r="D285" s="189" t="s">
        <v>1968</v>
      </c>
      <c r="E285" s="190" t="s">
        <v>1969</v>
      </c>
      <c r="F285" s="192" t="s">
        <v>12</v>
      </c>
      <c r="G285" s="186" t="s">
        <v>1970</v>
      </c>
      <c r="H285" s="186" t="s">
        <v>98</v>
      </c>
      <c r="I285" s="202" t="s">
        <v>99</v>
      </c>
      <c r="J285" s="191" t="s">
        <v>99</v>
      </c>
      <c r="K285" s="192" t="s">
        <v>1212</v>
      </c>
      <c r="L285" s="190" t="s">
        <v>412</v>
      </c>
      <c r="M285" s="202" t="s">
        <v>85</v>
      </c>
      <c r="N285" s="212" t="s">
        <v>2604</v>
      </c>
      <c r="O285" s="193" t="s">
        <v>258</v>
      </c>
      <c r="P285" s="491">
        <v>35128</v>
      </c>
      <c r="Q285" s="196" t="str">
        <f t="shared" ca="1" si="44"/>
        <v>26 Tahun 0 Bulan</v>
      </c>
      <c r="R285" s="239">
        <v>44368</v>
      </c>
      <c r="S285" s="239">
        <v>44368</v>
      </c>
      <c r="T285" s="198" t="str">
        <f t="shared" ca="1" si="46"/>
        <v>0Tahun</v>
      </c>
      <c r="U285" s="199" t="str">
        <f t="shared" ca="1" si="47"/>
        <v>8Bulan</v>
      </c>
      <c r="V285" s="186" t="s">
        <v>73</v>
      </c>
      <c r="W285" s="209" t="s">
        <v>1962</v>
      </c>
      <c r="X285" s="217" t="s">
        <v>412</v>
      </c>
      <c r="Y285" s="190" t="s">
        <v>1971</v>
      </c>
      <c r="Z285" s="207" t="s">
        <v>1972</v>
      </c>
      <c r="AA285" s="201" t="s">
        <v>1973</v>
      </c>
      <c r="AB285" s="191" t="s">
        <v>76</v>
      </c>
      <c r="AC285" s="190" t="s">
        <v>412</v>
      </c>
      <c r="AD285" s="190" t="s">
        <v>412</v>
      </c>
      <c r="AE285" s="190" t="s">
        <v>412</v>
      </c>
      <c r="AF285" s="190" t="s">
        <v>412</v>
      </c>
      <c r="AG285" s="190" t="s">
        <v>412</v>
      </c>
      <c r="AH285" s="190" t="s">
        <v>412</v>
      </c>
      <c r="AI285" s="190" t="s">
        <v>412</v>
      </c>
      <c r="AJ285" s="190" t="s">
        <v>412</v>
      </c>
      <c r="AK285" s="190" t="s">
        <v>412</v>
      </c>
      <c r="AL285" s="190" t="s">
        <v>412</v>
      </c>
      <c r="AM285" s="229" t="s">
        <v>4263</v>
      </c>
      <c r="AN285" s="189" t="s">
        <v>1974</v>
      </c>
      <c r="AO285" s="223" t="s">
        <v>1975</v>
      </c>
      <c r="AP285" s="223" t="s">
        <v>1972</v>
      </c>
      <c r="AQ285" s="190" t="s">
        <v>412</v>
      </c>
      <c r="AR285" s="190" t="s">
        <v>412</v>
      </c>
      <c r="AS285" s="190" t="s">
        <v>412</v>
      </c>
      <c r="AT285" s="190" t="s">
        <v>412</v>
      </c>
      <c r="AU285" s="223"/>
      <c r="AV285" s="223"/>
      <c r="AW285" s="506" t="s">
        <v>1976</v>
      </c>
      <c r="AX285" s="200" t="s">
        <v>78</v>
      </c>
      <c r="AY285" s="190"/>
      <c r="AZ285" s="203">
        <v>1500000</v>
      </c>
      <c r="BA285" s="203">
        <v>500000</v>
      </c>
      <c r="BB285" s="203"/>
      <c r="BC285" s="203"/>
      <c r="BD285" s="203"/>
      <c r="BE285" s="203"/>
      <c r="BF285" s="203"/>
      <c r="BG285" s="203"/>
      <c r="BH285" s="203"/>
      <c r="BI285" s="203"/>
      <c r="BJ285" s="203"/>
      <c r="BK285" s="203"/>
      <c r="BL285" s="203"/>
      <c r="BM285" s="203"/>
      <c r="BN285" s="203"/>
      <c r="BO285" s="203"/>
      <c r="BP285" s="203"/>
      <c r="BQ285" s="203"/>
      <c r="BR285" s="203"/>
      <c r="BS285" s="203"/>
      <c r="BT285" s="211" t="s">
        <v>1977</v>
      </c>
      <c r="BU285" s="190"/>
      <c r="BV285" s="186">
        <v>0</v>
      </c>
      <c r="BW285" s="186">
        <v>0</v>
      </c>
      <c r="BX285" s="186">
        <f t="shared" si="45"/>
        <v>0</v>
      </c>
      <c r="BY285" s="186">
        <f>12-6</f>
        <v>6</v>
      </c>
      <c r="BZ285" s="190"/>
      <c r="CA285" s="397" t="s">
        <v>4243</v>
      </c>
      <c r="CB285" s="190" t="s">
        <v>2753</v>
      </c>
    </row>
    <row r="286" spans="1:80" ht="15.75" customHeight="1">
      <c r="A286" s="186">
        <f t="shared" si="48"/>
        <v>277</v>
      </c>
      <c r="B286" s="187" t="s">
        <v>3212</v>
      </c>
      <c r="C286" s="144" t="s">
        <v>1860</v>
      </c>
      <c r="D286" s="371" t="s">
        <v>1861</v>
      </c>
      <c r="E286" s="190" t="s">
        <v>1616</v>
      </c>
      <c r="F286" s="192" t="s">
        <v>12</v>
      </c>
      <c r="G286" s="186" t="s">
        <v>1970</v>
      </c>
      <c r="H286" s="186" t="s">
        <v>98</v>
      </c>
      <c r="I286" s="202" t="s">
        <v>99</v>
      </c>
      <c r="J286" s="191" t="s">
        <v>99</v>
      </c>
      <c r="K286" s="192" t="s">
        <v>1212</v>
      </c>
      <c r="L286" s="190" t="s">
        <v>412</v>
      </c>
      <c r="M286" s="202" t="s">
        <v>85</v>
      </c>
      <c r="N286" s="212" t="s">
        <v>2604</v>
      </c>
      <c r="O286" s="193" t="s">
        <v>1158</v>
      </c>
      <c r="P286" s="491">
        <v>37375</v>
      </c>
      <c r="Q286" s="196" t="str">
        <f t="shared" ca="1" si="44"/>
        <v>19 Tahun 10 Bulan</v>
      </c>
      <c r="R286" s="197">
        <v>44340</v>
      </c>
      <c r="S286" s="197">
        <v>44340</v>
      </c>
      <c r="T286" s="198" t="str">
        <f t="shared" ca="1" si="46"/>
        <v>0Tahun</v>
      </c>
      <c r="U286" s="199" t="str">
        <f t="shared" ca="1" si="47"/>
        <v>9Bulan</v>
      </c>
      <c r="V286" s="186" t="s">
        <v>73</v>
      </c>
      <c r="W286" s="209" t="s">
        <v>1081</v>
      </c>
      <c r="X286" s="217" t="s">
        <v>412</v>
      </c>
      <c r="Y286" s="190" t="s">
        <v>412</v>
      </c>
      <c r="Z286" s="190" t="s">
        <v>1862</v>
      </c>
      <c r="AA286" s="201" t="s">
        <v>3870</v>
      </c>
      <c r="AB286" s="202" t="s">
        <v>76</v>
      </c>
      <c r="AC286" s="190" t="s">
        <v>412</v>
      </c>
      <c r="AD286" s="190" t="s">
        <v>412</v>
      </c>
      <c r="AE286" s="190" t="s">
        <v>412</v>
      </c>
      <c r="AF286" s="190" t="s">
        <v>412</v>
      </c>
      <c r="AG286" s="190" t="s">
        <v>412</v>
      </c>
      <c r="AH286" s="190" t="s">
        <v>412</v>
      </c>
      <c r="AI286" s="190" t="s">
        <v>412</v>
      </c>
      <c r="AJ286" s="190" t="s">
        <v>412</v>
      </c>
      <c r="AK286" s="190" t="s">
        <v>412</v>
      </c>
      <c r="AL286" s="190" t="s">
        <v>412</v>
      </c>
      <c r="AM286" s="229" t="s">
        <v>4264</v>
      </c>
      <c r="AN286" s="189" t="s">
        <v>3871</v>
      </c>
      <c r="AO286" s="223" t="s">
        <v>3872</v>
      </c>
      <c r="AP286" s="190" t="s">
        <v>1862</v>
      </c>
      <c r="AQ286" s="190" t="s">
        <v>412</v>
      </c>
      <c r="AR286" s="190" t="s">
        <v>412</v>
      </c>
      <c r="AS286" s="190" t="s">
        <v>412</v>
      </c>
      <c r="AT286" s="190" t="s">
        <v>412</v>
      </c>
      <c r="AU286" s="190" t="s">
        <v>412</v>
      </c>
      <c r="AV286" s="190" t="s">
        <v>412</v>
      </c>
      <c r="AW286" s="506" t="s">
        <v>1863</v>
      </c>
      <c r="AX286" s="200" t="s">
        <v>78</v>
      </c>
      <c r="AY286" s="190" t="s">
        <v>412</v>
      </c>
      <c r="AZ286" s="203">
        <v>1500000</v>
      </c>
      <c r="BA286" s="203">
        <v>500000</v>
      </c>
      <c r="BB286" s="203"/>
      <c r="BC286" s="203"/>
      <c r="BD286" s="203"/>
      <c r="BE286" s="203"/>
      <c r="BF286" s="203"/>
      <c r="BG286" s="203"/>
      <c r="BH286" s="203"/>
      <c r="BI286" s="203"/>
      <c r="BJ286" s="203"/>
      <c r="BK286" s="203"/>
      <c r="BL286" s="203"/>
      <c r="BM286" s="203"/>
      <c r="BN286" s="203"/>
      <c r="BO286" s="203"/>
      <c r="BP286" s="203"/>
      <c r="BQ286" s="203"/>
      <c r="BR286" s="203"/>
      <c r="BS286" s="203"/>
      <c r="BT286" s="211" t="s">
        <v>1977</v>
      </c>
      <c r="BU286" s="190"/>
      <c r="BV286" s="186">
        <v>0</v>
      </c>
      <c r="BW286" s="186">
        <v>0</v>
      </c>
      <c r="BX286" s="186">
        <f t="shared" si="45"/>
        <v>0</v>
      </c>
      <c r="BY286" s="186">
        <f>12-4</f>
        <v>8</v>
      </c>
      <c r="BZ286" s="190"/>
      <c r="CA286" s="397" t="s">
        <v>4243</v>
      </c>
      <c r="CB286" s="190" t="s">
        <v>2753</v>
      </c>
    </row>
    <row r="287" spans="1:80">
      <c r="A287" s="186">
        <f t="shared" si="48"/>
        <v>278</v>
      </c>
      <c r="B287" s="187" t="s">
        <v>3212</v>
      </c>
      <c r="C287" s="228" t="s">
        <v>4723</v>
      </c>
      <c r="D287" s="217" t="s">
        <v>4724</v>
      </c>
      <c r="E287" s="190" t="s">
        <v>4725</v>
      </c>
      <c r="F287" s="192" t="s">
        <v>12</v>
      </c>
      <c r="G287" s="186" t="s">
        <v>1970</v>
      </c>
      <c r="H287" s="186" t="s">
        <v>98</v>
      </c>
      <c r="I287" s="202" t="s">
        <v>99</v>
      </c>
      <c r="J287" s="191" t="s">
        <v>99</v>
      </c>
      <c r="K287" s="192" t="s">
        <v>1212</v>
      </c>
      <c r="L287" s="217"/>
      <c r="M287" s="186"/>
      <c r="N287" s="186"/>
      <c r="O287" s="186"/>
      <c r="P287" s="493"/>
      <c r="Q287" s="196" t="str">
        <f t="shared" ca="1" si="44"/>
        <v>122 Tahun 2 Bulan</v>
      </c>
      <c r="R287" s="236">
        <v>44510</v>
      </c>
      <c r="S287" s="236">
        <v>44510</v>
      </c>
      <c r="T287" s="198" t="str">
        <f t="shared" ca="1" si="46"/>
        <v>0Tahun</v>
      </c>
      <c r="U287" s="199" t="str">
        <f t="shared" ca="1" si="47"/>
        <v>4Bulan</v>
      </c>
      <c r="V287" s="186"/>
      <c r="W287" s="217"/>
      <c r="X287" s="217"/>
      <c r="Y287" s="190"/>
      <c r="Z287" s="190"/>
      <c r="AA287" s="346"/>
      <c r="AB287" s="186"/>
      <c r="AC287" s="190"/>
      <c r="AD287" s="190"/>
      <c r="AE287" s="190"/>
      <c r="AF287" s="190"/>
      <c r="AG287" s="190"/>
      <c r="AH287" s="190"/>
      <c r="AI287" s="190"/>
      <c r="AJ287" s="190"/>
      <c r="AK287" s="190"/>
      <c r="AL287" s="190"/>
      <c r="AM287" s="217"/>
      <c r="AN287" s="217"/>
      <c r="AO287" s="190"/>
      <c r="AP287" s="217"/>
      <c r="AQ287" s="190"/>
      <c r="AR287" s="190"/>
      <c r="AS287" s="190"/>
      <c r="AT287" s="190"/>
      <c r="AU287" s="190"/>
      <c r="AV287" s="190"/>
      <c r="AW287" s="516"/>
      <c r="AX287" s="217"/>
      <c r="AY287" s="190"/>
      <c r="AZ287" s="203"/>
      <c r="BA287" s="203"/>
      <c r="BB287" s="203"/>
      <c r="BC287" s="203"/>
      <c r="BD287" s="203"/>
      <c r="BE287" s="203"/>
      <c r="BF287" s="203"/>
      <c r="BG287" s="203"/>
      <c r="BH287" s="203"/>
      <c r="BI287" s="203"/>
      <c r="BJ287" s="203"/>
      <c r="BK287" s="203"/>
      <c r="BL287" s="203"/>
      <c r="BM287" s="203"/>
      <c r="BN287" s="203"/>
      <c r="BO287" s="203"/>
      <c r="BP287" s="203"/>
      <c r="BQ287" s="203"/>
      <c r="BR287" s="203"/>
      <c r="BS287" s="203"/>
      <c r="BT287" s="186"/>
      <c r="BU287" s="190"/>
      <c r="BV287" s="186">
        <v>0</v>
      </c>
      <c r="BW287" s="186">
        <v>0</v>
      </c>
      <c r="BX287" s="186">
        <f t="shared" si="45"/>
        <v>0</v>
      </c>
      <c r="BY287" s="186">
        <v>2</v>
      </c>
      <c r="BZ287" s="190"/>
      <c r="CA287" s="190"/>
      <c r="CB287" s="190"/>
    </row>
    <row r="288" spans="1:80" ht="15.75" customHeight="1">
      <c r="A288" s="186">
        <f t="shared" si="48"/>
        <v>279</v>
      </c>
      <c r="B288" s="187" t="s">
        <v>3212</v>
      </c>
      <c r="C288" s="188" t="s">
        <v>269</v>
      </c>
      <c r="D288" s="189" t="s">
        <v>270</v>
      </c>
      <c r="E288" s="190" t="s">
        <v>271</v>
      </c>
      <c r="F288" s="192" t="s">
        <v>12</v>
      </c>
      <c r="G288" s="186" t="s">
        <v>1970</v>
      </c>
      <c r="H288" s="186" t="s">
        <v>273</v>
      </c>
      <c r="I288" s="202" t="s">
        <v>122</v>
      </c>
      <c r="J288" s="192" t="s">
        <v>272</v>
      </c>
      <c r="K288" s="192"/>
      <c r="L288" s="190" t="s">
        <v>412</v>
      </c>
      <c r="M288" s="193" t="s">
        <v>70</v>
      </c>
      <c r="N288" s="212" t="s">
        <v>2604</v>
      </c>
      <c r="O288" s="194" t="s">
        <v>72</v>
      </c>
      <c r="P288" s="492">
        <v>34801</v>
      </c>
      <c r="Q288" s="196" t="str">
        <f t="shared" ca="1" si="44"/>
        <v>26 Tahun 10 Bulan</v>
      </c>
      <c r="R288" s="190"/>
      <c r="S288" s="197">
        <v>41821</v>
      </c>
      <c r="T288" s="198" t="str">
        <f t="shared" ca="1" si="46"/>
        <v>7Tahun</v>
      </c>
      <c r="U288" s="199" t="str">
        <f t="shared" ca="1" si="47"/>
        <v>8Bulan</v>
      </c>
      <c r="V288" s="186"/>
      <c r="W288" s="200" t="s">
        <v>88</v>
      </c>
      <c r="X288" s="217" t="s">
        <v>412</v>
      </c>
      <c r="Y288" s="190" t="s">
        <v>412</v>
      </c>
      <c r="Z288" s="187" t="s">
        <v>274</v>
      </c>
      <c r="AA288" s="201" t="s">
        <v>275</v>
      </c>
      <c r="AB288" s="202" t="s">
        <v>76</v>
      </c>
      <c r="AC288" s="190" t="s">
        <v>412</v>
      </c>
      <c r="AD288" s="190"/>
      <c r="AE288" s="190"/>
      <c r="AF288" s="190"/>
      <c r="AG288" s="190"/>
      <c r="AH288" s="190"/>
      <c r="AI288" s="190"/>
      <c r="AJ288" s="190"/>
      <c r="AK288" s="190"/>
      <c r="AL288" s="190"/>
      <c r="AM288" s="229" t="s">
        <v>4259</v>
      </c>
      <c r="AN288" s="189" t="s">
        <v>3407</v>
      </c>
      <c r="AO288" s="193"/>
      <c r="AP288" s="193"/>
      <c r="AQ288" s="190"/>
      <c r="AR288" s="190"/>
      <c r="AS288" s="190"/>
      <c r="AT288" s="190"/>
      <c r="AU288" s="188" t="s">
        <v>3606</v>
      </c>
      <c r="AV288" s="188" t="s">
        <v>3410</v>
      </c>
      <c r="AW288" s="506" t="s">
        <v>276</v>
      </c>
      <c r="AX288" s="200" t="s">
        <v>78</v>
      </c>
      <c r="AY288" s="190"/>
      <c r="AZ288" s="400">
        <v>4031068</v>
      </c>
      <c r="BA288" s="203"/>
      <c r="BB288" s="405">
        <v>60466</v>
      </c>
      <c r="BC288" s="203"/>
      <c r="BD288" s="203"/>
      <c r="BE288" s="203"/>
      <c r="BF288" s="203"/>
      <c r="BG288" s="203"/>
      <c r="BH288" s="203"/>
      <c r="BI288" s="203"/>
      <c r="BJ288" s="203"/>
      <c r="BK288" s="203"/>
      <c r="BL288" s="203"/>
      <c r="BM288" s="203"/>
      <c r="BN288" s="203"/>
      <c r="BO288" s="203"/>
      <c r="BP288" s="203"/>
      <c r="BQ288" s="203"/>
      <c r="BR288" s="203"/>
      <c r="BS288" s="203"/>
      <c r="BT288" s="230" t="s">
        <v>3408</v>
      </c>
      <c r="BU288" s="190" t="s">
        <v>3409</v>
      </c>
      <c r="BV288" s="186">
        <v>12</v>
      </c>
      <c r="BW288" s="186">
        <v>0</v>
      </c>
      <c r="BX288" s="186">
        <f t="shared" si="45"/>
        <v>12</v>
      </c>
      <c r="BY288" s="186">
        <v>12</v>
      </c>
      <c r="BZ288" s="190"/>
      <c r="CA288" s="397" t="s">
        <v>4243</v>
      </c>
      <c r="CB288" s="190" t="s">
        <v>2753</v>
      </c>
    </row>
    <row r="289" spans="1:80" ht="15.75" customHeight="1">
      <c r="A289" s="186">
        <f t="shared" si="48"/>
        <v>280</v>
      </c>
      <c r="B289" s="187" t="s">
        <v>783</v>
      </c>
      <c r="C289" s="334" t="s">
        <v>997</v>
      </c>
      <c r="D289" s="189" t="s">
        <v>4110</v>
      </c>
      <c r="E289" s="190" t="s">
        <v>2725</v>
      </c>
      <c r="F289" s="193" t="s">
        <v>12</v>
      </c>
      <c r="G289" s="186" t="s">
        <v>3179</v>
      </c>
      <c r="H289" s="186" t="s">
        <v>9</v>
      </c>
      <c r="I289" s="186" t="s">
        <v>446</v>
      </c>
      <c r="J289" s="192" t="s">
        <v>447</v>
      </c>
      <c r="K289" s="192" t="s">
        <v>1212</v>
      </c>
      <c r="L289" s="190"/>
      <c r="M289" s="202" t="s">
        <v>85</v>
      </c>
      <c r="N289" s="193"/>
      <c r="O289" s="194" t="s">
        <v>72</v>
      </c>
      <c r="P289" s="492">
        <v>25739</v>
      </c>
      <c r="Q289" s="196" t="str">
        <f t="shared" ca="1" si="44"/>
        <v>51 Tahun 8 Bulan</v>
      </c>
      <c r="R289" s="186"/>
      <c r="S289" s="197">
        <v>42565</v>
      </c>
      <c r="T289" s="198" t="str">
        <f t="shared" ca="1" si="46"/>
        <v>5Tahun</v>
      </c>
      <c r="U289" s="199" t="str">
        <f t="shared" ca="1" si="47"/>
        <v>8Bulan</v>
      </c>
      <c r="V289" s="186"/>
      <c r="W289" s="189" t="s">
        <v>448</v>
      </c>
      <c r="X289" s="217" t="s">
        <v>5473</v>
      </c>
      <c r="Y289" s="190"/>
      <c r="Z289" s="187" t="s">
        <v>594</v>
      </c>
      <c r="AA289" s="201" t="s">
        <v>595</v>
      </c>
      <c r="AB289" s="202" t="s">
        <v>354</v>
      </c>
      <c r="AC289" s="190"/>
      <c r="AD289" s="190"/>
      <c r="AE289" s="190"/>
      <c r="AF289" s="190"/>
      <c r="AG289" s="190"/>
      <c r="AH289" s="190"/>
      <c r="AI289" s="190"/>
      <c r="AJ289" s="190"/>
      <c r="AK289" s="190"/>
      <c r="AL289" s="190"/>
      <c r="AM289" s="187" t="s">
        <v>202</v>
      </c>
      <c r="AN289" s="189"/>
      <c r="AO289" s="193"/>
      <c r="AP289" s="193"/>
      <c r="AQ289" s="190"/>
      <c r="AR289" s="190"/>
      <c r="AS289" s="190"/>
      <c r="AT289" s="190"/>
      <c r="AU289" s="193"/>
      <c r="AV289" s="193"/>
      <c r="AW289" s="506" t="s">
        <v>596</v>
      </c>
      <c r="AX289" s="200" t="s">
        <v>78</v>
      </c>
      <c r="AY289" s="190"/>
      <c r="AZ289" s="203"/>
      <c r="BA289" s="203"/>
      <c r="BB289" s="203"/>
      <c r="BC289" s="203"/>
      <c r="BD289" s="203"/>
      <c r="BE289" s="203"/>
      <c r="BF289" s="203"/>
      <c r="BG289" s="203"/>
      <c r="BH289" s="203"/>
      <c r="BI289" s="203"/>
      <c r="BJ289" s="203"/>
      <c r="BK289" s="203"/>
      <c r="BL289" s="203"/>
      <c r="BM289" s="203"/>
      <c r="BN289" s="203"/>
      <c r="BO289" s="203"/>
      <c r="BP289" s="203"/>
      <c r="BQ289" s="203"/>
      <c r="BR289" s="203"/>
      <c r="BS289" s="203"/>
      <c r="BT289" s="202"/>
      <c r="BU289" s="190"/>
      <c r="BV289" s="186">
        <v>0</v>
      </c>
      <c r="BW289" s="186">
        <v>0</v>
      </c>
      <c r="BX289" s="186">
        <f t="shared" si="45"/>
        <v>0</v>
      </c>
      <c r="BY289" s="263"/>
      <c r="BZ289" s="190"/>
      <c r="CA289" s="190"/>
      <c r="CB289" s="190"/>
    </row>
    <row r="290" spans="1:80" ht="15.75" customHeight="1">
      <c r="A290" s="186">
        <f t="shared" si="48"/>
        <v>281</v>
      </c>
      <c r="B290" s="189" t="s">
        <v>783</v>
      </c>
      <c r="C290" s="334" t="s">
        <v>997</v>
      </c>
      <c r="D290" s="189" t="s">
        <v>5470</v>
      </c>
      <c r="E290" s="258" t="s">
        <v>5471</v>
      </c>
      <c r="F290" s="193" t="s">
        <v>12</v>
      </c>
      <c r="G290" s="186" t="s">
        <v>3179</v>
      </c>
      <c r="H290" s="186" t="s">
        <v>9</v>
      </c>
      <c r="I290" s="186" t="s">
        <v>446</v>
      </c>
      <c r="J290" s="192" t="s">
        <v>447</v>
      </c>
      <c r="K290" s="192"/>
      <c r="L290" s="190"/>
      <c r="M290" s="193" t="s">
        <v>85</v>
      </c>
      <c r="N290" s="212"/>
      <c r="O290" s="194"/>
      <c r="P290" s="492"/>
      <c r="Q290" s="196" t="str">
        <f t="shared" ca="1" si="44"/>
        <v>122 Tahun 2 Bulan</v>
      </c>
      <c r="R290" s="190"/>
      <c r="S290" s="197">
        <v>43158</v>
      </c>
      <c r="T290" s="198" t="str">
        <f t="shared" ca="1" si="46"/>
        <v>4Tahun</v>
      </c>
      <c r="U290" s="199" t="str">
        <f t="shared" ca="1" si="47"/>
        <v>0Bulan</v>
      </c>
      <c r="V290" s="186"/>
      <c r="W290" s="200"/>
      <c r="X290" s="217" t="s">
        <v>5472</v>
      </c>
      <c r="Y290" s="190"/>
      <c r="Z290" s="187"/>
      <c r="AA290" s="201"/>
      <c r="AB290" s="202"/>
      <c r="AC290" s="190"/>
      <c r="AD290" s="190"/>
      <c r="AE290" s="190"/>
      <c r="AF290" s="190"/>
      <c r="AG290" s="190"/>
      <c r="AH290" s="190"/>
      <c r="AI290" s="190"/>
      <c r="AJ290" s="190"/>
      <c r="AK290" s="190"/>
      <c r="AL290" s="190"/>
      <c r="AM290" s="229"/>
      <c r="AN290" s="189"/>
      <c r="AO290" s="193"/>
      <c r="AP290" s="193"/>
      <c r="AQ290" s="190"/>
      <c r="AR290" s="190"/>
      <c r="AS290" s="190"/>
      <c r="AT290" s="190"/>
      <c r="AU290" s="188"/>
      <c r="AV290" s="188"/>
      <c r="AW290" s="506"/>
      <c r="AX290" s="200"/>
      <c r="AY290" s="190"/>
      <c r="AZ290" s="400"/>
      <c r="BA290" s="203"/>
      <c r="BB290" s="405"/>
      <c r="BC290" s="203"/>
      <c r="BD290" s="203"/>
      <c r="BE290" s="203"/>
      <c r="BF290" s="203"/>
      <c r="BG290" s="203"/>
      <c r="BH290" s="203"/>
      <c r="BI290" s="203"/>
      <c r="BJ290" s="203"/>
      <c r="BK290" s="203"/>
      <c r="BL290" s="203"/>
      <c r="BM290" s="203"/>
      <c r="BN290" s="203"/>
      <c r="BO290" s="203"/>
      <c r="BP290" s="203"/>
      <c r="BQ290" s="203"/>
      <c r="BR290" s="203"/>
      <c r="BS290" s="203"/>
      <c r="BT290" s="230"/>
      <c r="BU290" s="190"/>
      <c r="BV290" s="186"/>
      <c r="BW290" s="186"/>
      <c r="BX290" s="186"/>
      <c r="BY290" s="186"/>
      <c r="BZ290" s="190"/>
      <c r="CA290" s="397"/>
      <c r="CB290" s="190"/>
    </row>
    <row r="291" spans="1:80" ht="15.75" customHeight="1">
      <c r="A291" s="186">
        <f t="shared" si="48"/>
        <v>282</v>
      </c>
      <c r="B291" s="189" t="s">
        <v>783</v>
      </c>
      <c r="C291" s="334" t="s">
        <v>997</v>
      </c>
      <c r="D291" s="217" t="s">
        <v>3226</v>
      </c>
      <c r="E291" s="190" t="s">
        <v>3227</v>
      </c>
      <c r="F291" s="191" t="s">
        <v>12</v>
      </c>
      <c r="G291" s="186" t="s">
        <v>3179</v>
      </c>
      <c r="H291" s="186" t="s">
        <v>3218</v>
      </c>
      <c r="I291" s="202" t="s">
        <v>176</v>
      </c>
      <c r="J291" s="186" t="s">
        <v>4715</v>
      </c>
      <c r="K291" s="186" t="s">
        <v>3379</v>
      </c>
      <c r="L291" s="190" t="s">
        <v>2392</v>
      </c>
      <c r="M291" s="193" t="s">
        <v>85</v>
      </c>
      <c r="N291" s="220"/>
      <c r="O291" s="194"/>
      <c r="P291" s="492"/>
      <c r="Q291" s="196" t="str">
        <f t="shared" ca="1" si="44"/>
        <v>122 Tahun 2 Bulan</v>
      </c>
      <c r="R291" s="190"/>
      <c r="S291" s="206">
        <v>43496</v>
      </c>
      <c r="T291" s="198" t="str">
        <f t="shared" ca="1" si="46"/>
        <v>3Tahun</v>
      </c>
      <c r="U291" s="199" t="str">
        <f t="shared" ca="1" si="47"/>
        <v>1Bulan</v>
      </c>
      <c r="V291" s="186"/>
      <c r="W291" s="189"/>
      <c r="X291" s="217" t="s">
        <v>5469</v>
      </c>
      <c r="Y291" s="190"/>
      <c r="Z291" s="374"/>
      <c r="AA291" s="377"/>
      <c r="AB291" s="261"/>
      <c r="AC291" s="190"/>
      <c r="AD291" s="190"/>
      <c r="AE291" s="190"/>
      <c r="AF291" s="190"/>
      <c r="AG291" s="190"/>
      <c r="AH291" s="190"/>
      <c r="AI291" s="190"/>
      <c r="AJ291" s="190"/>
      <c r="AK291" s="190"/>
      <c r="AL291" s="190"/>
      <c r="AM291" s="341"/>
      <c r="AN291" s="189"/>
      <c r="AO291" s="193"/>
      <c r="AP291" s="193"/>
      <c r="AQ291" s="190"/>
      <c r="AR291" s="190"/>
      <c r="AS291" s="190"/>
      <c r="AT291" s="190"/>
      <c r="AU291" s="193"/>
      <c r="AV291" s="193"/>
      <c r="AW291" s="512"/>
      <c r="AX291" s="341"/>
      <c r="AY291" s="190"/>
      <c r="AZ291" s="203"/>
      <c r="BA291" s="203"/>
      <c r="BB291" s="203"/>
      <c r="BC291" s="203"/>
      <c r="BD291" s="203"/>
      <c r="BE291" s="203"/>
      <c r="BF291" s="203"/>
      <c r="BG291" s="203"/>
      <c r="BH291" s="203"/>
      <c r="BI291" s="203"/>
      <c r="BJ291" s="203"/>
      <c r="BK291" s="203"/>
      <c r="BL291" s="203"/>
      <c r="BM291" s="203"/>
      <c r="BN291" s="203"/>
      <c r="BO291" s="203"/>
      <c r="BP291" s="203"/>
      <c r="BQ291" s="203"/>
      <c r="BR291" s="203"/>
      <c r="BS291" s="203"/>
      <c r="BT291" s="191"/>
      <c r="BU291" s="190"/>
      <c r="BV291" s="186">
        <f>12-8</f>
        <v>4</v>
      </c>
      <c r="BW291" s="186">
        <v>0</v>
      </c>
      <c r="BX291" s="186">
        <f t="shared" ref="BX291:BX297" si="49">BV291-BW291</f>
        <v>4</v>
      </c>
      <c r="BY291" s="186">
        <v>12</v>
      </c>
      <c r="BZ291" s="190"/>
      <c r="CA291" s="190"/>
      <c r="CB291" s="190"/>
    </row>
    <row r="292" spans="1:80" ht="15.75" customHeight="1">
      <c r="A292" s="186">
        <f t="shared" si="48"/>
        <v>283</v>
      </c>
      <c r="B292" s="189" t="s">
        <v>783</v>
      </c>
      <c r="C292" s="228" t="s">
        <v>3499</v>
      </c>
      <c r="D292" s="217" t="s">
        <v>3228</v>
      </c>
      <c r="E292" s="190" t="s">
        <v>2643</v>
      </c>
      <c r="F292" s="191" t="s">
        <v>12</v>
      </c>
      <c r="G292" s="186" t="s">
        <v>3179</v>
      </c>
      <c r="H292" s="186" t="s">
        <v>3213</v>
      </c>
      <c r="I292" s="202" t="s">
        <v>176</v>
      </c>
      <c r="J292" s="186" t="s">
        <v>3213</v>
      </c>
      <c r="K292" s="186"/>
      <c r="L292" s="190" t="s">
        <v>2391</v>
      </c>
      <c r="M292" s="193" t="s">
        <v>85</v>
      </c>
      <c r="N292" s="220"/>
      <c r="O292" s="194"/>
      <c r="P292" s="492"/>
      <c r="Q292" s="196" t="str">
        <f t="shared" ca="1" si="44"/>
        <v>122 Tahun 2 Bulan</v>
      </c>
      <c r="R292" s="190"/>
      <c r="S292" s="206">
        <v>42345</v>
      </c>
      <c r="T292" s="198" t="str">
        <f t="shared" ca="1" si="46"/>
        <v>6Tahun</v>
      </c>
      <c r="U292" s="199" t="str">
        <f t="shared" ca="1" si="47"/>
        <v>3Bulan</v>
      </c>
      <c r="V292" s="186"/>
      <c r="W292" s="189"/>
      <c r="X292" s="217"/>
      <c r="Y292" s="190"/>
      <c r="Z292" s="374"/>
      <c r="AA292" s="377"/>
      <c r="AB292" s="261"/>
      <c r="AC292" s="190"/>
      <c r="AD292" s="190"/>
      <c r="AE292" s="190"/>
      <c r="AF292" s="190"/>
      <c r="AG292" s="190"/>
      <c r="AH292" s="190"/>
      <c r="AI292" s="190"/>
      <c r="AJ292" s="190"/>
      <c r="AK292" s="190"/>
      <c r="AL292" s="190"/>
      <c r="AM292" s="341"/>
      <c r="AN292" s="189"/>
      <c r="AO292" s="193"/>
      <c r="AP292" s="193"/>
      <c r="AQ292" s="190"/>
      <c r="AR292" s="190"/>
      <c r="AS292" s="190"/>
      <c r="AT292" s="190"/>
      <c r="AU292" s="193"/>
      <c r="AV292" s="193"/>
      <c r="AW292" s="512"/>
      <c r="AX292" s="341"/>
      <c r="AY292" s="190"/>
      <c r="AZ292" s="203"/>
      <c r="BA292" s="203"/>
      <c r="BB292" s="203"/>
      <c r="BC292" s="203"/>
      <c r="BD292" s="203"/>
      <c r="BE292" s="203"/>
      <c r="BF292" s="203"/>
      <c r="BG292" s="203"/>
      <c r="BH292" s="203"/>
      <c r="BI292" s="203"/>
      <c r="BJ292" s="203"/>
      <c r="BK292" s="203"/>
      <c r="BL292" s="203"/>
      <c r="BM292" s="203"/>
      <c r="BN292" s="203"/>
      <c r="BO292" s="203"/>
      <c r="BP292" s="203"/>
      <c r="BQ292" s="203"/>
      <c r="BR292" s="203"/>
      <c r="BS292" s="203"/>
      <c r="BT292" s="191"/>
      <c r="BU292" s="190"/>
      <c r="BV292" s="186">
        <v>12</v>
      </c>
      <c r="BW292" s="186">
        <v>0</v>
      </c>
      <c r="BX292" s="186">
        <f t="shared" si="49"/>
        <v>12</v>
      </c>
      <c r="BY292" s="186">
        <v>12</v>
      </c>
      <c r="BZ292" s="190"/>
      <c r="CA292" s="190"/>
      <c r="CB292" s="190"/>
    </row>
    <row r="293" spans="1:80" ht="15.75" customHeight="1">
      <c r="A293" s="186">
        <f t="shared" si="48"/>
        <v>284</v>
      </c>
      <c r="B293" s="189" t="s">
        <v>783</v>
      </c>
      <c r="C293" s="228" t="s">
        <v>2733</v>
      </c>
      <c r="D293" s="189" t="s">
        <v>784</v>
      </c>
      <c r="E293" s="190" t="s">
        <v>3540</v>
      </c>
      <c r="F293" s="192" t="s">
        <v>12</v>
      </c>
      <c r="G293" s="186" t="s">
        <v>3179</v>
      </c>
      <c r="H293" s="186"/>
      <c r="I293" s="186"/>
      <c r="J293" s="191" t="s">
        <v>202</v>
      </c>
      <c r="K293" s="191"/>
      <c r="L293" s="190"/>
      <c r="M293" s="193" t="s">
        <v>70</v>
      </c>
      <c r="N293" s="205" t="s">
        <v>2604</v>
      </c>
      <c r="O293" s="194" t="s">
        <v>72</v>
      </c>
      <c r="P293" s="492">
        <v>33280</v>
      </c>
      <c r="Q293" s="196" t="str">
        <f t="shared" ca="1" si="44"/>
        <v>31 Tahun 1 Bulan</v>
      </c>
      <c r="R293" s="190"/>
      <c r="S293" s="206">
        <v>43405</v>
      </c>
      <c r="T293" s="198" t="str">
        <f t="shared" ca="1" si="46"/>
        <v>3Tahun</v>
      </c>
      <c r="U293" s="199" t="str">
        <f t="shared" ca="1" si="47"/>
        <v>4Bulan</v>
      </c>
      <c r="V293" s="186"/>
      <c r="W293" s="189" t="s">
        <v>1</v>
      </c>
      <c r="X293" s="217"/>
      <c r="Y293" s="190"/>
      <c r="Z293" s="207" t="s">
        <v>785</v>
      </c>
      <c r="AA293" s="208" t="s">
        <v>786</v>
      </c>
      <c r="AB293" s="191" t="s">
        <v>76</v>
      </c>
      <c r="AC293" s="190"/>
      <c r="AD293" s="190"/>
      <c r="AE293" s="190"/>
      <c r="AF293" s="190"/>
      <c r="AG293" s="190"/>
      <c r="AH293" s="190"/>
      <c r="AI293" s="190"/>
      <c r="AJ293" s="190"/>
      <c r="AK293" s="190"/>
      <c r="AL293" s="190"/>
      <c r="AM293" s="200" t="s">
        <v>2930</v>
      </c>
      <c r="AN293" s="189"/>
      <c r="AO293" s="193"/>
      <c r="AP293" s="193"/>
      <c r="AQ293" s="190"/>
      <c r="AR293" s="190"/>
      <c r="AS293" s="190"/>
      <c r="AT293" s="190"/>
      <c r="AU293" s="193"/>
      <c r="AV293" s="193"/>
      <c r="AW293" s="505" t="s">
        <v>787</v>
      </c>
      <c r="AX293" s="200" t="s">
        <v>78</v>
      </c>
      <c r="AY293" s="190"/>
      <c r="AZ293" s="203"/>
      <c r="BA293" s="203"/>
      <c r="BB293" s="203"/>
      <c r="BC293" s="203"/>
      <c r="BD293" s="203"/>
      <c r="BE293" s="203"/>
      <c r="BF293" s="203"/>
      <c r="BG293" s="203"/>
      <c r="BH293" s="203"/>
      <c r="BI293" s="203"/>
      <c r="BJ293" s="203"/>
      <c r="BK293" s="203"/>
      <c r="BL293" s="203"/>
      <c r="BM293" s="203"/>
      <c r="BN293" s="203"/>
      <c r="BO293" s="203"/>
      <c r="BP293" s="203"/>
      <c r="BQ293" s="203"/>
      <c r="BR293" s="203"/>
      <c r="BS293" s="203"/>
      <c r="BT293" s="191"/>
      <c r="BU293" s="190"/>
      <c r="BV293" s="186">
        <v>12</v>
      </c>
      <c r="BW293" s="186">
        <v>0</v>
      </c>
      <c r="BX293" s="186">
        <f t="shared" si="49"/>
        <v>12</v>
      </c>
      <c r="BY293" s="186">
        <v>12</v>
      </c>
      <c r="BZ293" s="190"/>
      <c r="CA293" s="190"/>
      <c r="CB293" s="190"/>
    </row>
    <row r="294" spans="1:80" ht="15.75" customHeight="1">
      <c r="A294" s="186">
        <f t="shared" si="48"/>
        <v>285</v>
      </c>
      <c r="B294" s="189" t="s">
        <v>783</v>
      </c>
      <c r="C294" s="228" t="s">
        <v>2734</v>
      </c>
      <c r="D294" s="189" t="s">
        <v>983</v>
      </c>
      <c r="E294" s="190" t="s">
        <v>978</v>
      </c>
      <c r="F294" s="192" t="s">
        <v>12</v>
      </c>
      <c r="G294" s="186" t="s">
        <v>3179</v>
      </c>
      <c r="H294" s="186"/>
      <c r="I294" s="186"/>
      <c r="J294" s="191" t="s">
        <v>202</v>
      </c>
      <c r="K294" s="191"/>
      <c r="L294" s="190"/>
      <c r="M294" s="193" t="s">
        <v>85</v>
      </c>
      <c r="N294" s="205" t="s">
        <v>2604</v>
      </c>
      <c r="O294" s="194" t="s">
        <v>72</v>
      </c>
      <c r="P294" s="492">
        <v>35145</v>
      </c>
      <c r="Q294" s="196" t="str">
        <f t="shared" ca="1" si="44"/>
        <v>25 Tahun 11 Bulan</v>
      </c>
      <c r="R294" s="190"/>
      <c r="S294" s="206">
        <v>44051</v>
      </c>
      <c r="T294" s="198" t="str">
        <f t="shared" ca="1" si="46"/>
        <v>1Tahun</v>
      </c>
      <c r="U294" s="199" t="str">
        <f t="shared" ca="1" si="47"/>
        <v>7Bulan</v>
      </c>
      <c r="V294" s="186"/>
      <c r="W294" s="189" t="s">
        <v>1</v>
      </c>
      <c r="X294" s="217"/>
      <c r="Y294" s="190"/>
      <c r="Z294" s="207" t="s">
        <v>984</v>
      </c>
      <c r="AA294" s="208" t="s">
        <v>985</v>
      </c>
      <c r="AB294" s="191" t="s">
        <v>76</v>
      </c>
      <c r="AC294" s="190"/>
      <c r="AD294" s="190"/>
      <c r="AE294" s="190"/>
      <c r="AF294" s="190"/>
      <c r="AG294" s="190"/>
      <c r="AH294" s="190"/>
      <c r="AI294" s="190"/>
      <c r="AJ294" s="190"/>
      <c r="AK294" s="190"/>
      <c r="AL294" s="190"/>
      <c r="AM294" s="200" t="s">
        <v>2931</v>
      </c>
      <c r="AN294" s="189"/>
      <c r="AO294" s="193"/>
      <c r="AP294" s="193"/>
      <c r="AQ294" s="190"/>
      <c r="AR294" s="190"/>
      <c r="AS294" s="190"/>
      <c r="AT294" s="190"/>
      <c r="AU294" s="193"/>
      <c r="AV294" s="193"/>
      <c r="AW294" s="505" t="s">
        <v>986</v>
      </c>
      <c r="AX294" s="200" t="s">
        <v>78</v>
      </c>
      <c r="AY294" s="190"/>
      <c r="AZ294" s="203"/>
      <c r="BA294" s="203"/>
      <c r="BB294" s="203"/>
      <c r="BC294" s="203"/>
      <c r="BD294" s="203"/>
      <c r="BE294" s="203"/>
      <c r="BF294" s="203"/>
      <c r="BG294" s="203"/>
      <c r="BH294" s="203"/>
      <c r="BI294" s="203"/>
      <c r="BJ294" s="203"/>
      <c r="BK294" s="203"/>
      <c r="BL294" s="203"/>
      <c r="BM294" s="203"/>
      <c r="BN294" s="203"/>
      <c r="BO294" s="203"/>
      <c r="BP294" s="203"/>
      <c r="BQ294" s="203"/>
      <c r="BR294" s="203"/>
      <c r="BS294" s="203"/>
      <c r="BT294" s="191"/>
      <c r="BU294" s="190"/>
      <c r="BV294" s="186">
        <f>12-7</f>
        <v>5</v>
      </c>
      <c r="BW294" s="186">
        <v>0</v>
      </c>
      <c r="BX294" s="186">
        <f t="shared" si="49"/>
        <v>5</v>
      </c>
      <c r="BY294" s="186">
        <v>12</v>
      </c>
      <c r="BZ294" s="190"/>
      <c r="CA294" s="190"/>
      <c r="CB294" s="190"/>
    </row>
    <row r="295" spans="1:80" ht="15.75" customHeight="1">
      <c r="A295" s="186">
        <f t="shared" si="48"/>
        <v>286</v>
      </c>
      <c r="B295" s="189" t="s">
        <v>783</v>
      </c>
      <c r="C295" s="228" t="s">
        <v>2735</v>
      </c>
      <c r="D295" s="189" t="s">
        <v>1062</v>
      </c>
      <c r="E295" s="190" t="s">
        <v>3542</v>
      </c>
      <c r="F295" s="192" t="s">
        <v>12</v>
      </c>
      <c r="G295" s="186" t="s">
        <v>3179</v>
      </c>
      <c r="H295" s="186"/>
      <c r="I295" s="186"/>
      <c r="J295" s="191" t="s">
        <v>202</v>
      </c>
      <c r="K295" s="191"/>
      <c r="L295" s="190"/>
      <c r="M295" s="193" t="s">
        <v>85</v>
      </c>
      <c r="N295" s="220" t="s">
        <v>280</v>
      </c>
      <c r="O295" s="194" t="s">
        <v>72</v>
      </c>
      <c r="P295" s="492">
        <v>33188</v>
      </c>
      <c r="Q295" s="196" t="str">
        <f t="shared" ca="1" si="44"/>
        <v>31 Tahun 4 Bulan</v>
      </c>
      <c r="R295" s="190"/>
      <c r="S295" s="206">
        <v>43800</v>
      </c>
      <c r="T295" s="198" t="str">
        <f t="shared" ca="1" si="46"/>
        <v>2Tahun</v>
      </c>
      <c r="U295" s="199" t="str">
        <f t="shared" ca="1" si="47"/>
        <v>3Bulan</v>
      </c>
      <c r="V295" s="186"/>
      <c r="W295" s="189" t="s">
        <v>251</v>
      </c>
      <c r="X295" s="217"/>
      <c r="Y295" s="190"/>
      <c r="Z295" s="207" t="s">
        <v>1063</v>
      </c>
      <c r="AA295" s="208" t="s">
        <v>1064</v>
      </c>
      <c r="AB295" s="191" t="s">
        <v>76</v>
      </c>
      <c r="AC295" s="190"/>
      <c r="AD295" s="190"/>
      <c r="AE295" s="190"/>
      <c r="AF295" s="190"/>
      <c r="AG295" s="190"/>
      <c r="AH295" s="190"/>
      <c r="AI295" s="190"/>
      <c r="AJ295" s="190"/>
      <c r="AK295" s="190"/>
      <c r="AL295" s="190"/>
      <c r="AM295" s="200" t="s">
        <v>2932</v>
      </c>
      <c r="AN295" s="189"/>
      <c r="AO295" s="193"/>
      <c r="AP295" s="193"/>
      <c r="AQ295" s="190"/>
      <c r="AR295" s="190"/>
      <c r="AS295" s="190"/>
      <c r="AT295" s="190"/>
      <c r="AU295" s="193"/>
      <c r="AV295" s="193"/>
      <c r="AW295" s="505" t="s">
        <v>1065</v>
      </c>
      <c r="AX295" s="200" t="s">
        <v>78</v>
      </c>
      <c r="AY295" s="190"/>
      <c r="AZ295" s="203"/>
      <c r="BA295" s="203"/>
      <c r="BB295" s="203"/>
      <c r="BC295" s="203"/>
      <c r="BD295" s="203"/>
      <c r="BE295" s="203"/>
      <c r="BF295" s="203"/>
      <c r="BG295" s="203"/>
      <c r="BH295" s="203"/>
      <c r="BI295" s="203"/>
      <c r="BJ295" s="203"/>
      <c r="BK295" s="203"/>
      <c r="BL295" s="203"/>
      <c r="BM295" s="203"/>
      <c r="BN295" s="203"/>
      <c r="BO295" s="203"/>
      <c r="BP295" s="203"/>
      <c r="BQ295" s="203"/>
      <c r="BR295" s="203"/>
      <c r="BS295" s="203"/>
      <c r="BT295" s="191"/>
      <c r="BU295" s="190"/>
      <c r="BV295" s="186">
        <v>12</v>
      </c>
      <c r="BW295" s="186">
        <v>0</v>
      </c>
      <c r="BX295" s="186">
        <f t="shared" si="49"/>
        <v>12</v>
      </c>
      <c r="BY295" s="186">
        <v>12</v>
      </c>
      <c r="BZ295" s="190"/>
      <c r="CA295" s="190"/>
      <c r="CB295" s="190"/>
    </row>
    <row r="296" spans="1:80" ht="15.75" customHeight="1">
      <c r="A296" s="186">
        <f t="shared" si="48"/>
        <v>287</v>
      </c>
      <c r="B296" s="189" t="s">
        <v>783</v>
      </c>
      <c r="C296" s="228" t="s">
        <v>2736</v>
      </c>
      <c r="D296" s="189" t="s">
        <v>1102</v>
      </c>
      <c r="E296" s="190" t="s">
        <v>3530</v>
      </c>
      <c r="F296" s="192" t="s">
        <v>12</v>
      </c>
      <c r="G296" s="186" t="s">
        <v>3179</v>
      </c>
      <c r="H296" s="186"/>
      <c r="I296" s="186"/>
      <c r="J296" s="191" t="s">
        <v>202</v>
      </c>
      <c r="K296" s="191"/>
      <c r="L296" s="190"/>
      <c r="M296" s="193" t="s">
        <v>85</v>
      </c>
      <c r="N296" s="220" t="s">
        <v>280</v>
      </c>
      <c r="O296" s="194" t="s">
        <v>72</v>
      </c>
      <c r="P296" s="492">
        <v>26810</v>
      </c>
      <c r="Q296" s="196" t="str">
        <f t="shared" ca="1" si="44"/>
        <v>48 Tahun 9 Bulan</v>
      </c>
      <c r="R296" s="190"/>
      <c r="S296" s="206">
        <v>44051</v>
      </c>
      <c r="T296" s="198" t="str">
        <f t="shared" ca="1" si="46"/>
        <v>1Tahun</v>
      </c>
      <c r="U296" s="199" t="str">
        <f t="shared" ca="1" si="47"/>
        <v>7Bulan</v>
      </c>
      <c r="V296" s="186"/>
      <c r="W296" s="189" t="s">
        <v>111</v>
      </c>
      <c r="X296" s="217"/>
      <c r="Y296" s="190"/>
      <c r="Z296" s="207" t="s">
        <v>1103</v>
      </c>
      <c r="AA296" s="208" t="s">
        <v>1104</v>
      </c>
      <c r="AB296" s="191" t="s">
        <v>451</v>
      </c>
      <c r="AC296" s="190"/>
      <c r="AD296" s="190"/>
      <c r="AE296" s="190"/>
      <c r="AF296" s="190"/>
      <c r="AG296" s="190"/>
      <c r="AH296" s="190"/>
      <c r="AI296" s="190"/>
      <c r="AJ296" s="190"/>
      <c r="AK296" s="190"/>
      <c r="AL296" s="190"/>
      <c r="AM296" s="200" t="s">
        <v>2933</v>
      </c>
      <c r="AN296" s="189"/>
      <c r="AO296" s="193"/>
      <c r="AP296" s="193"/>
      <c r="AQ296" s="190"/>
      <c r="AR296" s="190"/>
      <c r="AS296" s="190"/>
      <c r="AT296" s="190"/>
      <c r="AU296" s="193"/>
      <c r="AV296" s="193"/>
      <c r="AW296" s="505" t="s">
        <v>1105</v>
      </c>
      <c r="AX296" s="200" t="s">
        <v>78</v>
      </c>
      <c r="AY296" s="190"/>
      <c r="AZ296" s="203"/>
      <c r="BA296" s="203"/>
      <c r="BB296" s="203"/>
      <c r="BC296" s="203"/>
      <c r="BD296" s="203"/>
      <c r="BE296" s="203"/>
      <c r="BF296" s="203"/>
      <c r="BG296" s="203"/>
      <c r="BH296" s="203"/>
      <c r="BI296" s="203"/>
      <c r="BJ296" s="203"/>
      <c r="BK296" s="203"/>
      <c r="BL296" s="203"/>
      <c r="BM296" s="203"/>
      <c r="BN296" s="203"/>
      <c r="BO296" s="203"/>
      <c r="BP296" s="203"/>
      <c r="BQ296" s="203"/>
      <c r="BR296" s="203"/>
      <c r="BS296" s="203"/>
      <c r="BT296" s="191"/>
      <c r="BU296" s="190"/>
      <c r="BV296" s="186">
        <f>12-7</f>
        <v>5</v>
      </c>
      <c r="BW296" s="186">
        <v>0</v>
      </c>
      <c r="BX296" s="186">
        <f t="shared" si="49"/>
        <v>5</v>
      </c>
      <c r="BY296" s="186">
        <v>12</v>
      </c>
      <c r="BZ296" s="190"/>
      <c r="CA296" s="190"/>
      <c r="CB296" s="190"/>
    </row>
    <row r="297" spans="1:80" ht="15.75" customHeight="1">
      <c r="A297" s="186">
        <f t="shared" si="48"/>
        <v>288</v>
      </c>
      <c r="B297" s="189" t="s">
        <v>783</v>
      </c>
      <c r="C297" s="228" t="s">
        <v>2737</v>
      </c>
      <c r="D297" s="189" t="s">
        <v>1439</v>
      </c>
      <c r="E297" s="190" t="s">
        <v>3541</v>
      </c>
      <c r="F297" s="192" t="s">
        <v>12</v>
      </c>
      <c r="G297" s="186" t="s">
        <v>3179</v>
      </c>
      <c r="H297" s="186"/>
      <c r="I297" s="186"/>
      <c r="J297" s="191" t="s">
        <v>202</v>
      </c>
      <c r="K297" s="191"/>
      <c r="L297" s="190"/>
      <c r="M297" s="193" t="s">
        <v>85</v>
      </c>
      <c r="N297" s="220" t="s">
        <v>71</v>
      </c>
      <c r="O297" s="194" t="s">
        <v>229</v>
      </c>
      <c r="P297" s="492">
        <v>33245</v>
      </c>
      <c r="Q297" s="196" t="str">
        <f t="shared" ca="1" si="44"/>
        <v>31 Tahun 2 Bulan</v>
      </c>
      <c r="R297" s="190"/>
      <c r="S297" s="206">
        <v>38536</v>
      </c>
      <c r="T297" s="198" t="str">
        <f t="shared" ca="1" si="46"/>
        <v>16Tahun</v>
      </c>
      <c r="U297" s="199" t="str">
        <f t="shared" ca="1" si="47"/>
        <v>8Bulan</v>
      </c>
      <c r="V297" s="186"/>
      <c r="W297" s="189" t="s">
        <v>1</v>
      </c>
      <c r="X297" s="217"/>
      <c r="Y297" s="190"/>
      <c r="Z297" s="207" t="s">
        <v>1440</v>
      </c>
      <c r="AA297" s="208" t="s">
        <v>1441</v>
      </c>
      <c r="AB297" s="191" t="s">
        <v>76</v>
      </c>
      <c r="AC297" s="190"/>
      <c r="AD297" s="190"/>
      <c r="AE297" s="190"/>
      <c r="AF297" s="190"/>
      <c r="AG297" s="190"/>
      <c r="AH297" s="190"/>
      <c r="AI297" s="190"/>
      <c r="AJ297" s="190"/>
      <c r="AK297" s="190"/>
      <c r="AL297" s="190"/>
      <c r="AM297" s="200" t="s">
        <v>2934</v>
      </c>
      <c r="AN297" s="189"/>
      <c r="AO297" s="193"/>
      <c r="AP297" s="193"/>
      <c r="AQ297" s="190"/>
      <c r="AR297" s="190"/>
      <c r="AS297" s="190"/>
      <c r="AT297" s="190"/>
      <c r="AU297" s="193"/>
      <c r="AV297" s="193"/>
      <c r="AW297" s="505" t="s">
        <v>1442</v>
      </c>
      <c r="AX297" s="200" t="s">
        <v>78</v>
      </c>
      <c r="AY297" s="190"/>
      <c r="AZ297" s="203"/>
      <c r="BA297" s="203"/>
      <c r="BB297" s="203"/>
      <c r="BC297" s="203"/>
      <c r="BD297" s="203"/>
      <c r="BE297" s="203"/>
      <c r="BF297" s="203"/>
      <c r="BG297" s="203"/>
      <c r="BH297" s="203"/>
      <c r="BI297" s="203"/>
      <c r="BJ297" s="203"/>
      <c r="BK297" s="203"/>
      <c r="BL297" s="203"/>
      <c r="BM297" s="203"/>
      <c r="BN297" s="203"/>
      <c r="BO297" s="203"/>
      <c r="BP297" s="203"/>
      <c r="BQ297" s="203"/>
      <c r="BR297" s="203"/>
      <c r="BS297" s="203"/>
      <c r="BT297" s="191"/>
      <c r="BU297" s="190"/>
      <c r="BV297" s="186">
        <v>12</v>
      </c>
      <c r="BW297" s="186">
        <v>0</v>
      </c>
      <c r="BX297" s="186">
        <f t="shared" si="49"/>
        <v>12</v>
      </c>
      <c r="BY297" s="186">
        <v>12</v>
      </c>
      <c r="BZ297" s="190"/>
      <c r="CA297" s="190"/>
      <c r="CB297" s="190"/>
    </row>
    <row r="298" spans="1:80" ht="15.75" customHeight="1">
      <c r="A298" s="186">
        <f t="shared" si="48"/>
        <v>289</v>
      </c>
      <c r="B298" s="217" t="s">
        <v>3090</v>
      </c>
      <c r="C298" s="334" t="s">
        <v>997</v>
      </c>
      <c r="D298" s="189" t="s">
        <v>5476</v>
      </c>
      <c r="E298" s="336" t="s">
        <v>5475</v>
      </c>
      <c r="F298" s="192" t="s">
        <v>12</v>
      </c>
      <c r="G298" s="186" t="s">
        <v>3180</v>
      </c>
      <c r="H298" s="186" t="s">
        <v>9</v>
      </c>
      <c r="I298" s="186" t="s">
        <v>446</v>
      </c>
      <c r="J298" s="192" t="s">
        <v>447</v>
      </c>
      <c r="K298" s="191"/>
      <c r="L298" s="190"/>
      <c r="M298" s="193" t="s">
        <v>85</v>
      </c>
      <c r="N298" s="220"/>
      <c r="O298" s="194"/>
      <c r="P298" s="492"/>
      <c r="Q298" s="196" t="str">
        <f t="shared" ca="1" si="44"/>
        <v>122 Tahun 2 Bulan</v>
      </c>
      <c r="R298" s="190"/>
      <c r="S298" s="206">
        <v>43172</v>
      </c>
      <c r="T298" s="198" t="str">
        <f t="shared" ca="1" si="46"/>
        <v>3Tahun</v>
      </c>
      <c r="U298" s="199" t="str">
        <f t="shared" ca="1" si="47"/>
        <v>12Bulan</v>
      </c>
      <c r="V298" s="186"/>
      <c r="W298" s="189"/>
      <c r="X298" s="217" t="s">
        <v>5474</v>
      </c>
      <c r="Y298" s="190"/>
      <c r="Z298" s="207"/>
      <c r="AA298" s="208"/>
      <c r="AB298" s="191"/>
      <c r="AC298" s="190"/>
      <c r="AD298" s="190"/>
      <c r="AE298" s="190"/>
      <c r="AF298" s="190"/>
      <c r="AG298" s="190"/>
      <c r="AH298" s="190"/>
      <c r="AI298" s="190"/>
      <c r="AJ298" s="190"/>
      <c r="AK298" s="190"/>
      <c r="AL298" s="190"/>
      <c r="AM298" s="200"/>
      <c r="AN298" s="189"/>
      <c r="AO298" s="193"/>
      <c r="AP298" s="193"/>
      <c r="AQ298" s="190"/>
      <c r="AR298" s="190"/>
      <c r="AS298" s="190"/>
      <c r="AT298" s="190"/>
      <c r="AU298" s="193"/>
      <c r="AV298" s="193"/>
      <c r="AW298" s="505"/>
      <c r="AX298" s="200"/>
      <c r="AY298" s="190"/>
      <c r="AZ298" s="203"/>
      <c r="BA298" s="203"/>
      <c r="BB298" s="203"/>
      <c r="BC298" s="203"/>
      <c r="BD298" s="203"/>
      <c r="BE298" s="203"/>
      <c r="BF298" s="203"/>
      <c r="BG298" s="203"/>
      <c r="BH298" s="203"/>
      <c r="BI298" s="203"/>
      <c r="BJ298" s="203"/>
      <c r="BK298" s="203"/>
      <c r="BL298" s="203"/>
      <c r="BM298" s="203"/>
      <c r="BN298" s="203"/>
      <c r="BO298" s="203"/>
      <c r="BP298" s="203"/>
      <c r="BQ298" s="203"/>
      <c r="BR298" s="203"/>
      <c r="BS298" s="203"/>
      <c r="BT298" s="191"/>
      <c r="BU298" s="190"/>
      <c r="BV298" s="186"/>
      <c r="BW298" s="186"/>
      <c r="BX298" s="186"/>
      <c r="BY298" s="186"/>
      <c r="BZ298" s="190"/>
      <c r="CA298" s="190"/>
      <c r="CB298" s="190"/>
    </row>
    <row r="299" spans="1:80" ht="15.75" customHeight="1">
      <c r="A299" s="186">
        <f t="shared" si="48"/>
        <v>290</v>
      </c>
      <c r="B299" s="217" t="s">
        <v>3090</v>
      </c>
      <c r="C299" s="334" t="s">
        <v>997</v>
      </c>
      <c r="D299" s="189" t="s">
        <v>5477</v>
      </c>
      <c r="E299" s="190" t="s">
        <v>5478</v>
      </c>
      <c r="F299" s="192" t="s">
        <v>12</v>
      </c>
      <c r="G299" s="186" t="s">
        <v>3180</v>
      </c>
      <c r="H299" s="186" t="s">
        <v>3213</v>
      </c>
      <c r="I299" s="202" t="s">
        <v>176</v>
      </c>
      <c r="J299" s="186" t="s">
        <v>3213</v>
      </c>
      <c r="K299" s="191"/>
      <c r="L299" s="190"/>
      <c r="M299" s="193" t="s">
        <v>85</v>
      </c>
      <c r="N299" s="220"/>
      <c r="O299" s="194"/>
      <c r="P299" s="492"/>
      <c r="Q299" s="196" t="str">
        <f t="shared" ca="1" si="44"/>
        <v>122 Tahun 2 Bulan</v>
      </c>
      <c r="R299" s="190"/>
      <c r="S299" s="206">
        <v>43311</v>
      </c>
      <c r="T299" s="198" t="str">
        <f t="shared" ca="1" si="46"/>
        <v>3Tahun</v>
      </c>
      <c r="U299" s="199" t="str">
        <f t="shared" ca="1" si="47"/>
        <v>7Bulan</v>
      </c>
      <c r="V299" s="186"/>
      <c r="W299" s="189"/>
      <c r="X299" s="217" t="s">
        <v>5479</v>
      </c>
      <c r="Y299" s="190"/>
      <c r="Z299" s="207"/>
      <c r="AA299" s="208"/>
      <c r="AB299" s="191"/>
      <c r="AC299" s="190"/>
      <c r="AD299" s="190"/>
      <c r="AE299" s="190"/>
      <c r="AF299" s="190"/>
      <c r="AG299" s="190"/>
      <c r="AH299" s="190"/>
      <c r="AI299" s="190"/>
      <c r="AJ299" s="190"/>
      <c r="AK299" s="190"/>
      <c r="AL299" s="190"/>
      <c r="AM299" s="200"/>
      <c r="AN299" s="189"/>
      <c r="AO299" s="193"/>
      <c r="AP299" s="193"/>
      <c r="AQ299" s="190"/>
      <c r="AR299" s="190"/>
      <c r="AS299" s="190"/>
      <c r="AT299" s="190"/>
      <c r="AU299" s="193"/>
      <c r="AV299" s="193"/>
      <c r="AW299" s="505"/>
      <c r="AX299" s="200"/>
      <c r="AY299" s="190"/>
      <c r="AZ299" s="203"/>
      <c r="BA299" s="203"/>
      <c r="BB299" s="203"/>
      <c r="BC299" s="203"/>
      <c r="BD299" s="203"/>
      <c r="BE299" s="203"/>
      <c r="BF299" s="203"/>
      <c r="BG299" s="203"/>
      <c r="BH299" s="203"/>
      <c r="BI299" s="203"/>
      <c r="BJ299" s="203"/>
      <c r="BK299" s="203"/>
      <c r="BL299" s="203"/>
      <c r="BM299" s="203"/>
      <c r="BN299" s="203"/>
      <c r="BO299" s="203"/>
      <c r="BP299" s="203"/>
      <c r="BQ299" s="203"/>
      <c r="BR299" s="203"/>
      <c r="BS299" s="203"/>
      <c r="BT299" s="191"/>
      <c r="BU299" s="190"/>
      <c r="BV299" s="186"/>
      <c r="BW299" s="186"/>
      <c r="BX299" s="186"/>
      <c r="BY299" s="186"/>
      <c r="BZ299" s="190"/>
      <c r="CA299" s="190"/>
      <c r="CB299" s="190"/>
    </row>
    <row r="300" spans="1:80" ht="15.75" customHeight="1">
      <c r="A300" s="186">
        <f t="shared" si="48"/>
        <v>291</v>
      </c>
      <c r="B300" s="217" t="s">
        <v>3090</v>
      </c>
      <c r="C300" s="228" t="s">
        <v>3500</v>
      </c>
      <c r="D300" s="217" t="s">
        <v>2607</v>
      </c>
      <c r="E300" s="190" t="s">
        <v>3156</v>
      </c>
      <c r="F300" s="191" t="s">
        <v>12</v>
      </c>
      <c r="G300" s="186" t="s">
        <v>3180</v>
      </c>
      <c r="H300" s="263"/>
      <c r="I300" s="340"/>
      <c r="J300" s="263"/>
      <c r="K300" s="263"/>
      <c r="L300" s="190" t="s">
        <v>412</v>
      </c>
      <c r="M300" s="202" t="s">
        <v>85</v>
      </c>
      <c r="N300" s="193" t="s">
        <v>2604</v>
      </c>
      <c r="O300" s="193" t="s">
        <v>2608</v>
      </c>
      <c r="P300" s="491">
        <v>22873</v>
      </c>
      <c r="Q300" s="196" t="str">
        <f t="shared" ca="1" si="44"/>
        <v>59 Tahun 6 Bulan</v>
      </c>
      <c r="R300" s="239"/>
      <c r="S300" s="239">
        <v>39284</v>
      </c>
      <c r="T300" s="198" t="str">
        <f t="shared" ca="1" si="46"/>
        <v>14Tahun</v>
      </c>
      <c r="U300" s="199" t="str">
        <f t="shared" ca="1" si="47"/>
        <v>7Bulan</v>
      </c>
      <c r="V300" s="186"/>
      <c r="W300" s="209" t="s">
        <v>1</v>
      </c>
      <c r="X300" s="217" t="s">
        <v>412</v>
      </c>
      <c r="Y300" s="190" t="s">
        <v>412</v>
      </c>
      <c r="Z300" s="226" t="s">
        <v>2609</v>
      </c>
      <c r="AA300" s="331">
        <v>0</v>
      </c>
      <c r="AB300" s="193" t="s">
        <v>76</v>
      </c>
      <c r="AC300" s="190" t="s">
        <v>412</v>
      </c>
      <c r="AD300" s="219" t="s">
        <v>412</v>
      </c>
      <c r="AE300" s="219" t="s">
        <v>412</v>
      </c>
      <c r="AF300" s="219" t="s">
        <v>412</v>
      </c>
      <c r="AG300" s="219" t="s">
        <v>412</v>
      </c>
      <c r="AH300" s="219" t="s">
        <v>412</v>
      </c>
      <c r="AI300" s="219" t="s">
        <v>412</v>
      </c>
      <c r="AJ300" s="219" t="s">
        <v>412</v>
      </c>
      <c r="AK300" s="219" t="s">
        <v>412</v>
      </c>
      <c r="AL300" s="219" t="s">
        <v>412</v>
      </c>
      <c r="AM300" s="361" t="s">
        <v>2610</v>
      </c>
      <c r="AN300" s="189" t="s">
        <v>2611</v>
      </c>
      <c r="AO300" s="223" t="s">
        <v>2612</v>
      </c>
      <c r="AP300" s="223" t="s">
        <v>2613</v>
      </c>
      <c r="AQ300" s="190" t="s">
        <v>412</v>
      </c>
      <c r="AR300" s="190" t="s">
        <v>412</v>
      </c>
      <c r="AS300" s="190" t="s">
        <v>412</v>
      </c>
      <c r="AT300" s="190" t="s">
        <v>412</v>
      </c>
      <c r="AU300" s="223" t="s">
        <v>412</v>
      </c>
      <c r="AV300" s="223" t="s">
        <v>412</v>
      </c>
      <c r="AW300" s="509" t="s">
        <v>2614</v>
      </c>
      <c r="AX300" s="200" t="s">
        <v>78</v>
      </c>
      <c r="AY300" s="190"/>
      <c r="AZ300" s="203"/>
      <c r="BA300" s="203"/>
      <c r="BB300" s="203"/>
      <c r="BC300" s="203"/>
      <c r="BD300" s="203"/>
      <c r="BE300" s="203"/>
      <c r="BF300" s="203"/>
      <c r="BG300" s="203"/>
      <c r="BH300" s="203"/>
      <c r="BI300" s="203"/>
      <c r="BJ300" s="203"/>
      <c r="BK300" s="203"/>
      <c r="BL300" s="203"/>
      <c r="BM300" s="203"/>
      <c r="BN300" s="203"/>
      <c r="BO300" s="203"/>
      <c r="BP300" s="203"/>
      <c r="BQ300" s="203"/>
      <c r="BR300" s="203"/>
      <c r="BS300" s="203"/>
      <c r="BT300" s="227" t="s">
        <v>412</v>
      </c>
      <c r="BU300" s="190"/>
      <c r="BV300" s="186">
        <v>12</v>
      </c>
      <c r="BW300" s="186">
        <v>0</v>
      </c>
      <c r="BX300" s="186">
        <f>BV300-BW300</f>
        <v>12</v>
      </c>
      <c r="BY300" s="186">
        <v>12</v>
      </c>
      <c r="BZ300" s="190"/>
      <c r="CA300" s="190"/>
      <c r="CB300" s="190"/>
    </row>
    <row r="301" spans="1:80" s="159" customFormat="1" ht="15.75" customHeight="1">
      <c r="A301" s="186">
        <f t="shared" si="48"/>
        <v>292</v>
      </c>
      <c r="B301" s="217" t="s">
        <v>3090</v>
      </c>
      <c r="C301" s="228" t="s">
        <v>3501</v>
      </c>
      <c r="D301" s="217" t="s">
        <v>2615</v>
      </c>
      <c r="E301" s="190" t="s">
        <v>2669</v>
      </c>
      <c r="F301" s="191" t="s">
        <v>12</v>
      </c>
      <c r="G301" s="186" t="s">
        <v>3180</v>
      </c>
      <c r="H301" s="263"/>
      <c r="I301" s="340"/>
      <c r="J301" s="263"/>
      <c r="K301" s="263"/>
      <c r="L301" s="190" t="s">
        <v>412</v>
      </c>
      <c r="M301" s="202" t="s">
        <v>85</v>
      </c>
      <c r="N301" s="193" t="s">
        <v>110</v>
      </c>
      <c r="O301" s="193" t="s">
        <v>2616</v>
      </c>
      <c r="P301" s="491">
        <v>30922</v>
      </c>
      <c r="Q301" s="196" t="str">
        <f t="shared" ca="1" si="44"/>
        <v>37 Tahun 6 Bulan</v>
      </c>
      <c r="R301" s="239"/>
      <c r="S301" s="239">
        <v>40513</v>
      </c>
      <c r="T301" s="198" t="str">
        <f t="shared" ca="1" si="46"/>
        <v>11Tahun</v>
      </c>
      <c r="U301" s="199" t="str">
        <f t="shared" ca="1" si="47"/>
        <v>3Bulan</v>
      </c>
      <c r="V301" s="186"/>
      <c r="W301" s="209" t="s">
        <v>1</v>
      </c>
      <c r="X301" s="217" t="s">
        <v>412</v>
      </c>
      <c r="Y301" s="190" t="s">
        <v>412</v>
      </c>
      <c r="Z301" s="226" t="s">
        <v>2617</v>
      </c>
      <c r="AA301" s="331">
        <v>0</v>
      </c>
      <c r="AB301" s="193" t="s">
        <v>76</v>
      </c>
      <c r="AC301" s="190" t="s">
        <v>412</v>
      </c>
      <c r="AD301" s="190" t="s">
        <v>412</v>
      </c>
      <c r="AE301" s="190" t="s">
        <v>412</v>
      </c>
      <c r="AF301" s="190" t="s">
        <v>412</v>
      </c>
      <c r="AG301" s="190" t="s">
        <v>412</v>
      </c>
      <c r="AH301" s="190" t="s">
        <v>412</v>
      </c>
      <c r="AI301" s="190" t="s">
        <v>412</v>
      </c>
      <c r="AJ301" s="190" t="s">
        <v>412</v>
      </c>
      <c r="AK301" s="190" t="s">
        <v>412</v>
      </c>
      <c r="AL301" s="190" t="s">
        <v>412</v>
      </c>
      <c r="AM301" s="361"/>
      <c r="AN301" s="189" t="s">
        <v>2618</v>
      </c>
      <c r="AO301" s="223" t="s">
        <v>2619</v>
      </c>
      <c r="AP301" s="226" t="s">
        <v>2617</v>
      </c>
      <c r="AQ301" s="190"/>
      <c r="AR301" s="190"/>
      <c r="AS301" s="190"/>
      <c r="AT301" s="190"/>
      <c r="AU301" s="223"/>
      <c r="AV301" s="223"/>
      <c r="AW301" s="509" t="s">
        <v>2620</v>
      </c>
      <c r="AX301" s="200" t="s">
        <v>78</v>
      </c>
      <c r="AY301" s="190"/>
      <c r="AZ301" s="203"/>
      <c r="BA301" s="203"/>
      <c r="BB301" s="203"/>
      <c r="BC301" s="203"/>
      <c r="BD301" s="203"/>
      <c r="BE301" s="203"/>
      <c r="BF301" s="203"/>
      <c r="BG301" s="203"/>
      <c r="BH301" s="203"/>
      <c r="BI301" s="203"/>
      <c r="BJ301" s="203"/>
      <c r="BK301" s="203"/>
      <c r="BL301" s="203"/>
      <c r="BM301" s="203"/>
      <c r="BN301" s="203"/>
      <c r="BO301" s="203"/>
      <c r="BP301" s="203"/>
      <c r="BQ301" s="203"/>
      <c r="BR301" s="203"/>
      <c r="BS301" s="203"/>
      <c r="BT301" s="227" t="s">
        <v>2621</v>
      </c>
      <c r="BU301" s="190"/>
      <c r="BV301" s="186">
        <v>12</v>
      </c>
      <c r="BW301" s="186">
        <v>0</v>
      </c>
      <c r="BX301" s="186">
        <f>BV301-BW301</f>
        <v>12</v>
      </c>
      <c r="BY301" s="186">
        <v>12</v>
      </c>
      <c r="BZ301" s="190"/>
      <c r="CA301" s="190"/>
      <c r="CB301" s="190"/>
    </row>
    <row r="302" spans="1:80" ht="15.75" customHeight="1">
      <c r="A302" s="186">
        <f t="shared" si="48"/>
        <v>293</v>
      </c>
      <c r="B302" s="217" t="s">
        <v>3090</v>
      </c>
      <c r="C302" s="228" t="s">
        <v>3502</v>
      </c>
      <c r="D302" s="217" t="s">
        <v>2622</v>
      </c>
      <c r="E302" s="190" t="s">
        <v>3157</v>
      </c>
      <c r="F302" s="191" t="s">
        <v>12</v>
      </c>
      <c r="G302" s="186" t="s">
        <v>3180</v>
      </c>
      <c r="H302" s="186"/>
      <c r="I302" s="202"/>
      <c r="J302" s="186"/>
      <c r="K302" s="186"/>
      <c r="L302" s="190"/>
      <c r="M302" s="202" t="s">
        <v>85</v>
      </c>
      <c r="N302" s="205" t="s">
        <v>2604</v>
      </c>
      <c r="O302" s="193" t="s">
        <v>2623</v>
      </c>
      <c r="P302" s="491">
        <v>30310</v>
      </c>
      <c r="Q302" s="196" t="str">
        <f t="shared" ref="Q302:Q322" ca="1" si="50">(DATEDIF($P302,NOW(),"Y")&amp;" Tahun ")&amp;(DATEDIF($P302,NOW(),"YM")&amp;" Bulan")</f>
        <v>39 Tahun 2 Bulan</v>
      </c>
      <c r="R302" s="239"/>
      <c r="S302" s="239">
        <v>39352</v>
      </c>
      <c r="T302" s="198" t="str">
        <f t="shared" ca="1" si="46"/>
        <v>14Tahun</v>
      </c>
      <c r="U302" s="199" t="str">
        <f t="shared" ca="1" si="47"/>
        <v>5Bulan</v>
      </c>
      <c r="V302" s="186"/>
      <c r="W302" s="209" t="s">
        <v>1</v>
      </c>
      <c r="X302" s="217" t="s">
        <v>412</v>
      </c>
      <c r="Y302" s="190" t="s">
        <v>412</v>
      </c>
      <c r="Z302" s="226" t="s">
        <v>2624</v>
      </c>
      <c r="AA302" s="201">
        <v>0</v>
      </c>
      <c r="AB302" s="193" t="s">
        <v>76</v>
      </c>
      <c r="AC302" s="190" t="s">
        <v>412</v>
      </c>
      <c r="AD302" s="219"/>
      <c r="AE302" s="190"/>
      <c r="AF302" s="219"/>
      <c r="AG302" s="190"/>
      <c r="AH302" s="219"/>
      <c r="AI302" s="190"/>
      <c r="AJ302" s="190"/>
      <c r="AK302" s="190"/>
      <c r="AL302" s="190"/>
      <c r="AM302" s="361"/>
      <c r="AN302" s="189" t="s">
        <v>2626</v>
      </c>
      <c r="AO302" s="223" t="s">
        <v>2625</v>
      </c>
      <c r="AP302" s="226" t="s">
        <v>2624</v>
      </c>
      <c r="AQ302" s="190"/>
      <c r="AR302" s="190"/>
      <c r="AS302" s="190"/>
      <c r="AT302" s="190"/>
      <c r="AU302" s="223"/>
      <c r="AV302" s="223"/>
      <c r="AW302" s="509" t="s">
        <v>2627</v>
      </c>
      <c r="AX302" s="200" t="s">
        <v>78</v>
      </c>
      <c r="AY302" s="190"/>
      <c r="AZ302" s="203"/>
      <c r="BA302" s="203"/>
      <c r="BB302" s="203"/>
      <c r="BC302" s="203"/>
      <c r="BD302" s="203"/>
      <c r="BE302" s="203"/>
      <c r="BF302" s="203"/>
      <c r="BG302" s="203"/>
      <c r="BH302" s="203"/>
      <c r="BI302" s="203"/>
      <c r="BJ302" s="203"/>
      <c r="BK302" s="203"/>
      <c r="BL302" s="203"/>
      <c r="BM302" s="203"/>
      <c r="BN302" s="203"/>
      <c r="BO302" s="203"/>
      <c r="BP302" s="203"/>
      <c r="BQ302" s="203"/>
      <c r="BR302" s="203"/>
      <c r="BS302" s="203"/>
      <c r="BT302" s="227" t="s">
        <v>2628</v>
      </c>
      <c r="BU302" s="190"/>
      <c r="BV302" s="186">
        <v>12</v>
      </c>
      <c r="BW302" s="186">
        <v>0</v>
      </c>
      <c r="BX302" s="186">
        <f>BV302-BW302</f>
        <v>12</v>
      </c>
      <c r="BY302" s="186">
        <v>12</v>
      </c>
      <c r="BZ302" s="190"/>
      <c r="CA302" s="190"/>
      <c r="CB302" s="190"/>
    </row>
    <row r="303" spans="1:80" ht="15.75" customHeight="1">
      <c r="A303" s="186">
        <f t="shared" si="48"/>
        <v>294</v>
      </c>
      <c r="B303" s="217" t="s">
        <v>358</v>
      </c>
      <c r="C303" s="144" t="s">
        <v>1412</v>
      </c>
      <c r="D303" s="189" t="s">
        <v>1413</v>
      </c>
      <c r="E303" s="190" t="s">
        <v>2717</v>
      </c>
      <c r="F303" s="191" t="s">
        <v>12</v>
      </c>
      <c r="G303" s="186" t="s">
        <v>1930</v>
      </c>
      <c r="H303" s="186" t="s">
        <v>877</v>
      </c>
      <c r="I303" s="186" t="s">
        <v>2354</v>
      </c>
      <c r="J303" s="192" t="s">
        <v>913</v>
      </c>
      <c r="K303" s="192" t="s">
        <v>2884</v>
      </c>
      <c r="L303" s="190" t="s">
        <v>412</v>
      </c>
      <c r="M303" s="202" t="s">
        <v>70</v>
      </c>
      <c r="N303" s="212" t="s">
        <v>2604</v>
      </c>
      <c r="O303" s="194" t="s">
        <v>72</v>
      </c>
      <c r="P303" s="492">
        <v>31831</v>
      </c>
      <c r="Q303" s="196" t="str">
        <f t="shared" ca="1" si="50"/>
        <v>35 Tahun 0 Bulan</v>
      </c>
      <c r="R303" s="186"/>
      <c r="S303" s="206">
        <v>44277</v>
      </c>
      <c r="T303" s="198" t="str">
        <f t="shared" ca="1" si="46"/>
        <v>0Tahun</v>
      </c>
      <c r="U303" s="199" t="str">
        <f t="shared" ca="1" si="47"/>
        <v>11Bulan</v>
      </c>
      <c r="V303" s="186" t="s">
        <v>73</v>
      </c>
      <c r="W303" s="200" t="s">
        <v>111</v>
      </c>
      <c r="X303" s="217"/>
      <c r="Y303" s="190"/>
      <c r="Z303" s="207" t="s">
        <v>1414</v>
      </c>
      <c r="AA303" s="201" t="s">
        <v>1415</v>
      </c>
      <c r="AB303" s="202" t="s">
        <v>76</v>
      </c>
      <c r="AC303" s="190"/>
      <c r="AD303" s="190"/>
      <c r="AE303" s="190"/>
      <c r="AF303" s="190"/>
      <c r="AG303" s="190"/>
      <c r="AH303" s="190"/>
      <c r="AI303" s="190"/>
      <c r="AJ303" s="190"/>
      <c r="AK303" s="190"/>
      <c r="AL303" s="190"/>
      <c r="AM303" s="229" t="s">
        <v>2474</v>
      </c>
      <c r="AN303" s="189" t="s">
        <v>1416</v>
      </c>
      <c r="AO303" s="193"/>
      <c r="AP303" s="193" t="s">
        <v>1417</v>
      </c>
      <c r="AQ303" s="190"/>
      <c r="AR303" s="190"/>
      <c r="AS303" s="190"/>
      <c r="AT303" s="190"/>
      <c r="AU303" s="193"/>
      <c r="AV303" s="193"/>
      <c r="AW303" s="505" t="s">
        <v>1418</v>
      </c>
      <c r="AX303" s="200" t="s">
        <v>1419</v>
      </c>
      <c r="AY303" s="190"/>
      <c r="AZ303" s="203"/>
      <c r="BA303" s="203"/>
      <c r="BB303" s="203"/>
      <c r="BC303" s="203"/>
      <c r="BD303" s="203"/>
      <c r="BE303" s="203"/>
      <c r="BF303" s="203"/>
      <c r="BG303" s="203"/>
      <c r="BH303" s="203"/>
      <c r="BI303" s="203"/>
      <c r="BJ303" s="203"/>
      <c r="BK303" s="203"/>
      <c r="BL303" s="203"/>
      <c r="BM303" s="203"/>
      <c r="BN303" s="203"/>
      <c r="BO303" s="203"/>
      <c r="BP303" s="203"/>
      <c r="BQ303" s="203"/>
      <c r="BR303" s="203"/>
      <c r="BS303" s="203"/>
      <c r="BT303" s="211" t="s">
        <v>1420</v>
      </c>
      <c r="BU303" s="190"/>
      <c r="BV303" s="186">
        <v>0</v>
      </c>
      <c r="BW303" s="186">
        <v>0</v>
      </c>
      <c r="BX303" s="186">
        <f>BV303-BW303</f>
        <v>0</v>
      </c>
      <c r="BY303" s="186">
        <f>12-2</f>
        <v>10</v>
      </c>
      <c r="BZ303" s="190"/>
      <c r="CA303" s="190"/>
      <c r="CB303" s="190"/>
    </row>
    <row r="304" spans="1:80" ht="15.75" customHeight="1">
      <c r="A304" s="186">
        <f t="shared" si="48"/>
        <v>295</v>
      </c>
      <c r="B304" s="217" t="s">
        <v>358</v>
      </c>
      <c r="C304" s="334" t="s">
        <v>997</v>
      </c>
      <c r="D304" s="189" t="s">
        <v>5480</v>
      </c>
      <c r="E304" s="190" t="s">
        <v>5481</v>
      </c>
      <c r="F304" s="193" t="s">
        <v>12</v>
      </c>
      <c r="G304" s="186" t="s">
        <v>3181</v>
      </c>
      <c r="H304" s="186" t="s">
        <v>9</v>
      </c>
      <c r="I304" s="186" t="s">
        <v>446</v>
      </c>
      <c r="J304" s="192" t="s">
        <v>447</v>
      </c>
      <c r="K304" s="192" t="s">
        <v>3379</v>
      </c>
      <c r="L304" s="190" t="s">
        <v>4707</v>
      </c>
      <c r="M304" s="202" t="s">
        <v>70</v>
      </c>
      <c r="N304" s="212"/>
      <c r="O304" s="194"/>
      <c r="P304" s="492"/>
      <c r="Q304" s="196" t="str">
        <f t="shared" ca="1" si="50"/>
        <v>122 Tahun 2 Bulan</v>
      </c>
      <c r="R304" s="186"/>
      <c r="S304" s="206">
        <v>43439</v>
      </c>
      <c r="T304" s="198" t="str">
        <f t="shared" ca="1" si="46"/>
        <v>3Tahun</v>
      </c>
      <c r="U304" s="199" t="str">
        <f t="shared" ca="1" si="47"/>
        <v>3Bulan</v>
      </c>
      <c r="V304" s="186"/>
      <c r="W304" s="189" t="s">
        <v>448</v>
      </c>
      <c r="X304" s="217" t="s">
        <v>5484</v>
      </c>
      <c r="Y304" s="190"/>
      <c r="Z304" s="207"/>
      <c r="AA304" s="201"/>
      <c r="AB304" s="202"/>
      <c r="AC304" s="190"/>
      <c r="AD304" s="190"/>
      <c r="AE304" s="190"/>
      <c r="AF304" s="190"/>
      <c r="AG304" s="190"/>
      <c r="AH304" s="190"/>
      <c r="AI304" s="190"/>
      <c r="AJ304" s="190"/>
      <c r="AK304" s="190"/>
      <c r="AL304" s="190"/>
      <c r="AM304" s="229"/>
      <c r="AN304" s="189"/>
      <c r="AO304" s="193"/>
      <c r="AP304" s="193"/>
      <c r="AQ304" s="190"/>
      <c r="AR304" s="190"/>
      <c r="AS304" s="190"/>
      <c r="AT304" s="190"/>
      <c r="AU304" s="193"/>
      <c r="AV304" s="193"/>
      <c r="AW304" s="505"/>
      <c r="AX304" s="200"/>
      <c r="AY304" s="190"/>
      <c r="AZ304" s="203"/>
      <c r="BA304" s="203"/>
      <c r="BB304" s="203"/>
      <c r="BC304" s="203"/>
      <c r="BD304" s="203"/>
      <c r="BE304" s="203"/>
      <c r="BF304" s="203"/>
      <c r="BG304" s="203"/>
      <c r="BH304" s="203"/>
      <c r="BI304" s="203"/>
      <c r="BJ304" s="203"/>
      <c r="BK304" s="203"/>
      <c r="BL304" s="203"/>
      <c r="BM304" s="203"/>
      <c r="BN304" s="203"/>
      <c r="BO304" s="203"/>
      <c r="BP304" s="203"/>
      <c r="BQ304" s="203"/>
      <c r="BR304" s="203"/>
      <c r="BS304" s="203"/>
      <c r="BT304" s="211"/>
      <c r="BU304" s="190"/>
      <c r="BV304" s="186"/>
      <c r="BW304" s="186"/>
      <c r="BX304" s="186"/>
      <c r="BY304" s="186"/>
      <c r="BZ304" s="190"/>
      <c r="CA304" s="190"/>
      <c r="CB304" s="190"/>
    </row>
    <row r="305" spans="1:80" ht="15.75" customHeight="1">
      <c r="A305" s="186">
        <f t="shared" ref="A305:A336" si="51">A304+1</f>
        <v>296</v>
      </c>
      <c r="B305" s="189" t="s">
        <v>358</v>
      </c>
      <c r="C305" s="144" t="s">
        <v>484</v>
      </c>
      <c r="D305" s="189" t="s">
        <v>3994</v>
      </c>
      <c r="E305" s="190" t="s">
        <v>485</v>
      </c>
      <c r="F305" s="193" t="s">
        <v>12</v>
      </c>
      <c r="G305" s="186" t="s">
        <v>3181</v>
      </c>
      <c r="H305" s="186" t="s">
        <v>9</v>
      </c>
      <c r="I305" s="186" t="s">
        <v>446</v>
      </c>
      <c r="J305" s="192" t="s">
        <v>447</v>
      </c>
      <c r="K305" s="192" t="s">
        <v>1212</v>
      </c>
      <c r="L305" s="190" t="s">
        <v>5347</v>
      </c>
      <c r="M305" s="193" t="s">
        <v>70</v>
      </c>
      <c r="N305" s="212" t="s">
        <v>2604</v>
      </c>
      <c r="O305" s="194" t="s">
        <v>87</v>
      </c>
      <c r="P305" s="492">
        <v>34368</v>
      </c>
      <c r="Q305" s="196" t="str">
        <f t="shared" ca="1" si="50"/>
        <v>28 Tahun 1 Bulan</v>
      </c>
      <c r="R305" s="236">
        <v>43998</v>
      </c>
      <c r="S305" s="236">
        <v>43998</v>
      </c>
      <c r="T305" s="198" t="str">
        <f t="shared" ca="1" si="46"/>
        <v>1Tahun</v>
      </c>
      <c r="U305" s="199" t="str">
        <f t="shared" ca="1" si="47"/>
        <v>8Bulan</v>
      </c>
      <c r="V305" s="186" t="s">
        <v>73</v>
      </c>
      <c r="W305" s="189" t="s">
        <v>448</v>
      </c>
      <c r="X305" s="217" t="s">
        <v>5485</v>
      </c>
      <c r="Y305" s="190"/>
      <c r="Z305" s="207" t="s">
        <v>487</v>
      </c>
      <c r="AA305" s="208" t="s">
        <v>488</v>
      </c>
      <c r="AB305" s="191" t="s">
        <v>451</v>
      </c>
      <c r="AC305" s="190"/>
      <c r="AD305" s="190"/>
      <c r="AE305" s="190"/>
      <c r="AF305" s="190"/>
      <c r="AG305" s="190"/>
      <c r="AH305" s="190"/>
      <c r="AI305" s="190"/>
      <c r="AJ305" s="190"/>
      <c r="AK305" s="190"/>
      <c r="AL305" s="190"/>
      <c r="AM305" s="209"/>
      <c r="AN305" s="189"/>
      <c r="AO305" s="193"/>
      <c r="AP305" s="193"/>
      <c r="AQ305" s="190"/>
      <c r="AR305" s="190"/>
      <c r="AS305" s="190"/>
      <c r="AT305" s="190"/>
      <c r="AU305" s="193"/>
      <c r="AV305" s="193"/>
      <c r="AW305" s="505" t="s">
        <v>489</v>
      </c>
      <c r="AX305" s="207" t="s">
        <v>490</v>
      </c>
      <c r="AY305" s="190"/>
      <c r="AZ305" s="203"/>
      <c r="BA305" s="203"/>
      <c r="BB305" s="203"/>
      <c r="BC305" s="203"/>
      <c r="BD305" s="203"/>
      <c r="BE305" s="203"/>
      <c r="BF305" s="203"/>
      <c r="BG305" s="203"/>
      <c r="BH305" s="203"/>
      <c r="BI305" s="203"/>
      <c r="BJ305" s="203"/>
      <c r="BK305" s="203"/>
      <c r="BL305" s="203"/>
      <c r="BM305" s="203"/>
      <c r="BN305" s="203"/>
      <c r="BO305" s="203"/>
      <c r="BP305" s="203"/>
      <c r="BQ305" s="203"/>
      <c r="BR305" s="203"/>
      <c r="BS305" s="203"/>
      <c r="BT305" s="191"/>
      <c r="BU305" s="190"/>
      <c r="BV305" s="186">
        <v>7</v>
      </c>
      <c r="BW305" s="186">
        <v>0</v>
      </c>
      <c r="BX305" s="186">
        <f>BV305-BW305</f>
        <v>7</v>
      </c>
      <c r="BY305" s="186">
        <v>12</v>
      </c>
      <c r="BZ305" s="190"/>
      <c r="CA305" s="190"/>
      <c r="CB305" s="190"/>
    </row>
    <row r="306" spans="1:80" ht="15.75" customHeight="1">
      <c r="A306" s="186">
        <f t="shared" si="51"/>
        <v>297</v>
      </c>
      <c r="B306" s="189" t="s">
        <v>358</v>
      </c>
      <c r="C306" s="228" t="s">
        <v>3491</v>
      </c>
      <c r="D306" s="189" t="s">
        <v>3993</v>
      </c>
      <c r="E306" s="190" t="s">
        <v>3208</v>
      </c>
      <c r="F306" s="193" t="s">
        <v>12</v>
      </c>
      <c r="G306" s="186" t="s">
        <v>3181</v>
      </c>
      <c r="H306" s="186" t="s">
        <v>9</v>
      </c>
      <c r="I306" s="186" t="s">
        <v>446</v>
      </c>
      <c r="J306" s="192" t="s">
        <v>447</v>
      </c>
      <c r="K306" s="192" t="s">
        <v>1212</v>
      </c>
      <c r="L306" s="190" t="s">
        <v>5347</v>
      </c>
      <c r="M306" s="193" t="s">
        <v>85</v>
      </c>
      <c r="N306" s="212" t="s">
        <v>71</v>
      </c>
      <c r="O306" s="194"/>
      <c r="P306" s="492"/>
      <c r="Q306" s="196" t="str">
        <f t="shared" ca="1" si="50"/>
        <v>122 Tahun 2 Bulan</v>
      </c>
      <c r="R306" s="236"/>
      <c r="S306" s="206">
        <v>44068</v>
      </c>
      <c r="T306" s="198" t="str">
        <f t="shared" ca="1" si="46"/>
        <v>1Tahun</v>
      </c>
      <c r="U306" s="199" t="str">
        <f t="shared" ca="1" si="47"/>
        <v>6Bulan</v>
      </c>
      <c r="V306" s="186" t="s">
        <v>73</v>
      </c>
      <c r="W306" s="189" t="s">
        <v>448</v>
      </c>
      <c r="X306" s="217" t="s">
        <v>5486</v>
      </c>
      <c r="Y306" s="312" t="s">
        <v>4983</v>
      </c>
      <c r="Z306" s="207"/>
      <c r="AA306" s="208" t="s">
        <v>3998</v>
      </c>
      <c r="AB306" s="261"/>
      <c r="AC306" s="190"/>
      <c r="AD306" s="190"/>
      <c r="AE306" s="190"/>
      <c r="AF306" s="190"/>
      <c r="AG306" s="190"/>
      <c r="AH306" s="190"/>
      <c r="AI306" s="190"/>
      <c r="AJ306" s="190"/>
      <c r="AK306" s="190"/>
      <c r="AL306" s="190"/>
      <c r="AM306" s="477" t="s">
        <v>4984</v>
      </c>
      <c r="AN306" s="189"/>
      <c r="AO306" s="193"/>
      <c r="AP306" s="193"/>
      <c r="AQ306" s="190"/>
      <c r="AR306" s="190"/>
      <c r="AS306" s="190"/>
      <c r="AT306" s="190"/>
      <c r="AU306" s="193"/>
      <c r="AV306" s="193"/>
      <c r="AW306" s="515" t="s">
        <v>4981</v>
      </c>
      <c r="AX306" s="312" t="s">
        <v>4982</v>
      </c>
      <c r="AY306" s="190"/>
      <c r="AZ306" s="203"/>
      <c r="BA306" s="203"/>
      <c r="BB306" s="203"/>
      <c r="BC306" s="203"/>
      <c r="BD306" s="203"/>
      <c r="BE306" s="203"/>
      <c r="BF306" s="203"/>
      <c r="BG306" s="203"/>
      <c r="BH306" s="203"/>
      <c r="BI306" s="203"/>
      <c r="BJ306" s="203"/>
      <c r="BK306" s="203"/>
      <c r="BL306" s="203"/>
      <c r="BM306" s="203"/>
      <c r="BN306" s="203"/>
      <c r="BO306" s="203"/>
      <c r="BP306" s="203"/>
      <c r="BQ306" s="203"/>
      <c r="BR306" s="203"/>
      <c r="BS306" s="203"/>
      <c r="BT306" s="191"/>
      <c r="BU306" s="190"/>
      <c r="BV306" s="186">
        <v>5</v>
      </c>
      <c r="BW306" s="186">
        <v>0</v>
      </c>
      <c r="BX306" s="186">
        <f>BV306-BW306</f>
        <v>5</v>
      </c>
      <c r="BY306" s="186">
        <v>12</v>
      </c>
      <c r="BZ306" s="190"/>
      <c r="CA306" s="190"/>
      <c r="CB306" s="190"/>
    </row>
    <row r="307" spans="1:80" ht="15.75" customHeight="1">
      <c r="A307" s="186">
        <f t="shared" si="51"/>
        <v>298</v>
      </c>
      <c r="B307" s="217" t="s">
        <v>358</v>
      </c>
      <c r="C307" s="228" t="s">
        <v>3466</v>
      </c>
      <c r="D307" s="189" t="s">
        <v>4101</v>
      </c>
      <c r="E307" s="190" t="s">
        <v>3203</v>
      </c>
      <c r="F307" s="193" t="s">
        <v>12</v>
      </c>
      <c r="G307" s="186" t="s">
        <v>3181</v>
      </c>
      <c r="H307" s="186" t="s">
        <v>9</v>
      </c>
      <c r="I307" s="186" t="s">
        <v>446</v>
      </c>
      <c r="J307" s="192" t="s">
        <v>447</v>
      </c>
      <c r="K307" s="192" t="s">
        <v>1212</v>
      </c>
      <c r="L307" s="190" t="s">
        <v>5347</v>
      </c>
      <c r="M307" s="193" t="s">
        <v>85</v>
      </c>
      <c r="N307" s="212"/>
      <c r="O307" s="194"/>
      <c r="P307" s="492"/>
      <c r="Q307" s="196" t="str">
        <f t="shared" ca="1" si="50"/>
        <v>122 Tahun 2 Bulan</v>
      </c>
      <c r="R307" s="236"/>
      <c r="S307" s="197">
        <v>44071</v>
      </c>
      <c r="T307" s="198" t="str">
        <f t="shared" ca="1" si="46"/>
        <v>1Tahun</v>
      </c>
      <c r="U307" s="199" t="str">
        <f t="shared" ca="1" si="47"/>
        <v>6Bulan</v>
      </c>
      <c r="V307" s="186"/>
      <c r="W307" s="189" t="s">
        <v>448</v>
      </c>
      <c r="X307" s="312" t="s">
        <v>5482</v>
      </c>
      <c r="Y307" s="312"/>
      <c r="Z307" s="207"/>
      <c r="AA307" s="201" t="s">
        <v>5483</v>
      </c>
      <c r="AB307" s="261" t="s">
        <v>76</v>
      </c>
      <c r="AC307" s="190"/>
      <c r="AD307" s="190"/>
      <c r="AE307" s="190"/>
      <c r="AF307" s="190"/>
      <c r="AG307" s="190"/>
      <c r="AH307" s="190"/>
      <c r="AI307" s="190"/>
      <c r="AJ307" s="190"/>
      <c r="AK307" s="190"/>
      <c r="AL307" s="190"/>
      <c r="AM307" s="477"/>
      <c r="AN307" s="189"/>
      <c r="AO307" s="193"/>
      <c r="AP307" s="193"/>
      <c r="AQ307" s="190"/>
      <c r="AR307" s="190"/>
      <c r="AS307" s="190"/>
      <c r="AT307" s="190"/>
      <c r="AU307" s="193"/>
      <c r="AV307" s="193"/>
      <c r="AW307" s="515"/>
      <c r="AX307" s="312"/>
      <c r="AY307" s="190"/>
      <c r="AZ307" s="203"/>
      <c r="BA307" s="203"/>
      <c r="BB307" s="203"/>
      <c r="BC307" s="203"/>
      <c r="BD307" s="203"/>
      <c r="BE307" s="203"/>
      <c r="BF307" s="203"/>
      <c r="BG307" s="203"/>
      <c r="BH307" s="203"/>
      <c r="BI307" s="203"/>
      <c r="BJ307" s="203"/>
      <c r="BK307" s="203"/>
      <c r="BL307" s="203"/>
      <c r="BM307" s="203"/>
      <c r="BN307" s="203"/>
      <c r="BO307" s="203"/>
      <c r="BP307" s="203"/>
      <c r="BQ307" s="203"/>
      <c r="BR307" s="203"/>
      <c r="BS307" s="203"/>
      <c r="BT307" s="191"/>
      <c r="BU307" s="190"/>
      <c r="BV307" s="186"/>
      <c r="BW307" s="186"/>
      <c r="BX307" s="186"/>
      <c r="BY307" s="186"/>
      <c r="BZ307" s="190"/>
      <c r="CA307" s="190"/>
      <c r="CB307" s="190"/>
    </row>
    <row r="308" spans="1:80" ht="15.75" customHeight="1">
      <c r="A308" s="186">
        <f t="shared" si="51"/>
        <v>299</v>
      </c>
      <c r="B308" s="189" t="s">
        <v>358</v>
      </c>
      <c r="C308" s="228" t="s">
        <v>3503</v>
      </c>
      <c r="D308" s="217" t="s">
        <v>2580</v>
      </c>
      <c r="E308" s="190" t="s">
        <v>2580</v>
      </c>
      <c r="F308" s="191" t="s">
        <v>12</v>
      </c>
      <c r="G308" s="186" t="s">
        <v>3181</v>
      </c>
      <c r="H308" s="186" t="s">
        <v>4915</v>
      </c>
      <c r="I308" s="202" t="s">
        <v>176</v>
      </c>
      <c r="J308" s="186" t="s">
        <v>4715</v>
      </c>
      <c r="K308" s="186" t="s">
        <v>3379</v>
      </c>
      <c r="L308" s="190" t="s">
        <v>3379</v>
      </c>
      <c r="M308" s="193" t="s">
        <v>85</v>
      </c>
      <c r="N308" s="212" t="s">
        <v>2604</v>
      </c>
      <c r="O308" s="194" t="s">
        <v>87</v>
      </c>
      <c r="P308" s="492">
        <v>34767</v>
      </c>
      <c r="Q308" s="196" t="str">
        <f t="shared" ca="1" si="50"/>
        <v>27 Tahun 0 Bulan</v>
      </c>
      <c r="R308" s="190" t="s">
        <v>3379</v>
      </c>
      <c r="S308" s="197">
        <v>44343</v>
      </c>
      <c r="T308" s="198" t="str">
        <f t="shared" ca="1" si="46"/>
        <v>0Tahun</v>
      </c>
      <c r="U308" s="199" t="str">
        <f t="shared" ca="1" si="47"/>
        <v>9Bulan</v>
      </c>
      <c r="V308" s="186" t="s">
        <v>3218</v>
      </c>
      <c r="W308" s="200" t="s">
        <v>111</v>
      </c>
      <c r="X308" s="217" t="s">
        <v>3996</v>
      </c>
      <c r="Y308" s="190" t="s">
        <v>5103</v>
      </c>
      <c r="Z308" s="187" t="s">
        <v>5104</v>
      </c>
      <c r="AA308" s="243">
        <v>89604322248</v>
      </c>
      <c r="AB308" s="202" t="s">
        <v>114</v>
      </c>
      <c r="AC308" s="190" t="s">
        <v>412</v>
      </c>
      <c r="AD308" s="190" t="s">
        <v>412</v>
      </c>
      <c r="AE308" s="190" t="s">
        <v>412</v>
      </c>
      <c r="AF308" s="190" t="s">
        <v>412</v>
      </c>
      <c r="AG308" s="190" t="s">
        <v>412</v>
      </c>
      <c r="AH308" s="190" t="s">
        <v>412</v>
      </c>
      <c r="AI308" s="190" t="s">
        <v>412</v>
      </c>
      <c r="AJ308" s="190" t="s">
        <v>412</v>
      </c>
      <c r="AK308" s="190" t="s">
        <v>412</v>
      </c>
      <c r="AL308" s="190" t="s">
        <v>412</v>
      </c>
      <c r="AM308" s="229" t="s">
        <v>2426</v>
      </c>
      <c r="AN308" s="189" t="s">
        <v>5105</v>
      </c>
      <c r="AO308" s="209" t="s">
        <v>5106</v>
      </c>
      <c r="AP308" s="189" t="s">
        <v>5107</v>
      </c>
      <c r="AQ308" s="190" t="s">
        <v>412</v>
      </c>
      <c r="AR308" s="190" t="s">
        <v>412</v>
      </c>
      <c r="AS308" s="190" t="s">
        <v>412</v>
      </c>
      <c r="AT308" s="190" t="s">
        <v>412</v>
      </c>
      <c r="AU308" s="190" t="s">
        <v>412</v>
      </c>
      <c r="AV308" s="190" t="s">
        <v>412</v>
      </c>
      <c r="AW308" s="506">
        <v>3671134903950000</v>
      </c>
      <c r="AX308" s="200" t="s">
        <v>5108</v>
      </c>
      <c r="AY308" s="190"/>
      <c r="AZ308" s="203"/>
      <c r="BA308" s="203"/>
      <c r="BB308" s="203"/>
      <c r="BC308" s="203"/>
      <c r="BD308" s="203"/>
      <c r="BE308" s="203"/>
      <c r="BF308" s="203"/>
      <c r="BG308" s="203"/>
      <c r="BH308" s="203"/>
      <c r="BI308" s="203"/>
      <c r="BJ308" s="203"/>
      <c r="BK308" s="203"/>
      <c r="BL308" s="203"/>
      <c r="BM308" s="203"/>
      <c r="BN308" s="203"/>
      <c r="BO308" s="203"/>
      <c r="BP308" s="203"/>
      <c r="BQ308" s="203"/>
      <c r="BR308" s="203"/>
      <c r="BS308" s="203"/>
      <c r="BT308" s="230" t="s">
        <v>5109</v>
      </c>
      <c r="BU308" s="190"/>
      <c r="BV308" s="471"/>
      <c r="BW308" s="471"/>
      <c r="BX308" s="471"/>
      <c r="BY308" s="471"/>
      <c r="BZ308" s="190"/>
      <c r="CA308" s="190"/>
      <c r="CB308" s="190"/>
    </row>
    <row r="309" spans="1:80" ht="15.75" customHeight="1">
      <c r="A309" s="186">
        <f t="shared" si="51"/>
        <v>300</v>
      </c>
      <c r="B309" s="187" t="s">
        <v>358</v>
      </c>
      <c r="C309" s="228" t="s">
        <v>3505</v>
      </c>
      <c r="D309" s="217" t="s">
        <v>3217</v>
      </c>
      <c r="E309" s="190" t="s">
        <v>2908</v>
      </c>
      <c r="F309" s="191" t="s">
        <v>12</v>
      </c>
      <c r="G309" s="186" t="s">
        <v>3181</v>
      </c>
      <c r="H309" s="186" t="s">
        <v>3213</v>
      </c>
      <c r="I309" s="202" t="s">
        <v>176</v>
      </c>
      <c r="J309" s="186" t="s">
        <v>3213</v>
      </c>
      <c r="K309" s="186"/>
      <c r="L309" s="190" t="s">
        <v>2391</v>
      </c>
      <c r="M309" s="193" t="s">
        <v>85</v>
      </c>
      <c r="N309" s="193"/>
      <c r="O309" s="194"/>
      <c r="P309" s="492"/>
      <c r="Q309" s="196" t="str">
        <f t="shared" ca="1" si="50"/>
        <v>122 Tahun 2 Bulan</v>
      </c>
      <c r="R309" s="190"/>
      <c r="S309" s="197">
        <v>43675</v>
      </c>
      <c r="T309" s="198" t="str">
        <f t="shared" ca="1" si="46"/>
        <v>2Tahun</v>
      </c>
      <c r="U309" s="199" t="str">
        <f t="shared" ca="1" si="47"/>
        <v>7Bulan</v>
      </c>
      <c r="V309" s="186" t="s">
        <v>3213</v>
      </c>
      <c r="W309" s="200" t="s">
        <v>251</v>
      </c>
      <c r="X309" s="217" t="s">
        <v>3995</v>
      </c>
      <c r="Y309" s="190"/>
      <c r="Z309" s="241"/>
      <c r="AA309" s="373"/>
      <c r="AB309" s="340"/>
      <c r="AC309" s="190"/>
      <c r="AD309" s="190"/>
      <c r="AE309" s="190"/>
      <c r="AF309" s="190"/>
      <c r="AG309" s="190"/>
      <c r="AH309" s="190"/>
      <c r="AI309" s="190"/>
      <c r="AJ309" s="190"/>
      <c r="AK309" s="190"/>
      <c r="AL309" s="190"/>
      <c r="AM309" s="241"/>
      <c r="AN309" s="189"/>
      <c r="AO309" s="193"/>
      <c r="AP309" s="193"/>
      <c r="AQ309" s="190"/>
      <c r="AR309" s="190"/>
      <c r="AS309" s="190"/>
      <c r="AT309" s="190"/>
      <c r="AU309" s="193"/>
      <c r="AV309" s="193"/>
      <c r="AW309" s="507"/>
      <c r="AX309" s="200" t="s">
        <v>78</v>
      </c>
      <c r="AY309" s="190"/>
      <c r="AZ309" s="203"/>
      <c r="BA309" s="203"/>
      <c r="BB309" s="203"/>
      <c r="BC309" s="203"/>
      <c r="BD309" s="203"/>
      <c r="BE309" s="203"/>
      <c r="BF309" s="203"/>
      <c r="BG309" s="203"/>
      <c r="BH309" s="203"/>
      <c r="BI309" s="203"/>
      <c r="BJ309" s="203"/>
      <c r="BK309" s="203"/>
      <c r="BL309" s="203"/>
      <c r="BM309" s="203"/>
      <c r="BN309" s="203"/>
      <c r="BO309" s="203"/>
      <c r="BP309" s="203"/>
      <c r="BQ309" s="203"/>
      <c r="BR309" s="203"/>
      <c r="BS309" s="203"/>
      <c r="BT309" s="202"/>
      <c r="BU309" s="190"/>
      <c r="BV309" s="186">
        <v>12</v>
      </c>
      <c r="BW309" s="186">
        <v>0</v>
      </c>
      <c r="BX309" s="186">
        <f t="shared" ref="BX309:BX322" si="52">BV309-BW309</f>
        <v>12</v>
      </c>
      <c r="BY309" s="186">
        <v>12</v>
      </c>
      <c r="BZ309" s="190"/>
      <c r="CA309" s="190"/>
      <c r="CB309" s="190"/>
    </row>
    <row r="310" spans="1:80" ht="15.75" customHeight="1">
      <c r="A310" s="186">
        <f t="shared" si="51"/>
        <v>301</v>
      </c>
      <c r="B310" s="187" t="s">
        <v>358</v>
      </c>
      <c r="C310" s="228" t="s">
        <v>3506</v>
      </c>
      <c r="D310" s="217" t="s">
        <v>3036</v>
      </c>
      <c r="E310" s="190" t="s">
        <v>3037</v>
      </c>
      <c r="F310" s="191" t="s">
        <v>12</v>
      </c>
      <c r="G310" s="186" t="s">
        <v>3181</v>
      </c>
      <c r="H310" s="186" t="s">
        <v>3215</v>
      </c>
      <c r="I310" s="202" t="s">
        <v>176</v>
      </c>
      <c r="J310" s="186" t="s">
        <v>3215</v>
      </c>
      <c r="K310" s="186" t="s">
        <v>3379</v>
      </c>
      <c r="L310" s="190" t="s">
        <v>3038</v>
      </c>
      <c r="M310" s="193" t="s">
        <v>85</v>
      </c>
      <c r="N310" s="193"/>
      <c r="O310" s="194"/>
      <c r="P310" s="492"/>
      <c r="Q310" s="196" t="str">
        <f t="shared" ca="1" si="50"/>
        <v>122 Tahun 2 Bulan</v>
      </c>
      <c r="R310" s="190"/>
      <c r="S310" s="197">
        <v>44292</v>
      </c>
      <c r="T310" s="198" t="str">
        <f t="shared" ca="1" si="46"/>
        <v>0Tahun</v>
      </c>
      <c r="U310" s="199" t="str">
        <f t="shared" ca="1" si="47"/>
        <v>11Bulan</v>
      </c>
      <c r="V310" s="186" t="s">
        <v>3038</v>
      </c>
      <c r="W310" s="200" t="s">
        <v>251</v>
      </c>
      <c r="X310" s="217" t="s">
        <v>5487</v>
      </c>
      <c r="Y310" s="190"/>
      <c r="Z310" s="187" t="s">
        <v>3039</v>
      </c>
      <c r="AA310" s="373"/>
      <c r="AB310" s="340"/>
      <c r="AC310" s="190"/>
      <c r="AD310" s="190"/>
      <c r="AE310" s="190"/>
      <c r="AF310" s="190"/>
      <c r="AG310" s="190"/>
      <c r="AH310" s="190"/>
      <c r="AI310" s="190"/>
      <c r="AJ310" s="190"/>
      <c r="AK310" s="190"/>
      <c r="AL310" s="190"/>
      <c r="AM310" s="241"/>
      <c r="AN310" s="189"/>
      <c r="AO310" s="193"/>
      <c r="AP310" s="193"/>
      <c r="AQ310" s="190"/>
      <c r="AR310" s="190"/>
      <c r="AS310" s="190"/>
      <c r="AT310" s="190"/>
      <c r="AU310" s="193"/>
      <c r="AV310" s="193"/>
      <c r="AW310" s="507"/>
      <c r="AX310" s="200" t="s">
        <v>78</v>
      </c>
      <c r="AY310" s="190"/>
      <c r="AZ310" s="203">
        <v>1000000</v>
      </c>
      <c r="BA310" s="203"/>
      <c r="BB310" s="203"/>
      <c r="BC310" s="203"/>
      <c r="BD310" s="203"/>
      <c r="BE310" s="203"/>
      <c r="BF310" s="203"/>
      <c r="BG310" s="203"/>
      <c r="BH310" s="203"/>
      <c r="BI310" s="203"/>
      <c r="BJ310" s="203"/>
      <c r="BK310" s="203"/>
      <c r="BL310" s="203"/>
      <c r="BM310" s="203"/>
      <c r="BN310" s="203"/>
      <c r="BO310" s="203"/>
      <c r="BP310" s="203"/>
      <c r="BQ310" s="203"/>
      <c r="BR310" s="203"/>
      <c r="BS310" s="203"/>
      <c r="BT310" s="202"/>
      <c r="BU310" s="190"/>
      <c r="BV310" s="186">
        <v>0</v>
      </c>
      <c r="BW310" s="186">
        <v>0</v>
      </c>
      <c r="BX310" s="186">
        <f t="shared" si="52"/>
        <v>0</v>
      </c>
      <c r="BY310" s="186">
        <f>12-3</f>
        <v>9</v>
      </c>
      <c r="BZ310" s="190"/>
      <c r="CA310" s="190"/>
      <c r="CB310" s="190"/>
    </row>
    <row r="311" spans="1:80" ht="15.75" customHeight="1">
      <c r="A311" s="186">
        <f t="shared" si="51"/>
        <v>302</v>
      </c>
      <c r="B311" s="187" t="s">
        <v>358</v>
      </c>
      <c r="C311" s="188" t="s">
        <v>1123</v>
      </c>
      <c r="D311" s="189" t="s">
        <v>1124</v>
      </c>
      <c r="E311" s="190" t="s">
        <v>2704</v>
      </c>
      <c r="F311" s="191" t="s">
        <v>12</v>
      </c>
      <c r="G311" s="186" t="s">
        <v>3181</v>
      </c>
      <c r="H311" s="186" t="s">
        <v>209</v>
      </c>
      <c r="I311" s="202" t="s">
        <v>176</v>
      </c>
      <c r="J311" s="192" t="s">
        <v>209</v>
      </c>
      <c r="K311" s="192"/>
      <c r="L311" s="190" t="s">
        <v>412</v>
      </c>
      <c r="M311" s="193" t="s">
        <v>85</v>
      </c>
      <c r="N311" s="212" t="s">
        <v>2604</v>
      </c>
      <c r="O311" s="194" t="s">
        <v>1125</v>
      </c>
      <c r="P311" s="492">
        <v>35521</v>
      </c>
      <c r="Q311" s="196" t="str">
        <f t="shared" ca="1" si="50"/>
        <v>24 Tahun 11 Bulan</v>
      </c>
      <c r="R311" s="190"/>
      <c r="S311" s="197">
        <v>42473</v>
      </c>
      <c r="T311" s="198" t="str">
        <f t="shared" ca="1" si="46"/>
        <v>5Tahun</v>
      </c>
      <c r="U311" s="199" t="str">
        <f t="shared" ca="1" si="47"/>
        <v>11Bulan</v>
      </c>
      <c r="V311" s="186" t="s">
        <v>73</v>
      </c>
      <c r="W311" s="200" t="s">
        <v>1</v>
      </c>
      <c r="X311" s="217"/>
      <c r="Y311" s="190"/>
      <c r="Z311" s="187" t="s">
        <v>1126</v>
      </c>
      <c r="AA311" s="201" t="s">
        <v>1127</v>
      </c>
      <c r="AB311" s="202" t="s">
        <v>354</v>
      </c>
      <c r="AC311" s="190"/>
      <c r="AD311" s="190"/>
      <c r="AE311" s="190"/>
      <c r="AF311" s="190"/>
      <c r="AG311" s="190"/>
      <c r="AH311" s="190"/>
      <c r="AI311" s="190"/>
      <c r="AJ311" s="190"/>
      <c r="AK311" s="190"/>
      <c r="AL311" s="190"/>
      <c r="AM311" s="229" t="s">
        <v>2432</v>
      </c>
      <c r="AN311" s="189"/>
      <c r="AO311" s="193"/>
      <c r="AP311" s="193"/>
      <c r="AQ311" s="190"/>
      <c r="AR311" s="190"/>
      <c r="AS311" s="190"/>
      <c r="AT311" s="190"/>
      <c r="AU311" s="193"/>
      <c r="AV311" s="193"/>
      <c r="AW311" s="506" t="s">
        <v>1128</v>
      </c>
      <c r="AX311" s="200" t="s">
        <v>78</v>
      </c>
      <c r="AY311" s="190"/>
      <c r="AZ311" s="203">
        <v>1959768</v>
      </c>
      <c r="BA311" s="203">
        <f>20000*26</f>
        <v>520000</v>
      </c>
      <c r="BB311" s="203">
        <v>41396</v>
      </c>
      <c r="BC311" s="203"/>
      <c r="BD311" s="203"/>
      <c r="BE311" s="203"/>
      <c r="BF311" s="203"/>
      <c r="BG311" s="203">
        <v>300000</v>
      </c>
      <c r="BH311" s="203"/>
      <c r="BI311" s="203"/>
      <c r="BJ311" s="203"/>
      <c r="BK311" s="203"/>
      <c r="BL311" s="203"/>
      <c r="BM311" s="203"/>
      <c r="BN311" s="203"/>
      <c r="BO311" s="203"/>
      <c r="BP311" s="203"/>
      <c r="BQ311" s="203"/>
      <c r="BR311" s="203"/>
      <c r="BS311" s="203"/>
      <c r="BT311" s="202"/>
      <c r="BU311" s="190"/>
      <c r="BV311" s="186">
        <v>12</v>
      </c>
      <c r="BW311" s="186">
        <v>2</v>
      </c>
      <c r="BX311" s="186">
        <f t="shared" si="52"/>
        <v>10</v>
      </c>
      <c r="BY311" s="186">
        <v>12</v>
      </c>
      <c r="BZ311" s="190"/>
      <c r="CA311" s="190"/>
      <c r="CB311" s="190"/>
    </row>
    <row r="312" spans="1:80" ht="15.75" customHeight="1">
      <c r="A312" s="186">
        <f t="shared" si="51"/>
        <v>303</v>
      </c>
      <c r="B312" s="189" t="s">
        <v>358</v>
      </c>
      <c r="C312" s="342" t="s">
        <v>1825</v>
      </c>
      <c r="D312" s="189" t="s">
        <v>1826</v>
      </c>
      <c r="E312" s="190" t="s">
        <v>2637</v>
      </c>
      <c r="F312" s="191" t="s">
        <v>12</v>
      </c>
      <c r="G312" s="186" t="s">
        <v>3181</v>
      </c>
      <c r="H312" s="186" t="s">
        <v>174</v>
      </c>
      <c r="I312" s="202" t="s">
        <v>176</v>
      </c>
      <c r="J312" s="191" t="s">
        <v>174</v>
      </c>
      <c r="K312" s="192" t="s">
        <v>1212</v>
      </c>
      <c r="L312" s="190" t="s">
        <v>412</v>
      </c>
      <c r="M312" s="193" t="s">
        <v>85</v>
      </c>
      <c r="N312" s="212" t="s">
        <v>2604</v>
      </c>
      <c r="O312" s="194" t="s">
        <v>1827</v>
      </c>
      <c r="P312" s="492">
        <v>36607</v>
      </c>
      <c r="Q312" s="196" t="str">
        <f t="shared" ca="1" si="50"/>
        <v>21 Tahun 11 Bulan</v>
      </c>
      <c r="R312" s="190"/>
      <c r="S312" s="206">
        <v>43878</v>
      </c>
      <c r="T312" s="198" t="str">
        <f t="shared" ca="1" si="46"/>
        <v>2Tahun</v>
      </c>
      <c r="U312" s="199" t="str">
        <f t="shared" ca="1" si="47"/>
        <v>0Bulan</v>
      </c>
      <c r="V312" s="186" t="s">
        <v>73</v>
      </c>
      <c r="W312" s="200" t="s">
        <v>1</v>
      </c>
      <c r="X312" s="217"/>
      <c r="Y312" s="190"/>
      <c r="Z312" s="207" t="s">
        <v>1828</v>
      </c>
      <c r="AA312" s="201" t="s">
        <v>1829</v>
      </c>
      <c r="AB312" s="202" t="s">
        <v>76</v>
      </c>
      <c r="AC312" s="190"/>
      <c r="AD312" s="190"/>
      <c r="AE312" s="190"/>
      <c r="AF312" s="190"/>
      <c r="AG312" s="190"/>
      <c r="AH312" s="190"/>
      <c r="AI312" s="190"/>
      <c r="AJ312" s="190"/>
      <c r="AK312" s="190"/>
      <c r="AL312" s="190"/>
      <c r="AM312" s="229" t="s">
        <v>2429</v>
      </c>
      <c r="AN312" s="189"/>
      <c r="AO312" s="193"/>
      <c r="AP312" s="193"/>
      <c r="AQ312" s="190"/>
      <c r="AR312" s="190"/>
      <c r="AS312" s="190"/>
      <c r="AT312" s="190"/>
      <c r="AU312" s="193"/>
      <c r="AV312" s="193"/>
      <c r="AW312" s="505" t="s">
        <v>1830</v>
      </c>
      <c r="AX312" s="200" t="s">
        <v>78</v>
      </c>
      <c r="AY312" s="190"/>
      <c r="AZ312" s="203">
        <v>1500000</v>
      </c>
      <c r="BA312" s="203">
        <v>500000</v>
      </c>
      <c r="BB312" s="203"/>
      <c r="BC312" s="203"/>
      <c r="BD312" s="203"/>
      <c r="BE312" s="203"/>
      <c r="BF312" s="203"/>
      <c r="BG312" s="203">
        <v>300000</v>
      </c>
      <c r="BH312" s="203"/>
      <c r="BI312" s="203"/>
      <c r="BJ312" s="203"/>
      <c r="BK312" s="203"/>
      <c r="BL312" s="203"/>
      <c r="BM312" s="203"/>
      <c r="BN312" s="203"/>
      <c r="BO312" s="203"/>
      <c r="BP312" s="203"/>
      <c r="BQ312" s="203"/>
      <c r="BR312" s="203"/>
      <c r="BS312" s="203"/>
      <c r="BT312" s="191"/>
      <c r="BU312" s="190"/>
      <c r="BV312" s="186">
        <f>12-1</f>
        <v>11</v>
      </c>
      <c r="BW312" s="186">
        <v>0</v>
      </c>
      <c r="BX312" s="186">
        <f t="shared" si="52"/>
        <v>11</v>
      </c>
      <c r="BY312" s="186">
        <v>12</v>
      </c>
      <c r="BZ312" s="190"/>
      <c r="CA312" s="190"/>
      <c r="CB312" s="190"/>
    </row>
    <row r="313" spans="1:80" ht="15.75" customHeight="1">
      <c r="A313" s="186">
        <f t="shared" si="51"/>
        <v>304</v>
      </c>
      <c r="B313" s="189" t="s">
        <v>358</v>
      </c>
      <c r="C313" s="144" t="s">
        <v>359</v>
      </c>
      <c r="D313" s="189" t="s">
        <v>360</v>
      </c>
      <c r="E313" s="190" t="s">
        <v>361</v>
      </c>
      <c r="F313" s="191" t="s">
        <v>12</v>
      </c>
      <c r="G313" s="186" t="s">
        <v>3181</v>
      </c>
      <c r="H313" s="186" t="s">
        <v>98</v>
      </c>
      <c r="I313" s="202" t="s">
        <v>99</v>
      </c>
      <c r="J313" s="191" t="s">
        <v>99</v>
      </c>
      <c r="K313" s="192" t="s">
        <v>1212</v>
      </c>
      <c r="L313" s="190" t="s">
        <v>412</v>
      </c>
      <c r="M313" s="193" t="s">
        <v>85</v>
      </c>
      <c r="N313" s="212" t="s">
        <v>2604</v>
      </c>
      <c r="O313" s="194" t="s">
        <v>362</v>
      </c>
      <c r="P313" s="492">
        <v>36756</v>
      </c>
      <c r="Q313" s="196" t="str">
        <f t="shared" ca="1" si="50"/>
        <v>21 Tahun 6 Bulan</v>
      </c>
      <c r="R313" s="190"/>
      <c r="S313" s="206">
        <v>44095</v>
      </c>
      <c r="T313" s="198" t="str">
        <f t="shared" ca="1" si="46"/>
        <v>1Tahun</v>
      </c>
      <c r="U313" s="199" t="str">
        <f t="shared" ca="1" si="47"/>
        <v>5Bulan</v>
      </c>
      <c r="V313" s="186" t="s">
        <v>73</v>
      </c>
      <c r="W313" s="189" t="s">
        <v>88</v>
      </c>
      <c r="X313" s="217"/>
      <c r="Y313" s="190"/>
      <c r="Z313" s="207" t="s">
        <v>363</v>
      </c>
      <c r="AA313" s="208" t="s">
        <v>364</v>
      </c>
      <c r="AB313" s="191" t="s">
        <v>76</v>
      </c>
      <c r="AC313" s="190"/>
      <c r="AD313" s="190"/>
      <c r="AE313" s="190"/>
      <c r="AF313" s="190"/>
      <c r="AG313" s="190"/>
      <c r="AH313" s="190"/>
      <c r="AI313" s="190"/>
      <c r="AJ313" s="190"/>
      <c r="AK313" s="190"/>
      <c r="AL313" s="190"/>
      <c r="AM313" s="209"/>
      <c r="AN313" s="189"/>
      <c r="AO313" s="193"/>
      <c r="AP313" s="193"/>
      <c r="AQ313" s="190"/>
      <c r="AR313" s="190"/>
      <c r="AS313" s="190"/>
      <c r="AT313" s="190"/>
      <c r="AU313" s="193"/>
      <c r="AV313" s="193"/>
      <c r="AW313" s="505" t="s">
        <v>365</v>
      </c>
      <c r="AX313" s="207" t="s">
        <v>366</v>
      </c>
      <c r="AY313" s="190"/>
      <c r="AZ313" s="203">
        <v>1500000</v>
      </c>
      <c r="BA313" s="203">
        <v>500000</v>
      </c>
      <c r="BB313" s="203"/>
      <c r="BC313" s="203"/>
      <c r="BD313" s="203"/>
      <c r="BE313" s="203"/>
      <c r="BF313" s="203"/>
      <c r="BG313" s="203"/>
      <c r="BH313" s="203"/>
      <c r="BI313" s="203"/>
      <c r="BJ313" s="203"/>
      <c r="BK313" s="203"/>
      <c r="BL313" s="203"/>
      <c r="BM313" s="203"/>
      <c r="BN313" s="203"/>
      <c r="BO313" s="203"/>
      <c r="BP313" s="203"/>
      <c r="BQ313" s="203"/>
      <c r="BR313" s="203"/>
      <c r="BS313" s="203"/>
      <c r="BT313" s="191"/>
      <c r="BU313" s="190"/>
      <c r="BV313" s="186">
        <f>12-8</f>
        <v>4</v>
      </c>
      <c r="BW313" s="186">
        <v>1</v>
      </c>
      <c r="BX313" s="186">
        <f t="shared" si="52"/>
        <v>3</v>
      </c>
      <c r="BY313" s="186">
        <v>12</v>
      </c>
      <c r="BZ313" s="190"/>
      <c r="CA313" s="190"/>
      <c r="CB313" s="190"/>
    </row>
    <row r="314" spans="1:80" ht="15.75" customHeight="1">
      <c r="A314" s="186">
        <f t="shared" si="51"/>
        <v>305</v>
      </c>
      <c r="B314" s="187" t="s">
        <v>358</v>
      </c>
      <c r="C314" s="144" t="s">
        <v>1870</v>
      </c>
      <c r="D314" s="371" t="s">
        <v>1871</v>
      </c>
      <c r="E314" s="190" t="s">
        <v>2904</v>
      </c>
      <c r="F314" s="192" t="s">
        <v>12</v>
      </c>
      <c r="G314" s="186" t="s">
        <v>1970</v>
      </c>
      <c r="H314" s="186" t="s">
        <v>98</v>
      </c>
      <c r="I314" s="202" t="s">
        <v>99</v>
      </c>
      <c r="J314" s="191" t="s">
        <v>99</v>
      </c>
      <c r="K314" s="192" t="s">
        <v>1212</v>
      </c>
      <c r="L314" s="190" t="s">
        <v>412</v>
      </c>
      <c r="M314" s="202" t="s">
        <v>85</v>
      </c>
      <c r="N314" s="212" t="s">
        <v>2604</v>
      </c>
      <c r="O314" s="193" t="s">
        <v>87</v>
      </c>
      <c r="P314" s="491">
        <v>36584</v>
      </c>
      <c r="Q314" s="196" t="str">
        <f t="shared" ca="1" si="50"/>
        <v>22 Tahun 0 Bulan</v>
      </c>
      <c r="R314" s="197">
        <v>44340</v>
      </c>
      <c r="S314" s="197">
        <v>44340</v>
      </c>
      <c r="T314" s="198" t="str">
        <f t="shared" ca="1" si="46"/>
        <v>0Tahun</v>
      </c>
      <c r="U314" s="199" t="str">
        <f t="shared" ca="1" si="47"/>
        <v>9Bulan</v>
      </c>
      <c r="V314" s="186" t="s">
        <v>73</v>
      </c>
      <c r="W314" s="209" t="s">
        <v>88</v>
      </c>
      <c r="X314" s="217" t="s">
        <v>412</v>
      </c>
      <c r="Y314" s="190" t="s">
        <v>3873</v>
      </c>
      <c r="Z314" s="229" t="s">
        <v>1872</v>
      </c>
      <c r="AA314" s="201" t="s">
        <v>3874</v>
      </c>
      <c r="AB314" s="202" t="s">
        <v>76</v>
      </c>
      <c r="AC314" s="190" t="s">
        <v>412</v>
      </c>
      <c r="AD314" s="190" t="s">
        <v>412</v>
      </c>
      <c r="AE314" s="190" t="s">
        <v>412</v>
      </c>
      <c r="AF314" s="190" t="s">
        <v>412</v>
      </c>
      <c r="AG314" s="190" t="s">
        <v>412</v>
      </c>
      <c r="AH314" s="190" t="s">
        <v>412</v>
      </c>
      <c r="AI314" s="190" t="s">
        <v>412</v>
      </c>
      <c r="AJ314" s="190" t="s">
        <v>412</v>
      </c>
      <c r="AK314" s="190" t="s">
        <v>412</v>
      </c>
      <c r="AL314" s="190" t="s">
        <v>412</v>
      </c>
      <c r="AM314" s="229" t="s">
        <v>2425</v>
      </c>
      <c r="AN314" s="189" t="s">
        <v>3875</v>
      </c>
      <c r="AO314" s="223" t="s">
        <v>3876</v>
      </c>
      <c r="AP314" s="229" t="s">
        <v>1872</v>
      </c>
      <c r="AQ314" s="190" t="s">
        <v>412</v>
      </c>
      <c r="AR314" s="190" t="s">
        <v>412</v>
      </c>
      <c r="AS314" s="190" t="s">
        <v>412</v>
      </c>
      <c r="AT314" s="190" t="s">
        <v>412</v>
      </c>
      <c r="AU314" s="190" t="s">
        <v>412</v>
      </c>
      <c r="AV314" s="190" t="s">
        <v>412</v>
      </c>
      <c r="AW314" s="506" t="s">
        <v>1873</v>
      </c>
      <c r="AX314" s="200" t="s">
        <v>78</v>
      </c>
      <c r="AY314" s="190" t="s">
        <v>412</v>
      </c>
      <c r="AZ314" s="203">
        <v>1500000</v>
      </c>
      <c r="BA314" s="203">
        <v>500000</v>
      </c>
      <c r="BB314" s="203"/>
      <c r="BC314" s="203"/>
      <c r="BD314" s="203"/>
      <c r="BE314" s="203"/>
      <c r="BF314" s="203"/>
      <c r="BG314" s="203"/>
      <c r="BH314" s="203"/>
      <c r="BI314" s="203"/>
      <c r="BJ314" s="203"/>
      <c r="BK314" s="203"/>
      <c r="BL314" s="203"/>
      <c r="BM314" s="203"/>
      <c r="BN314" s="203"/>
      <c r="BO314" s="203"/>
      <c r="BP314" s="203"/>
      <c r="BQ314" s="203"/>
      <c r="BR314" s="203"/>
      <c r="BS314" s="203"/>
      <c r="BT314" s="211" t="s">
        <v>3877</v>
      </c>
      <c r="BU314" s="190"/>
      <c r="BV314" s="186">
        <v>0</v>
      </c>
      <c r="BW314" s="186">
        <v>0</v>
      </c>
      <c r="BX314" s="186">
        <f t="shared" si="52"/>
        <v>0</v>
      </c>
      <c r="BY314" s="186">
        <f>12-4</f>
        <v>8</v>
      </c>
      <c r="BZ314" s="190"/>
      <c r="CA314" s="190"/>
      <c r="CB314" s="190"/>
    </row>
    <row r="315" spans="1:80" ht="16.5" customHeight="1">
      <c r="A315" s="186">
        <f t="shared" si="51"/>
        <v>306</v>
      </c>
      <c r="B315" s="209" t="s">
        <v>358</v>
      </c>
      <c r="C315" s="228" t="s">
        <v>4127</v>
      </c>
      <c r="D315" s="327" t="s">
        <v>4131</v>
      </c>
      <c r="E315" s="190" t="s">
        <v>4135</v>
      </c>
      <c r="F315" s="193" t="s">
        <v>12</v>
      </c>
      <c r="G315" s="186" t="s">
        <v>411</v>
      </c>
      <c r="H315" s="186" t="s">
        <v>98</v>
      </c>
      <c r="I315" s="202" t="s">
        <v>99</v>
      </c>
      <c r="J315" s="191" t="s">
        <v>99</v>
      </c>
      <c r="K315" s="192" t="s">
        <v>1212</v>
      </c>
      <c r="L315" s="217" t="s">
        <v>412</v>
      </c>
      <c r="M315" s="186" t="s">
        <v>85</v>
      </c>
      <c r="N315" s="186" t="s">
        <v>2604</v>
      </c>
      <c r="O315" s="186" t="s">
        <v>125</v>
      </c>
      <c r="P315" s="493">
        <v>37391</v>
      </c>
      <c r="Q315" s="196" t="str">
        <f t="shared" ca="1" si="50"/>
        <v>19 Tahun 9 Bulan</v>
      </c>
      <c r="R315" s="236">
        <v>44473</v>
      </c>
      <c r="S315" s="236">
        <v>44473</v>
      </c>
      <c r="T315" s="198" t="str">
        <f t="shared" ca="1" si="46"/>
        <v>0Tahun</v>
      </c>
      <c r="U315" s="199" t="str">
        <f t="shared" ca="1" si="47"/>
        <v>5Bulan</v>
      </c>
      <c r="V315" s="186" t="s">
        <v>73</v>
      </c>
      <c r="W315" s="217" t="s">
        <v>88</v>
      </c>
      <c r="X315" s="217" t="s">
        <v>412</v>
      </c>
      <c r="Y315" s="190" t="s">
        <v>412</v>
      </c>
      <c r="Z315" s="190" t="s">
        <v>4141</v>
      </c>
      <c r="AA315" s="251" t="s">
        <v>4144</v>
      </c>
      <c r="AB315" s="186" t="s">
        <v>76</v>
      </c>
      <c r="AC315" s="190" t="s">
        <v>412</v>
      </c>
      <c r="AD315" s="190" t="s">
        <v>412</v>
      </c>
      <c r="AE315" s="190" t="s">
        <v>412</v>
      </c>
      <c r="AF315" s="190" t="s">
        <v>412</v>
      </c>
      <c r="AG315" s="190" t="s">
        <v>412</v>
      </c>
      <c r="AH315" s="190" t="s">
        <v>412</v>
      </c>
      <c r="AI315" s="190" t="s">
        <v>412</v>
      </c>
      <c r="AJ315" s="190" t="s">
        <v>412</v>
      </c>
      <c r="AK315" s="190" t="s">
        <v>412</v>
      </c>
      <c r="AL315" s="190" t="s">
        <v>412</v>
      </c>
      <c r="AM315" s="313"/>
      <c r="AN315" s="217" t="s">
        <v>4150</v>
      </c>
      <c r="AO315" s="190" t="s">
        <v>4151</v>
      </c>
      <c r="AP315" s="190" t="s">
        <v>4141</v>
      </c>
      <c r="AQ315" s="190" t="s">
        <v>412</v>
      </c>
      <c r="AR315" s="190" t="s">
        <v>412</v>
      </c>
      <c r="AS315" s="190" t="s">
        <v>412</v>
      </c>
      <c r="AT315" s="190" t="s">
        <v>412</v>
      </c>
      <c r="AU315" s="190" t="s">
        <v>412</v>
      </c>
      <c r="AV315" s="190" t="s">
        <v>412</v>
      </c>
      <c r="AW315" s="509" t="s">
        <v>4156</v>
      </c>
      <c r="AX315" s="200" t="s">
        <v>78</v>
      </c>
      <c r="AY315" s="190" t="s">
        <v>412</v>
      </c>
      <c r="AZ315" s="203">
        <v>1300000</v>
      </c>
      <c r="BA315" s="203">
        <v>500000</v>
      </c>
      <c r="BB315" s="203"/>
      <c r="BC315" s="203"/>
      <c r="BD315" s="203"/>
      <c r="BE315" s="203"/>
      <c r="BF315" s="203"/>
      <c r="BG315" s="203"/>
      <c r="BH315" s="203"/>
      <c r="BI315" s="203"/>
      <c r="BJ315" s="203"/>
      <c r="BK315" s="203"/>
      <c r="BL315" s="203"/>
      <c r="BM315" s="203"/>
      <c r="BN315" s="203"/>
      <c r="BO315" s="203"/>
      <c r="BP315" s="203"/>
      <c r="BQ315" s="203"/>
      <c r="BR315" s="203"/>
      <c r="BS315" s="203"/>
      <c r="BT315" s="186"/>
      <c r="BU315" s="190"/>
      <c r="BV315" s="186">
        <v>0</v>
      </c>
      <c r="BW315" s="186">
        <v>0</v>
      </c>
      <c r="BX315" s="186">
        <f t="shared" si="52"/>
        <v>0</v>
      </c>
      <c r="BY315" s="186">
        <f>12-9</f>
        <v>3</v>
      </c>
      <c r="BZ315" s="190"/>
      <c r="CA315" s="190"/>
      <c r="CB315" s="190"/>
    </row>
    <row r="316" spans="1:80" ht="15.75" customHeight="1">
      <c r="A316" s="186">
        <f t="shared" si="51"/>
        <v>307</v>
      </c>
      <c r="B316" s="187" t="s">
        <v>358</v>
      </c>
      <c r="C316" s="216" t="s">
        <v>869</v>
      </c>
      <c r="D316" s="189" t="s">
        <v>870</v>
      </c>
      <c r="E316" s="190" t="s">
        <v>2703</v>
      </c>
      <c r="F316" s="192" t="s">
        <v>12</v>
      </c>
      <c r="G316" s="186" t="s">
        <v>3181</v>
      </c>
      <c r="H316" s="186" t="s">
        <v>121</v>
      </c>
      <c r="I316" s="186" t="s">
        <v>122</v>
      </c>
      <c r="J316" s="191" t="s">
        <v>123</v>
      </c>
      <c r="K316" s="186" t="s">
        <v>1212</v>
      </c>
      <c r="L316" s="190" t="s">
        <v>412</v>
      </c>
      <c r="M316" s="193" t="s">
        <v>70</v>
      </c>
      <c r="N316" s="212" t="s">
        <v>2604</v>
      </c>
      <c r="O316" s="194" t="s">
        <v>326</v>
      </c>
      <c r="P316" s="492">
        <v>36760</v>
      </c>
      <c r="Q316" s="196" t="str">
        <f t="shared" ca="1" si="50"/>
        <v>21 Tahun 6 Bulan</v>
      </c>
      <c r="R316" s="190"/>
      <c r="S316" s="197">
        <v>43984</v>
      </c>
      <c r="T316" s="198" t="str">
        <f t="shared" ca="1" si="46"/>
        <v>1Tahun</v>
      </c>
      <c r="U316" s="199" t="str">
        <f t="shared" ca="1" si="47"/>
        <v>9Bulan</v>
      </c>
      <c r="V316" s="186" t="s">
        <v>73</v>
      </c>
      <c r="W316" s="200" t="s">
        <v>230</v>
      </c>
      <c r="X316" s="217"/>
      <c r="Y316" s="190"/>
      <c r="Z316" s="187" t="s">
        <v>871</v>
      </c>
      <c r="AA316" s="201" t="s">
        <v>872</v>
      </c>
      <c r="AB316" s="202" t="s">
        <v>76</v>
      </c>
      <c r="AC316" s="190"/>
      <c r="AD316" s="190"/>
      <c r="AE316" s="190"/>
      <c r="AF316" s="190"/>
      <c r="AG316" s="190"/>
      <c r="AH316" s="190"/>
      <c r="AI316" s="190"/>
      <c r="AJ316" s="190"/>
      <c r="AK316" s="190"/>
      <c r="AL316" s="190"/>
      <c r="AM316" s="229" t="s">
        <v>2431</v>
      </c>
      <c r="AN316" s="189"/>
      <c r="AO316" s="193"/>
      <c r="AP316" s="193"/>
      <c r="AQ316" s="190"/>
      <c r="AR316" s="190"/>
      <c r="AS316" s="190"/>
      <c r="AT316" s="190"/>
      <c r="AU316" s="193"/>
      <c r="AV316" s="193"/>
      <c r="AW316" s="506" t="s">
        <v>873</v>
      </c>
      <c r="AX316" s="200" t="s">
        <v>78</v>
      </c>
      <c r="AY316" s="190"/>
      <c r="AZ316" s="203">
        <v>1610000</v>
      </c>
      <c r="BA316" s="203">
        <v>390000</v>
      </c>
      <c r="BB316" s="203"/>
      <c r="BC316" s="203"/>
      <c r="BD316" s="203"/>
      <c r="BE316" s="203"/>
      <c r="BF316" s="203"/>
      <c r="BG316" s="203"/>
      <c r="BH316" s="203"/>
      <c r="BI316" s="203"/>
      <c r="BJ316" s="203"/>
      <c r="BK316" s="203"/>
      <c r="BL316" s="203"/>
      <c r="BM316" s="203"/>
      <c r="BN316" s="203"/>
      <c r="BO316" s="203"/>
      <c r="BP316" s="203"/>
      <c r="BQ316" s="203"/>
      <c r="BR316" s="203"/>
      <c r="BS316" s="203"/>
      <c r="BT316" s="230" t="s">
        <v>874</v>
      </c>
      <c r="BU316" s="190" t="s">
        <v>3991</v>
      </c>
      <c r="BV316" s="186">
        <f>12-5</f>
        <v>7</v>
      </c>
      <c r="BW316" s="186">
        <v>4</v>
      </c>
      <c r="BX316" s="186">
        <f t="shared" si="52"/>
        <v>3</v>
      </c>
      <c r="BY316" s="186">
        <v>12</v>
      </c>
      <c r="BZ316" s="190"/>
      <c r="CA316" s="190"/>
      <c r="CB316" s="190"/>
    </row>
    <row r="317" spans="1:80" ht="15.75" customHeight="1">
      <c r="A317" s="186">
        <f t="shared" si="51"/>
        <v>308</v>
      </c>
      <c r="B317" s="187" t="s">
        <v>4657</v>
      </c>
      <c r="C317" s="228" t="s">
        <v>4811</v>
      </c>
      <c r="D317" s="217" t="s">
        <v>4812</v>
      </c>
      <c r="E317" s="258" t="s">
        <v>4813</v>
      </c>
      <c r="F317" s="270" t="s">
        <v>12</v>
      </c>
      <c r="G317" s="270"/>
      <c r="H317" s="270" t="s">
        <v>877</v>
      </c>
      <c r="I317" s="270" t="s">
        <v>2354</v>
      </c>
      <c r="J317" s="270" t="s">
        <v>913</v>
      </c>
      <c r="K317" s="192" t="s">
        <v>2884</v>
      </c>
      <c r="L317" s="270"/>
      <c r="M317" s="270" t="s">
        <v>70</v>
      </c>
      <c r="N317" s="270" t="s">
        <v>71</v>
      </c>
      <c r="O317" s="270" t="s">
        <v>167</v>
      </c>
      <c r="P317" s="494">
        <v>32945</v>
      </c>
      <c r="Q317" s="196" t="str">
        <f t="shared" ca="1" si="50"/>
        <v>31 Tahun 11 Bulan</v>
      </c>
      <c r="R317" s="349">
        <v>44564</v>
      </c>
      <c r="S317" s="349">
        <f>R317</f>
        <v>44564</v>
      </c>
      <c r="T317" s="198" t="str">
        <f t="shared" ca="1" si="46"/>
        <v>0Tahun</v>
      </c>
      <c r="U317" s="199" t="str">
        <f t="shared" ca="1" si="47"/>
        <v>2Bulan</v>
      </c>
      <c r="V317" s="270" t="s">
        <v>73</v>
      </c>
      <c r="W317" s="258" t="s">
        <v>251</v>
      </c>
      <c r="X317" s="258" t="s">
        <v>412</v>
      </c>
      <c r="Y317" s="217" t="s">
        <v>4814</v>
      </c>
      <c r="Z317" s="186" t="s">
        <v>4815</v>
      </c>
      <c r="AA317" s="144" t="s">
        <v>4816</v>
      </c>
      <c r="AB317" s="270" t="s">
        <v>76</v>
      </c>
      <c r="AC317" s="270" t="s">
        <v>4817</v>
      </c>
      <c r="AD317" s="350">
        <v>33270</v>
      </c>
      <c r="AE317" s="270" t="s">
        <v>4818</v>
      </c>
      <c r="AF317" s="348" t="s">
        <v>4819</v>
      </c>
      <c r="AG317" s="270" t="s">
        <v>412</v>
      </c>
      <c r="AH317" s="270" t="s">
        <v>412</v>
      </c>
      <c r="AI317" s="270" t="s">
        <v>412</v>
      </c>
      <c r="AJ317" s="270" t="s">
        <v>412</v>
      </c>
      <c r="AK317" s="270" t="s">
        <v>412</v>
      </c>
      <c r="AL317" s="270" t="s">
        <v>412</v>
      </c>
      <c r="AM317" s="476">
        <v>3210851711</v>
      </c>
      <c r="AN317" s="270" t="s">
        <v>4820</v>
      </c>
      <c r="AO317" s="270" t="s">
        <v>4821</v>
      </c>
      <c r="AP317" s="270" t="s">
        <v>4822</v>
      </c>
      <c r="AQ317" s="270"/>
      <c r="AR317" s="270"/>
      <c r="AS317" s="270"/>
      <c r="AT317" s="270"/>
      <c r="AU317" s="270"/>
      <c r="AV317" s="270"/>
      <c r="AW317" s="476" t="s">
        <v>4823</v>
      </c>
      <c r="AX317" s="351" t="s">
        <v>412</v>
      </c>
      <c r="AY317" s="190"/>
      <c r="AZ317" s="203"/>
      <c r="BA317" s="203"/>
      <c r="BB317" s="203"/>
      <c r="BC317" s="203"/>
      <c r="BD317" s="203"/>
      <c r="BE317" s="203"/>
      <c r="BF317" s="203"/>
      <c r="BG317" s="203"/>
      <c r="BH317" s="203"/>
      <c r="BI317" s="203"/>
      <c r="BJ317" s="203"/>
      <c r="BK317" s="203"/>
      <c r="BL317" s="203"/>
      <c r="BM317" s="203"/>
      <c r="BN317" s="203"/>
      <c r="BO317" s="203"/>
      <c r="BP317" s="203"/>
      <c r="BQ317" s="203"/>
      <c r="BR317" s="203"/>
      <c r="BS317" s="203"/>
      <c r="BT317" s="230"/>
      <c r="BU317" s="190"/>
      <c r="BV317" s="186">
        <v>0</v>
      </c>
      <c r="BW317" s="186">
        <v>0</v>
      </c>
      <c r="BX317" s="186">
        <f t="shared" si="52"/>
        <v>0</v>
      </c>
      <c r="BY317" s="186">
        <v>0</v>
      </c>
      <c r="BZ317" s="190"/>
      <c r="CA317" s="190"/>
      <c r="CB317" s="190"/>
    </row>
    <row r="318" spans="1:80" ht="15.75" customHeight="1">
      <c r="A318" s="186">
        <f t="shared" si="51"/>
        <v>309</v>
      </c>
      <c r="B318" s="187" t="s">
        <v>4657</v>
      </c>
      <c r="C318" s="228" t="s">
        <v>4824</v>
      </c>
      <c r="D318" s="217" t="s">
        <v>4825</v>
      </c>
      <c r="E318" s="258" t="s">
        <v>4826</v>
      </c>
      <c r="F318" s="270" t="s">
        <v>12</v>
      </c>
      <c r="G318" s="270"/>
      <c r="H318" s="270" t="s">
        <v>174</v>
      </c>
      <c r="I318" s="270" t="s">
        <v>176</v>
      </c>
      <c r="J318" s="270" t="s">
        <v>174</v>
      </c>
      <c r="K318" s="192" t="s">
        <v>1212</v>
      </c>
      <c r="L318" s="270"/>
      <c r="M318" s="270" t="s">
        <v>85</v>
      </c>
      <c r="N318" s="270" t="s">
        <v>2604</v>
      </c>
      <c r="O318" s="270" t="s">
        <v>167</v>
      </c>
      <c r="P318" s="494">
        <v>35343</v>
      </c>
      <c r="Q318" s="196" t="str">
        <f t="shared" ca="1" si="50"/>
        <v>25 Tahun 5 Bulan</v>
      </c>
      <c r="R318" s="349">
        <v>44564</v>
      </c>
      <c r="S318" s="349">
        <v>44564</v>
      </c>
      <c r="T318" s="198" t="str">
        <f t="shared" ca="1" si="46"/>
        <v>0Tahun</v>
      </c>
      <c r="U318" s="199" t="str">
        <f t="shared" ca="1" si="47"/>
        <v>2Bulan</v>
      </c>
      <c r="V318" s="270" t="s">
        <v>73</v>
      </c>
      <c r="W318" s="258" t="s">
        <v>1</v>
      </c>
      <c r="X318" s="258" t="s">
        <v>412</v>
      </c>
      <c r="Y318" s="258" t="s">
        <v>4827</v>
      </c>
      <c r="Z318" s="270" t="s">
        <v>4828</v>
      </c>
      <c r="AA318" s="228" t="s">
        <v>4829</v>
      </c>
      <c r="AB318" s="270" t="s">
        <v>76</v>
      </c>
      <c r="AC318" s="270" t="s">
        <v>412</v>
      </c>
      <c r="AD318" s="270" t="s">
        <v>412</v>
      </c>
      <c r="AE318" s="270" t="s">
        <v>412</v>
      </c>
      <c r="AF318" s="270" t="s">
        <v>412</v>
      </c>
      <c r="AG318" s="270" t="s">
        <v>412</v>
      </c>
      <c r="AH318" s="270" t="s">
        <v>412</v>
      </c>
      <c r="AI318" s="270" t="s">
        <v>412</v>
      </c>
      <c r="AJ318" s="270" t="s">
        <v>412</v>
      </c>
      <c r="AK318" s="270" t="s">
        <v>412</v>
      </c>
      <c r="AL318" s="270" t="s">
        <v>412</v>
      </c>
      <c r="AM318" s="476">
        <v>6043828466</v>
      </c>
      <c r="AN318" s="270" t="s">
        <v>4830</v>
      </c>
      <c r="AO318" s="270" t="s">
        <v>1189</v>
      </c>
      <c r="AP318" s="270" t="s">
        <v>4828</v>
      </c>
      <c r="AQ318" s="270"/>
      <c r="AR318" s="270"/>
      <c r="AS318" s="270"/>
      <c r="AT318" s="270"/>
      <c r="AU318" s="270"/>
      <c r="AV318" s="270"/>
      <c r="AW318" s="476" t="s">
        <v>4831</v>
      </c>
      <c r="AX318" s="351" t="s">
        <v>412</v>
      </c>
      <c r="AY318" s="190"/>
      <c r="AZ318" s="203"/>
      <c r="BA318" s="203"/>
      <c r="BB318" s="203"/>
      <c r="BC318" s="203"/>
      <c r="BD318" s="203"/>
      <c r="BE318" s="203"/>
      <c r="BF318" s="203"/>
      <c r="BG318" s="203"/>
      <c r="BH318" s="203"/>
      <c r="BI318" s="203"/>
      <c r="BJ318" s="203"/>
      <c r="BK318" s="203"/>
      <c r="BL318" s="203"/>
      <c r="BM318" s="203"/>
      <c r="BN318" s="203"/>
      <c r="BO318" s="203"/>
      <c r="BP318" s="203"/>
      <c r="BQ318" s="203"/>
      <c r="BR318" s="203"/>
      <c r="BS318" s="203"/>
      <c r="BT318" s="230"/>
      <c r="BU318" s="190"/>
      <c r="BV318" s="186">
        <v>0</v>
      </c>
      <c r="BW318" s="186">
        <v>0</v>
      </c>
      <c r="BX318" s="186">
        <f t="shared" si="52"/>
        <v>0</v>
      </c>
      <c r="BY318" s="186">
        <v>0</v>
      </c>
      <c r="BZ318" s="190"/>
      <c r="CA318" s="190"/>
      <c r="CB318" s="190"/>
    </row>
    <row r="319" spans="1:80" ht="15.75" customHeight="1">
      <c r="A319" s="186">
        <f t="shared" si="51"/>
        <v>310</v>
      </c>
      <c r="B319" s="187" t="s">
        <v>4657</v>
      </c>
      <c r="C319" s="228" t="s">
        <v>4832</v>
      </c>
      <c r="D319" s="217" t="s">
        <v>4833</v>
      </c>
      <c r="E319" s="258" t="s">
        <v>4834</v>
      </c>
      <c r="F319" s="270" t="s">
        <v>12</v>
      </c>
      <c r="G319" s="270"/>
      <c r="H319" s="186" t="s">
        <v>650</v>
      </c>
      <c r="I319" s="270" t="s">
        <v>176</v>
      </c>
      <c r="J319" s="270" t="s">
        <v>649</v>
      </c>
      <c r="K319" s="186" t="s">
        <v>1212</v>
      </c>
      <c r="L319" s="270"/>
      <c r="M319" s="270" t="s">
        <v>85</v>
      </c>
      <c r="N319" s="270" t="s">
        <v>280</v>
      </c>
      <c r="O319" s="270" t="s">
        <v>258</v>
      </c>
      <c r="P319" s="494">
        <v>35317</v>
      </c>
      <c r="Q319" s="196" t="str">
        <f t="shared" ca="1" si="50"/>
        <v>25 Tahun 6 Bulan</v>
      </c>
      <c r="R319" s="349">
        <v>44564</v>
      </c>
      <c r="S319" s="349">
        <v>44564</v>
      </c>
      <c r="T319" s="198" t="str">
        <f t="shared" ca="1" si="46"/>
        <v>0Tahun</v>
      </c>
      <c r="U319" s="199" t="str">
        <f t="shared" ca="1" si="47"/>
        <v>2Bulan</v>
      </c>
      <c r="V319" s="270" t="s">
        <v>73</v>
      </c>
      <c r="W319" s="258" t="s">
        <v>4769</v>
      </c>
      <c r="X319" s="258" t="s">
        <v>4835</v>
      </c>
      <c r="Y319" s="258" t="s">
        <v>4753</v>
      </c>
      <c r="Z319" s="270" t="s">
        <v>4836</v>
      </c>
      <c r="AA319" s="228" t="s">
        <v>4837</v>
      </c>
      <c r="AB319" s="270" t="s">
        <v>76</v>
      </c>
      <c r="AC319" s="270" t="s">
        <v>4838</v>
      </c>
      <c r="AD319" s="350" t="s">
        <v>4839</v>
      </c>
      <c r="AE319" s="270" t="s">
        <v>412</v>
      </c>
      <c r="AF319" s="270" t="s">
        <v>412</v>
      </c>
      <c r="AG319" s="270" t="s">
        <v>412</v>
      </c>
      <c r="AH319" s="270" t="s">
        <v>412</v>
      </c>
      <c r="AI319" s="270" t="s">
        <v>412</v>
      </c>
      <c r="AJ319" s="270" t="s">
        <v>412</v>
      </c>
      <c r="AK319" s="270" t="s">
        <v>412</v>
      </c>
      <c r="AL319" s="270" t="s">
        <v>412</v>
      </c>
      <c r="AM319" s="476">
        <v>6043827621</v>
      </c>
      <c r="AN319" s="270" t="s">
        <v>4840</v>
      </c>
      <c r="AO319" s="270" t="s">
        <v>4841</v>
      </c>
      <c r="AP319" s="270" t="s">
        <v>4842</v>
      </c>
      <c r="AQ319" s="270"/>
      <c r="AR319" s="270"/>
      <c r="AS319" s="270"/>
      <c r="AT319" s="270"/>
      <c r="AU319" s="270"/>
      <c r="AV319" s="270"/>
      <c r="AW319" s="476" t="s">
        <v>4843</v>
      </c>
      <c r="AX319" s="351" t="s">
        <v>412</v>
      </c>
      <c r="AY319" s="190"/>
      <c r="AZ319" s="203"/>
      <c r="BA319" s="203"/>
      <c r="BB319" s="203"/>
      <c r="BC319" s="203"/>
      <c r="BD319" s="203"/>
      <c r="BE319" s="203"/>
      <c r="BF319" s="203"/>
      <c r="BG319" s="203"/>
      <c r="BH319" s="203"/>
      <c r="BI319" s="203"/>
      <c r="BJ319" s="203"/>
      <c r="BK319" s="203"/>
      <c r="BL319" s="203"/>
      <c r="BM319" s="203"/>
      <c r="BN319" s="203"/>
      <c r="BO319" s="203"/>
      <c r="BP319" s="203"/>
      <c r="BQ319" s="203"/>
      <c r="BR319" s="203"/>
      <c r="BS319" s="203"/>
      <c r="BT319" s="230"/>
      <c r="BU319" s="190"/>
      <c r="BV319" s="186">
        <v>0</v>
      </c>
      <c r="BW319" s="186">
        <v>0</v>
      </c>
      <c r="BX319" s="186">
        <f t="shared" si="52"/>
        <v>0</v>
      </c>
      <c r="BY319" s="186">
        <v>0</v>
      </c>
      <c r="BZ319" s="190"/>
      <c r="CA319" s="190"/>
      <c r="CB319" s="190"/>
    </row>
    <row r="320" spans="1:80" ht="15.75" customHeight="1">
      <c r="A320" s="186">
        <f t="shared" si="51"/>
        <v>311</v>
      </c>
      <c r="B320" s="187" t="s">
        <v>4657</v>
      </c>
      <c r="C320" s="144" t="s">
        <v>945</v>
      </c>
      <c r="D320" s="189" t="s">
        <v>946</v>
      </c>
      <c r="E320" s="190" t="s">
        <v>2892</v>
      </c>
      <c r="F320" s="192" t="s">
        <v>12</v>
      </c>
      <c r="G320" s="186" t="s">
        <v>3192</v>
      </c>
      <c r="H320" s="186" t="s">
        <v>273</v>
      </c>
      <c r="I320" s="186" t="s">
        <v>122</v>
      </c>
      <c r="J320" s="191" t="s">
        <v>272</v>
      </c>
      <c r="K320" s="191"/>
      <c r="L320" s="190" t="s">
        <v>947</v>
      </c>
      <c r="M320" s="193" t="s">
        <v>70</v>
      </c>
      <c r="N320" s="188" t="s">
        <v>190</v>
      </c>
      <c r="O320" s="194" t="s">
        <v>167</v>
      </c>
      <c r="P320" s="492">
        <v>26852</v>
      </c>
      <c r="Q320" s="196" t="str">
        <f t="shared" ca="1" si="50"/>
        <v>48 Tahun 8 Bulan</v>
      </c>
      <c r="R320" s="197">
        <v>44112</v>
      </c>
      <c r="S320" s="197">
        <v>44112</v>
      </c>
      <c r="T320" s="198" t="str">
        <f t="shared" ca="1" si="46"/>
        <v>1Tahun</v>
      </c>
      <c r="U320" s="199" t="str">
        <f t="shared" ca="1" si="47"/>
        <v>5Bulan</v>
      </c>
      <c r="V320" s="186" t="s">
        <v>73</v>
      </c>
      <c r="W320" s="209"/>
      <c r="X320" s="217"/>
      <c r="Y320" s="190"/>
      <c r="Z320" s="189" t="s">
        <v>948</v>
      </c>
      <c r="AA320" s="201" t="s">
        <v>949</v>
      </c>
      <c r="AB320" s="193" t="s">
        <v>76</v>
      </c>
      <c r="AC320" s="190"/>
      <c r="AD320" s="190"/>
      <c r="AE320" s="190"/>
      <c r="AF320" s="190"/>
      <c r="AG320" s="190"/>
      <c r="AH320" s="190"/>
      <c r="AI320" s="190"/>
      <c r="AJ320" s="190"/>
      <c r="AK320" s="190"/>
      <c r="AL320" s="190"/>
      <c r="AM320" s="229" t="s">
        <v>2563</v>
      </c>
      <c r="AN320" s="189"/>
      <c r="AO320" s="193"/>
      <c r="AP320" s="193"/>
      <c r="AQ320" s="190"/>
      <c r="AR320" s="190"/>
      <c r="AS320" s="190"/>
      <c r="AT320" s="190"/>
      <c r="AU320" s="193"/>
      <c r="AV320" s="193"/>
      <c r="AW320" s="506" t="s">
        <v>950</v>
      </c>
      <c r="AX320" s="231" t="s">
        <v>2408</v>
      </c>
      <c r="AY320" s="190"/>
      <c r="AZ320" s="203">
        <v>1410000</v>
      </c>
      <c r="BA320" s="203">
        <v>390000</v>
      </c>
      <c r="BB320" s="203"/>
      <c r="BC320" s="203"/>
      <c r="BD320" s="203"/>
      <c r="BE320" s="203"/>
      <c r="BF320" s="203"/>
      <c r="BG320" s="203"/>
      <c r="BH320" s="203"/>
      <c r="BI320" s="203"/>
      <c r="BJ320" s="203"/>
      <c r="BK320" s="203"/>
      <c r="BL320" s="203"/>
      <c r="BM320" s="203"/>
      <c r="BN320" s="203"/>
      <c r="BO320" s="203"/>
      <c r="BP320" s="203"/>
      <c r="BQ320" s="203"/>
      <c r="BR320" s="203"/>
      <c r="BS320" s="203"/>
      <c r="BT320" s="211" t="s">
        <v>3055</v>
      </c>
      <c r="BU320" s="190"/>
      <c r="BV320" s="186">
        <f>12-9</f>
        <v>3</v>
      </c>
      <c r="BW320" s="186">
        <v>0</v>
      </c>
      <c r="BX320" s="186">
        <f t="shared" si="52"/>
        <v>3</v>
      </c>
      <c r="BY320" s="186">
        <v>12</v>
      </c>
      <c r="BZ320" s="190"/>
      <c r="CA320" s="190"/>
      <c r="CB320" s="190"/>
    </row>
    <row r="321" spans="1:80">
      <c r="A321" s="186">
        <f t="shared" si="51"/>
        <v>312</v>
      </c>
      <c r="B321" s="187" t="s">
        <v>4657</v>
      </c>
      <c r="C321" s="144" t="s">
        <v>4658</v>
      </c>
      <c r="D321" s="217" t="s">
        <v>4656</v>
      </c>
      <c r="E321" s="190" t="s">
        <v>3313</v>
      </c>
      <c r="F321" s="192" t="s">
        <v>12</v>
      </c>
      <c r="G321" s="186" t="s">
        <v>3192</v>
      </c>
      <c r="H321" s="186" t="s">
        <v>121</v>
      </c>
      <c r="I321" s="186" t="s">
        <v>122</v>
      </c>
      <c r="J321" s="186" t="s">
        <v>123</v>
      </c>
      <c r="K321" s="186" t="s">
        <v>1212</v>
      </c>
      <c r="L321" s="190" t="s">
        <v>412</v>
      </c>
      <c r="M321" s="186"/>
      <c r="N321" s="186"/>
      <c r="O321" s="186"/>
      <c r="P321" s="493"/>
      <c r="Q321" s="196" t="str">
        <f t="shared" ca="1" si="50"/>
        <v>122 Tahun 2 Bulan</v>
      </c>
      <c r="R321" s="186"/>
      <c r="S321" s="236">
        <v>44546</v>
      </c>
      <c r="T321" s="198" t="str">
        <f t="shared" ca="1" si="46"/>
        <v>0Tahun</v>
      </c>
      <c r="U321" s="199" t="str">
        <f t="shared" ca="1" si="47"/>
        <v>2Bulan</v>
      </c>
      <c r="V321" s="186"/>
      <c r="W321" s="217"/>
      <c r="X321" s="217"/>
      <c r="Y321" s="190"/>
      <c r="Z321" s="190"/>
      <c r="AA321" s="346"/>
      <c r="AB321" s="186"/>
      <c r="AC321" s="190"/>
      <c r="AD321" s="190"/>
      <c r="AE321" s="190"/>
      <c r="AF321" s="190"/>
      <c r="AG321" s="190"/>
      <c r="AH321" s="190"/>
      <c r="AI321" s="190"/>
      <c r="AJ321" s="190"/>
      <c r="AK321" s="190"/>
      <c r="AL321" s="190"/>
      <c r="AM321" s="217"/>
      <c r="AN321" s="217"/>
      <c r="AO321" s="190"/>
      <c r="AP321" s="217"/>
      <c r="AQ321" s="190"/>
      <c r="AR321" s="190"/>
      <c r="AS321" s="190"/>
      <c r="AT321" s="190"/>
      <c r="AU321" s="190"/>
      <c r="AV321" s="190"/>
      <c r="AW321" s="516"/>
      <c r="AX321" s="217"/>
      <c r="AY321" s="190"/>
      <c r="AZ321" s="203">
        <f>AZ540*7%</f>
        <v>350000.00000000006</v>
      </c>
      <c r="BA321" s="203"/>
      <c r="BB321" s="203"/>
      <c r="BC321" s="203"/>
      <c r="BD321" s="203"/>
      <c r="BE321" s="203"/>
      <c r="BF321" s="203"/>
      <c r="BG321" s="203"/>
      <c r="BH321" s="203"/>
      <c r="BI321" s="203"/>
      <c r="BJ321" s="203"/>
      <c r="BK321" s="203"/>
      <c r="BL321" s="203"/>
      <c r="BM321" s="203"/>
      <c r="BN321" s="203"/>
      <c r="BO321" s="203"/>
      <c r="BP321" s="203"/>
      <c r="BQ321" s="203"/>
      <c r="BR321" s="203"/>
      <c r="BS321" s="203"/>
      <c r="BT321" s="186"/>
      <c r="BU321" s="190"/>
      <c r="BV321" s="186">
        <v>0</v>
      </c>
      <c r="BW321" s="186">
        <v>0</v>
      </c>
      <c r="BX321" s="186">
        <f t="shared" si="52"/>
        <v>0</v>
      </c>
      <c r="BY321" s="186">
        <v>1</v>
      </c>
      <c r="BZ321" s="190"/>
      <c r="CA321" s="190"/>
      <c r="CB321" s="190"/>
    </row>
    <row r="322" spans="1:80" ht="18" customHeight="1">
      <c r="A322" s="186">
        <f t="shared" si="51"/>
        <v>313</v>
      </c>
      <c r="B322" s="187" t="s">
        <v>217</v>
      </c>
      <c r="C322" s="228" t="s">
        <v>2858</v>
      </c>
      <c r="D322" s="189" t="s">
        <v>2859</v>
      </c>
      <c r="E322" s="190" t="s">
        <v>2860</v>
      </c>
      <c r="F322" s="191" t="s">
        <v>12</v>
      </c>
      <c r="G322" s="186" t="s">
        <v>3182</v>
      </c>
      <c r="H322" s="186" t="s">
        <v>2862</v>
      </c>
      <c r="I322" s="202" t="s">
        <v>2354</v>
      </c>
      <c r="J322" s="192" t="s">
        <v>2861</v>
      </c>
      <c r="K322" s="192" t="s">
        <v>2884</v>
      </c>
      <c r="L322" s="217" t="s">
        <v>412</v>
      </c>
      <c r="M322" s="193" t="s">
        <v>70</v>
      </c>
      <c r="N322" s="205" t="s">
        <v>2604</v>
      </c>
      <c r="O322" s="194" t="s">
        <v>734</v>
      </c>
      <c r="P322" s="492">
        <v>35865</v>
      </c>
      <c r="Q322" s="196" t="str">
        <f t="shared" ca="1" si="50"/>
        <v>24 Tahun 0 Bulan</v>
      </c>
      <c r="R322" s="349">
        <v>44417</v>
      </c>
      <c r="S322" s="349">
        <v>44417</v>
      </c>
      <c r="T322" s="198" t="str">
        <f t="shared" ca="1" si="46"/>
        <v>0Tahun</v>
      </c>
      <c r="U322" s="199" t="str">
        <f t="shared" ca="1" si="47"/>
        <v>7Bulan</v>
      </c>
      <c r="V322" s="186" t="s">
        <v>73</v>
      </c>
      <c r="W322" s="200" t="s">
        <v>467</v>
      </c>
      <c r="X322" s="217" t="s">
        <v>412</v>
      </c>
      <c r="Y322" s="190" t="s">
        <v>2863</v>
      </c>
      <c r="Z322" s="187" t="s">
        <v>2864</v>
      </c>
      <c r="AA322" s="201" t="s">
        <v>2865</v>
      </c>
      <c r="AB322" s="202" t="s">
        <v>354</v>
      </c>
      <c r="AC322" s="190" t="s">
        <v>412</v>
      </c>
      <c r="AD322" s="190"/>
      <c r="AE322" s="190"/>
      <c r="AF322" s="190"/>
      <c r="AG322" s="190"/>
      <c r="AH322" s="190"/>
      <c r="AI322" s="190"/>
      <c r="AJ322" s="190"/>
      <c r="AK322" s="190"/>
      <c r="AL322" s="190"/>
      <c r="AM322" s="187" t="s">
        <v>2959</v>
      </c>
      <c r="AN322" s="189" t="s">
        <v>2866</v>
      </c>
      <c r="AO322" s="193" t="s">
        <v>2867</v>
      </c>
      <c r="AP322" s="187" t="s">
        <v>2864</v>
      </c>
      <c r="AQ322" s="190"/>
      <c r="AR322" s="190"/>
      <c r="AS322" s="190"/>
      <c r="AT322" s="190"/>
      <c r="AU322" s="193">
        <v>0</v>
      </c>
      <c r="AV322" s="193">
        <v>0</v>
      </c>
      <c r="AW322" s="506" t="s">
        <v>2868</v>
      </c>
      <c r="AX322" s="200" t="s">
        <v>2869</v>
      </c>
      <c r="AY322" s="190"/>
      <c r="AZ322" s="203">
        <v>5000000</v>
      </c>
      <c r="BA322" s="203">
        <v>0</v>
      </c>
      <c r="BB322" s="203">
        <v>0</v>
      </c>
      <c r="BC322" s="203"/>
      <c r="BD322" s="203">
        <v>0</v>
      </c>
      <c r="BE322" s="203"/>
      <c r="BF322" s="203"/>
      <c r="BG322" s="203">
        <v>0</v>
      </c>
      <c r="BH322" s="203"/>
      <c r="BI322" s="203"/>
      <c r="BJ322" s="203">
        <v>0</v>
      </c>
      <c r="BK322" s="203">
        <v>500000</v>
      </c>
      <c r="BL322" s="203"/>
      <c r="BM322" s="203"/>
      <c r="BN322" s="203"/>
      <c r="BO322" s="203"/>
      <c r="BP322" s="203"/>
      <c r="BQ322" s="203"/>
      <c r="BR322" s="203"/>
      <c r="BS322" s="203"/>
      <c r="BT322" s="202"/>
      <c r="BU322" s="190"/>
      <c r="BV322" s="186">
        <v>0</v>
      </c>
      <c r="BW322" s="186">
        <v>0</v>
      </c>
      <c r="BX322" s="186">
        <f t="shared" si="52"/>
        <v>0</v>
      </c>
      <c r="BY322" s="186">
        <f>12-7</f>
        <v>5</v>
      </c>
      <c r="BZ322" s="190"/>
      <c r="CA322" s="190"/>
      <c r="CB322" s="190"/>
    </row>
    <row r="323" spans="1:80" ht="18" customHeight="1">
      <c r="A323" s="186">
        <f t="shared" si="51"/>
        <v>314</v>
      </c>
      <c r="B323" s="187" t="s">
        <v>217</v>
      </c>
      <c r="C323" s="334" t="s">
        <v>997</v>
      </c>
      <c r="D323" s="189" t="s">
        <v>4110</v>
      </c>
      <c r="E323" s="190"/>
      <c r="F323" s="191"/>
      <c r="G323" s="186"/>
      <c r="H323" s="186"/>
      <c r="I323" s="202"/>
      <c r="J323" s="192"/>
      <c r="K323" s="192"/>
      <c r="L323" s="217"/>
      <c r="M323" s="193"/>
      <c r="N323" s="205"/>
      <c r="O323" s="194"/>
      <c r="P323" s="492"/>
      <c r="Q323" s="196"/>
      <c r="R323" s="349"/>
      <c r="S323" s="197">
        <v>42565</v>
      </c>
      <c r="T323" s="198" t="str">
        <f t="shared" ca="1" si="46"/>
        <v>5Tahun</v>
      </c>
      <c r="U323" s="199" t="str">
        <f t="shared" ca="1" si="47"/>
        <v>8Bulan</v>
      </c>
      <c r="V323" s="186"/>
      <c r="W323" s="200"/>
      <c r="X323" s="217" t="s">
        <v>5488</v>
      </c>
      <c r="Y323" s="190"/>
      <c r="Z323" s="187"/>
      <c r="AA323" s="201"/>
      <c r="AB323" s="202"/>
      <c r="AC323" s="190"/>
      <c r="AD323" s="190"/>
      <c r="AE323" s="190"/>
      <c r="AF323" s="190"/>
      <c r="AG323" s="190"/>
      <c r="AH323" s="190"/>
      <c r="AI323" s="190"/>
      <c r="AJ323" s="190"/>
      <c r="AK323" s="190"/>
      <c r="AL323" s="190"/>
      <c r="AM323" s="187"/>
      <c r="AN323" s="189"/>
      <c r="AO323" s="193"/>
      <c r="AP323" s="187"/>
      <c r="AQ323" s="190"/>
      <c r="AR323" s="190"/>
      <c r="AS323" s="190"/>
      <c r="AT323" s="190"/>
      <c r="AU323" s="193"/>
      <c r="AV323" s="193"/>
      <c r="AW323" s="506"/>
      <c r="AX323" s="200"/>
      <c r="AY323" s="190"/>
      <c r="AZ323" s="203"/>
      <c r="BA323" s="203"/>
      <c r="BB323" s="203"/>
      <c r="BC323" s="203"/>
      <c r="BD323" s="203"/>
      <c r="BE323" s="203"/>
      <c r="BF323" s="203"/>
      <c r="BG323" s="203"/>
      <c r="BH323" s="203"/>
      <c r="BI323" s="203"/>
      <c r="BJ323" s="203"/>
      <c r="BK323" s="203"/>
      <c r="BL323" s="203"/>
      <c r="BM323" s="203"/>
      <c r="BN323" s="203"/>
      <c r="BO323" s="203"/>
      <c r="BP323" s="203"/>
      <c r="BQ323" s="203"/>
      <c r="BR323" s="203"/>
      <c r="BS323" s="203"/>
      <c r="BT323" s="202"/>
      <c r="BU323" s="190"/>
      <c r="BV323" s="186"/>
      <c r="BW323" s="186"/>
      <c r="BX323" s="186"/>
      <c r="BY323" s="186"/>
      <c r="BZ323" s="190"/>
      <c r="CA323" s="190"/>
      <c r="CB323" s="190"/>
    </row>
    <row r="324" spans="1:80" ht="18" customHeight="1">
      <c r="A324" s="186">
        <f t="shared" si="51"/>
        <v>315</v>
      </c>
      <c r="B324" s="187" t="s">
        <v>217</v>
      </c>
      <c r="C324" s="334" t="s">
        <v>997</v>
      </c>
      <c r="D324" s="189" t="s">
        <v>4109</v>
      </c>
      <c r="E324" s="190"/>
      <c r="F324" s="191"/>
      <c r="G324" s="186"/>
      <c r="H324" s="186"/>
      <c r="I324" s="202"/>
      <c r="J324" s="192"/>
      <c r="K324" s="192"/>
      <c r="L324" s="217"/>
      <c r="M324" s="193"/>
      <c r="N324" s="205"/>
      <c r="O324" s="194"/>
      <c r="P324" s="492"/>
      <c r="Q324" s="196"/>
      <c r="R324" s="349"/>
      <c r="S324" s="349">
        <v>43014</v>
      </c>
      <c r="T324" s="198" t="str">
        <f t="shared" ca="1" si="46"/>
        <v>4Tahun</v>
      </c>
      <c r="U324" s="199" t="str">
        <f t="shared" ca="1" si="47"/>
        <v>5Bulan</v>
      </c>
      <c r="V324" s="186"/>
      <c r="W324" s="200"/>
      <c r="X324" s="217" t="s">
        <v>5489</v>
      </c>
      <c r="Y324" s="190"/>
      <c r="Z324" s="187"/>
      <c r="AA324" s="201"/>
      <c r="AB324" s="202"/>
      <c r="AC324" s="190"/>
      <c r="AD324" s="190"/>
      <c r="AE324" s="190"/>
      <c r="AF324" s="190"/>
      <c r="AG324" s="190"/>
      <c r="AH324" s="190"/>
      <c r="AI324" s="190"/>
      <c r="AJ324" s="190"/>
      <c r="AK324" s="190"/>
      <c r="AL324" s="190"/>
      <c r="AM324" s="187"/>
      <c r="AN324" s="189"/>
      <c r="AO324" s="193"/>
      <c r="AP324" s="187"/>
      <c r="AQ324" s="190"/>
      <c r="AR324" s="190"/>
      <c r="AS324" s="190"/>
      <c r="AT324" s="190"/>
      <c r="AU324" s="193"/>
      <c r="AV324" s="193"/>
      <c r="AW324" s="506"/>
      <c r="AX324" s="200"/>
      <c r="AY324" s="190"/>
      <c r="AZ324" s="203"/>
      <c r="BA324" s="203"/>
      <c r="BB324" s="203"/>
      <c r="BC324" s="203"/>
      <c r="BD324" s="203"/>
      <c r="BE324" s="203"/>
      <c r="BF324" s="203"/>
      <c r="BG324" s="203"/>
      <c r="BH324" s="203"/>
      <c r="BI324" s="203"/>
      <c r="BJ324" s="203"/>
      <c r="BK324" s="203"/>
      <c r="BL324" s="203"/>
      <c r="BM324" s="203"/>
      <c r="BN324" s="203"/>
      <c r="BO324" s="203"/>
      <c r="BP324" s="203"/>
      <c r="BQ324" s="203"/>
      <c r="BR324" s="203"/>
      <c r="BS324" s="203"/>
      <c r="BT324" s="202"/>
      <c r="BU324" s="190"/>
      <c r="BV324" s="186"/>
      <c r="BW324" s="186"/>
      <c r="BX324" s="186"/>
      <c r="BY324" s="186"/>
      <c r="BZ324" s="190"/>
      <c r="CA324" s="190"/>
      <c r="CB324" s="190"/>
    </row>
    <row r="325" spans="1:80" ht="18" customHeight="1">
      <c r="A325" s="186">
        <f t="shared" si="51"/>
        <v>316</v>
      </c>
      <c r="B325" s="187" t="s">
        <v>217</v>
      </c>
      <c r="C325" s="228" t="s">
        <v>3466</v>
      </c>
      <c r="D325" s="189" t="s">
        <v>4101</v>
      </c>
      <c r="E325" s="190"/>
      <c r="F325" s="191"/>
      <c r="G325" s="186"/>
      <c r="H325" s="186"/>
      <c r="I325" s="202"/>
      <c r="J325" s="192"/>
      <c r="K325" s="192"/>
      <c r="L325" s="217"/>
      <c r="M325" s="193"/>
      <c r="N325" s="205"/>
      <c r="O325" s="194"/>
      <c r="P325" s="492"/>
      <c r="Q325" s="196"/>
      <c r="R325" s="349"/>
      <c r="S325" s="349">
        <v>43074</v>
      </c>
      <c r="T325" s="198" t="str">
        <f t="shared" ca="1" si="46"/>
        <v>4Tahun</v>
      </c>
      <c r="U325" s="199" t="str">
        <f t="shared" ca="1" si="47"/>
        <v>3Bulan</v>
      </c>
      <c r="V325" s="186"/>
      <c r="W325" s="200"/>
      <c r="X325" s="217" t="s">
        <v>5491</v>
      </c>
      <c r="Y325" s="190"/>
      <c r="Z325" s="187"/>
      <c r="AA325" s="201"/>
      <c r="AB325" s="202"/>
      <c r="AC325" s="190"/>
      <c r="AD325" s="190"/>
      <c r="AE325" s="190"/>
      <c r="AF325" s="190"/>
      <c r="AG325" s="190"/>
      <c r="AH325" s="190"/>
      <c r="AI325" s="190"/>
      <c r="AJ325" s="190"/>
      <c r="AK325" s="190"/>
      <c r="AL325" s="190"/>
      <c r="AM325" s="187"/>
      <c r="AN325" s="189"/>
      <c r="AO325" s="193"/>
      <c r="AP325" s="187"/>
      <c r="AQ325" s="190"/>
      <c r="AR325" s="190"/>
      <c r="AS325" s="190"/>
      <c r="AT325" s="190"/>
      <c r="AU325" s="193"/>
      <c r="AV325" s="193"/>
      <c r="AW325" s="506"/>
      <c r="AX325" s="200"/>
      <c r="AY325" s="190"/>
      <c r="AZ325" s="203"/>
      <c r="BA325" s="203"/>
      <c r="BB325" s="203"/>
      <c r="BC325" s="203"/>
      <c r="BD325" s="203"/>
      <c r="BE325" s="203"/>
      <c r="BF325" s="203"/>
      <c r="BG325" s="203"/>
      <c r="BH325" s="203"/>
      <c r="BI325" s="203"/>
      <c r="BJ325" s="203"/>
      <c r="BK325" s="203"/>
      <c r="BL325" s="203"/>
      <c r="BM325" s="203"/>
      <c r="BN325" s="203"/>
      <c r="BO325" s="203"/>
      <c r="BP325" s="203"/>
      <c r="BQ325" s="203"/>
      <c r="BR325" s="203"/>
      <c r="BS325" s="203"/>
      <c r="BT325" s="202"/>
      <c r="BU325" s="190"/>
      <c r="BV325" s="186"/>
      <c r="BW325" s="186"/>
      <c r="BX325" s="186"/>
      <c r="BY325" s="186"/>
      <c r="BZ325" s="190"/>
      <c r="CA325" s="190"/>
      <c r="CB325" s="190"/>
    </row>
    <row r="326" spans="1:80" ht="15.75" customHeight="1">
      <c r="A326" s="186">
        <f t="shared" si="51"/>
        <v>317</v>
      </c>
      <c r="B326" s="187" t="s">
        <v>217</v>
      </c>
      <c r="C326" s="228" t="s">
        <v>3508</v>
      </c>
      <c r="D326" s="189" t="s">
        <v>4112</v>
      </c>
      <c r="E326" s="190" t="s">
        <v>3203</v>
      </c>
      <c r="F326" s="193" t="s">
        <v>12</v>
      </c>
      <c r="G326" s="186" t="s">
        <v>3182</v>
      </c>
      <c r="H326" s="186" t="s">
        <v>9</v>
      </c>
      <c r="I326" s="186" t="s">
        <v>446</v>
      </c>
      <c r="J326" s="192" t="s">
        <v>447</v>
      </c>
      <c r="K326" s="192" t="s">
        <v>1212</v>
      </c>
      <c r="L326" s="217"/>
      <c r="M326" s="202" t="s">
        <v>85</v>
      </c>
      <c r="N326" s="193"/>
      <c r="O326" s="194"/>
      <c r="P326" s="492"/>
      <c r="Q326" s="196" t="str">
        <f t="shared" ref="Q326:Q357" ca="1" si="53">(DATEDIF($P326,NOW(),"Y")&amp;" Tahun ")&amp;(DATEDIF($P326,NOW(),"YM")&amp;" Bulan")</f>
        <v>122 Tahun 2 Bulan</v>
      </c>
      <c r="R326" s="186"/>
      <c r="S326" s="197">
        <v>43998</v>
      </c>
      <c r="T326" s="198" t="str">
        <f t="shared" ca="1" si="46"/>
        <v>1Tahun</v>
      </c>
      <c r="U326" s="199" t="str">
        <f t="shared" ca="1" si="47"/>
        <v>8Bulan</v>
      </c>
      <c r="V326" s="186" t="s">
        <v>2827</v>
      </c>
      <c r="W326" s="189" t="s">
        <v>448</v>
      </c>
      <c r="X326" s="217" t="s">
        <v>5490</v>
      </c>
      <c r="Y326" s="190"/>
      <c r="Z326" s="187"/>
      <c r="AA326" s="201"/>
      <c r="AB326" s="202"/>
      <c r="AC326" s="190"/>
      <c r="AD326" s="190"/>
      <c r="AE326" s="190"/>
      <c r="AF326" s="190"/>
      <c r="AG326" s="190"/>
      <c r="AH326" s="190"/>
      <c r="AI326" s="190"/>
      <c r="AJ326" s="190"/>
      <c r="AK326" s="190"/>
      <c r="AL326" s="190"/>
      <c r="AM326" s="187"/>
      <c r="AN326" s="189"/>
      <c r="AO326" s="193"/>
      <c r="AP326" s="193"/>
      <c r="AQ326" s="190"/>
      <c r="AR326" s="190"/>
      <c r="AS326" s="190"/>
      <c r="AT326" s="190"/>
      <c r="AU326" s="193"/>
      <c r="AV326" s="193"/>
      <c r="AW326" s="506"/>
      <c r="AX326" s="200"/>
      <c r="AY326" s="190"/>
      <c r="AZ326" s="203"/>
      <c r="BA326" s="203"/>
      <c r="BB326" s="203"/>
      <c r="BC326" s="203"/>
      <c r="BD326" s="203"/>
      <c r="BE326" s="203"/>
      <c r="BF326" s="203"/>
      <c r="BG326" s="203"/>
      <c r="BH326" s="203"/>
      <c r="BI326" s="203"/>
      <c r="BJ326" s="203"/>
      <c r="BK326" s="203"/>
      <c r="BL326" s="203"/>
      <c r="BM326" s="203"/>
      <c r="BN326" s="203"/>
      <c r="BO326" s="203"/>
      <c r="BP326" s="203"/>
      <c r="BQ326" s="203"/>
      <c r="BR326" s="203"/>
      <c r="BS326" s="203"/>
      <c r="BT326" s="202"/>
      <c r="BU326" s="190"/>
      <c r="BV326" s="186">
        <f>12-5</f>
        <v>7</v>
      </c>
      <c r="BW326" s="186">
        <v>0</v>
      </c>
      <c r="BX326" s="186">
        <f>BV326-BW326</f>
        <v>7</v>
      </c>
      <c r="BY326" s="186">
        <v>12</v>
      </c>
      <c r="BZ326" s="190"/>
      <c r="CA326" s="190"/>
      <c r="CB326" s="190"/>
    </row>
    <row r="327" spans="1:80" ht="13.5" customHeight="1">
      <c r="A327" s="186">
        <f t="shared" si="51"/>
        <v>318</v>
      </c>
      <c r="B327" s="187" t="s">
        <v>217</v>
      </c>
      <c r="C327" s="228" t="s">
        <v>4160</v>
      </c>
      <c r="D327" s="327" t="s">
        <v>4004</v>
      </c>
      <c r="E327" s="190" t="s">
        <v>4005</v>
      </c>
      <c r="F327" s="193" t="s">
        <v>12</v>
      </c>
      <c r="G327" s="186" t="s">
        <v>3178</v>
      </c>
      <c r="H327" s="186" t="s">
        <v>9</v>
      </c>
      <c r="I327" s="186" t="s">
        <v>446</v>
      </c>
      <c r="J327" s="192" t="s">
        <v>447</v>
      </c>
      <c r="K327" s="192" t="s">
        <v>1212</v>
      </c>
      <c r="L327" s="190"/>
      <c r="M327" s="186" t="s">
        <v>85</v>
      </c>
      <c r="N327" s="186" t="s">
        <v>280</v>
      </c>
      <c r="O327" s="186" t="s">
        <v>4006</v>
      </c>
      <c r="P327" s="493">
        <v>33870</v>
      </c>
      <c r="Q327" s="196" t="str">
        <f t="shared" ca="1" si="53"/>
        <v>29 Tahun 5 Bulan</v>
      </c>
      <c r="R327" s="248">
        <v>44431</v>
      </c>
      <c r="S327" s="249">
        <v>44431</v>
      </c>
      <c r="T327" s="198" t="str">
        <f t="shared" ca="1" si="46"/>
        <v>0Tahun</v>
      </c>
      <c r="U327" s="199" t="str">
        <f t="shared" ca="1" si="47"/>
        <v>6Bulan</v>
      </c>
      <c r="V327" s="186" t="s">
        <v>73</v>
      </c>
      <c r="W327" s="189" t="s">
        <v>448</v>
      </c>
      <c r="X327" s="217" t="s">
        <v>412</v>
      </c>
      <c r="Y327" s="190" t="s">
        <v>4007</v>
      </c>
      <c r="Z327" s="312" t="s">
        <v>4008</v>
      </c>
      <c r="AA327" s="251" t="s">
        <v>4009</v>
      </c>
      <c r="AB327" s="186" t="s">
        <v>451</v>
      </c>
      <c r="AC327" s="190" t="s">
        <v>4010</v>
      </c>
      <c r="AD327" s="219">
        <v>33036</v>
      </c>
      <c r="AE327" s="190" t="s">
        <v>412</v>
      </c>
      <c r="AF327" s="190" t="s">
        <v>412</v>
      </c>
      <c r="AG327" s="190" t="s">
        <v>412</v>
      </c>
      <c r="AH327" s="190" t="s">
        <v>412</v>
      </c>
      <c r="AI327" s="190" t="s">
        <v>412</v>
      </c>
      <c r="AJ327" s="190" t="s">
        <v>412</v>
      </c>
      <c r="AK327" s="190" t="s">
        <v>412</v>
      </c>
      <c r="AL327" s="190" t="s">
        <v>412</v>
      </c>
      <c r="AM327" s="217" t="s">
        <v>4011</v>
      </c>
      <c r="AN327" s="217" t="s">
        <v>4012</v>
      </c>
      <c r="AO327" s="190" t="s">
        <v>4013</v>
      </c>
      <c r="AP327" s="190" t="s">
        <v>4014</v>
      </c>
      <c r="AQ327" s="190"/>
      <c r="AR327" s="190"/>
      <c r="AS327" s="190"/>
      <c r="AT327" s="190"/>
      <c r="AU327" s="190"/>
      <c r="AV327" s="190"/>
      <c r="AW327" s="515" t="s">
        <v>4015</v>
      </c>
      <c r="AX327" s="312" t="s">
        <v>4016</v>
      </c>
      <c r="AY327" s="190" t="s">
        <v>412</v>
      </c>
      <c r="AZ327" s="203">
        <v>4000000</v>
      </c>
      <c r="BA327" s="203"/>
      <c r="BB327" s="203"/>
      <c r="BC327" s="203"/>
      <c r="BD327" s="203"/>
      <c r="BE327" s="203"/>
      <c r="BF327" s="203"/>
      <c r="BG327" s="203"/>
      <c r="BH327" s="203"/>
      <c r="BI327" s="203"/>
      <c r="BJ327" s="203"/>
      <c r="BK327" s="203"/>
      <c r="BL327" s="203"/>
      <c r="BM327" s="203"/>
      <c r="BN327" s="203"/>
      <c r="BO327" s="203"/>
      <c r="BP327" s="203"/>
      <c r="BQ327" s="203"/>
      <c r="BR327" s="203"/>
      <c r="BS327" s="203"/>
      <c r="BT327" s="227" t="s">
        <v>4017</v>
      </c>
      <c r="BU327" s="190"/>
      <c r="BV327" s="186">
        <v>0</v>
      </c>
      <c r="BW327" s="186">
        <v>0</v>
      </c>
      <c r="BX327" s="186">
        <f>BV327-BW327</f>
        <v>0</v>
      </c>
      <c r="BY327" s="186">
        <f>12-7</f>
        <v>5</v>
      </c>
      <c r="BZ327" s="190"/>
      <c r="CA327" s="190"/>
      <c r="CB327" s="190"/>
    </row>
    <row r="328" spans="1:80" ht="15.75" customHeight="1">
      <c r="A328" s="186">
        <f t="shared" si="51"/>
        <v>319</v>
      </c>
      <c r="B328" s="187" t="s">
        <v>217</v>
      </c>
      <c r="C328" s="228" t="s">
        <v>4315</v>
      </c>
      <c r="D328" s="217" t="s">
        <v>2597</v>
      </c>
      <c r="E328" s="190" t="s">
        <v>1833</v>
      </c>
      <c r="F328" s="191" t="s">
        <v>12</v>
      </c>
      <c r="G328" s="186" t="s">
        <v>3182</v>
      </c>
      <c r="H328" s="186" t="s">
        <v>3218</v>
      </c>
      <c r="I328" s="202" t="s">
        <v>176</v>
      </c>
      <c r="J328" s="186" t="s">
        <v>4715</v>
      </c>
      <c r="K328" s="186" t="s">
        <v>3379</v>
      </c>
      <c r="L328" s="217" t="s">
        <v>3379</v>
      </c>
      <c r="M328" s="202" t="s">
        <v>85</v>
      </c>
      <c r="N328" s="188" t="s">
        <v>2604</v>
      </c>
      <c r="O328" s="194"/>
      <c r="P328" s="492"/>
      <c r="Q328" s="196" t="str">
        <f t="shared" ca="1" si="53"/>
        <v>122 Tahun 2 Bulan</v>
      </c>
      <c r="R328" s="190"/>
      <c r="S328" s="197">
        <v>42718</v>
      </c>
      <c r="T328" s="198" t="str">
        <f t="shared" ca="1" si="46"/>
        <v>5Tahun</v>
      </c>
      <c r="U328" s="199" t="str">
        <f t="shared" ca="1" si="47"/>
        <v>2Bulan</v>
      </c>
      <c r="V328" s="186" t="s">
        <v>3379</v>
      </c>
      <c r="W328" s="209"/>
      <c r="X328" s="217" t="s">
        <v>5492</v>
      </c>
      <c r="Y328" s="190"/>
      <c r="Z328" s="187"/>
      <c r="AA328" s="201"/>
      <c r="AB328" s="202"/>
      <c r="AC328" s="190"/>
      <c r="AD328" s="190"/>
      <c r="AE328" s="190"/>
      <c r="AF328" s="190"/>
      <c r="AG328" s="190"/>
      <c r="AH328" s="190"/>
      <c r="AI328" s="190"/>
      <c r="AJ328" s="190"/>
      <c r="AK328" s="190"/>
      <c r="AL328" s="190"/>
      <c r="AM328" s="229" t="s">
        <v>2524</v>
      </c>
      <c r="AN328" s="189"/>
      <c r="AO328" s="193"/>
      <c r="AP328" s="193"/>
      <c r="AQ328" s="190"/>
      <c r="AR328" s="190"/>
      <c r="AS328" s="190"/>
      <c r="AT328" s="190"/>
      <c r="AU328" s="193"/>
      <c r="AV328" s="193"/>
      <c r="AW328" s="506"/>
      <c r="AX328" s="200"/>
      <c r="AY328" s="190"/>
      <c r="AZ328" s="203"/>
      <c r="BA328" s="203"/>
      <c r="BB328" s="203"/>
      <c r="BC328" s="203"/>
      <c r="BD328" s="203"/>
      <c r="BE328" s="203"/>
      <c r="BF328" s="203"/>
      <c r="BG328" s="203"/>
      <c r="BH328" s="203"/>
      <c r="BI328" s="203"/>
      <c r="BJ328" s="203"/>
      <c r="BK328" s="203"/>
      <c r="BL328" s="203"/>
      <c r="BM328" s="203"/>
      <c r="BN328" s="203"/>
      <c r="BO328" s="203"/>
      <c r="BP328" s="203"/>
      <c r="BQ328" s="203"/>
      <c r="BR328" s="203"/>
      <c r="BS328" s="203"/>
      <c r="BT328" s="202"/>
      <c r="BU328" s="190"/>
      <c r="BV328" s="186">
        <v>0</v>
      </c>
      <c r="BW328" s="186">
        <v>0</v>
      </c>
      <c r="BX328" s="186">
        <f>BV328-BW328</f>
        <v>0</v>
      </c>
      <c r="BY328" s="186">
        <v>12</v>
      </c>
      <c r="BZ328" s="190"/>
      <c r="CA328" s="190"/>
      <c r="CB328" s="190"/>
    </row>
    <row r="329" spans="1:80" ht="13.5" customHeight="1">
      <c r="A329" s="186">
        <f t="shared" si="51"/>
        <v>320</v>
      </c>
      <c r="B329" s="209" t="s">
        <v>217</v>
      </c>
      <c r="C329" s="228" t="s">
        <v>2819</v>
      </c>
      <c r="D329" s="189" t="s">
        <v>2814</v>
      </c>
      <c r="E329" s="190" t="s">
        <v>2813</v>
      </c>
      <c r="F329" s="186" t="s">
        <v>12</v>
      </c>
      <c r="G329" s="186" t="s">
        <v>3182</v>
      </c>
      <c r="H329" s="186" t="s">
        <v>174</v>
      </c>
      <c r="I329" s="202" t="s">
        <v>176</v>
      </c>
      <c r="J329" s="186" t="s">
        <v>174</v>
      </c>
      <c r="K329" s="192" t="s">
        <v>1212</v>
      </c>
      <c r="L329" s="217"/>
      <c r="M329" s="186" t="s">
        <v>85</v>
      </c>
      <c r="N329" s="212" t="s">
        <v>2604</v>
      </c>
      <c r="O329" s="186" t="s">
        <v>1221</v>
      </c>
      <c r="P329" s="493">
        <v>37351</v>
      </c>
      <c r="Q329" s="196" t="str">
        <f t="shared" ca="1" si="53"/>
        <v>19 Tahun 11 Bulan</v>
      </c>
      <c r="R329" s="236">
        <v>44438</v>
      </c>
      <c r="S329" s="236">
        <v>44438</v>
      </c>
      <c r="T329" s="198" t="str">
        <f t="shared" ca="1" si="46"/>
        <v>0Tahun</v>
      </c>
      <c r="U329" s="199" t="str">
        <f t="shared" ca="1" si="47"/>
        <v>6Bulan</v>
      </c>
      <c r="V329" s="186" t="s">
        <v>73</v>
      </c>
      <c r="W329" s="217" t="s">
        <v>1</v>
      </c>
      <c r="X329" s="217" t="s">
        <v>412</v>
      </c>
      <c r="Y329" s="190" t="s">
        <v>412</v>
      </c>
      <c r="Z329" s="190" t="s">
        <v>2832</v>
      </c>
      <c r="AA329" s="251" t="s">
        <v>2833</v>
      </c>
      <c r="AB329" s="186" t="s">
        <v>76</v>
      </c>
      <c r="AC329" s="190"/>
      <c r="AD329" s="190"/>
      <c r="AE329" s="190"/>
      <c r="AF329" s="190"/>
      <c r="AG329" s="190"/>
      <c r="AH329" s="190"/>
      <c r="AI329" s="190"/>
      <c r="AJ329" s="190"/>
      <c r="AK329" s="190"/>
      <c r="AL329" s="190"/>
      <c r="AM329" s="217" t="s">
        <v>2830</v>
      </c>
      <c r="AN329" s="217" t="s">
        <v>2834</v>
      </c>
      <c r="AO329" s="190" t="s">
        <v>2835</v>
      </c>
      <c r="AP329" s="190" t="s">
        <v>2832</v>
      </c>
      <c r="AQ329" s="190"/>
      <c r="AR329" s="190"/>
      <c r="AS329" s="190"/>
      <c r="AT329" s="190"/>
      <c r="AU329" s="190"/>
      <c r="AV329" s="190"/>
      <c r="AW329" s="509" t="s">
        <v>2836</v>
      </c>
      <c r="AX329" s="200" t="s">
        <v>78</v>
      </c>
      <c r="AY329" s="190"/>
      <c r="AZ329" s="203">
        <v>1300000</v>
      </c>
      <c r="BA329" s="203">
        <v>500000</v>
      </c>
      <c r="BB329" s="203"/>
      <c r="BC329" s="203"/>
      <c r="BD329" s="203"/>
      <c r="BE329" s="203"/>
      <c r="BF329" s="203"/>
      <c r="BG329" s="203"/>
      <c r="BH329" s="203"/>
      <c r="BI329" s="203"/>
      <c r="BJ329" s="203"/>
      <c r="BK329" s="203"/>
      <c r="BL329" s="203"/>
      <c r="BM329" s="203"/>
      <c r="BN329" s="203"/>
      <c r="BO329" s="203"/>
      <c r="BP329" s="203"/>
      <c r="BQ329" s="203"/>
      <c r="BR329" s="203"/>
      <c r="BS329" s="203"/>
      <c r="BT329" s="227" t="s">
        <v>2837</v>
      </c>
      <c r="BU329" s="190"/>
      <c r="BV329" s="186">
        <v>0</v>
      </c>
      <c r="BW329" s="186">
        <v>0</v>
      </c>
      <c r="BX329" s="186">
        <f>BV329-BW329</f>
        <v>0</v>
      </c>
      <c r="BY329" s="186">
        <v>5</v>
      </c>
      <c r="BZ329" s="190"/>
      <c r="CA329" s="190"/>
      <c r="CB329" s="190"/>
    </row>
    <row r="330" spans="1:80" ht="15.75" customHeight="1">
      <c r="A330" s="186">
        <f t="shared" si="51"/>
        <v>321</v>
      </c>
      <c r="B330" s="187" t="s">
        <v>217</v>
      </c>
      <c r="C330" s="144" t="s">
        <v>1563</v>
      </c>
      <c r="D330" s="378" t="s">
        <v>1564</v>
      </c>
      <c r="E330" s="190" t="s">
        <v>2676</v>
      </c>
      <c r="F330" s="191" t="s">
        <v>12</v>
      </c>
      <c r="G330" s="186" t="s">
        <v>3182</v>
      </c>
      <c r="H330" s="186" t="s">
        <v>1015</v>
      </c>
      <c r="I330" s="202" t="s">
        <v>176</v>
      </c>
      <c r="J330" s="192" t="s">
        <v>3795</v>
      </c>
      <c r="K330" s="192" t="s">
        <v>1212</v>
      </c>
      <c r="L330" s="217"/>
      <c r="M330" s="193" t="s">
        <v>85</v>
      </c>
      <c r="N330" s="205" t="s">
        <v>2604</v>
      </c>
      <c r="O330" s="193" t="s">
        <v>72</v>
      </c>
      <c r="P330" s="491">
        <v>36108</v>
      </c>
      <c r="Q330" s="196" t="str">
        <f t="shared" ca="1" si="53"/>
        <v>23 Tahun 4 Bulan</v>
      </c>
      <c r="R330" s="222">
        <v>44256</v>
      </c>
      <c r="S330" s="399">
        <v>44256</v>
      </c>
      <c r="T330" s="198" t="str">
        <f t="shared" ca="1" si="46"/>
        <v>1Tahun</v>
      </c>
      <c r="U330" s="199" t="str">
        <f t="shared" ca="1" si="47"/>
        <v>0Bulan</v>
      </c>
      <c r="V330" s="186" t="s">
        <v>73</v>
      </c>
      <c r="W330" s="209" t="s">
        <v>111</v>
      </c>
      <c r="X330" s="217" t="s">
        <v>5493</v>
      </c>
      <c r="Y330" s="190"/>
      <c r="Z330" s="207" t="s">
        <v>1565</v>
      </c>
      <c r="AA330" s="201" t="s">
        <v>1566</v>
      </c>
      <c r="AB330" s="202" t="s">
        <v>76</v>
      </c>
      <c r="AC330" s="190"/>
      <c r="AD330" s="190"/>
      <c r="AE330" s="190"/>
      <c r="AF330" s="190"/>
      <c r="AG330" s="190"/>
      <c r="AH330" s="190"/>
      <c r="AI330" s="190"/>
      <c r="AJ330" s="190"/>
      <c r="AK330" s="190"/>
      <c r="AL330" s="190"/>
      <c r="AM330" s="229" t="s">
        <v>2521</v>
      </c>
      <c r="AN330" s="189" t="s">
        <v>1567</v>
      </c>
      <c r="AO330" s="223"/>
      <c r="AP330" s="223" t="s">
        <v>1568</v>
      </c>
      <c r="AQ330" s="190"/>
      <c r="AR330" s="190"/>
      <c r="AS330" s="190"/>
      <c r="AT330" s="190"/>
      <c r="AU330" s="223"/>
      <c r="AV330" s="223"/>
      <c r="AW330" s="506" t="s">
        <v>1569</v>
      </c>
      <c r="AX330" s="223" t="s">
        <v>1570</v>
      </c>
      <c r="AY330" s="190"/>
      <c r="AZ330" s="203">
        <v>2700000</v>
      </c>
      <c r="BA330" s="203">
        <v>500000</v>
      </c>
      <c r="BB330" s="203"/>
      <c r="BC330" s="203"/>
      <c r="BD330" s="203"/>
      <c r="BE330" s="203"/>
      <c r="BF330" s="203"/>
      <c r="BG330" s="203">
        <v>300000</v>
      </c>
      <c r="BH330" s="203"/>
      <c r="BI330" s="203"/>
      <c r="BJ330" s="203">
        <v>500000</v>
      </c>
      <c r="BK330" s="203"/>
      <c r="BL330" s="203"/>
      <c r="BM330" s="203"/>
      <c r="BN330" s="203"/>
      <c r="BO330" s="203"/>
      <c r="BP330" s="203"/>
      <c r="BQ330" s="203"/>
      <c r="BR330" s="203"/>
      <c r="BS330" s="203"/>
      <c r="BT330" s="202"/>
      <c r="BU330" s="190"/>
      <c r="BV330" s="186">
        <v>0</v>
      </c>
      <c r="BW330" s="186">
        <v>0</v>
      </c>
      <c r="BX330" s="186">
        <f>BV330-BW330</f>
        <v>0</v>
      </c>
      <c r="BY330" s="186">
        <v>10</v>
      </c>
      <c r="BZ330" s="190"/>
      <c r="CA330" s="190"/>
      <c r="CB330" s="190"/>
    </row>
    <row r="331" spans="1:80" ht="15.75" customHeight="1">
      <c r="A331" s="186">
        <f t="shared" si="51"/>
        <v>322</v>
      </c>
      <c r="B331" s="187" t="s">
        <v>217</v>
      </c>
      <c r="C331" s="334" t="s">
        <v>997</v>
      </c>
      <c r="D331" s="579" t="s">
        <v>5494</v>
      </c>
      <c r="E331" s="190" t="s">
        <v>5495</v>
      </c>
      <c r="F331" s="191" t="s">
        <v>12</v>
      </c>
      <c r="G331" s="186" t="s">
        <v>3182</v>
      </c>
      <c r="H331" s="186" t="s">
        <v>249</v>
      </c>
      <c r="I331" s="202" t="s">
        <v>176</v>
      </c>
      <c r="J331" s="192" t="s">
        <v>249</v>
      </c>
      <c r="K331" s="192" t="s">
        <v>1212</v>
      </c>
      <c r="L331" s="217"/>
      <c r="M331" s="193" t="s">
        <v>85</v>
      </c>
      <c r="N331" s="205" t="s">
        <v>2604</v>
      </c>
      <c r="O331" s="193"/>
      <c r="P331" s="491"/>
      <c r="Q331" s="196" t="str">
        <f t="shared" ca="1" si="53"/>
        <v>122 Tahun 2 Bulan</v>
      </c>
      <c r="R331" s="222"/>
      <c r="S331" s="399"/>
      <c r="T331" s="198" t="str">
        <f t="shared" ca="1" si="46"/>
        <v>122Tahun</v>
      </c>
      <c r="U331" s="199" t="str">
        <f t="shared" ca="1" si="47"/>
        <v>3Bulan</v>
      </c>
      <c r="V331" s="186" t="s">
        <v>73</v>
      </c>
      <c r="W331" s="209" t="s">
        <v>251</v>
      </c>
      <c r="X331" s="263" t="s">
        <v>5496</v>
      </c>
      <c r="Y331" s="190"/>
      <c r="Z331" s="207"/>
      <c r="AA331" s="201"/>
      <c r="AB331" s="202"/>
      <c r="AC331" s="190"/>
      <c r="AD331" s="190"/>
      <c r="AE331" s="190"/>
      <c r="AF331" s="190"/>
      <c r="AG331" s="190"/>
      <c r="AH331" s="190"/>
      <c r="AI331" s="190"/>
      <c r="AJ331" s="190"/>
      <c r="AK331" s="190"/>
      <c r="AL331" s="190"/>
      <c r="AM331" s="229"/>
      <c r="AN331" s="189"/>
      <c r="AO331" s="223"/>
      <c r="AP331" s="223"/>
      <c r="AQ331" s="190"/>
      <c r="AR331" s="190"/>
      <c r="AS331" s="190"/>
      <c r="AT331" s="190"/>
      <c r="AU331" s="223"/>
      <c r="AV331" s="223"/>
      <c r="AW331" s="506"/>
      <c r="AX331" s="223"/>
      <c r="AY331" s="190"/>
      <c r="AZ331" s="203"/>
      <c r="BA331" s="203"/>
      <c r="BB331" s="203"/>
      <c r="BC331" s="203"/>
      <c r="BD331" s="203"/>
      <c r="BE331" s="203"/>
      <c r="BF331" s="203"/>
      <c r="BG331" s="203"/>
      <c r="BH331" s="203"/>
      <c r="BI331" s="203"/>
      <c r="BJ331" s="203"/>
      <c r="BK331" s="203"/>
      <c r="BL331" s="203"/>
      <c r="BM331" s="203"/>
      <c r="BN331" s="203"/>
      <c r="BO331" s="203"/>
      <c r="BP331" s="203"/>
      <c r="BQ331" s="203"/>
      <c r="BR331" s="203"/>
      <c r="BS331" s="203"/>
      <c r="BT331" s="202"/>
      <c r="BU331" s="190"/>
      <c r="BV331" s="186"/>
      <c r="BW331" s="186"/>
      <c r="BX331" s="186"/>
      <c r="BY331" s="186"/>
      <c r="BZ331" s="190"/>
      <c r="CA331" s="190"/>
      <c r="CB331" s="190"/>
    </row>
    <row r="332" spans="1:80" ht="15.75" customHeight="1">
      <c r="A332" s="186">
        <f t="shared" si="51"/>
        <v>323</v>
      </c>
      <c r="B332" s="187" t="s">
        <v>217</v>
      </c>
      <c r="C332" s="188" t="s">
        <v>218</v>
      </c>
      <c r="D332" s="189" t="s">
        <v>219</v>
      </c>
      <c r="E332" s="190" t="s">
        <v>220</v>
      </c>
      <c r="F332" s="191" t="s">
        <v>12</v>
      </c>
      <c r="G332" s="186" t="s">
        <v>3182</v>
      </c>
      <c r="H332" s="186" t="s">
        <v>3772</v>
      </c>
      <c r="I332" s="202" t="s">
        <v>221</v>
      </c>
      <c r="J332" s="192" t="s">
        <v>221</v>
      </c>
      <c r="K332" s="192" t="s">
        <v>1212</v>
      </c>
      <c r="L332" s="217" t="s">
        <v>221</v>
      </c>
      <c r="M332" s="193" t="s">
        <v>85</v>
      </c>
      <c r="N332" s="188" t="s">
        <v>190</v>
      </c>
      <c r="O332" s="194" t="s">
        <v>72</v>
      </c>
      <c r="P332" s="492">
        <v>29684</v>
      </c>
      <c r="Q332" s="196" t="str">
        <f t="shared" ca="1" si="53"/>
        <v>40 Tahun 11 Bulan</v>
      </c>
      <c r="R332" s="190"/>
      <c r="S332" s="197">
        <v>39814</v>
      </c>
      <c r="T332" s="198" t="str">
        <f t="shared" ca="1" si="46"/>
        <v>13Tahun</v>
      </c>
      <c r="U332" s="199" t="str">
        <f t="shared" ca="1" si="47"/>
        <v>2Bulan</v>
      </c>
      <c r="V332" s="186" t="s">
        <v>5097</v>
      </c>
      <c r="W332" s="209"/>
      <c r="X332" s="217"/>
      <c r="Y332" s="190"/>
      <c r="Z332" s="187" t="s">
        <v>222</v>
      </c>
      <c r="AA332" s="201" t="s">
        <v>223</v>
      </c>
      <c r="AB332" s="202" t="s">
        <v>76</v>
      </c>
      <c r="AC332" s="190"/>
      <c r="AD332" s="190"/>
      <c r="AE332" s="190"/>
      <c r="AF332" s="190"/>
      <c r="AG332" s="190"/>
      <c r="AH332" s="190"/>
      <c r="AI332" s="190"/>
      <c r="AJ332" s="190"/>
      <c r="AK332" s="190"/>
      <c r="AL332" s="190"/>
      <c r="AM332" s="229" t="s">
        <v>2519</v>
      </c>
      <c r="AN332" s="189"/>
      <c r="AO332" s="193"/>
      <c r="AP332" s="193"/>
      <c r="AQ332" s="190"/>
      <c r="AR332" s="190"/>
      <c r="AS332" s="190"/>
      <c r="AT332" s="190"/>
      <c r="AU332" s="193"/>
      <c r="AV332" s="193"/>
      <c r="AW332" s="506" t="s">
        <v>224</v>
      </c>
      <c r="AX332" s="200" t="s">
        <v>78</v>
      </c>
      <c r="AY332" s="190"/>
      <c r="AZ332" s="203"/>
      <c r="BA332" s="203"/>
      <c r="BB332" s="203"/>
      <c r="BC332" s="203"/>
      <c r="BD332" s="203"/>
      <c r="BE332" s="203"/>
      <c r="BF332" s="203"/>
      <c r="BG332" s="203"/>
      <c r="BH332" s="203"/>
      <c r="BI332" s="203"/>
      <c r="BJ332" s="203"/>
      <c r="BK332" s="203"/>
      <c r="BL332" s="203"/>
      <c r="BM332" s="203"/>
      <c r="BN332" s="203"/>
      <c r="BO332" s="203"/>
      <c r="BP332" s="203"/>
      <c r="BQ332" s="203"/>
      <c r="BR332" s="203"/>
      <c r="BS332" s="203"/>
      <c r="BT332" s="202"/>
      <c r="BU332" s="190"/>
      <c r="BV332" s="186">
        <v>12</v>
      </c>
      <c r="BW332" s="186">
        <v>1</v>
      </c>
      <c r="BX332" s="186">
        <f>BV332-BW332</f>
        <v>11</v>
      </c>
      <c r="BY332" s="186">
        <v>12</v>
      </c>
      <c r="BZ332" s="190"/>
      <c r="CA332" s="190"/>
      <c r="CB332" s="190"/>
    </row>
    <row r="333" spans="1:80" ht="15.75" customHeight="1">
      <c r="A333" s="186">
        <f t="shared" si="51"/>
        <v>324</v>
      </c>
      <c r="B333" s="189" t="s">
        <v>217</v>
      </c>
      <c r="C333" s="144" t="s">
        <v>1665</v>
      </c>
      <c r="D333" s="189" t="s">
        <v>1666</v>
      </c>
      <c r="E333" s="190" t="s">
        <v>3544</v>
      </c>
      <c r="F333" s="191" t="s">
        <v>12</v>
      </c>
      <c r="G333" s="186" t="s">
        <v>3182</v>
      </c>
      <c r="H333" s="186" t="s">
        <v>98</v>
      </c>
      <c r="I333" s="202" t="s">
        <v>99</v>
      </c>
      <c r="J333" s="191" t="s">
        <v>99</v>
      </c>
      <c r="K333" s="192" t="s">
        <v>1212</v>
      </c>
      <c r="L333" s="217"/>
      <c r="M333" s="193" t="s">
        <v>85</v>
      </c>
      <c r="N333" s="205" t="s">
        <v>2604</v>
      </c>
      <c r="O333" s="194" t="s">
        <v>177</v>
      </c>
      <c r="P333" s="492">
        <v>37159</v>
      </c>
      <c r="Q333" s="196" t="str">
        <f t="shared" ca="1" si="53"/>
        <v>20 Tahun 5 Bulan</v>
      </c>
      <c r="R333" s="190"/>
      <c r="S333" s="335">
        <v>44095</v>
      </c>
      <c r="T333" s="198" t="str">
        <f t="shared" ca="1" si="46"/>
        <v>1Tahun</v>
      </c>
      <c r="U333" s="199" t="str">
        <f t="shared" ca="1" si="47"/>
        <v>5Bulan</v>
      </c>
      <c r="V333" s="186" t="s">
        <v>73</v>
      </c>
      <c r="W333" s="189" t="s">
        <v>1</v>
      </c>
      <c r="X333" s="217"/>
      <c r="Y333" s="190"/>
      <c r="Z333" s="207" t="s">
        <v>1667</v>
      </c>
      <c r="AA333" s="208" t="s">
        <v>1668</v>
      </c>
      <c r="AB333" s="191" t="s">
        <v>76</v>
      </c>
      <c r="AC333" s="190"/>
      <c r="AD333" s="190"/>
      <c r="AE333" s="190"/>
      <c r="AF333" s="190"/>
      <c r="AG333" s="190"/>
      <c r="AH333" s="190"/>
      <c r="AI333" s="190"/>
      <c r="AJ333" s="190"/>
      <c r="AK333" s="190"/>
      <c r="AL333" s="190"/>
      <c r="AM333" s="229" t="s">
        <v>2520</v>
      </c>
      <c r="AN333" s="189"/>
      <c r="AO333" s="193"/>
      <c r="AP333" s="193"/>
      <c r="AQ333" s="190"/>
      <c r="AR333" s="190"/>
      <c r="AS333" s="190"/>
      <c r="AT333" s="190"/>
      <c r="AU333" s="193"/>
      <c r="AV333" s="193"/>
      <c r="AW333" s="505" t="s">
        <v>1669</v>
      </c>
      <c r="AX333" s="200" t="s">
        <v>78</v>
      </c>
      <c r="AY333" s="190"/>
      <c r="AZ333" s="203">
        <v>1500000</v>
      </c>
      <c r="BA333" s="203">
        <v>500000</v>
      </c>
      <c r="BB333" s="203"/>
      <c r="BC333" s="203"/>
      <c r="BD333" s="203"/>
      <c r="BE333" s="203"/>
      <c r="BF333" s="203"/>
      <c r="BG333" s="203"/>
      <c r="BH333" s="203"/>
      <c r="BI333" s="203"/>
      <c r="BJ333" s="203"/>
      <c r="BK333" s="203"/>
      <c r="BL333" s="203"/>
      <c r="BM333" s="203"/>
      <c r="BN333" s="203"/>
      <c r="BO333" s="203"/>
      <c r="BP333" s="203"/>
      <c r="BQ333" s="203"/>
      <c r="BR333" s="203"/>
      <c r="BS333" s="203"/>
      <c r="BT333" s="191"/>
      <c r="BU333" s="190"/>
      <c r="BV333" s="186">
        <f>12-8</f>
        <v>4</v>
      </c>
      <c r="BW333" s="186">
        <v>4</v>
      </c>
      <c r="BX333" s="186">
        <f>BV333-BW333</f>
        <v>0</v>
      </c>
      <c r="BY333" s="186">
        <v>12</v>
      </c>
      <c r="BZ333" s="190"/>
      <c r="CA333" s="190"/>
      <c r="CB333" s="190"/>
    </row>
    <row r="334" spans="1:80" ht="15.75" customHeight="1">
      <c r="A334" s="186">
        <f t="shared" si="51"/>
        <v>325</v>
      </c>
      <c r="B334" s="209" t="s">
        <v>217</v>
      </c>
      <c r="C334" s="144" t="s">
        <v>2013</v>
      </c>
      <c r="D334" s="238" t="s">
        <v>2014</v>
      </c>
      <c r="E334" s="190" t="s">
        <v>1865</v>
      </c>
      <c r="F334" s="192" t="s">
        <v>12</v>
      </c>
      <c r="G334" s="186" t="s">
        <v>3182</v>
      </c>
      <c r="H334" s="186" t="s">
        <v>98</v>
      </c>
      <c r="I334" s="202" t="s">
        <v>99</v>
      </c>
      <c r="J334" s="191" t="s">
        <v>99</v>
      </c>
      <c r="K334" s="192" t="s">
        <v>1212</v>
      </c>
      <c r="L334" s="217" t="s">
        <v>412</v>
      </c>
      <c r="M334" s="202" t="s">
        <v>85</v>
      </c>
      <c r="N334" s="212" t="s">
        <v>2604</v>
      </c>
      <c r="O334" s="193" t="s">
        <v>125</v>
      </c>
      <c r="P334" s="491">
        <v>36329</v>
      </c>
      <c r="Q334" s="196" t="str">
        <f t="shared" ca="1" si="53"/>
        <v>22 Tahun 8 Bulan</v>
      </c>
      <c r="R334" s="239">
        <v>44375</v>
      </c>
      <c r="S334" s="239">
        <v>44375</v>
      </c>
      <c r="T334" s="198" t="str">
        <f t="shared" ca="1" si="46"/>
        <v>0Tahun</v>
      </c>
      <c r="U334" s="199" t="str">
        <f t="shared" ca="1" si="47"/>
        <v>8Bulan</v>
      </c>
      <c r="V334" s="186" t="s">
        <v>73</v>
      </c>
      <c r="W334" s="209" t="s">
        <v>1</v>
      </c>
      <c r="X334" s="217" t="s">
        <v>412</v>
      </c>
      <c r="Y334" s="190"/>
      <c r="Z334" s="190" t="s">
        <v>2015</v>
      </c>
      <c r="AA334" s="243">
        <v>85711651478</v>
      </c>
      <c r="AB334" s="193" t="s">
        <v>76</v>
      </c>
      <c r="AC334" s="190"/>
      <c r="AD334" s="190"/>
      <c r="AE334" s="190"/>
      <c r="AF334" s="190"/>
      <c r="AG334" s="190"/>
      <c r="AH334" s="190"/>
      <c r="AI334" s="190"/>
      <c r="AJ334" s="190"/>
      <c r="AK334" s="190"/>
      <c r="AL334" s="190"/>
      <c r="AM334" s="238" t="s">
        <v>3016</v>
      </c>
      <c r="AN334" s="189" t="s">
        <v>1867</v>
      </c>
      <c r="AO334" s="223" t="s">
        <v>1868</v>
      </c>
      <c r="AP334" s="190" t="s">
        <v>2015</v>
      </c>
      <c r="AQ334" s="190"/>
      <c r="AR334" s="190"/>
      <c r="AS334" s="190"/>
      <c r="AT334" s="190"/>
      <c r="AU334" s="223"/>
      <c r="AV334" s="223"/>
      <c r="AW334" s="509" t="s">
        <v>2016</v>
      </c>
      <c r="AX334" s="188" t="s">
        <v>78</v>
      </c>
      <c r="AY334" s="190"/>
      <c r="AZ334" s="203">
        <v>1500000</v>
      </c>
      <c r="BA334" s="203">
        <v>500000</v>
      </c>
      <c r="BB334" s="203"/>
      <c r="BC334" s="203"/>
      <c r="BD334" s="203"/>
      <c r="BE334" s="203"/>
      <c r="BF334" s="203"/>
      <c r="BG334" s="203"/>
      <c r="BH334" s="203"/>
      <c r="BI334" s="203"/>
      <c r="BJ334" s="203"/>
      <c r="BK334" s="203"/>
      <c r="BL334" s="203"/>
      <c r="BM334" s="203"/>
      <c r="BN334" s="203"/>
      <c r="BO334" s="203"/>
      <c r="BP334" s="203"/>
      <c r="BQ334" s="203"/>
      <c r="BR334" s="203"/>
      <c r="BS334" s="203"/>
      <c r="BT334" s="227" t="s">
        <v>2017</v>
      </c>
      <c r="BU334" s="190"/>
      <c r="BV334" s="186">
        <v>0</v>
      </c>
      <c r="BW334" s="186">
        <v>0</v>
      </c>
      <c r="BX334" s="186">
        <f>BV334-BW334</f>
        <v>0</v>
      </c>
      <c r="BY334" s="186">
        <f>12-5</f>
        <v>7</v>
      </c>
      <c r="BZ334" s="190"/>
      <c r="CA334" s="190"/>
      <c r="CB334" s="190"/>
    </row>
    <row r="335" spans="1:80" ht="15.75" customHeight="1">
      <c r="A335" s="186">
        <f t="shared" si="51"/>
        <v>326</v>
      </c>
      <c r="B335" s="187" t="s">
        <v>217</v>
      </c>
      <c r="C335" s="216" t="s">
        <v>1553</v>
      </c>
      <c r="D335" s="189" t="s">
        <v>1554</v>
      </c>
      <c r="E335" s="190" t="s">
        <v>3546</v>
      </c>
      <c r="F335" s="192" t="s">
        <v>12</v>
      </c>
      <c r="G335" s="186" t="s">
        <v>3182</v>
      </c>
      <c r="H335" s="186" t="s">
        <v>273</v>
      </c>
      <c r="I335" s="202" t="s">
        <v>122</v>
      </c>
      <c r="J335" s="192" t="s">
        <v>272</v>
      </c>
      <c r="K335" s="186" t="s">
        <v>1212</v>
      </c>
      <c r="L335" s="217"/>
      <c r="M335" s="202" t="s">
        <v>70</v>
      </c>
      <c r="N335" s="205" t="s">
        <v>2604</v>
      </c>
      <c r="O335" s="194" t="s">
        <v>72</v>
      </c>
      <c r="P335" s="492">
        <v>30955</v>
      </c>
      <c r="Q335" s="196" t="str">
        <f t="shared" ca="1" si="53"/>
        <v>37 Tahun 5 Bulan</v>
      </c>
      <c r="R335" s="190"/>
      <c r="S335" s="197">
        <v>42948</v>
      </c>
      <c r="T335" s="198" t="str">
        <f t="shared" ref="T335:T398" ca="1" si="54">INT((NOW()-S335)/365)&amp;"Tahun"</f>
        <v>4Tahun</v>
      </c>
      <c r="U335" s="199" t="str">
        <f t="shared" ref="U335:U398" ca="1" si="55">INT(MOD((NOW()-S335),365)/30)&amp;"Bulan"</f>
        <v>7Bulan</v>
      </c>
      <c r="V335" s="186" t="s">
        <v>5097</v>
      </c>
      <c r="W335" s="209"/>
      <c r="X335" s="217"/>
      <c r="Y335" s="190"/>
      <c r="Z335" s="187" t="s">
        <v>1555</v>
      </c>
      <c r="AA335" s="201" t="s">
        <v>1556</v>
      </c>
      <c r="AB335" s="202" t="s">
        <v>76</v>
      </c>
      <c r="AC335" s="190"/>
      <c r="AD335" s="190"/>
      <c r="AE335" s="190"/>
      <c r="AF335" s="190"/>
      <c r="AG335" s="190"/>
      <c r="AH335" s="190"/>
      <c r="AI335" s="190"/>
      <c r="AJ335" s="190"/>
      <c r="AK335" s="190"/>
      <c r="AL335" s="190"/>
      <c r="AM335" s="229" t="s">
        <v>2523</v>
      </c>
      <c r="AN335" s="189"/>
      <c r="AO335" s="193"/>
      <c r="AP335" s="193"/>
      <c r="AQ335" s="190"/>
      <c r="AR335" s="190"/>
      <c r="AS335" s="190"/>
      <c r="AT335" s="190"/>
      <c r="AU335" s="188" t="s">
        <v>3607</v>
      </c>
      <c r="AV335" s="193"/>
      <c r="AW335" s="506" t="s">
        <v>1557</v>
      </c>
      <c r="AX335" s="200" t="s">
        <v>78</v>
      </c>
      <c r="AY335" s="190"/>
      <c r="AZ335" s="203"/>
      <c r="BA335" s="203"/>
      <c r="BB335" s="203"/>
      <c r="BC335" s="203"/>
      <c r="BD335" s="203"/>
      <c r="BE335" s="203"/>
      <c r="BF335" s="203"/>
      <c r="BG335" s="203"/>
      <c r="BH335" s="203"/>
      <c r="BI335" s="203"/>
      <c r="BJ335" s="203"/>
      <c r="BK335" s="203"/>
      <c r="BL335" s="203"/>
      <c r="BM335" s="203"/>
      <c r="BN335" s="203"/>
      <c r="BO335" s="203"/>
      <c r="BP335" s="203"/>
      <c r="BQ335" s="203"/>
      <c r="BR335" s="203"/>
      <c r="BS335" s="203"/>
      <c r="BT335" s="202"/>
      <c r="BU335" s="190"/>
      <c r="BV335" s="186">
        <v>12</v>
      </c>
      <c r="BW335" s="186">
        <v>1</v>
      </c>
      <c r="BX335" s="186">
        <f>BV335-BW335</f>
        <v>11</v>
      </c>
      <c r="BY335" s="186">
        <v>12</v>
      </c>
      <c r="BZ335" s="190"/>
      <c r="CA335" s="190"/>
      <c r="CB335" s="190"/>
    </row>
    <row r="336" spans="1:80" ht="15.75" customHeight="1">
      <c r="A336" s="186">
        <f t="shared" si="51"/>
        <v>327</v>
      </c>
      <c r="B336" s="189" t="s">
        <v>964</v>
      </c>
      <c r="C336" s="228" t="s">
        <v>3472</v>
      </c>
      <c r="D336" s="217" t="s">
        <v>4113</v>
      </c>
      <c r="E336" s="190" t="s">
        <v>3207</v>
      </c>
      <c r="F336" s="192" t="s">
        <v>12</v>
      </c>
      <c r="G336" s="186" t="s">
        <v>3183</v>
      </c>
      <c r="H336" s="186" t="s">
        <v>9</v>
      </c>
      <c r="I336" s="217" t="s">
        <v>446</v>
      </c>
      <c r="J336" s="186" t="s">
        <v>447</v>
      </c>
      <c r="K336" s="192" t="s">
        <v>1212</v>
      </c>
      <c r="L336" s="217" t="s">
        <v>5500</v>
      </c>
      <c r="M336" s="202" t="s">
        <v>85</v>
      </c>
      <c r="N336" s="205" t="s">
        <v>2604</v>
      </c>
      <c r="O336" s="194"/>
      <c r="P336" s="492"/>
      <c r="Q336" s="196" t="str">
        <f t="shared" ca="1" si="53"/>
        <v>122 Tahun 2 Bulan</v>
      </c>
      <c r="R336" s="186"/>
      <c r="S336" s="197">
        <v>43829</v>
      </c>
      <c r="T336" s="198" t="str">
        <f t="shared" ca="1" si="54"/>
        <v>2Tahun</v>
      </c>
      <c r="U336" s="199" t="str">
        <f t="shared" ca="1" si="55"/>
        <v>2Bulan</v>
      </c>
      <c r="V336" s="186" t="s">
        <v>73</v>
      </c>
      <c r="W336" s="189" t="s">
        <v>448</v>
      </c>
      <c r="X336" s="217" t="s">
        <v>5501</v>
      </c>
      <c r="Y336" s="190"/>
      <c r="Z336" s="187"/>
      <c r="AA336" s="201"/>
      <c r="AB336" s="202"/>
      <c r="AC336" s="190"/>
      <c r="AD336" s="190"/>
      <c r="AE336" s="190"/>
      <c r="AF336" s="190"/>
      <c r="AG336" s="190"/>
      <c r="AH336" s="190"/>
      <c r="AI336" s="190"/>
      <c r="AJ336" s="190"/>
      <c r="AK336" s="190"/>
      <c r="AL336" s="190"/>
      <c r="AM336" s="187"/>
      <c r="AN336" s="189"/>
      <c r="AO336" s="193"/>
      <c r="AP336" s="193"/>
      <c r="AQ336" s="190"/>
      <c r="AR336" s="190"/>
      <c r="AS336" s="190"/>
      <c r="AT336" s="190"/>
      <c r="AU336" s="193"/>
      <c r="AV336" s="193"/>
      <c r="AW336" s="506"/>
      <c r="AX336" s="200"/>
      <c r="AY336" s="190"/>
      <c r="AZ336" s="203"/>
      <c r="BA336" s="203"/>
      <c r="BB336" s="203"/>
      <c r="BC336" s="203"/>
      <c r="BD336" s="203"/>
      <c r="BE336" s="203"/>
      <c r="BF336" s="203"/>
      <c r="BG336" s="203"/>
      <c r="BH336" s="203"/>
      <c r="BI336" s="203"/>
      <c r="BJ336" s="203"/>
      <c r="BK336" s="203"/>
      <c r="BL336" s="203"/>
      <c r="BM336" s="203"/>
      <c r="BN336" s="203"/>
      <c r="BO336" s="203"/>
      <c r="BP336" s="203"/>
      <c r="BQ336" s="203"/>
      <c r="BR336" s="203"/>
      <c r="BS336" s="203"/>
      <c r="BT336" s="202"/>
      <c r="BU336" s="190"/>
      <c r="BV336" s="186">
        <v>0</v>
      </c>
      <c r="BW336" s="186">
        <v>1</v>
      </c>
      <c r="BX336" s="186">
        <f>BV336-BW336</f>
        <v>-1</v>
      </c>
      <c r="BY336" s="186">
        <v>12</v>
      </c>
      <c r="BZ336" s="190"/>
      <c r="CA336" s="190"/>
      <c r="CB336" s="190"/>
    </row>
    <row r="337" spans="1:90" ht="15.75" customHeight="1">
      <c r="A337" s="186">
        <f t="shared" ref="A337:A368" si="56">A336+1</f>
        <v>328</v>
      </c>
      <c r="B337" s="189" t="s">
        <v>964</v>
      </c>
      <c r="C337" s="334" t="s">
        <v>997</v>
      </c>
      <c r="D337" s="217" t="s">
        <v>5497</v>
      </c>
      <c r="E337" s="584" t="s">
        <v>5497</v>
      </c>
      <c r="F337" s="192" t="s">
        <v>12</v>
      </c>
      <c r="G337" s="186" t="s">
        <v>3183</v>
      </c>
      <c r="H337" s="186" t="s">
        <v>9</v>
      </c>
      <c r="I337" s="217" t="s">
        <v>446</v>
      </c>
      <c r="J337" s="186" t="s">
        <v>447</v>
      </c>
      <c r="K337" s="186" t="s">
        <v>3379</v>
      </c>
      <c r="L337" s="217" t="s">
        <v>5347</v>
      </c>
      <c r="M337" s="202" t="s">
        <v>85</v>
      </c>
      <c r="N337" s="205"/>
      <c r="O337" s="194"/>
      <c r="P337" s="492"/>
      <c r="Q337" s="196" t="str">
        <f t="shared" ca="1" si="53"/>
        <v>122 Tahun 2 Bulan</v>
      </c>
      <c r="R337" s="186"/>
      <c r="S337" s="197">
        <v>43108</v>
      </c>
      <c r="T337" s="198" t="str">
        <f t="shared" ca="1" si="54"/>
        <v>4Tahun</v>
      </c>
      <c r="U337" s="199" t="str">
        <f t="shared" ca="1" si="55"/>
        <v>2Bulan</v>
      </c>
      <c r="V337" s="186" t="s">
        <v>4715</v>
      </c>
      <c r="W337" s="189"/>
      <c r="X337" s="217" t="s">
        <v>5502</v>
      </c>
      <c r="Y337" s="190"/>
      <c r="Z337" s="187"/>
      <c r="AA337" s="201"/>
      <c r="AB337" s="202"/>
      <c r="AC337" s="190"/>
      <c r="AD337" s="190"/>
      <c r="AE337" s="190"/>
      <c r="AF337" s="190"/>
      <c r="AG337" s="190"/>
      <c r="AH337" s="190"/>
      <c r="AI337" s="190"/>
      <c r="AJ337" s="190"/>
      <c r="AK337" s="190"/>
      <c r="AL337" s="190"/>
      <c r="AM337" s="187"/>
      <c r="AN337" s="189"/>
      <c r="AO337" s="193"/>
      <c r="AP337" s="193"/>
      <c r="AQ337" s="190"/>
      <c r="AR337" s="190"/>
      <c r="AS337" s="190"/>
      <c r="AT337" s="190"/>
      <c r="AU337" s="193"/>
      <c r="AV337" s="193"/>
      <c r="AW337" s="506"/>
      <c r="AX337" s="200"/>
      <c r="AY337" s="190"/>
      <c r="AZ337" s="203"/>
      <c r="BA337" s="203"/>
      <c r="BB337" s="203"/>
      <c r="BC337" s="203"/>
      <c r="BD337" s="203"/>
      <c r="BE337" s="203"/>
      <c r="BF337" s="203"/>
      <c r="BG337" s="203"/>
      <c r="BH337" s="203"/>
      <c r="BI337" s="203"/>
      <c r="BJ337" s="203"/>
      <c r="BK337" s="203"/>
      <c r="BL337" s="203"/>
      <c r="BM337" s="203"/>
      <c r="BN337" s="203"/>
      <c r="BO337" s="203"/>
      <c r="BP337" s="203"/>
      <c r="BQ337" s="203"/>
      <c r="BR337" s="203"/>
      <c r="BS337" s="203"/>
      <c r="BT337" s="202"/>
      <c r="BU337" s="190"/>
      <c r="BV337" s="186"/>
      <c r="BW337" s="186"/>
      <c r="BX337" s="186"/>
      <c r="BY337" s="186"/>
      <c r="BZ337" s="190"/>
      <c r="CA337" s="190"/>
      <c r="CB337" s="190"/>
    </row>
    <row r="338" spans="1:90" ht="15.75" customHeight="1">
      <c r="A338" s="186">
        <f t="shared" si="56"/>
        <v>329</v>
      </c>
      <c r="B338" s="189" t="s">
        <v>964</v>
      </c>
      <c r="C338" s="334" t="s">
        <v>997</v>
      </c>
      <c r="D338" s="217" t="s">
        <v>5498</v>
      </c>
      <c r="E338" s="585" t="s">
        <v>5499</v>
      </c>
      <c r="F338" s="192" t="s">
        <v>12</v>
      </c>
      <c r="G338" s="186" t="s">
        <v>3183</v>
      </c>
      <c r="H338" s="186" t="s">
        <v>9</v>
      </c>
      <c r="I338" s="217" t="s">
        <v>446</v>
      </c>
      <c r="J338" s="186" t="s">
        <v>447</v>
      </c>
      <c r="K338" s="186" t="s">
        <v>3379</v>
      </c>
      <c r="L338" s="217" t="s">
        <v>5347</v>
      </c>
      <c r="M338" s="202" t="s">
        <v>85</v>
      </c>
      <c r="N338" s="205"/>
      <c r="O338" s="194"/>
      <c r="P338" s="492"/>
      <c r="Q338" s="196" t="str">
        <f t="shared" ca="1" si="53"/>
        <v>122 Tahun 2 Bulan</v>
      </c>
      <c r="R338" s="186"/>
      <c r="S338" s="197">
        <v>43108</v>
      </c>
      <c r="T338" s="198" t="str">
        <f t="shared" ca="1" si="54"/>
        <v>4Tahun</v>
      </c>
      <c r="U338" s="199" t="str">
        <f t="shared" ca="1" si="55"/>
        <v>2Bulan</v>
      </c>
      <c r="V338" s="186" t="s">
        <v>4715</v>
      </c>
      <c r="W338" s="189"/>
      <c r="X338" s="217" t="s">
        <v>5503</v>
      </c>
      <c r="Y338" s="190"/>
      <c r="Z338" s="187"/>
      <c r="AA338" s="201"/>
      <c r="AB338" s="202"/>
      <c r="AC338" s="190"/>
      <c r="AD338" s="190"/>
      <c r="AE338" s="190"/>
      <c r="AF338" s="190"/>
      <c r="AG338" s="190"/>
      <c r="AH338" s="190"/>
      <c r="AI338" s="190"/>
      <c r="AJ338" s="190"/>
      <c r="AK338" s="190"/>
      <c r="AL338" s="190"/>
      <c r="AM338" s="187"/>
      <c r="AN338" s="189"/>
      <c r="AO338" s="193"/>
      <c r="AP338" s="193"/>
      <c r="AQ338" s="190"/>
      <c r="AR338" s="190"/>
      <c r="AS338" s="190"/>
      <c r="AT338" s="190"/>
      <c r="AU338" s="193"/>
      <c r="AV338" s="193"/>
      <c r="AW338" s="506"/>
      <c r="AX338" s="200"/>
      <c r="AY338" s="190"/>
      <c r="AZ338" s="203"/>
      <c r="BA338" s="203"/>
      <c r="BB338" s="203"/>
      <c r="BC338" s="203"/>
      <c r="BD338" s="203"/>
      <c r="BE338" s="203"/>
      <c r="BF338" s="203"/>
      <c r="BG338" s="203"/>
      <c r="BH338" s="203"/>
      <c r="BI338" s="203"/>
      <c r="BJ338" s="203"/>
      <c r="BK338" s="203"/>
      <c r="BL338" s="203"/>
      <c r="BM338" s="203"/>
      <c r="BN338" s="203"/>
      <c r="BO338" s="203"/>
      <c r="BP338" s="203"/>
      <c r="BQ338" s="203"/>
      <c r="BR338" s="203"/>
      <c r="BS338" s="203"/>
      <c r="BT338" s="202"/>
      <c r="BU338" s="190"/>
      <c r="BV338" s="186"/>
      <c r="BW338" s="186"/>
      <c r="BX338" s="186"/>
      <c r="BY338" s="186"/>
      <c r="BZ338" s="190"/>
      <c r="CA338" s="190"/>
      <c r="CB338" s="190"/>
    </row>
    <row r="339" spans="1:90" ht="15.75" customHeight="1">
      <c r="A339" s="186">
        <f t="shared" si="56"/>
        <v>330</v>
      </c>
      <c r="B339" s="189" t="s">
        <v>964</v>
      </c>
      <c r="C339" s="334" t="s">
        <v>997</v>
      </c>
      <c r="D339" s="217" t="s">
        <v>4885</v>
      </c>
      <c r="E339" s="190" t="s">
        <v>3545</v>
      </c>
      <c r="F339" s="191" t="s">
        <v>12</v>
      </c>
      <c r="G339" s="186" t="s">
        <v>3183</v>
      </c>
      <c r="H339" s="186" t="s">
        <v>3218</v>
      </c>
      <c r="I339" s="187" t="s">
        <v>176</v>
      </c>
      <c r="J339" s="186" t="s">
        <v>4715</v>
      </c>
      <c r="K339" s="186" t="s">
        <v>3379</v>
      </c>
      <c r="L339" s="217" t="s">
        <v>2391</v>
      </c>
      <c r="M339" s="193" t="s">
        <v>85</v>
      </c>
      <c r="N339" s="188"/>
      <c r="O339" s="194" t="s">
        <v>72</v>
      </c>
      <c r="P339" s="492">
        <v>32910</v>
      </c>
      <c r="Q339" s="196" t="str">
        <f t="shared" ca="1" si="53"/>
        <v>32 Tahun 1 Bulan</v>
      </c>
      <c r="R339" s="190"/>
      <c r="S339" s="197">
        <v>43112</v>
      </c>
      <c r="T339" s="198" t="str">
        <f t="shared" ca="1" si="54"/>
        <v>4Tahun</v>
      </c>
      <c r="U339" s="199" t="str">
        <f t="shared" ca="1" si="55"/>
        <v>1Bulan</v>
      </c>
      <c r="V339" s="186" t="s">
        <v>4715</v>
      </c>
      <c r="W339" s="200" t="s">
        <v>111</v>
      </c>
      <c r="X339" s="217" t="s">
        <v>5504</v>
      </c>
      <c r="Y339" s="190" t="s">
        <v>412</v>
      </c>
      <c r="Z339" s="187" t="s">
        <v>4886</v>
      </c>
      <c r="AA339" s="201" t="s">
        <v>4887</v>
      </c>
      <c r="AB339" s="202"/>
      <c r="AC339" s="190"/>
      <c r="AD339" s="190"/>
      <c r="AE339" s="190"/>
      <c r="AF339" s="190"/>
      <c r="AG339" s="190"/>
      <c r="AH339" s="190"/>
      <c r="AI339" s="190"/>
      <c r="AJ339" s="190"/>
      <c r="AK339" s="190"/>
      <c r="AL339" s="190"/>
      <c r="AM339" s="235"/>
      <c r="AN339" s="189"/>
      <c r="AO339" s="193"/>
      <c r="AP339" s="193"/>
      <c r="AQ339" s="190"/>
      <c r="AR339" s="190"/>
      <c r="AS339" s="190"/>
      <c r="AT339" s="190"/>
      <c r="AU339" s="193"/>
      <c r="AV339" s="193"/>
      <c r="AW339" s="506"/>
      <c r="AX339" s="200"/>
      <c r="AY339" s="190"/>
      <c r="AZ339" s="203"/>
      <c r="BA339" s="203"/>
      <c r="BB339" s="203"/>
      <c r="BC339" s="203"/>
      <c r="BD339" s="203"/>
      <c r="BE339" s="203"/>
      <c r="BF339" s="203"/>
      <c r="BG339" s="203"/>
      <c r="BH339" s="203"/>
      <c r="BI339" s="203"/>
      <c r="BJ339" s="203"/>
      <c r="BK339" s="203"/>
      <c r="BL339" s="203"/>
      <c r="BM339" s="203"/>
      <c r="BN339" s="203"/>
      <c r="BO339" s="203"/>
      <c r="BP339" s="203"/>
      <c r="BQ339" s="203"/>
      <c r="BR339" s="203"/>
      <c r="BS339" s="203"/>
      <c r="BT339" s="191"/>
      <c r="BU339" s="190"/>
      <c r="BV339" s="186">
        <v>0</v>
      </c>
      <c r="BW339" s="186">
        <v>0</v>
      </c>
      <c r="BX339" s="186">
        <f>BV339-BW339</f>
        <v>0</v>
      </c>
      <c r="BY339" s="186">
        <v>12</v>
      </c>
      <c r="BZ339" s="190"/>
      <c r="CA339" s="190"/>
      <c r="CB339" s="190"/>
    </row>
    <row r="340" spans="1:90" ht="15.75" customHeight="1">
      <c r="A340" s="186">
        <f t="shared" si="56"/>
        <v>331</v>
      </c>
      <c r="B340" s="189" t="s">
        <v>964</v>
      </c>
      <c r="C340" s="228" t="s">
        <v>5326</v>
      </c>
      <c r="D340" s="217" t="s">
        <v>5067</v>
      </c>
      <c r="E340" s="190" t="s">
        <v>5068</v>
      </c>
      <c r="F340" s="191" t="s">
        <v>12</v>
      </c>
      <c r="G340" s="186" t="s">
        <v>3183</v>
      </c>
      <c r="H340" s="186" t="s">
        <v>1015</v>
      </c>
      <c r="I340" s="187" t="s">
        <v>176</v>
      </c>
      <c r="J340" s="186" t="s">
        <v>1015</v>
      </c>
      <c r="K340" s="186" t="s">
        <v>1212</v>
      </c>
      <c r="L340" s="217"/>
      <c r="M340" s="193" t="s">
        <v>85</v>
      </c>
      <c r="N340" s="205" t="s">
        <v>280</v>
      </c>
      <c r="O340" s="194" t="s">
        <v>1578</v>
      </c>
      <c r="P340" s="492">
        <v>35730</v>
      </c>
      <c r="Q340" s="196" t="str">
        <f t="shared" ca="1" si="53"/>
        <v>24 Tahun 4 Bulan</v>
      </c>
      <c r="R340" s="219">
        <v>44599</v>
      </c>
      <c r="S340" s="236">
        <v>44599</v>
      </c>
      <c r="T340" s="198" t="str">
        <f t="shared" ca="1" si="54"/>
        <v>0Tahun</v>
      </c>
      <c r="U340" s="199" t="str">
        <f t="shared" ca="1" si="55"/>
        <v>1Bulan</v>
      </c>
      <c r="V340" s="186" t="s">
        <v>73</v>
      </c>
      <c r="W340" s="200" t="s">
        <v>251</v>
      </c>
      <c r="X340" s="217"/>
      <c r="Y340" s="190" t="s">
        <v>5070</v>
      </c>
      <c r="Z340" s="190" t="s">
        <v>5071</v>
      </c>
      <c r="AA340" s="201">
        <v>89657434681</v>
      </c>
      <c r="AB340" s="202" t="s">
        <v>76</v>
      </c>
      <c r="AC340" s="190" t="s">
        <v>5077</v>
      </c>
      <c r="AD340" s="219">
        <v>33302</v>
      </c>
      <c r="AE340" s="190" t="s">
        <v>412</v>
      </c>
      <c r="AF340" s="190" t="s">
        <v>412</v>
      </c>
      <c r="AG340" s="190" t="s">
        <v>412</v>
      </c>
      <c r="AH340" s="190" t="s">
        <v>412</v>
      </c>
      <c r="AI340" s="190" t="s">
        <v>412</v>
      </c>
      <c r="AJ340" s="190" t="s">
        <v>412</v>
      </c>
      <c r="AK340" s="190" t="s">
        <v>412</v>
      </c>
      <c r="AL340" s="190" t="s">
        <v>412</v>
      </c>
      <c r="AM340" s="235"/>
      <c r="AN340" s="189" t="s">
        <v>5072</v>
      </c>
      <c r="AO340" s="193" t="s">
        <v>5073</v>
      </c>
      <c r="AP340" s="193" t="s">
        <v>5074</v>
      </c>
      <c r="AQ340" s="190"/>
      <c r="AR340" s="190"/>
      <c r="AS340" s="190" t="s">
        <v>412</v>
      </c>
      <c r="AT340" s="190" t="s">
        <v>412</v>
      </c>
      <c r="AU340" s="190" t="s">
        <v>412</v>
      </c>
      <c r="AV340" s="190" t="s">
        <v>412</v>
      </c>
      <c r="AW340" s="506">
        <v>3211176710970000</v>
      </c>
      <c r="AX340" s="200" t="s">
        <v>5075</v>
      </c>
      <c r="AY340" s="190" t="s">
        <v>412</v>
      </c>
      <c r="AZ340" s="203">
        <v>2700000</v>
      </c>
      <c r="BA340" s="203">
        <v>500000</v>
      </c>
      <c r="BB340" s="203"/>
      <c r="BC340" s="203"/>
      <c r="BD340" s="203"/>
      <c r="BE340" s="203"/>
      <c r="BF340" s="203"/>
      <c r="BG340" s="203">
        <v>300000</v>
      </c>
      <c r="BH340" s="203"/>
      <c r="BI340" s="203"/>
      <c r="BJ340" s="203"/>
      <c r="BK340" s="203"/>
      <c r="BL340" s="203"/>
      <c r="BM340" s="203"/>
      <c r="BN340" s="203"/>
      <c r="BO340" s="203"/>
      <c r="BP340" s="203"/>
      <c r="BQ340" s="203"/>
      <c r="BR340" s="203"/>
      <c r="BS340" s="203"/>
      <c r="BT340" s="211" t="s">
        <v>5076</v>
      </c>
      <c r="BU340" s="190"/>
      <c r="BV340" s="471"/>
      <c r="BW340" s="471"/>
      <c r="BX340" s="471"/>
      <c r="BY340" s="186">
        <v>0</v>
      </c>
      <c r="BZ340" s="190"/>
      <c r="CA340" s="190"/>
      <c r="CB340" s="190"/>
    </row>
    <row r="341" spans="1:90" s="293" customFormat="1" ht="15.75" customHeight="1">
      <c r="A341" s="186">
        <f t="shared" si="56"/>
        <v>332</v>
      </c>
      <c r="B341" s="189" t="s">
        <v>964</v>
      </c>
      <c r="C341" s="144" t="s">
        <v>1305</v>
      </c>
      <c r="D341" s="189" t="s">
        <v>1306</v>
      </c>
      <c r="E341" s="190" t="s">
        <v>2600</v>
      </c>
      <c r="F341" s="191" t="s">
        <v>12</v>
      </c>
      <c r="G341" s="186" t="s">
        <v>3183</v>
      </c>
      <c r="H341" s="186" t="s">
        <v>98</v>
      </c>
      <c r="I341" s="187" t="s">
        <v>99</v>
      </c>
      <c r="J341" s="191" t="s">
        <v>99</v>
      </c>
      <c r="K341" s="192" t="s">
        <v>1212</v>
      </c>
      <c r="L341" s="217" t="s">
        <v>412</v>
      </c>
      <c r="M341" s="193" t="s">
        <v>85</v>
      </c>
      <c r="N341" s="205" t="s">
        <v>2604</v>
      </c>
      <c r="O341" s="194" t="s">
        <v>1307</v>
      </c>
      <c r="P341" s="492">
        <v>36742</v>
      </c>
      <c r="Q341" s="196" t="str">
        <f t="shared" ca="1" si="53"/>
        <v>21 Tahun 7 Bulan</v>
      </c>
      <c r="R341" s="190"/>
      <c r="S341" s="197">
        <v>44179</v>
      </c>
      <c r="T341" s="198" t="str">
        <f t="shared" ca="1" si="54"/>
        <v>1Tahun</v>
      </c>
      <c r="U341" s="199" t="str">
        <f t="shared" ca="1" si="55"/>
        <v>2Bulan</v>
      </c>
      <c r="V341" s="186" t="s">
        <v>73</v>
      </c>
      <c r="W341" s="209" t="s">
        <v>88</v>
      </c>
      <c r="X341" s="217" t="s">
        <v>412</v>
      </c>
      <c r="Y341" s="190"/>
      <c r="Z341" s="189" t="s">
        <v>1308</v>
      </c>
      <c r="AA341" s="201" t="s">
        <v>1309</v>
      </c>
      <c r="AB341" s="202" t="s">
        <v>76</v>
      </c>
      <c r="AC341" s="190" t="s">
        <v>412</v>
      </c>
      <c r="AD341" s="190"/>
      <c r="AE341" s="190"/>
      <c r="AF341" s="190"/>
      <c r="AG341" s="190"/>
      <c r="AH341" s="190"/>
      <c r="AI341" s="190"/>
      <c r="AJ341" s="190"/>
      <c r="AK341" s="190"/>
      <c r="AL341" s="190"/>
      <c r="AM341" s="229" t="s">
        <v>2525</v>
      </c>
      <c r="AN341" s="189"/>
      <c r="AO341" s="193"/>
      <c r="AP341" s="193"/>
      <c r="AQ341" s="190"/>
      <c r="AR341" s="190"/>
      <c r="AS341" s="190"/>
      <c r="AT341" s="190"/>
      <c r="AU341" s="193"/>
      <c r="AV341" s="193"/>
      <c r="AW341" s="506" t="s">
        <v>1310</v>
      </c>
      <c r="AX341" s="200" t="s">
        <v>78</v>
      </c>
      <c r="AY341" s="190" t="s">
        <v>412</v>
      </c>
      <c r="AZ341" s="203">
        <v>1500000</v>
      </c>
      <c r="BA341" s="203">
        <v>500000</v>
      </c>
      <c r="BB341" s="203"/>
      <c r="BC341" s="203"/>
      <c r="BD341" s="203"/>
      <c r="BE341" s="203"/>
      <c r="BF341" s="203"/>
      <c r="BG341" s="203">
        <v>300000</v>
      </c>
      <c r="BH341" s="203"/>
      <c r="BI341" s="203"/>
      <c r="BJ341" s="203"/>
      <c r="BK341" s="203"/>
      <c r="BL341" s="203"/>
      <c r="BM341" s="203"/>
      <c r="BN341" s="203"/>
      <c r="BO341" s="203"/>
      <c r="BP341" s="203"/>
      <c r="BQ341" s="203"/>
      <c r="BR341" s="203"/>
      <c r="BS341" s="203"/>
      <c r="BT341" s="191"/>
      <c r="BU341" s="190"/>
      <c r="BV341" s="186">
        <v>0</v>
      </c>
      <c r="BW341" s="186">
        <v>0</v>
      </c>
      <c r="BX341" s="186">
        <f t="shared" ref="BX341:BX346" si="57">BV341-BW341</f>
        <v>0</v>
      </c>
      <c r="BY341" s="186">
        <v>12</v>
      </c>
      <c r="BZ341" s="190"/>
      <c r="CA341" s="190"/>
      <c r="CB341" s="190"/>
    </row>
    <row r="342" spans="1:90" ht="15.75" customHeight="1">
      <c r="A342" s="186">
        <f t="shared" si="56"/>
        <v>333</v>
      </c>
      <c r="B342" s="189" t="s">
        <v>964</v>
      </c>
      <c r="C342" s="144" t="s">
        <v>1462</v>
      </c>
      <c r="D342" s="189" t="s">
        <v>1463</v>
      </c>
      <c r="E342" s="190" t="s">
        <v>2680</v>
      </c>
      <c r="F342" s="191" t="s">
        <v>12</v>
      </c>
      <c r="G342" s="186" t="s">
        <v>3183</v>
      </c>
      <c r="H342" s="186" t="s">
        <v>209</v>
      </c>
      <c r="I342" s="187" t="s">
        <v>176</v>
      </c>
      <c r="J342" s="192" t="s">
        <v>209</v>
      </c>
      <c r="K342" s="192" t="s">
        <v>1212</v>
      </c>
      <c r="L342" s="217" t="s">
        <v>412</v>
      </c>
      <c r="M342" s="193" t="s">
        <v>85</v>
      </c>
      <c r="N342" s="205" t="s">
        <v>2604</v>
      </c>
      <c r="O342" s="194" t="s">
        <v>125</v>
      </c>
      <c r="P342" s="492">
        <v>36959</v>
      </c>
      <c r="Q342" s="196" t="str">
        <f t="shared" ca="1" si="53"/>
        <v>21 Tahun 0 Bulan</v>
      </c>
      <c r="R342" s="190"/>
      <c r="S342" s="197">
        <v>44179</v>
      </c>
      <c r="T342" s="198" t="str">
        <f t="shared" ca="1" si="54"/>
        <v>1Tahun</v>
      </c>
      <c r="U342" s="199" t="str">
        <f t="shared" ca="1" si="55"/>
        <v>2Bulan</v>
      </c>
      <c r="V342" s="186" t="s">
        <v>73</v>
      </c>
      <c r="W342" s="200" t="s">
        <v>1</v>
      </c>
      <c r="X342" s="217" t="s">
        <v>412</v>
      </c>
      <c r="Y342" s="190"/>
      <c r="Z342" s="187" t="s">
        <v>1464</v>
      </c>
      <c r="AA342" s="201" t="s">
        <v>1465</v>
      </c>
      <c r="AB342" s="202" t="s">
        <v>76</v>
      </c>
      <c r="AC342" s="190"/>
      <c r="AD342" s="190"/>
      <c r="AE342" s="190"/>
      <c r="AF342" s="190"/>
      <c r="AG342" s="190"/>
      <c r="AH342" s="190"/>
      <c r="AI342" s="190"/>
      <c r="AJ342" s="190"/>
      <c r="AK342" s="190"/>
      <c r="AL342" s="190"/>
      <c r="AM342" s="229" t="s">
        <v>2529</v>
      </c>
      <c r="AN342" s="189"/>
      <c r="AO342" s="193"/>
      <c r="AP342" s="193"/>
      <c r="AQ342" s="190"/>
      <c r="AR342" s="190"/>
      <c r="AS342" s="190"/>
      <c r="AT342" s="190"/>
      <c r="AU342" s="193"/>
      <c r="AV342" s="193"/>
      <c r="AW342" s="506" t="s">
        <v>1466</v>
      </c>
      <c r="AX342" s="200" t="s">
        <v>78</v>
      </c>
      <c r="AY342" s="190" t="s">
        <v>412</v>
      </c>
      <c r="AZ342" s="203">
        <v>1500000</v>
      </c>
      <c r="BA342" s="203">
        <v>500000</v>
      </c>
      <c r="BB342" s="203"/>
      <c r="BC342" s="203"/>
      <c r="BD342" s="203"/>
      <c r="BE342" s="203"/>
      <c r="BF342" s="203"/>
      <c r="BG342" s="203">
        <v>300000</v>
      </c>
      <c r="BH342" s="203"/>
      <c r="BI342" s="203"/>
      <c r="BJ342" s="203"/>
      <c r="BK342" s="203"/>
      <c r="BL342" s="203"/>
      <c r="BM342" s="203"/>
      <c r="BN342" s="203"/>
      <c r="BO342" s="203"/>
      <c r="BP342" s="203"/>
      <c r="BQ342" s="203"/>
      <c r="BR342" s="203"/>
      <c r="BS342" s="203"/>
      <c r="BT342" s="191"/>
      <c r="BU342" s="190"/>
      <c r="BV342" s="186">
        <v>0</v>
      </c>
      <c r="BW342" s="186">
        <v>0</v>
      </c>
      <c r="BX342" s="186">
        <f t="shared" si="57"/>
        <v>0</v>
      </c>
      <c r="BY342" s="186">
        <v>12</v>
      </c>
      <c r="BZ342" s="190"/>
      <c r="CA342" s="190"/>
      <c r="CB342" s="190"/>
    </row>
    <row r="343" spans="1:90" ht="15.75" customHeight="1">
      <c r="A343" s="186">
        <f t="shared" si="56"/>
        <v>334</v>
      </c>
      <c r="B343" s="189" t="s">
        <v>964</v>
      </c>
      <c r="C343" s="188" t="s">
        <v>1129</v>
      </c>
      <c r="D343" s="189" t="s">
        <v>1130</v>
      </c>
      <c r="E343" s="190" t="s">
        <v>2683</v>
      </c>
      <c r="F343" s="191" t="s">
        <v>12</v>
      </c>
      <c r="G343" s="186" t="s">
        <v>3183</v>
      </c>
      <c r="H343" s="186" t="s">
        <v>98</v>
      </c>
      <c r="I343" s="187" t="s">
        <v>99</v>
      </c>
      <c r="J343" s="191" t="s">
        <v>99</v>
      </c>
      <c r="K343" s="192" t="s">
        <v>1212</v>
      </c>
      <c r="L343" s="217" t="s">
        <v>412</v>
      </c>
      <c r="M343" s="193" t="s">
        <v>85</v>
      </c>
      <c r="N343" s="212" t="s">
        <v>2604</v>
      </c>
      <c r="O343" s="194" t="s">
        <v>1131</v>
      </c>
      <c r="P343" s="492">
        <v>36804</v>
      </c>
      <c r="Q343" s="196" t="str">
        <f t="shared" ca="1" si="53"/>
        <v>21 Tahun 5 Bulan</v>
      </c>
      <c r="R343" s="190"/>
      <c r="S343" s="197">
        <v>43654</v>
      </c>
      <c r="T343" s="198" t="str">
        <f t="shared" ca="1" si="54"/>
        <v>2Tahun</v>
      </c>
      <c r="U343" s="199" t="str">
        <f t="shared" ca="1" si="55"/>
        <v>8Bulan</v>
      </c>
      <c r="V343" s="186" t="s">
        <v>73</v>
      </c>
      <c r="W343" s="200" t="s">
        <v>1</v>
      </c>
      <c r="X343" s="217" t="s">
        <v>412</v>
      </c>
      <c r="Y343" s="190"/>
      <c r="Z343" s="187" t="s">
        <v>1132</v>
      </c>
      <c r="AA343" s="201" t="s">
        <v>1133</v>
      </c>
      <c r="AB343" s="202" t="s">
        <v>76</v>
      </c>
      <c r="AC343" s="190"/>
      <c r="AD343" s="190"/>
      <c r="AE343" s="190"/>
      <c r="AF343" s="190"/>
      <c r="AG343" s="190"/>
      <c r="AH343" s="190"/>
      <c r="AI343" s="190"/>
      <c r="AJ343" s="190"/>
      <c r="AK343" s="190"/>
      <c r="AL343" s="190"/>
      <c r="AM343" s="229" t="s">
        <v>2531</v>
      </c>
      <c r="AN343" s="189"/>
      <c r="AO343" s="193"/>
      <c r="AP343" s="193"/>
      <c r="AQ343" s="190"/>
      <c r="AR343" s="190"/>
      <c r="AS343" s="190"/>
      <c r="AT343" s="190"/>
      <c r="AU343" s="193"/>
      <c r="AV343" s="193"/>
      <c r="AW343" s="506" t="s">
        <v>1134</v>
      </c>
      <c r="AX343" s="200" t="s">
        <v>78</v>
      </c>
      <c r="AY343" s="190" t="s">
        <v>412</v>
      </c>
      <c r="AZ343" s="203"/>
      <c r="BA343" s="203"/>
      <c r="BB343" s="203"/>
      <c r="BC343" s="203"/>
      <c r="BD343" s="203"/>
      <c r="BE343" s="203"/>
      <c r="BF343" s="203"/>
      <c r="BG343" s="203"/>
      <c r="BH343" s="203"/>
      <c r="BI343" s="203"/>
      <c r="BJ343" s="203"/>
      <c r="BK343" s="203"/>
      <c r="BL343" s="203"/>
      <c r="BM343" s="203"/>
      <c r="BN343" s="203"/>
      <c r="BO343" s="203"/>
      <c r="BP343" s="203"/>
      <c r="BQ343" s="203"/>
      <c r="BR343" s="203"/>
      <c r="BS343" s="203"/>
      <c r="BT343" s="202"/>
      <c r="BU343" s="190" t="s">
        <v>3971</v>
      </c>
      <c r="BV343" s="186">
        <v>12</v>
      </c>
      <c r="BW343" s="186">
        <v>4</v>
      </c>
      <c r="BX343" s="186">
        <f t="shared" si="57"/>
        <v>8</v>
      </c>
      <c r="BY343" s="186">
        <v>12</v>
      </c>
      <c r="BZ343" s="190"/>
      <c r="CA343" s="190"/>
      <c r="CB343" s="190"/>
    </row>
    <row r="344" spans="1:90" s="379" customFormat="1" ht="13.5" customHeight="1">
      <c r="A344" s="186">
        <f t="shared" si="56"/>
        <v>335</v>
      </c>
      <c r="B344" s="209" t="s">
        <v>964</v>
      </c>
      <c r="C344" s="144" t="s">
        <v>2241</v>
      </c>
      <c r="D344" s="217" t="s">
        <v>2242</v>
      </c>
      <c r="E344" s="190" t="s">
        <v>3366</v>
      </c>
      <c r="F344" s="186" t="s">
        <v>12</v>
      </c>
      <c r="G344" s="186" t="s">
        <v>3183</v>
      </c>
      <c r="H344" s="186" t="s">
        <v>98</v>
      </c>
      <c r="I344" s="187" t="s">
        <v>99</v>
      </c>
      <c r="J344" s="191" t="s">
        <v>99</v>
      </c>
      <c r="K344" s="192" t="s">
        <v>1212</v>
      </c>
      <c r="L344" s="217" t="s">
        <v>412</v>
      </c>
      <c r="M344" s="202" t="s">
        <v>85</v>
      </c>
      <c r="N344" s="212" t="s">
        <v>2604</v>
      </c>
      <c r="O344" s="193" t="s">
        <v>125</v>
      </c>
      <c r="P344" s="491">
        <v>37786</v>
      </c>
      <c r="Q344" s="196" t="str">
        <f t="shared" ca="1" si="53"/>
        <v>18 Tahun 8 Bulan</v>
      </c>
      <c r="R344" s="236">
        <v>44410</v>
      </c>
      <c r="S344" s="236">
        <v>44410</v>
      </c>
      <c r="T344" s="198" t="str">
        <f t="shared" ca="1" si="54"/>
        <v>0Tahun</v>
      </c>
      <c r="U344" s="199" t="str">
        <f t="shared" ca="1" si="55"/>
        <v>7Bulan</v>
      </c>
      <c r="V344" s="186" t="s">
        <v>73</v>
      </c>
      <c r="W344" s="209" t="s">
        <v>2213</v>
      </c>
      <c r="X344" s="217" t="s">
        <v>412</v>
      </c>
      <c r="Y344" s="190" t="s">
        <v>412</v>
      </c>
      <c r="Z344" s="207" t="s">
        <v>721</v>
      </c>
      <c r="AA344" s="201" t="s">
        <v>2243</v>
      </c>
      <c r="AB344" s="193" t="s">
        <v>76</v>
      </c>
      <c r="AC344" s="190"/>
      <c r="AD344" s="190"/>
      <c r="AE344" s="190"/>
      <c r="AF344" s="190"/>
      <c r="AG344" s="190"/>
      <c r="AH344" s="190"/>
      <c r="AI344" s="190"/>
      <c r="AJ344" s="190"/>
      <c r="AK344" s="190"/>
      <c r="AL344" s="190"/>
      <c r="AM344" s="369"/>
      <c r="AN344" s="189" t="s">
        <v>2244</v>
      </c>
      <c r="AO344" s="223" t="s">
        <v>2245</v>
      </c>
      <c r="AP344" s="223" t="s">
        <v>3421</v>
      </c>
      <c r="AQ344" s="190" t="s">
        <v>412</v>
      </c>
      <c r="AR344" s="190"/>
      <c r="AS344" s="190"/>
      <c r="AT344" s="190"/>
      <c r="AU344" s="223"/>
      <c r="AV344" s="223"/>
      <c r="AW344" s="506" t="s">
        <v>2246</v>
      </c>
      <c r="AX344" s="200" t="s">
        <v>78</v>
      </c>
      <c r="AY344" s="190" t="s">
        <v>412</v>
      </c>
      <c r="AZ344" s="203">
        <v>1500000</v>
      </c>
      <c r="BA344" s="203">
        <v>500000</v>
      </c>
      <c r="BB344" s="203"/>
      <c r="BC344" s="203"/>
      <c r="BD344" s="203"/>
      <c r="BE344" s="203"/>
      <c r="BF344" s="203"/>
      <c r="BG344" s="203">
        <v>300000</v>
      </c>
      <c r="BH344" s="203"/>
      <c r="BI344" s="203"/>
      <c r="BJ344" s="203"/>
      <c r="BK344" s="203"/>
      <c r="BL344" s="203"/>
      <c r="BM344" s="203"/>
      <c r="BN344" s="203"/>
      <c r="BO344" s="203"/>
      <c r="BP344" s="203"/>
      <c r="BQ344" s="203"/>
      <c r="BR344" s="203"/>
      <c r="BS344" s="203"/>
      <c r="BT344" s="211" t="s">
        <v>2247</v>
      </c>
      <c r="BU344" s="190"/>
      <c r="BV344" s="186">
        <v>0</v>
      </c>
      <c r="BW344" s="186">
        <v>0</v>
      </c>
      <c r="BX344" s="186">
        <f t="shared" si="57"/>
        <v>0</v>
      </c>
      <c r="BY344" s="186">
        <f>12-7</f>
        <v>5</v>
      </c>
      <c r="BZ344" s="190"/>
      <c r="CA344" s="190"/>
      <c r="CB344" s="190"/>
      <c r="CC344" s="159"/>
      <c r="CD344" s="159"/>
      <c r="CE344" s="159"/>
      <c r="CF344" s="159"/>
      <c r="CG344" s="159"/>
      <c r="CH344" s="159"/>
      <c r="CI344" s="159"/>
      <c r="CJ344" s="159"/>
      <c r="CK344" s="159"/>
      <c r="CL344" s="159"/>
    </row>
    <row r="345" spans="1:90" ht="15.75" customHeight="1">
      <c r="A345" s="186">
        <f t="shared" si="56"/>
        <v>336</v>
      </c>
      <c r="B345" s="187" t="s">
        <v>964</v>
      </c>
      <c r="C345" s="188" t="s">
        <v>894</v>
      </c>
      <c r="D345" s="189" t="s">
        <v>895</v>
      </c>
      <c r="E345" s="190" t="s">
        <v>2656</v>
      </c>
      <c r="F345" s="191" t="s">
        <v>12</v>
      </c>
      <c r="G345" s="186" t="s">
        <v>3183</v>
      </c>
      <c r="H345" s="186" t="s">
        <v>98</v>
      </c>
      <c r="I345" s="187" t="s">
        <v>176</v>
      </c>
      <c r="J345" s="191" t="s">
        <v>99</v>
      </c>
      <c r="K345" s="192" t="s">
        <v>1212</v>
      </c>
      <c r="L345" s="217" t="s">
        <v>412</v>
      </c>
      <c r="M345" s="193" t="s">
        <v>85</v>
      </c>
      <c r="N345" s="205" t="s">
        <v>2604</v>
      </c>
      <c r="O345" s="194" t="s">
        <v>896</v>
      </c>
      <c r="P345" s="492">
        <v>35820</v>
      </c>
      <c r="Q345" s="196" t="str">
        <f t="shared" ca="1" si="53"/>
        <v>24 Tahun 1 Bulan</v>
      </c>
      <c r="R345" s="190"/>
      <c r="S345" s="197">
        <v>43160</v>
      </c>
      <c r="T345" s="198" t="str">
        <f t="shared" ca="1" si="54"/>
        <v>4Tahun</v>
      </c>
      <c r="U345" s="199" t="str">
        <f t="shared" ca="1" si="55"/>
        <v>0Bulan</v>
      </c>
      <c r="V345" s="186" t="s">
        <v>73</v>
      </c>
      <c r="W345" s="200" t="s">
        <v>1</v>
      </c>
      <c r="X345" s="217" t="s">
        <v>412</v>
      </c>
      <c r="Y345" s="190"/>
      <c r="Z345" s="187" t="s">
        <v>897</v>
      </c>
      <c r="AA345" s="201" t="s">
        <v>898</v>
      </c>
      <c r="AB345" s="202" t="s">
        <v>354</v>
      </c>
      <c r="AC345" s="190"/>
      <c r="AD345" s="190"/>
      <c r="AE345" s="190"/>
      <c r="AF345" s="190"/>
      <c r="AG345" s="190"/>
      <c r="AH345" s="190"/>
      <c r="AI345" s="190"/>
      <c r="AJ345" s="190"/>
      <c r="AK345" s="190"/>
      <c r="AL345" s="190"/>
      <c r="AM345" s="229" t="s">
        <v>2518</v>
      </c>
      <c r="AN345" s="189"/>
      <c r="AO345" s="193"/>
      <c r="AP345" s="193"/>
      <c r="AQ345" s="190"/>
      <c r="AR345" s="190"/>
      <c r="AS345" s="190"/>
      <c r="AT345" s="190"/>
      <c r="AU345" s="188" t="s">
        <v>3610</v>
      </c>
      <c r="AV345" s="193"/>
      <c r="AW345" s="506" t="s">
        <v>899</v>
      </c>
      <c r="AX345" s="200" t="s">
        <v>78</v>
      </c>
      <c r="AY345" s="190" t="s">
        <v>412</v>
      </c>
      <c r="AZ345" s="203"/>
      <c r="BA345" s="203"/>
      <c r="BB345" s="203"/>
      <c r="BC345" s="203"/>
      <c r="BD345" s="203"/>
      <c r="BE345" s="203"/>
      <c r="BF345" s="203"/>
      <c r="BG345" s="203"/>
      <c r="BH345" s="203"/>
      <c r="BI345" s="203"/>
      <c r="BJ345" s="203"/>
      <c r="BK345" s="203"/>
      <c r="BL345" s="203"/>
      <c r="BM345" s="203"/>
      <c r="BN345" s="203"/>
      <c r="BO345" s="203"/>
      <c r="BP345" s="203"/>
      <c r="BQ345" s="203"/>
      <c r="BR345" s="203"/>
      <c r="BS345" s="203"/>
      <c r="BT345" s="202"/>
      <c r="BU345" s="190"/>
      <c r="BV345" s="186">
        <v>12</v>
      </c>
      <c r="BW345" s="186">
        <f>1+12</f>
        <v>13</v>
      </c>
      <c r="BX345" s="186">
        <f t="shared" si="57"/>
        <v>-1</v>
      </c>
      <c r="BY345" s="186">
        <v>12</v>
      </c>
      <c r="BZ345" s="190"/>
      <c r="CA345" s="190"/>
      <c r="CB345" s="190"/>
    </row>
    <row r="346" spans="1:90" ht="16.5" customHeight="1">
      <c r="A346" s="186">
        <f t="shared" si="56"/>
        <v>337</v>
      </c>
      <c r="B346" s="209" t="s">
        <v>964</v>
      </c>
      <c r="C346" s="228" t="s">
        <v>4126</v>
      </c>
      <c r="D346" s="327" t="s">
        <v>4130</v>
      </c>
      <c r="E346" s="190" t="s">
        <v>4134</v>
      </c>
      <c r="F346" s="193" t="s">
        <v>12</v>
      </c>
      <c r="G346" s="186" t="s">
        <v>3183</v>
      </c>
      <c r="H346" s="186" t="s">
        <v>98</v>
      </c>
      <c r="I346" s="187" t="s">
        <v>99</v>
      </c>
      <c r="J346" s="191" t="s">
        <v>99</v>
      </c>
      <c r="K346" s="192" t="s">
        <v>1212</v>
      </c>
      <c r="L346" s="217" t="s">
        <v>412</v>
      </c>
      <c r="M346" s="186" t="s">
        <v>85</v>
      </c>
      <c r="N346" s="186" t="s">
        <v>2604</v>
      </c>
      <c r="O346" s="186" t="s">
        <v>4137</v>
      </c>
      <c r="P346" s="493">
        <v>37620</v>
      </c>
      <c r="Q346" s="196" t="str">
        <f t="shared" ca="1" si="53"/>
        <v>19 Tahun 2 Bulan</v>
      </c>
      <c r="R346" s="236">
        <v>44473</v>
      </c>
      <c r="S346" s="236">
        <v>44473</v>
      </c>
      <c r="T346" s="198" t="str">
        <f t="shared" ca="1" si="54"/>
        <v>0Tahun</v>
      </c>
      <c r="U346" s="199" t="str">
        <f t="shared" ca="1" si="55"/>
        <v>5Bulan</v>
      </c>
      <c r="V346" s="186" t="s">
        <v>73</v>
      </c>
      <c r="W346" s="217" t="s">
        <v>1081</v>
      </c>
      <c r="X346" s="217" t="s">
        <v>412</v>
      </c>
      <c r="Y346" s="190" t="s">
        <v>412</v>
      </c>
      <c r="Z346" s="190" t="s">
        <v>4140</v>
      </c>
      <c r="AA346" s="251" t="s">
        <v>4143</v>
      </c>
      <c r="AB346" s="186" t="s">
        <v>76</v>
      </c>
      <c r="AC346" s="190" t="s">
        <v>412</v>
      </c>
      <c r="AD346" s="190" t="s">
        <v>412</v>
      </c>
      <c r="AE346" s="190" t="s">
        <v>412</v>
      </c>
      <c r="AF346" s="190" t="s">
        <v>412</v>
      </c>
      <c r="AG346" s="190" t="s">
        <v>412</v>
      </c>
      <c r="AH346" s="190" t="s">
        <v>412</v>
      </c>
      <c r="AI346" s="190" t="s">
        <v>412</v>
      </c>
      <c r="AJ346" s="190" t="s">
        <v>412</v>
      </c>
      <c r="AK346" s="190" t="s">
        <v>412</v>
      </c>
      <c r="AL346" s="190" t="s">
        <v>412</v>
      </c>
      <c r="AM346" s="313"/>
      <c r="AN346" s="217" t="s">
        <v>4149</v>
      </c>
      <c r="AO346" s="190" t="s">
        <v>2867</v>
      </c>
      <c r="AP346" s="190" t="s">
        <v>4140</v>
      </c>
      <c r="AQ346" s="190" t="s">
        <v>412</v>
      </c>
      <c r="AR346" s="190" t="s">
        <v>412</v>
      </c>
      <c r="AS346" s="190" t="s">
        <v>412</v>
      </c>
      <c r="AT346" s="190" t="s">
        <v>412</v>
      </c>
      <c r="AU346" s="190" t="s">
        <v>412</v>
      </c>
      <c r="AV346" s="190" t="s">
        <v>412</v>
      </c>
      <c r="AW346" s="509" t="s">
        <v>4155</v>
      </c>
      <c r="AX346" s="200" t="s">
        <v>78</v>
      </c>
      <c r="AY346" s="190" t="s">
        <v>412</v>
      </c>
      <c r="AZ346" s="203">
        <v>1300000</v>
      </c>
      <c r="BA346" s="203">
        <v>500000</v>
      </c>
      <c r="BB346" s="203"/>
      <c r="BC346" s="203"/>
      <c r="BD346" s="203"/>
      <c r="BE346" s="203"/>
      <c r="BF346" s="203"/>
      <c r="BG346" s="203"/>
      <c r="BH346" s="203"/>
      <c r="BI346" s="203"/>
      <c r="BJ346" s="203"/>
      <c r="BK346" s="203"/>
      <c r="BL346" s="203"/>
      <c r="BM346" s="203"/>
      <c r="BN346" s="203"/>
      <c r="BO346" s="203"/>
      <c r="BP346" s="203"/>
      <c r="BQ346" s="203"/>
      <c r="BR346" s="203"/>
      <c r="BS346" s="203"/>
      <c r="BT346" s="186"/>
      <c r="BU346" s="190"/>
      <c r="BV346" s="186">
        <v>0</v>
      </c>
      <c r="BW346" s="186">
        <v>0</v>
      </c>
      <c r="BX346" s="186">
        <f t="shared" si="57"/>
        <v>0</v>
      </c>
      <c r="BY346" s="186">
        <v>3</v>
      </c>
      <c r="BZ346" s="190"/>
      <c r="CA346" s="190"/>
      <c r="CB346" s="190"/>
    </row>
    <row r="347" spans="1:90" ht="16.5" customHeight="1">
      <c r="A347" s="186">
        <f t="shared" si="56"/>
        <v>338</v>
      </c>
      <c r="B347" s="209" t="s">
        <v>964</v>
      </c>
      <c r="C347" s="228" t="s">
        <v>5325</v>
      </c>
      <c r="D347" s="327" t="s">
        <v>5069</v>
      </c>
      <c r="E347" s="190" t="s">
        <v>2709</v>
      </c>
      <c r="F347" s="193" t="s">
        <v>12</v>
      </c>
      <c r="G347" s="186" t="s">
        <v>3183</v>
      </c>
      <c r="H347" s="186" t="s">
        <v>121</v>
      </c>
      <c r="I347" s="217" t="s">
        <v>122</v>
      </c>
      <c r="J347" s="191" t="s">
        <v>123</v>
      </c>
      <c r="K347" s="192" t="s">
        <v>1212</v>
      </c>
      <c r="L347" s="217" t="s">
        <v>412</v>
      </c>
      <c r="M347" s="186" t="s">
        <v>70</v>
      </c>
      <c r="N347" s="186" t="s">
        <v>2604</v>
      </c>
      <c r="O347" s="186" t="s">
        <v>229</v>
      </c>
      <c r="P347" s="493">
        <v>37144</v>
      </c>
      <c r="Q347" s="196" t="str">
        <f t="shared" ca="1" si="53"/>
        <v>20 Tahun 6 Bulan</v>
      </c>
      <c r="R347" s="236">
        <v>44581</v>
      </c>
      <c r="S347" s="236">
        <v>44581</v>
      </c>
      <c r="T347" s="198" t="str">
        <f t="shared" ca="1" si="54"/>
        <v>0Tahun</v>
      </c>
      <c r="U347" s="199" t="str">
        <f t="shared" ca="1" si="55"/>
        <v>1Bulan</v>
      </c>
      <c r="V347" s="186" t="s">
        <v>73</v>
      </c>
      <c r="W347" s="217" t="s">
        <v>88</v>
      </c>
      <c r="X347" s="217" t="s">
        <v>412</v>
      </c>
      <c r="Y347" s="190" t="s">
        <v>5078</v>
      </c>
      <c r="Z347" s="190" t="s">
        <v>5079</v>
      </c>
      <c r="AA347" s="251">
        <v>89652052864</v>
      </c>
      <c r="AB347" s="202" t="s">
        <v>76</v>
      </c>
      <c r="AC347" s="190" t="s">
        <v>412</v>
      </c>
      <c r="AD347" s="190" t="s">
        <v>412</v>
      </c>
      <c r="AE347" s="190" t="s">
        <v>412</v>
      </c>
      <c r="AF347" s="190" t="s">
        <v>412</v>
      </c>
      <c r="AG347" s="190" t="s">
        <v>412</v>
      </c>
      <c r="AH347" s="190" t="s">
        <v>412</v>
      </c>
      <c r="AI347" s="190" t="s">
        <v>412</v>
      </c>
      <c r="AJ347" s="190" t="s">
        <v>412</v>
      </c>
      <c r="AK347" s="190" t="s">
        <v>412</v>
      </c>
      <c r="AL347" s="190" t="s">
        <v>412</v>
      </c>
      <c r="AM347" s="313"/>
      <c r="AN347" s="217" t="s">
        <v>3344</v>
      </c>
      <c r="AO347" s="190" t="s">
        <v>5080</v>
      </c>
      <c r="AP347" s="190" t="s">
        <v>5079</v>
      </c>
      <c r="AQ347" s="190" t="s">
        <v>412</v>
      </c>
      <c r="AR347" s="190" t="s">
        <v>412</v>
      </c>
      <c r="AS347" s="190" t="s">
        <v>412</v>
      </c>
      <c r="AT347" s="190" t="s">
        <v>412</v>
      </c>
      <c r="AU347" s="190" t="s">
        <v>412</v>
      </c>
      <c r="AV347" s="190" t="s">
        <v>412</v>
      </c>
      <c r="AW347" s="509">
        <v>3201151009010000</v>
      </c>
      <c r="AX347" s="200" t="s">
        <v>78</v>
      </c>
      <c r="AY347" s="190" t="s">
        <v>412</v>
      </c>
      <c r="AZ347" s="203">
        <v>1410000</v>
      </c>
      <c r="BA347" s="203">
        <v>390000</v>
      </c>
      <c r="BB347" s="203"/>
      <c r="BC347" s="203"/>
      <c r="BD347" s="203"/>
      <c r="BE347" s="203"/>
      <c r="BF347" s="203"/>
      <c r="BG347" s="203"/>
      <c r="BH347" s="203"/>
      <c r="BI347" s="203"/>
      <c r="BJ347" s="203"/>
      <c r="BK347" s="203"/>
      <c r="BL347" s="203"/>
      <c r="BM347" s="203"/>
      <c r="BN347" s="203"/>
      <c r="BO347" s="203"/>
      <c r="BP347" s="203"/>
      <c r="BQ347" s="203"/>
      <c r="BR347" s="203"/>
      <c r="BS347" s="203"/>
      <c r="BT347" s="263"/>
      <c r="BU347" s="190"/>
      <c r="BV347" s="471"/>
      <c r="BW347" s="471"/>
      <c r="BX347" s="471"/>
      <c r="BY347" s="186">
        <v>0</v>
      </c>
      <c r="BZ347" s="190"/>
      <c r="CA347" s="190"/>
      <c r="CB347" s="190"/>
    </row>
    <row r="348" spans="1:90" ht="16.5" customHeight="1">
      <c r="A348" s="186">
        <f t="shared" si="56"/>
        <v>339</v>
      </c>
      <c r="B348" s="187" t="s">
        <v>532</v>
      </c>
      <c r="C348" s="334" t="s">
        <v>997</v>
      </c>
      <c r="D348" s="327" t="s">
        <v>5505</v>
      </c>
      <c r="E348" s="190" t="s">
        <v>2727</v>
      </c>
      <c r="F348" s="193" t="s">
        <v>12</v>
      </c>
      <c r="G348" s="186" t="s">
        <v>3184</v>
      </c>
      <c r="H348" s="186" t="s">
        <v>9</v>
      </c>
      <c r="I348" s="186" t="s">
        <v>446</v>
      </c>
      <c r="J348" s="192" t="s">
        <v>447</v>
      </c>
      <c r="K348" s="192" t="s">
        <v>3379</v>
      </c>
      <c r="L348" s="217" t="s">
        <v>4707</v>
      </c>
      <c r="M348" s="186" t="s">
        <v>85</v>
      </c>
      <c r="N348" s="186" t="s">
        <v>2604</v>
      </c>
      <c r="O348" s="186"/>
      <c r="P348" s="493"/>
      <c r="Q348" s="196" t="str">
        <f t="shared" ca="1" si="53"/>
        <v>122 Tahun 2 Bulan</v>
      </c>
      <c r="R348" s="236"/>
      <c r="S348" s="236">
        <v>42434</v>
      </c>
      <c r="T348" s="198" t="str">
        <f t="shared" ca="1" si="54"/>
        <v>6Tahun</v>
      </c>
      <c r="U348" s="199" t="str">
        <f t="shared" ca="1" si="55"/>
        <v>0Bulan</v>
      </c>
      <c r="V348" s="186" t="s">
        <v>3379</v>
      </c>
      <c r="W348" s="189" t="s">
        <v>448</v>
      </c>
      <c r="X348" s="217" t="s">
        <v>5506</v>
      </c>
      <c r="Y348" s="190"/>
      <c r="Z348" s="190"/>
      <c r="AA348" s="251"/>
      <c r="AB348" s="202"/>
      <c r="AC348" s="190"/>
      <c r="AD348" s="190"/>
      <c r="AE348" s="190"/>
      <c r="AF348" s="190"/>
      <c r="AG348" s="190"/>
      <c r="AH348" s="190"/>
      <c r="AI348" s="190"/>
      <c r="AJ348" s="190"/>
      <c r="AK348" s="190"/>
      <c r="AL348" s="190"/>
      <c r="AM348" s="313"/>
      <c r="AN348" s="217"/>
      <c r="AO348" s="190"/>
      <c r="AP348" s="190"/>
      <c r="AQ348" s="190"/>
      <c r="AR348" s="190"/>
      <c r="AS348" s="190"/>
      <c r="AT348" s="190"/>
      <c r="AU348" s="190"/>
      <c r="AV348" s="190"/>
      <c r="AW348" s="509"/>
      <c r="AX348" s="200"/>
      <c r="AY348" s="190"/>
      <c r="AZ348" s="580"/>
      <c r="BA348" s="203"/>
      <c r="BB348" s="203"/>
      <c r="BC348" s="203"/>
      <c r="BD348" s="203"/>
      <c r="BE348" s="203"/>
      <c r="BF348" s="203"/>
      <c r="BG348" s="203"/>
      <c r="BH348" s="203"/>
      <c r="BI348" s="203"/>
      <c r="BJ348" s="203"/>
      <c r="BK348" s="203"/>
      <c r="BL348" s="203"/>
      <c r="BM348" s="203"/>
      <c r="BN348" s="203"/>
      <c r="BO348" s="203"/>
      <c r="BP348" s="203"/>
      <c r="BQ348" s="203"/>
      <c r="BR348" s="203"/>
      <c r="BS348" s="203"/>
      <c r="BT348" s="263"/>
      <c r="BU348" s="190"/>
      <c r="BV348" s="471"/>
      <c r="BW348" s="471"/>
      <c r="BX348" s="471"/>
      <c r="BY348" s="186"/>
      <c r="BZ348" s="190"/>
      <c r="CA348" s="190"/>
      <c r="CB348" s="190"/>
    </row>
    <row r="349" spans="1:90" ht="15.75" customHeight="1">
      <c r="A349" s="186">
        <f t="shared" si="56"/>
        <v>340</v>
      </c>
      <c r="B349" s="187" t="s">
        <v>532</v>
      </c>
      <c r="C349" s="144" t="s">
        <v>533</v>
      </c>
      <c r="D349" s="189" t="s">
        <v>4114</v>
      </c>
      <c r="E349" s="190" t="s">
        <v>534</v>
      </c>
      <c r="F349" s="193" t="s">
        <v>12</v>
      </c>
      <c r="G349" s="186" t="s">
        <v>3184</v>
      </c>
      <c r="H349" s="186" t="s">
        <v>9</v>
      </c>
      <c r="I349" s="186" t="s">
        <v>446</v>
      </c>
      <c r="J349" s="192" t="s">
        <v>447</v>
      </c>
      <c r="K349" s="192" t="s">
        <v>1212</v>
      </c>
      <c r="L349" s="190" t="s">
        <v>3032</v>
      </c>
      <c r="M349" s="193" t="s">
        <v>85</v>
      </c>
      <c r="N349" s="205" t="s">
        <v>2604</v>
      </c>
      <c r="O349" s="194" t="s">
        <v>72</v>
      </c>
      <c r="P349" s="492">
        <v>35020</v>
      </c>
      <c r="Q349" s="196" t="str">
        <f t="shared" ca="1" si="53"/>
        <v>26 Tahun 3 Bulan</v>
      </c>
      <c r="R349" s="197">
        <v>44216</v>
      </c>
      <c r="S349" s="197">
        <v>44216</v>
      </c>
      <c r="T349" s="198" t="str">
        <f t="shared" ca="1" si="54"/>
        <v>1Tahun</v>
      </c>
      <c r="U349" s="199" t="str">
        <f t="shared" ca="1" si="55"/>
        <v>1Bulan</v>
      </c>
      <c r="V349" s="186" t="s">
        <v>73</v>
      </c>
      <c r="W349" s="189" t="s">
        <v>448</v>
      </c>
      <c r="X349" s="238" t="s">
        <v>5507</v>
      </c>
      <c r="Y349" s="190"/>
      <c r="Z349" s="187" t="s">
        <v>535</v>
      </c>
      <c r="AA349" s="201" t="s">
        <v>536</v>
      </c>
      <c r="AB349" s="202" t="s">
        <v>451</v>
      </c>
      <c r="AC349" s="190" t="s">
        <v>412</v>
      </c>
      <c r="AD349" s="190" t="s">
        <v>412</v>
      </c>
      <c r="AE349" s="190" t="s">
        <v>412</v>
      </c>
      <c r="AF349" s="190" t="s">
        <v>412</v>
      </c>
      <c r="AG349" s="190" t="s">
        <v>412</v>
      </c>
      <c r="AH349" s="190" t="s">
        <v>412</v>
      </c>
      <c r="AI349" s="190" t="s">
        <v>412</v>
      </c>
      <c r="AJ349" s="190" t="s">
        <v>412</v>
      </c>
      <c r="AK349" s="190" t="s">
        <v>412</v>
      </c>
      <c r="AL349" s="190" t="s">
        <v>412</v>
      </c>
      <c r="AM349" s="477" t="s">
        <v>4978</v>
      </c>
      <c r="AN349" s="189"/>
      <c r="AO349" s="193"/>
      <c r="AP349" s="209"/>
      <c r="AQ349" s="190"/>
      <c r="AR349" s="190"/>
      <c r="AS349" s="190"/>
      <c r="AT349" s="190"/>
      <c r="AU349" s="193"/>
      <c r="AV349" s="193"/>
      <c r="AW349" s="506" t="s">
        <v>537</v>
      </c>
      <c r="AX349" s="200" t="s">
        <v>78</v>
      </c>
      <c r="AY349" s="190"/>
      <c r="AZ349" s="478">
        <v>4000000</v>
      </c>
      <c r="BA349" s="203"/>
      <c r="BB349" s="203"/>
      <c r="BC349" s="203"/>
      <c r="BD349" s="203"/>
      <c r="BE349" s="203"/>
      <c r="BF349" s="203"/>
      <c r="BG349" s="203"/>
      <c r="BH349" s="203"/>
      <c r="BI349" s="203"/>
      <c r="BJ349" s="203"/>
      <c r="BK349" s="203"/>
      <c r="BL349" s="203"/>
      <c r="BM349" s="203"/>
      <c r="BN349" s="203"/>
      <c r="BO349" s="203"/>
      <c r="BP349" s="203"/>
      <c r="BQ349" s="203">
        <v>1000000</v>
      </c>
      <c r="BR349" s="203"/>
      <c r="BS349" s="203"/>
      <c r="BT349" s="202"/>
      <c r="BU349" s="190" t="s">
        <v>4979</v>
      </c>
      <c r="BV349" s="186">
        <v>0</v>
      </c>
      <c r="BW349" s="186">
        <v>0</v>
      </c>
      <c r="BX349" s="186">
        <f>BV349-BW349</f>
        <v>0</v>
      </c>
      <c r="BY349" s="186">
        <v>12</v>
      </c>
      <c r="BZ349" s="190"/>
      <c r="CA349" s="190"/>
      <c r="CB349" s="190"/>
    </row>
    <row r="350" spans="1:90" ht="15.75" customHeight="1">
      <c r="A350" s="186">
        <f t="shared" si="56"/>
        <v>341</v>
      </c>
      <c r="B350" s="187" t="s">
        <v>532</v>
      </c>
      <c r="C350" s="228" t="s">
        <v>4293</v>
      </c>
      <c r="D350" s="189" t="s">
        <v>4028</v>
      </c>
      <c r="E350" s="190" t="s">
        <v>538</v>
      </c>
      <c r="F350" s="193" t="s">
        <v>12</v>
      </c>
      <c r="G350" s="186" t="s">
        <v>3184</v>
      </c>
      <c r="H350" s="186" t="s">
        <v>9</v>
      </c>
      <c r="I350" s="186" t="s">
        <v>446</v>
      </c>
      <c r="J350" s="192" t="s">
        <v>447</v>
      </c>
      <c r="K350" s="192" t="s">
        <v>1212</v>
      </c>
      <c r="L350" s="190" t="s">
        <v>3032</v>
      </c>
      <c r="M350" s="193" t="s">
        <v>85</v>
      </c>
      <c r="N350" s="193" t="s">
        <v>280</v>
      </c>
      <c r="O350" s="194" t="s">
        <v>651</v>
      </c>
      <c r="P350" s="492">
        <v>35190</v>
      </c>
      <c r="Q350" s="196" t="str">
        <f t="shared" ca="1" si="53"/>
        <v>25 Tahun 10 Bulan</v>
      </c>
      <c r="R350" s="197">
        <v>44410</v>
      </c>
      <c r="S350" s="197">
        <v>44410</v>
      </c>
      <c r="T350" s="198" t="str">
        <f t="shared" ca="1" si="54"/>
        <v>0Tahun</v>
      </c>
      <c r="U350" s="199" t="str">
        <f t="shared" ca="1" si="55"/>
        <v>7Bulan</v>
      </c>
      <c r="V350" s="186" t="s">
        <v>73</v>
      </c>
      <c r="W350" s="189" t="s">
        <v>448</v>
      </c>
      <c r="X350" s="238" t="s">
        <v>5508</v>
      </c>
      <c r="Y350" s="190" t="s">
        <v>4029</v>
      </c>
      <c r="Z350" s="250" t="s">
        <v>4907</v>
      </c>
      <c r="AA350" s="201" t="s">
        <v>4030</v>
      </c>
      <c r="AB350" s="202" t="s">
        <v>76</v>
      </c>
      <c r="AC350" s="190" t="s">
        <v>4031</v>
      </c>
      <c r="AD350" s="219">
        <v>34724</v>
      </c>
      <c r="AE350" s="190" t="s">
        <v>412</v>
      </c>
      <c r="AF350" s="190" t="s">
        <v>412</v>
      </c>
      <c r="AG350" s="190" t="s">
        <v>412</v>
      </c>
      <c r="AH350" s="190" t="s">
        <v>412</v>
      </c>
      <c r="AI350" s="190" t="s">
        <v>412</v>
      </c>
      <c r="AJ350" s="190" t="s">
        <v>412</v>
      </c>
      <c r="AK350" s="190" t="s">
        <v>412</v>
      </c>
      <c r="AL350" s="190" t="s">
        <v>412</v>
      </c>
      <c r="AM350" s="187" t="s">
        <v>4032</v>
      </c>
      <c r="AN350" s="189" t="s">
        <v>4033</v>
      </c>
      <c r="AO350" s="193" t="s">
        <v>4034</v>
      </c>
      <c r="AP350" s="209" t="s">
        <v>4035</v>
      </c>
      <c r="AQ350" s="190" t="s">
        <v>412</v>
      </c>
      <c r="AR350" s="190" t="s">
        <v>412</v>
      </c>
      <c r="AS350" s="190" t="s">
        <v>412</v>
      </c>
      <c r="AT350" s="190" t="s">
        <v>412</v>
      </c>
      <c r="AU350" s="190" t="s">
        <v>412</v>
      </c>
      <c r="AV350" s="190" t="s">
        <v>412</v>
      </c>
      <c r="AW350" s="514" t="s">
        <v>4036</v>
      </c>
      <c r="AX350" s="250" t="s">
        <v>4037</v>
      </c>
      <c r="AY350" s="190"/>
      <c r="AZ350" s="203">
        <v>4000000</v>
      </c>
      <c r="BA350" s="203"/>
      <c r="BB350" s="203"/>
      <c r="BC350" s="203"/>
      <c r="BD350" s="203"/>
      <c r="BE350" s="203"/>
      <c r="BF350" s="203"/>
      <c r="BG350" s="203"/>
      <c r="BH350" s="203"/>
      <c r="BI350" s="203"/>
      <c r="BJ350" s="203"/>
      <c r="BK350" s="203"/>
      <c r="BL350" s="203"/>
      <c r="BM350" s="203"/>
      <c r="BN350" s="203"/>
      <c r="BO350" s="203"/>
      <c r="BP350" s="203">
        <v>1000000</v>
      </c>
      <c r="BQ350" s="203"/>
      <c r="BR350" s="203"/>
      <c r="BS350" s="203"/>
      <c r="BT350" s="202"/>
      <c r="BU350" s="190"/>
      <c r="BV350" s="186">
        <v>0</v>
      </c>
      <c r="BW350" s="186">
        <v>0</v>
      </c>
      <c r="BX350" s="186">
        <f>BV350-BW350</f>
        <v>0</v>
      </c>
      <c r="BY350" s="186">
        <f>12-7</f>
        <v>5</v>
      </c>
      <c r="BZ350" s="190"/>
      <c r="CA350" s="190"/>
      <c r="CB350" s="190"/>
    </row>
    <row r="351" spans="1:90" ht="15.75" customHeight="1">
      <c r="A351" s="186">
        <f t="shared" si="56"/>
        <v>342</v>
      </c>
      <c r="B351" s="187" t="s">
        <v>532</v>
      </c>
      <c r="C351" s="228" t="s">
        <v>4994</v>
      </c>
      <c r="D351" s="189" t="s">
        <v>4200</v>
      </c>
      <c r="E351" s="190" t="s">
        <v>4209</v>
      </c>
      <c r="F351" s="193" t="s">
        <v>12</v>
      </c>
      <c r="G351" s="186" t="s">
        <v>3184</v>
      </c>
      <c r="H351" s="186" t="s">
        <v>4915</v>
      </c>
      <c r="I351" s="186" t="s">
        <v>176</v>
      </c>
      <c r="J351" s="192" t="s">
        <v>4715</v>
      </c>
      <c r="K351" s="192" t="s">
        <v>3379</v>
      </c>
      <c r="L351" s="190" t="s">
        <v>412</v>
      </c>
      <c r="M351" s="193"/>
      <c r="N351" s="193" t="s">
        <v>2604</v>
      </c>
      <c r="O351" s="194"/>
      <c r="P351" s="492"/>
      <c r="Q351" s="196" t="str">
        <f t="shared" ca="1" si="53"/>
        <v>122 Tahun 2 Bulan</v>
      </c>
      <c r="R351" s="206"/>
      <c r="S351" s="206">
        <v>43580</v>
      </c>
      <c r="T351" s="198" t="str">
        <f t="shared" ca="1" si="54"/>
        <v>2Tahun</v>
      </c>
      <c r="U351" s="199" t="str">
        <f t="shared" ca="1" si="55"/>
        <v>10Bulan</v>
      </c>
      <c r="V351" s="186" t="s">
        <v>4202</v>
      </c>
      <c r="W351" s="200" t="s">
        <v>111</v>
      </c>
      <c r="X351" s="238" t="s">
        <v>5512</v>
      </c>
      <c r="Y351" s="190"/>
      <c r="Z351" s="250"/>
      <c r="AA351" s="201"/>
      <c r="AB351" s="202"/>
      <c r="AC351" s="190"/>
      <c r="AD351" s="219"/>
      <c r="AE351" s="190"/>
      <c r="AF351" s="190"/>
      <c r="AG351" s="190"/>
      <c r="AH351" s="190"/>
      <c r="AI351" s="190"/>
      <c r="AJ351" s="190"/>
      <c r="AK351" s="190"/>
      <c r="AL351" s="190"/>
      <c r="AM351" s="209" t="s">
        <v>4204</v>
      </c>
      <c r="AN351" s="189"/>
      <c r="AO351" s="193"/>
      <c r="AP351" s="209"/>
      <c r="AQ351" s="190"/>
      <c r="AR351" s="190"/>
      <c r="AS351" s="190"/>
      <c r="AT351" s="190"/>
      <c r="AU351" s="190"/>
      <c r="AV351" s="190"/>
      <c r="AW351" s="514"/>
      <c r="AX351" s="250"/>
      <c r="AY351" s="190"/>
      <c r="AZ351" s="203">
        <v>2100000</v>
      </c>
      <c r="BA351" s="203"/>
      <c r="BB351" s="203"/>
      <c r="BC351" s="203"/>
      <c r="BD351" s="203"/>
      <c r="BE351" s="203"/>
      <c r="BF351" s="203"/>
      <c r="BG351" s="203"/>
      <c r="BH351" s="203"/>
      <c r="BI351" s="203"/>
      <c r="BJ351" s="203"/>
      <c r="BK351" s="203"/>
      <c r="BL351" s="203"/>
      <c r="BM351" s="203"/>
      <c r="BN351" s="203"/>
      <c r="BO351" s="203"/>
      <c r="BP351" s="203"/>
      <c r="BQ351" s="203"/>
      <c r="BR351" s="203"/>
      <c r="BS351" s="203"/>
      <c r="BT351" s="202"/>
      <c r="BU351" s="190"/>
      <c r="BV351" s="186">
        <v>0</v>
      </c>
      <c r="BW351" s="186">
        <v>0</v>
      </c>
      <c r="BX351" s="186">
        <f>BV351-BW351</f>
        <v>0</v>
      </c>
      <c r="BY351" s="186">
        <v>12</v>
      </c>
      <c r="BZ351" s="190"/>
      <c r="CA351" s="397" t="s">
        <v>4208</v>
      </c>
      <c r="CB351" s="190"/>
    </row>
    <row r="352" spans="1:90" ht="15.75" customHeight="1">
      <c r="A352" s="186">
        <f t="shared" si="56"/>
        <v>343</v>
      </c>
      <c r="B352" s="187" t="s">
        <v>532</v>
      </c>
      <c r="C352" s="228" t="s">
        <v>4995</v>
      </c>
      <c r="D352" s="189" t="s">
        <v>4201</v>
      </c>
      <c r="E352" s="190" t="s">
        <v>2208</v>
      </c>
      <c r="F352" s="193" t="s">
        <v>12</v>
      </c>
      <c r="G352" s="186" t="s">
        <v>3184</v>
      </c>
      <c r="H352" s="186" t="s">
        <v>3215</v>
      </c>
      <c r="I352" s="202" t="s">
        <v>176</v>
      </c>
      <c r="J352" s="186" t="s">
        <v>3215</v>
      </c>
      <c r="K352" s="186" t="s">
        <v>3379</v>
      </c>
      <c r="L352" s="190" t="s">
        <v>3038</v>
      </c>
      <c r="M352" s="193" t="s">
        <v>85</v>
      </c>
      <c r="N352" s="193" t="s">
        <v>2604</v>
      </c>
      <c r="O352" s="194"/>
      <c r="P352" s="492"/>
      <c r="Q352" s="196" t="str">
        <f t="shared" ca="1" si="53"/>
        <v>122 Tahun 2 Bulan</v>
      </c>
      <c r="R352" s="197"/>
      <c r="S352" s="206">
        <v>43647</v>
      </c>
      <c r="T352" s="198" t="str">
        <f t="shared" ca="1" si="54"/>
        <v>2Tahun</v>
      </c>
      <c r="U352" s="199" t="str">
        <f t="shared" ca="1" si="55"/>
        <v>8Bulan</v>
      </c>
      <c r="V352" s="186" t="s">
        <v>4202</v>
      </c>
      <c r="W352" s="200" t="s">
        <v>251</v>
      </c>
      <c r="X352" s="238" t="s">
        <v>5513</v>
      </c>
      <c r="Y352" s="190"/>
      <c r="Z352" s="250"/>
      <c r="AA352" s="201"/>
      <c r="AB352" s="202"/>
      <c r="AC352" s="190"/>
      <c r="AD352" s="219"/>
      <c r="AE352" s="190"/>
      <c r="AF352" s="190"/>
      <c r="AG352" s="190"/>
      <c r="AH352" s="190"/>
      <c r="AI352" s="190"/>
      <c r="AJ352" s="190"/>
      <c r="AK352" s="190"/>
      <c r="AL352" s="190"/>
      <c r="AM352" s="209" t="s">
        <v>4203</v>
      </c>
      <c r="AN352" s="189"/>
      <c r="AO352" s="193"/>
      <c r="AP352" s="209"/>
      <c r="AQ352" s="190"/>
      <c r="AR352" s="190"/>
      <c r="AS352" s="190"/>
      <c r="AT352" s="190"/>
      <c r="AU352" s="190"/>
      <c r="AV352" s="190"/>
      <c r="AW352" s="514"/>
      <c r="AX352" s="250"/>
      <c r="AY352" s="190"/>
      <c r="AZ352" s="203">
        <v>1500000</v>
      </c>
      <c r="BA352" s="203"/>
      <c r="BB352" s="203"/>
      <c r="BC352" s="203"/>
      <c r="BD352" s="203"/>
      <c r="BE352" s="203"/>
      <c r="BF352" s="203"/>
      <c r="BG352" s="203"/>
      <c r="BH352" s="203"/>
      <c r="BI352" s="203"/>
      <c r="BJ352" s="203"/>
      <c r="BK352" s="203"/>
      <c r="BL352" s="203"/>
      <c r="BM352" s="203"/>
      <c r="BN352" s="203"/>
      <c r="BO352" s="203"/>
      <c r="BP352" s="203"/>
      <c r="BQ352" s="203"/>
      <c r="BR352" s="203"/>
      <c r="BS352" s="203"/>
      <c r="BT352" s="202"/>
      <c r="BU352" s="190"/>
      <c r="BV352" s="186">
        <v>0</v>
      </c>
      <c r="BW352" s="186">
        <v>0</v>
      </c>
      <c r="BX352" s="186">
        <f>BV352-BW352</f>
        <v>0</v>
      </c>
      <c r="BY352" s="186">
        <v>12</v>
      </c>
      <c r="BZ352" s="190"/>
      <c r="CA352" s="397" t="s">
        <v>4208</v>
      </c>
      <c r="CB352" s="190"/>
    </row>
    <row r="353" spans="1:80" ht="15.75" customHeight="1">
      <c r="A353" s="186">
        <f t="shared" si="56"/>
        <v>344</v>
      </c>
      <c r="B353" s="187" t="s">
        <v>532</v>
      </c>
      <c r="C353" s="334" t="s">
        <v>997</v>
      </c>
      <c r="D353" s="189" t="s">
        <v>5509</v>
      </c>
      <c r="E353" s="190" t="s">
        <v>5510</v>
      </c>
      <c r="F353" s="193" t="s">
        <v>12</v>
      </c>
      <c r="G353" s="186" t="s">
        <v>3184</v>
      </c>
      <c r="H353" s="186" t="s">
        <v>249</v>
      </c>
      <c r="I353" s="202" t="s">
        <v>176</v>
      </c>
      <c r="J353" s="186" t="s">
        <v>3024</v>
      </c>
      <c r="K353" s="186" t="s">
        <v>3379</v>
      </c>
      <c r="L353" s="190" t="s">
        <v>3024</v>
      </c>
      <c r="M353" s="193" t="s">
        <v>85</v>
      </c>
      <c r="N353" s="193" t="s">
        <v>280</v>
      </c>
      <c r="O353" s="194"/>
      <c r="P353" s="492"/>
      <c r="Q353" s="196" t="str">
        <f t="shared" ca="1" si="53"/>
        <v>122 Tahun 2 Bulan</v>
      </c>
      <c r="R353" s="197"/>
      <c r="S353" s="206">
        <v>43737</v>
      </c>
      <c r="T353" s="198" t="str">
        <f t="shared" ca="1" si="54"/>
        <v>2Tahun</v>
      </c>
      <c r="U353" s="199" t="str">
        <f t="shared" ca="1" si="55"/>
        <v>5Bulan</v>
      </c>
      <c r="V353" s="186" t="s">
        <v>3024</v>
      </c>
      <c r="W353" s="200" t="s">
        <v>251</v>
      </c>
      <c r="X353" s="238" t="s">
        <v>5511</v>
      </c>
      <c r="Y353" s="190"/>
      <c r="Z353" s="250"/>
      <c r="AA353" s="201"/>
      <c r="AB353" s="202"/>
      <c r="AC353" s="190"/>
      <c r="AD353" s="219"/>
      <c r="AE353" s="190"/>
      <c r="AF353" s="190"/>
      <c r="AG353" s="190"/>
      <c r="AH353" s="190"/>
      <c r="AI353" s="190"/>
      <c r="AJ353" s="190"/>
      <c r="AK353" s="190"/>
      <c r="AL353" s="190"/>
      <c r="AM353" s="209"/>
      <c r="AN353" s="189"/>
      <c r="AO353" s="193"/>
      <c r="AP353" s="209"/>
      <c r="AQ353" s="190"/>
      <c r="AR353" s="190"/>
      <c r="AS353" s="190"/>
      <c r="AT353" s="190"/>
      <c r="AU353" s="190"/>
      <c r="AV353" s="190"/>
      <c r="AW353" s="514"/>
      <c r="AX353" s="250"/>
      <c r="AY353" s="190"/>
      <c r="AZ353" s="203"/>
      <c r="BA353" s="203"/>
      <c r="BB353" s="203"/>
      <c r="BC353" s="203"/>
      <c r="BD353" s="203"/>
      <c r="BE353" s="203"/>
      <c r="BF353" s="203"/>
      <c r="BG353" s="203"/>
      <c r="BH353" s="203"/>
      <c r="BI353" s="203"/>
      <c r="BJ353" s="203"/>
      <c r="BK353" s="203"/>
      <c r="BL353" s="203"/>
      <c r="BM353" s="203"/>
      <c r="BN353" s="203"/>
      <c r="BO353" s="203"/>
      <c r="BP353" s="203"/>
      <c r="BQ353" s="203"/>
      <c r="BR353" s="203"/>
      <c r="BS353" s="203"/>
      <c r="BT353" s="202"/>
      <c r="BU353" s="190"/>
      <c r="BV353" s="186"/>
      <c r="BW353" s="186"/>
      <c r="BX353" s="186"/>
      <c r="BY353" s="186"/>
      <c r="BZ353" s="190"/>
      <c r="CA353" s="397"/>
      <c r="CB353" s="190"/>
    </row>
    <row r="354" spans="1:80" ht="15.75" customHeight="1">
      <c r="A354" s="186">
        <f t="shared" si="56"/>
        <v>345</v>
      </c>
      <c r="B354" s="189" t="s">
        <v>532</v>
      </c>
      <c r="C354" s="342" t="s">
        <v>1590</v>
      </c>
      <c r="D354" s="189" t="s">
        <v>1591</v>
      </c>
      <c r="E354" s="190" t="s">
        <v>1604</v>
      </c>
      <c r="F354" s="191" t="s">
        <v>12</v>
      </c>
      <c r="G354" s="186" t="s">
        <v>3184</v>
      </c>
      <c r="H354" s="186" t="s">
        <v>174</v>
      </c>
      <c r="I354" s="202" t="s">
        <v>176</v>
      </c>
      <c r="J354" s="197" t="s">
        <v>174</v>
      </c>
      <c r="K354" s="192" t="s">
        <v>1212</v>
      </c>
      <c r="L354" s="190" t="s">
        <v>412</v>
      </c>
      <c r="M354" s="193" t="s">
        <v>85</v>
      </c>
      <c r="N354" s="205" t="s">
        <v>2604</v>
      </c>
      <c r="O354" s="194" t="s">
        <v>1045</v>
      </c>
      <c r="P354" s="492">
        <v>33706</v>
      </c>
      <c r="Q354" s="196" t="str">
        <f t="shared" ca="1" si="53"/>
        <v>29 Tahun 10 Bulan</v>
      </c>
      <c r="R354" s="190"/>
      <c r="S354" s="197">
        <v>43535</v>
      </c>
      <c r="T354" s="198" t="str">
        <f t="shared" ca="1" si="54"/>
        <v>3Tahun</v>
      </c>
      <c r="U354" s="199" t="str">
        <f t="shared" ca="1" si="55"/>
        <v>0Bulan</v>
      </c>
      <c r="V354" s="186" t="s">
        <v>73</v>
      </c>
      <c r="W354" s="209"/>
      <c r="X354" s="217"/>
      <c r="Y354" s="190"/>
      <c r="Z354" s="187" t="s">
        <v>1592</v>
      </c>
      <c r="AA354" s="201" t="s">
        <v>1593</v>
      </c>
      <c r="AB354" s="202" t="s">
        <v>76</v>
      </c>
      <c r="AC354" s="190"/>
      <c r="AD354" s="190"/>
      <c r="AE354" s="190"/>
      <c r="AF354" s="190"/>
      <c r="AG354" s="190"/>
      <c r="AH354" s="190"/>
      <c r="AI354" s="190"/>
      <c r="AJ354" s="190"/>
      <c r="AK354" s="190"/>
      <c r="AL354" s="190"/>
      <c r="AM354" s="404" t="s">
        <v>4198</v>
      </c>
      <c r="AN354" s="189"/>
      <c r="AO354" s="193"/>
      <c r="AP354" s="209"/>
      <c r="AQ354" s="190"/>
      <c r="AR354" s="190"/>
      <c r="AS354" s="190"/>
      <c r="AT354" s="190"/>
      <c r="AU354" s="193"/>
      <c r="AV354" s="193"/>
      <c r="AW354" s="506" t="s">
        <v>1594</v>
      </c>
      <c r="AX354" s="200" t="s">
        <v>78</v>
      </c>
      <c r="AY354" s="190"/>
      <c r="AZ354" s="203">
        <v>1725000</v>
      </c>
      <c r="BA354" s="203">
        <v>500000</v>
      </c>
      <c r="BB354" s="203">
        <v>40125</v>
      </c>
      <c r="BC354" s="203"/>
      <c r="BD354" s="203"/>
      <c r="BE354" s="203"/>
      <c r="BF354" s="203"/>
      <c r="BG354" s="203">
        <v>450000</v>
      </c>
      <c r="BH354" s="203"/>
      <c r="BI354" s="203"/>
      <c r="BJ354" s="203"/>
      <c r="BK354" s="203"/>
      <c r="BL354" s="203"/>
      <c r="BM354" s="203"/>
      <c r="BN354" s="203"/>
      <c r="BO354" s="203"/>
      <c r="BP354" s="203"/>
      <c r="BQ354" s="203"/>
      <c r="BR354" s="203"/>
      <c r="BS354" s="203"/>
      <c r="BT354" s="202"/>
      <c r="BU354" s="190"/>
      <c r="BV354" s="186">
        <v>12</v>
      </c>
      <c r="BW354" s="186">
        <f>1+1</f>
        <v>2</v>
      </c>
      <c r="BX354" s="186">
        <f t="shared" ref="BX354:BX359" si="58">BV354-BW354</f>
        <v>10</v>
      </c>
      <c r="BY354" s="186">
        <v>12</v>
      </c>
      <c r="BZ354" s="190"/>
      <c r="CA354" s="397" t="s">
        <v>4208</v>
      </c>
      <c r="CB354" s="190"/>
    </row>
    <row r="355" spans="1:80" ht="15.75" customHeight="1">
      <c r="A355" s="186">
        <f t="shared" si="56"/>
        <v>346</v>
      </c>
      <c r="B355" s="189" t="s">
        <v>532</v>
      </c>
      <c r="C355" s="216" t="s">
        <v>719</v>
      </c>
      <c r="D355" s="189" t="s">
        <v>720</v>
      </c>
      <c r="E355" s="190" t="s">
        <v>2681</v>
      </c>
      <c r="F355" s="191" t="s">
        <v>12</v>
      </c>
      <c r="G355" s="186" t="s">
        <v>3184</v>
      </c>
      <c r="H355" s="186" t="s">
        <v>98</v>
      </c>
      <c r="I355" s="202" t="s">
        <v>99</v>
      </c>
      <c r="J355" s="191" t="s">
        <v>99</v>
      </c>
      <c r="K355" s="192" t="s">
        <v>1212</v>
      </c>
      <c r="L355" s="190" t="s">
        <v>412</v>
      </c>
      <c r="M355" s="193" t="s">
        <v>85</v>
      </c>
      <c r="N355" s="205" t="s">
        <v>2604</v>
      </c>
      <c r="O355" s="194" t="s">
        <v>125</v>
      </c>
      <c r="P355" s="492">
        <v>36702</v>
      </c>
      <c r="Q355" s="196" t="str">
        <f t="shared" ca="1" si="53"/>
        <v>21 Tahun 8 Bulan</v>
      </c>
      <c r="R355" s="190"/>
      <c r="S355" s="206">
        <v>43997</v>
      </c>
      <c r="T355" s="198" t="str">
        <f t="shared" ca="1" si="54"/>
        <v>1Tahun</v>
      </c>
      <c r="U355" s="199" t="str">
        <f t="shared" ca="1" si="55"/>
        <v>8Bulan</v>
      </c>
      <c r="V355" s="186" t="s">
        <v>73</v>
      </c>
      <c r="W355" s="200" t="s">
        <v>88</v>
      </c>
      <c r="X355" s="217"/>
      <c r="Y355" s="190"/>
      <c r="Z355" s="207" t="s">
        <v>721</v>
      </c>
      <c r="AA355" s="201" t="s">
        <v>722</v>
      </c>
      <c r="AB355" s="191" t="s">
        <v>76</v>
      </c>
      <c r="AC355" s="190"/>
      <c r="AD355" s="190"/>
      <c r="AE355" s="190"/>
      <c r="AF355" s="190"/>
      <c r="AG355" s="190"/>
      <c r="AH355" s="190"/>
      <c r="AI355" s="190"/>
      <c r="AJ355" s="190"/>
      <c r="AK355" s="190"/>
      <c r="AL355" s="190"/>
      <c r="AM355" s="229" t="s">
        <v>4205</v>
      </c>
      <c r="AN355" s="189"/>
      <c r="AO355" s="193"/>
      <c r="AP355" s="209"/>
      <c r="AQ355" s="190"/>
      <c r="AR355" s="190"/>
      <c r="AS355" s="190"/>
      <c r="AT355" s="190"/>
      <c r="AU355" s="193"/>
      <c r="AV355" s="193"/>
      <c r="AW355" s="505" t="s">
        <v>723</v>
      </c>
      <c r="AX355" s="200" t="s">
        <v>78</v>
      </c>
      <c r="AY355" s="190"/>
      <c r="AZ355" s="203">
        <v>1500000</v>
      </c>
      <c r="BA355" s="203">
        <v>500000</v>
      </c>
      <c r="BB355" s="203"/>
      <c r="BC355" s="203"/>
      <c r="BD355" s="203"/>
      <c r="BE355" s="203"/>
      <c r="BF355" s="203"/>
      <c r="BG355" s="203"/>
      <c r="BH355" s="203"/>
      <c r="BI355" s="203"/>
      <c r="BJ355" s="203"/>
      <c r="BK355" s="203"/>
      <c r="BL355" s="203"/>
      <c r="BM355" s="203"/>
      <c r="BN355" s="203"/>
      <c r="BO355" s="203"/>
      <c r="BP355" s="203"/>
      <c r="BQ355" s="203"/>
      <c r="BR355" s="203"/>
      <c r="BS355" s="203"/>
      <c r="BT355" s="191"/>
      <c r="BU355" s="190"/>
      <c r="BV355" s="186">
        <f>12-5</f>
        <v>7</v>
      </c>
      <c r="BW355" s="186">
        <v>4</v>
      </c>
      <c r="BX355" s="186">
        <f t="shared" si="58"/>
        <v>3</v>
      </c>
      <c r="BY355" s="186">
        <v>12</v>
      </c>
      <c r="BZ355" s="190"/>
      <c r="CA355" s="397" t="s">
        <v>4208</v>
      </c>
      <c r="CB355" s="190"/>
    </row>
    <row r="356" spans="1:80" s="293" customFormat="1" ht="13.5" customHeight="1">
      <c r="A356" s="186">
        <f t="shared" si="56"/>
        <v>347</v>
      </c>
      <c r="B356" s="209" t="s">
        <v>532</v>
      </c>
      <c r="C356" s="144" t="s">
        <v>2228</v>
      </c>
      <c r="D356" s="217" t="s">
        <v>2229</v>
      </c>
      <c r="E356" s="190" t="s">
        <v>3365</v>
      </c>
      <c r="F356" s="186" t="s">
        <v>12</v>
      </c>
      <c r="G356" s="186" t="s">
        <v>3184</v>
      </c>
      <c r="H356" s="186" t="s">
        <v>98</v>
      </c>
      <c r="I356" s="202" t="s">
        <v>99</v>
      </c>
      <c r="J356" s="191" t="s">
        <v>99</v>
      </c>
      <c r="K356" s="192" t="s">
        <v>1212</v>
      </c>
      <c r="L356" s="190" t="s">
        <v>412</v>
      </c>
      <c r="M356" s="202" t="s">
        <v>85</v>
      </c>
      <c r="N356" s="212" t="s">
        <v>2604</v>
      </c>
      <c r="O356" s="193" t="s">
        <v>125</v>
      </c>
      <c r="P356" s="491">
        <v>37783</v>
      </c>
      <c r="Q356" s="196" t="str">
        <f t="shared" ca="1" si="53"/>
        <v>18 Tahun 9 Bulan</v>
      </c>
      <c r="R356" s="236">
        <v>44410</v>
      </c>
      <c r="S356" s="236">
        <v>44410</v>
      </c>
      <c r="T356" s="198" t="str">
        <f t="shared" ca="1" si="54"/>
        <v>0Tahun</v>
      </c>
      <c r="U356" s="199" t="str">
        <f t="shared" ca="1" si="55"/>
        <v>7Bulan</v>
      </c>
      <c r="V356" s="186" t="s">
        <v>73</v>
      </c>
      <c r="W356" s="209" t="s">
        <v>88</v>
      </c>
      <c r="X356" s="217" t="s">
        <v>412</v>
      </c>
      <c r="Y356" s="190" t="s">
        <v>412</v>
      </c>
      <c r="Z356" s="207" t="s">
        <v>2230</v>
      </c>
      <c r="AA356" s="201" t="s">
        <v>2231</v>
      </c>
      <c r="AB356" s="193" t="s">
        <v>76</v>
      </c>
      <c r="AC356" s="190"/>
      <c r="AD356" s="190"/>
      <c r="AE356" s="190"/>
      <c r="AF356" s="190"/>
      <c r="AG356" s="190"/>
      <c r="AH356" s="190"/>
      <c r="AI356" s="190"/>
      <c r="AJ356" s="190"/>
      <c r="AK356" s="190"/>
      <c r="AL356" s="190"/>
      <c r="AM356" s="369"/>
      <c r="AN356" s="189" t="s">
        <v>3425</v>
      </c>
      <c r="AO356" s="223" t="s">
        <v>3426</v>
      </c>
      <c r="AP356" s="209" t="s">
        <v>3427</v>
      </c>
      <c r="AQ356" s="190" t="s">
        <v>412</v>
      </c>
      <c r="AR356" s="190"/>
      <c r="AS356" s="190"/>
      <c r="AT356" s="190"/>
      <c r="AU356" s="223"/>
      <c r="AV356" s="223"/>
      <c r="AW356" s="506" t="s">
        <v>2232</v>
      </c>
      <c r="AX356" s="200" t="s">
        <v>78</v>
      </c>
      <c r="AY356" s="190"/>
      <c r="AZ356" s="203">
        <v>1500000</v>
      </c>
      <c r="BA356" s="203">
        <v>500000</v>
      </c>
      <c r="BB356" s="203"/>
      <c r="BC356" s="203"/>
      <c r="BD356" s="203"/>
      <c r="BE356" s="203"/>
      <c r="BF356" s="203"/>
      <c r="BG356" s="203"/>
      <c r="BH356" s="203"/>
      <c r="BI356" s="203"/>
      <c r="BJ356" s="203"/>
      <c r="BK356" s="203"/>
      <c r="BL356" s="203"/>
      <c r="BM356" s="203"/>
      <c r="BN356" s="203"/>
      <c r="BO356" s="203"/>
      <c r="BP356" s="203"/>
      <c r="BQ356" s="203"/>
      <c r="BR356" s="203"/>
      <c r="BS356" s="203"/>
      <c r="BT356" s="211" t="s">
        <v>3428</v>
      </c>
      <c r="BU356" s="190"/>
      <c r="BV356" s="186">
        <v>0</v>
      </c>
      <c r="BW356" s="186">
        <v>0</v>
      </c>
      <c r="BX356" s="186">
        <f t="shared" si="58"/>
        <v>0</v>
      </c>
      <c r="BY356" s="186">
        <f>12-7</f>
        <v>5</v>
      </c>
      <c r="BZ356" s="190"/>
      <c r="CA356" s="190"/>
      <c r="CB356" s="190"/>
    </row>
    <row r="357" spans="1:80" ht="13.5" customHeight="1">
      <c r="A357" s="186">
        <f t="shared" si="56"/>
        <v>348</v>
      </c>
      <c r="B357" s="209" t="s">
        <v>532</v>
      </c>
      <c r="C357" s="144" t="s">
        <v>2204</v>
      </c>
      <c r="D357" s="217" t="s">
        <v>2205</v>
      </c>
      <c r="E357" s="190" t="s">
        <v>3364</v>
      </c>
      <c r="F357" s="186" t="s">
        <v>12</v>
      </c>
      <c r="G357" s="186" t="s">
        <v>3174</v>
      </c>
      <c r="H357" s="186" t="s">
        <v>98</v>
      </c>
      <c r="I357" s="202" t="s">
        <v>99</v>
      </c>
      <c r="J357" s="191" t="s">
        <v>99</v>
      </c>
      <c r="K357" s="192" t="s">
        <v>1212</v>
      </c>
      <c r="L357" s="190" t="s">
        <v>412</v>
      </c>
      <c r="M357" s="202" t="s">
        <v>85</v>
      </c>
      <c r="N357" s="212" t="s">
        <v>2604</v>
      </c>
      <c r="O357" s="193" t="s">
        <v>125</v>
      </c>
      <c r="P357" s="491">
        <v>37731</v>
      </c>
      <c r="Q357" s="196" t="str">
        <f t="shared" ca="1" si="53"/>
        <v>18 Tahun 10 Bulan</v>
      </c>
      <c r="R357" s="236">
        <v>44410</v>
      </c>
      <c r="S357" s="236">
        <v>44410</v>
      </c>
      <c r="T357" s="198" t="str">
        <f t="shared" ca="1" si="54"/>
        <v>0Tahun</v>
      </c>
      <c r="U357" s="199" t="str">
        <f t="shared" ca="1" si="55"/>
        <v>7Bulan</v>
      </c>
      <c r="V357" s="186" t="s">
        <v>73</v>
      </c>
      <c r="W357" s="209" t="s">
        <v>88</v>
      </c>
      <c r="X357" s="217" t="s">
        <v>412</v>
      </c>
      <c r="Y357" s="190" t="s">
        <v>412</v>
      </c>
      <c r="Z357" s="207" t="s">
        <v>2206</v>
      </c>
      <c r="AA357" s="201" t="s">
        <v>2207</v>
      </c>
      <c r="AB357" s="193" t="s">
        <v>76</v>
      </c>
      <c r="AC357" s="190" t="s">
        <v>412</v>
      </c>
      <c r="AD357" s="190"/>
      <c r="AE357" s="190"/>
      <c r="AF357" s="190"/>
      <c r="AG357" s="190"/>
      <c r="AH357" s="190"/>
      <c r="AI357" s="190"/>
      <c r="AJ357" s="190"/>
      <c r="AK357" s="190"/>
      <c r="AL357" s="190"/>
      <c r="AM357" s="257" t="s">
        <v>3415</v>
      </c>
      <c r="AN357" s="189" t="s">
        <v>2208</v>
      </c>
      <c r="AO357" s="223" t="s">
        <v>3416</v>
      </c>
      <c r="AP357" s="223" t="s">
        <v>3417</v>
      </c>
      <c r="AQ357" s="190"/>
      <c r="AR357" s="190"/>
      <c r="AS357" s="190"/>
      <c r="AT357" s="190"/>
      <c r="AU357" s="223"/>
      <c r="AV357" s="223"/>
      <c r="AW357" s="506" t="s">
        <v>2209</v>
      </c>
      <c r="AX357" s="200" t="s">
        <v>78</v>
      </c>
      <c r="AY357" s="190"/>
      <c r="AZ357" s="203">
        <v>1500000</v>
      </c>
      <c r="BA357" s="203">
        <v>500000</v>
      </c>
      <c r="BB357" s="203"/>
      <c r="BC357" s="203"/>
      <c r="BD357" s="203"/>
      <c r="BE357" s="203"/>
      <c r="BF357" s="203"/>
      <c r="BG357" s="203"/>
      <c r="BH357" s="203"/>
      <c r="BI357" s="203"/>
      <c r="BJ357" s="203"/>
      <c r="BK357" s="203"/>
      <c r="BL357" s="203"/>
      <c r="BM357" s="203"/>
      <c r="BN357" s="203"/>
      <c r="BO357" s="203"/>
      <c r="BP357" s="203"/>
      <c r="BQ357" s="203"/>
      <c r="BR357" s="203"/>
      <c r="BS357" s="203"/>
      <c r="BT357" s="211" t="s">
        <v>2210</v>
      </c>
      <c r="BU357" s="190"/>
      <c r="BV357" s="186">
        <v>0</v>
      </c>
      <c r="BW357" s="186">
        <v>0</v>
      </c>
      <c r="BX357" s="186">
        <f t="shared" si="58"/>
        <v>0</v>
      </c>
      <c r="BY357" s="186">
        <v>5</v>
      </c>
      <c r="BZ357" s="190"/>
      <c r="CA357" s="190"/>
      <c r="CB357" s="190"/>
    </row>
    <row r="358" spans="1:80">
      <c r="A358" s="186">
        <f t="shared" si="56"/>
        <v>349</v>
      </c>
      <c r="B358" s="217" t="s">
        <v>532</v>
      </c>
      <c r="C358" s="228" t="s">
        <v>4993</v>
      </c>
      <c r="D358" s="217" t="s">
        <v>4672</v>
      </c>
      <c r="E358" s="190" t="s">
        <v>4673</v>
      </c>
      <c r="F358" s="186" t="s">
        <v>12</v>
      </c>
      <c r="G358" s="186" t="s">
        <v>3184</v>
      </c>
      <c r="H358" s="186" t="s">
        <v>121</v>
      </c>
      <c r="I358" s="186" t="s">
        <v>122</v>
      </c>
      <c r="J358" s="186" t="s">
        <v>123</v>
      </c>
      <c r="K358" s="186" t="s">
        <v>1212</v>
      </c>
      <c r="L358" s="217" t="s">
        <v>412</v>
      </c>
      <c r="M358" s="186" t="s">
        <v>70</v>
      </c>
      <c r="N358" s="212" t="s">
        <v>2604</v>
      </c>
      <c r="O358" s="186" t="s">
        <v>1039</v>
      </c>
      <c r="P358" s="493">
        <v>36329</v>
      </c>
      <c r="Q358" s="196" t="str">
        <f t="shared" ref="Q358:Q389" ca="1" si="59">(DATEDIF($P358,NOW(),"Y")&amp;" Tahun ")&amp;(DATEDIF($P358,NOW(),"YM")&amp;" Bulan")</f>
        <v>22 Tahun 8 Bulan</v>
      </c>
      <c r="R358" s="236">
        <v>44483</v>
      </c>
      <c r="S358" s="236">
        <v>44483</v>
      </c>
      <c r="T358" s="186" t="str">
        <f t="shared" ca="1" si="54"/>
        <v>0Tahun</v>
      </c>
      <c r="U358" s="186" t="str">
        <f t="shared" ca="1" si="55"/>
        <v>4Bulan</v>
      </c>
      <c r="V358" s="186" t="s">
        <v>73</v>
      </c>
      <c r="W358" s="209" t="s">
        <v>88</v>
      </c>
      <c r="X358" s="217" t="s">
        <v>412</v>
      </c>
      <c r="Y358" s="190" t="s">
        <v>4674</v>
      </c>
      <c r="Z358" s="190" t="s">
        <v>4676</v>
      </c>
      <c r="AA358" s="251" t="s">
        <v>4675</v>
      </c>
      <c r="AB358" s="186" t="s">
        <v>76</v>
      </c>
      <c r="AC358" s="190" t="s">
        <v>412</v>
      </c>
      <c r="AD358" s="190" t="s">
        <v>412</v>
      </c>
      <c r="AE358" s="190" t="s">
        <v>412</v>
      </c>
      <c r="AF358" s="190" t="s">
        <v>412</v>
      </c>
      <c r="AG358" s="190" t="s">
        <v>412</v>
      </c>
      <c r="AH358" s="190" t="s">
        <v>412</v>
      </c>
      <c r="AI358" s="190" t="s">
        <v>412</v>
      </c>
      <c r="AJ358" s="190" t="s">
        <v>412</v>
      </c>
      <c r="AK358" s="190" t="s">
        <v>412</v>
      </c>
      <c r="AL358" s="190" t="s">
        <v>412</v>
      </c>
      <c r="AM358" s="369"/>
      <c r="AN358" s="217" t="s">
        <v>4677</v>
      </c>
      <c r="AO358" s="190" t="s">
        <v>4678</v>
      </c>
      <c r="AP358" s="217" t="s">
        <v>4679</v>
      </c>
      <c r="AQ358" s="190" t="s">
        <v>412</v>
      </c>
      <c r="AR358" s="190" t="s">
        <v>412</v>
      </c>
      <c r="AS358" s="190" t="s">
        <v>412</v>
      </c>
      <c r="AT358" s="190" t="s">
        <v>412</v>
      </c>
      <c r="AU358" s="190" t="s">
        <v>412</v>
      </c>
      <c r="AV358" s="190" t="s">
        <v>412</v>
      </c>
      <c r="AW358" s="509" t="s">
        <v>4680</v>
      </c>
      <c r="AX358" s="200" t="s">
        <v>78</v>
      </c>
      <c r="AY358" s="190"/>
      <c r="AZ358" s="203">
        <v>1410000</v>
      </c>
      <c r="BA358" s="203">
        <v>390000</v>
      </c>
      <c r="BB358" s="203"/>
      <c r="BC358" s="203"/>
      <c r="BD358" s="203"/>
      <c r="BE358" s="203"/>
      <c r="BF358" s="203"/>
      <c r="BG358" s="203"/>
      <c r="BH358" s="203"/>
      <c r="BI358" s="203"/>
      <c r="BJ358" s="203"/>
      <c r="BK358" s="203"/>
      <c r="BL358" s="203"/>
      <c r="BM358" s="203"/>
      <c r="BN358" s="203"/>
      <c r="BO358" s="203"/>
      <c r="BP358" s="203"/>
      <c r="BQ358" s="203"/>
      <c r="BR358" s="203"/>
      <c r="BS358" s="203"/>
      <c r="BT358" s="186"/>
      <c r="BU358" s="190"/>
      <c r="BV358" s="186">
        <v>0</v>
      </c>
      <c r="BW358" s="186">
        <v>0</v>
      </c>
      <c r="BX358" s="186">
        <f t="shared" si="58"/>
        <v>0</v>
      </c>
      <c r="BY358" s="186">
        <v>3</v>
      </c>
      <c r="BZ358" s="190"/>
      <c r="CA358" s="190"/>
      <c r="CB358" s="190"/>
    </row>
    <row r="359" spans="1:80">
      <c r="A359" s="186">
        <f t="shared" si="56"/>
        <v>350</v>
      </c>
      <c r="B359" s="189" t="s">
        <v>610</v>
      </c>
      <c r="C359" s="228" t="s">
        <v>4800</v>
      </c>
      <c r="D359" s="217" t="s">
        <v>4801</v>
      </c>
      <c r="E359" s="258" t="s">
        <v>989</v>
      </c>
      <c r="F359" s="270" t="s">
        <v>12</v>
      </c>
      <c r="G359" s="186" t="s">
        <v>2021</v>
      </c>
      <c r="H359" s="270" t="s">
        <v>877</v>
      </c>
      <c r="I359" s="270" t="s">
        <v>2354</v>
      </c>
      <c r="J359" s="270" t="s">
        <v>913</v>
      </c>
      <c r="K359" s="192" t="s">
        <v>2884</v>
      </c>
      <c r="L359" s="270"/>
      <c r="M359" s="270" t="s">
        <v>70</v>
      </c>
      <c r="N359" s="270" t="s">
        <v>71</v>
      </c>
      <c r="O359" s="270" t="s">
        <v>1045</v>
      </c>
      <c r="P359" s="494">
        <v>33239</v>
      </c>
      <c r="Q359" s="196" t="str">
        <f t="shared" ca="1" si="59"/>
        <v>31 Tahun 2 Bulan</v>
      </c>
      <c r="R359" s="349">
        <v>44564</v>
      </c>
      <c r="S359" s="349">
        <f>R359</f>
        <v>44564</v>
      </c>
      <c r="T359" s="186" t="str">
        <f t="shared" ca="1" si="54"/>
        <v>0Tahun</v>
      </c>
      <c r="U359" s="186" t="str">
        <f t="shared" ca="1" si="55"/>
        <v>2Bulan</v>
      </c>
      <c r="V359" s="270" t="s">
        <v>73</v>
      </c>
      <c r="W359" s="258" t="s">
        <v>251</v>
      </c>
      <c r="X359" s="258" t="s">
        <v>412</v>
      </c>
      <c r="Y359" s="258" t="s">
        <v>4802</v>
      </c>
      <c r="Z359" s="270" t="s">
        <v>4803</v>
      </c>
      <c r="AA359" s="228" t="s">
        <v>4804</v>
      </c>
      <c r="AB359" s="270" t="s">
        <v>76</v>
      </c>
      <c r="AC359" s="270" t="s">
        <v>4805</v>
      </c>
      <c r="AD359" s="350" t="s">
        <v>412</v>
      </c>
      <c r="AE359" s="270" t="s">
        <v>4806</v>
      </c>
      <c r="AF359" s="348" t="s">
        <v>412</v>
      </c>
      <c r="AG359" s="270" t="s">
        <v>412</v>
      </c>
      <c r="AH359" s="270" t="s">
        <v>412</v>
      </c>
      <c r="AI359" s="270" t="s">
        <v>412</v>
      </c>
      <c r="AJ359" s="270" t="s">
        <v>412</v>
      </c>
      <c r="AK359" s="270" t="s">
        <v>412</v>
      </c>
      <c r="AL359" s="270" t="s">
        <v>412</v>
      </c>
      <c r="AM359" s="476" t="s">
        <v>4963</v>
      </c>
      <c r="AN359" s="270" t="s">
        <v>4807</v>
      </c>
      <c r="AO359" s="270" t="s">
        <v>4808</v>
      </c>
      <c r="AP359" s="270" t="s">
        <v>1045</v>
      </c>
      <c r="AQ359" s="270"/>
      <c r="AR359" s="270"/>
      <c r="AS359" s="270"/>
      <c r="AT359" s="270"/>
      <c r="AU359" s="270"/>
      <c r="AV359" s="270"/>
      <c r="AW359" s="476" t="s">
        <v>4809</v>
      </c>
      <c r="AX359" s="351" t="s">
        <v>4810</v>
      </c>
      <c r="AY359" s="190"/>
      <c r="AZ359" s="203"/>
      <c r="BA359" s="203"/>
      <c r="BB359" s="203"/>
      <c r="BC359" s="203"/>
      <c r="BD359" s="203"/>
      <c r="BE359" s="203"/>
      <c r="BF359" s="203"/>
      <c r="BG359" s="203"/>
      <c r="BH359" s="203"/>
      <c r="BI359" s="203"/>
      <c r="BJ359" s="203"/>
      <c r="BK359" s="203"/>
      <c r="BL359" s="203"/>
      <c r="BM359" s="203"/>
      <c r="BN359" s="203"/>
      <c r="BO359" s="203"/>
      <c r="BP359" s="203"/>
      <c r="BQ359" s="203"/>
      <c r="BR359" s="203"/>
      <c r="BS359" s="203"/>
      <c r="BT359" s="186"/>
      <c r="BU359" s="190"/>
      <c r="BV359" s="186">
        <v>0</v>
      </c>
      <c r="BW359" s="186">
        <v>0</v>
      </c>
      <c r="BX359" s="186">
        <f t="shared" si="58"/>
        <v>0</v>
      </c>
      <c r="BY359" s="186">
        <v>0</v>
      </c>
      <c r="BZ359" s="190"/>
      <c r="CA359" s="190"/>
      <c r="CB359" s="190"/>
    </row>
    <row r="360" spans="1:80">
      <c r="A360" s="186">
        <f t="shared" si="56"/>
        <v>351</v>
      </c>
      <c r="B360" s="189" t="s">
        <v>610</v>
      </c>
      <c r="C360" s="334" t="s">
        <v>997</v>
      </c>
      <c r="D360" s="217" t="s">
        <v>5480</v>
      </c>
      <c r="E360" s="258" t="s">
        <v>5515</v>
      </c>
      <c r="F360" s="270" t="s">
        <v>12</v>
      </c>
      <c r="G360" s="186" t="s">
        <v>2021</v>
      </c>
      <c r="H360" s="186" t="s">
        <v>9</v>
      </c>
      <c r="I360" s="186" t="s">
        <v>446</v>
      </c>
      <c r="J360" s="192" t="s">
        <v>447</v>
      </c>
      <c r="K360" s="186" t="s">
        <v>1212</v>
      </c>
      <c r="L360" s="258" t="s">
        <v>5516</v>
      </c>
      <c r="M360" s="270" t="s">
        <v>70</v>
      </c>
      <c r="N360" s="270"/>
      <c r="O360" s="270"/>
      <c r="P360" s="494"/>
      <c r="Q360" s="196" t="str">
        <f t="shared" ca="1" si="59"/>
        <v>122 Tahun 2 Bulan</v>
      </c>
      <c r="R360" s="349"/>
      <c r="S360" s="206">
        <v>43439</v>
      </c>
      <c r="T360" s="186" t="str">
        <f t="shared" ca="1" si="54"/>
        <v>3Tahun</v>
      </c>
      <c r="U360" s="186" t="str">
        <f t="shared" ca="1" si="55"/>
        <v>3Bulan</v>
      </c>
      <c r="V360" s="270"/>
      <c r="W360" s="189" t="s">
        <v>448</v>
      </c>
      <c r="X360" s="258" t="s">
        <v>5517</v>
      </c>
      <c r="Y360" s="258"/>
      <c r="Z360" s="270"/>
      <c r="AA360" s="228"/>
      <c r="AB360" s="270"/>
      <c r="AC360" s="270"/>
      <c r="AD360" s="350"/>
      <c r="AE360" s="270"/>
      <c r="AF360" s="348"/>
      <c r="AG360" s="270"/>
      <c r="AH360" s="270"/>
      <c r="AI360" s="270"/>
      <c r="AJ360" s="270"/>
      <c r="AK360" s="270"/>
      <c r="AL360" s="270"/>
      <c r="AM360" s="476"/>
      <c r="AN360" s="270"/>
      <c r="AO360" s="270"/>
      <c r="AP360" s="270"/>
      <c r="AQ360" s="270"/>
      <c r="AR360" s="270"/>
      <c r="AS360" s="270"/>
      <c r="AT360" s="270"/>
      <c r="AU360" s="270"/>
      <c r="AV360" s="270"/>
      <c r="AW360" s="476"/>
      <c r="AX360" s="351"/>
      <c r="AY360" s="190"/>
      <c r="AZ360" s="203"/>
      <c r="BA360" s="203"/>
      <c r="BB360" s="203"/>
      <c r="BC360" s="203"/>
      <c r="BD360" s="203"/>
      <c r="BE360" s="203"/>
      <c r="BF360" s="203"/>
      <c r="BG360" s="203"/>
      <c r="BH360" s="203"/>
      <c r="BI360" s="203"/>
      <c r="BJ360" s="203"/>
      <c r="BK360" s="203"/>
      <c r="BL360" s="203"/>
      <c r="BM360" s="203"/>
      <c r="BN360" s="203"/>
      <c r="BO360" s="203"/>
      <c r="BP360" s="203"/>
      <c r="BQ360" s="203"/>
      <c r="BR360" s="203"/>
      <c r="BS360" s="203"/>
      <c r="BT360" s="186"/>
      <c r="BU360" s="190"/>
      <c r="BV360" s="186"/>
      <c r="BW360" s="186"/>
      <c r="BX360" s="186"/>
      <c r="BY360" s="186"/>
      <c r="BZ360" s="190"/>
      <c r="CA360" s="190"/>
      <c r="CB360" s="190"/>
    </row>
    <row r="361" spans="1:80">
      <c r="A361" s="186">
        <f t="shared" si="56"/>
        <v>352</v>
      </c>
      <c r="B361" s="189" t="s">
        <v>610</v>
      </c>
      <c r="C361" s="334" t="s">
        <v>997</v>
      </c>
      <c r="D361" s="217" t="s">
        <v>3966</v>
      </c>
      <c r="E361" s="581" t="s">
        <v>3211</v>
      </c>
      <c r="F361" s="270" t="s">
        <v>12</v>
      </c>
      <c r="G361" s="186" t="s">
        <v>2021</v>
      </c>
      <c r="H361" s="186" t="s">
        <v>9</v>
      </c>
      <c r="I361" s="186" t="s">
        <v>446</v>
      </c>
      <c r="J361" s="192" t="s">
        <v>447</v>
      </c>
      <c r="K361" s="186" t="s">
        <v>1212</v>
      </c>
      <c r="L361" s="258" t="s">
        <v>5347</v>
      </c>
      <c r="M361" s="270" t="s">
        <v>85</v>
      </c>
      <c r="N361" s="270"/>
      <c r="O361" s="270"/>
      <c r="P361" s="494"/>
      <c r="Q361" s="196" t="str">
        <f t="shared" ca="1" si="59"/>
        <v>122 Tahun 2 Bulan</v>
      </c>
      <c r="R361" s="349"/>
      <c r="S361" s="349">
        <v>44013</v>
      </c>
      <c r="T361" s="186" t="str">
        <f t="shared" ca="1" si="54"/>
        <v>1Tahun</v>
      </c>
      <c r="U361" s="186" t="str">
        <f t="shared" ca="1" si="55"/>
        <v>8Bulan</v>
      </c>
      <c r="V361" s="270"/>
      <c r="W361" s="189" t="s">
        <v>448</v>
      </c>
      <c r="X361" s="258" t="s">
        <v>5518</v>
      </c>
      <c r="Y361" s="258"/>
      <c r="Z361" s="270"/>
      <c r="AA361" s="228"/>
      <c r="AB361" s="270"/>
      <c r="AC361" s="270"/>
      <c r="AD361" s="350"/>
      <c r="AE361" s="270"/>
      <c r="AF361" s="348"/>
      <c r="AG361" s="270"/>
      <c r="AH361" s="270"/>
      <c r="AI361" s="270"/>
      <c r="AJ361" s="270"/>
      <c r="AK361" s="270"/>
      <c r="AL361" s="270"/>
      <c r="AM361" s="476"/>
      <c r="AN361" s="270"/>
      <c r="AO361" s="270"/>
      <c r="AP361" s="270"/>
      <c r="AQ361" s="270"/>
      <c r="AR361" s="270"/>
      <c r="AS361" s="270"/>
      <c r="AT361" s="270"/>
      <c r="AU361" s="270"/>
      <c r="AV361" s="270"/>
      <c r="AW361" s="476"/>
      <c r="AX361" s="351"/>
      <c r="AY361" s="190"/>
      <c r="AZ361" s="203"/>
      <c r="BA361" s="203"/>
      <c r="BB361" s="203"/>
      <c r="BC361" s="203"/>
      <c r="BD361" s="203"/>
      <c r="BE361" s="203"/>
      <c r="BF361" s="203"/>
      <c r="BG361" s="203"/>
      <c r="BH361" s="203"/>
      <c r="BI361" s="203"/>
      <c r="BJ361" s="203"/>
      <c r="BK361" s="203"/>
      <c r="BL361" s="203"/>
      <c r="BM361" s="203"/>
      <c r="BN361" s="203"/>
      <c r="BO361" s="203"/>
      <c r="BP361" s="203"/>
      <c r="BQ361" s="203"/>
      <c r="BR361" s="203"/>
      <c r="BS361" s="203"/>
      <c r="BT361" s="186"/>
      <c r="BU361" s="190"/>
      <c r="BV361" s="186"/>
      <c r="BW361" s="186"/>
      <c r="BX361" s="186"/>
      <c r="BY361" s="186"/>
      <c r="BZ361" s="190"/>
      <c r="CA361" s="190"/>
      <c r="CB361" s="190"/>
    </row>
    <row r="362" spans="1:80">
      <c r="A362" s="186">
        <f t="shared" si="56"/>
        <v>353</v>
      </c>
      <c r="B362" s="189" t="s">
        <v>610</v>
      </c>
      <c r="C362" s="334" t="s">
        <v>997</v>
      </c>
      <c r="D362" s="217" t="s">
        <v>5514</v>
      </c>
      <c r="E362" s="581" t="s">
        <v>611</v>
      </c>
      <c r="F362" s="270" t="s">
        <v>12</v>
      </c>
      <c r="G362" s="186" t="s">
        <v>2021</v>
      </c>
      <c r="H362" s="186" t="s">
        <v>9</v>
      </c>
      <c r="I362" s="186" t="s">
        <v>446</v>
      </c>
      <c r="J362" s="192" t="s">
        <v>447</v>
      </c>
      <c r="K362" s="186" t="s">
        <v>1212</v>
      </c>
      <c r="L362" s="258" t="s">
        <v>5347</v>
      </c>
      <c r="M362" s="270" t="s">
        <v>85</v>
      </c>
      <c r="N362" s="270"/>
      <c r="O362" s="270"/>
      <c r="P362" s="494"/>
      <c r="Q362" s="196" t="str">
        <f t="shared" ca="1" si="59"/>
        <v>122 Tahun 2 Bulan</v>
      </c>
      <c r="R362" s="349"/>
      <c r="S362" s="349">
        <v>43371</v>
      </c>
      <c r="T362" s="186" t="str">
        <f t="shared" ca="1" si="54"/>
        <v>3Tahun</v>
      </c>
      <c r="U362" s="186" t="str">
        <f t="shared" ca="1" si="55"/>
        <v>5Bulan</v>
      </c>
      <c r="V362" s="270"/>
      <c r="W362" s="189" t="s">
        <v>448</v>
      </c>
      <c r="X362" s="258" t="s">
        <v>5519</v>
      </c>
      <c r="Y362" s="258"/>
      <c r="Z362" s="270"/>
      <c r="AA362" s="228"/>
      <c r="AB362" s="270"/>
      <c r="AC362" s="270"/>
      <c r="AD362" s="350"/>
      <c r="AE362" s="270"/>
      <c r="AF362" s="348"/>
      <c r="AG362" s="270"/>
      <c r="AH362" s="270"/>
      <c r="AI362" s="270"/>
      <c r="AJ362" s="270"/>
      <c r="AK362" s="270"/>
      <c r="AL362" s="270"/>
      <c r="AM362" s="476"/>
      <c r="AN362" s="270"/>
      <c r="AO362" s="270"/>
      <c r="AP362" s="270"/>
      <c r="AQ362" s="270"/>
      <c r="AR362" s="270"/>
      <c r="AS362" s="270"/>
      <c r="AT362" s="270"/>
      <c r="AU362" s="270"/>
      <c r="AV362" s="270"/>
      <c r="AW362" s="476"/>
      <c r="AX362" s="351"/>
      <c r="AY362" s="190"/>
      <c r="AZ362" s="203"/>
      <c r="BA362" s="203"/>
      <c r="BB362" s="203"/>
      <c r="BC362" s="203"/>
      <c r="BD362" s="203"/>
      <c r="BE362" s="203"/>
      <c r="BF362" s="203"/>
      <c r="BG362" s="203"/>
      <c r="BH362" s="203"/>
      <c r="BI362" s="203"/>
      <c r="BJ362" s="203"/>
      <c r="BK362" s="203"/>
      <c r="BL362" s="203"/>
      <c r="BM362" s="203"/>
      <c r="BN362" s="203"/>
      <c r="BO362" s="203"/>
      <c r="BP362" s="203"/>
      <c r="BQ362" s="203"/>
      <c r="BR362" s="203"/>
      <c r="BS362" s="203"/>
      <c r="BT362" s="186"/>
      <c r="BU362" s="190"/>
      <c r="BV362" s="186"/>
      <c r="BW362" s="186"/>
      <c r="BX362" s="186"/>
      <c r="BY362" s="186"/>
      <c r="BZ362" s="190"/>
      <c r="CA362" s="190"/>
      <c r="CB362" s="190"/>
    </row>
    <row r="363" spans="1:80" ht="15.75" customHeight="1">
      <c r="A363" s="186">
        <f t="shared" si="56"/>
        <v>354</v>
      </c>
      <c r="B363" s="189" t="s">
        <v>610</v>
      </c>
      <c r="C363" s="334" t="s">
        <v>997</v>
      </c>
      <c r="D363" s="207" t="s">
        <v>3965</v>
      </c>
      <c r="E363" s="190" t="s">
        <v>3210</v>
      </c>
      <c r="F363" s="193" t="s">
        <v>12</v>
      </c>
      <c r="G363" s="186" t="s">
        <v>2021</v>
      </c>
      <c r="H363" s="186" t="s">
        <v>9</v>
      </c>
      <c r="I363" s="186" t="s">
        <v>446</v>
      </c>
      <c r="J363" s="192" t="s">
        <v>447</v>
      </c>
      <c r="K363" s="192" t="s">
        <v>1212</v>
      </c>
      <c r="L363" s="190" t="s">
        <v>412</v>
      </c>
      <c r="M363" s="202" t="s">
        <v>85</v>
      </c>
      <c r="N363" s="193"/>
      <c r="O363" s="194"/>
      <c r="P363" s="492"/>
      <c r="Q363" s="196" t="str">
        <f t="shared" ca="1" si="59"/>
        <v>122 Tahun 2 Bulan</v>
      </c>
      <c r="R363" s="186"/>
      <c r="S363" s="308">
        <v>43822</v>
      </c>
      <c r="T363" s="186" t="str">
        <f t="shared" ca="1" si="54"/>
        <v>2Tahun</v>
      </c>
      <c r="U363" s="186" t="str">
        <f t="shared" ca="1" si="55"/>
        <v>2Bulan</v>
      </c>
      <c r="V363" s="186"/>
      <c r="W363" s="189" t="s">
        <v>448</v>
      </c>
      <c r="X363" s="217" t="s">
        <v>5520</v>
      </c>
      <c r="Y363" s="190"/>
      <c r="Z363" s="187"/>
      <c r="AA363" s="243"/>
      <c r="AB363" s="202"/>
      <c r="AC363" s="190"/>
      <c r="AD363" s="190"/>
      <c r="AE363" s="190"/>
      <c r="AF363" s="190"/>
      <c r="AG363" s="190"/>
      <c r="AH363" s="190"/>
      <c r="AI363" s="190"/>
      <c r="AJ363" s="190"/>
      <c r="AK363" s="190"/>
      <c r="AL363" s="190"/>
      <c r="AM363" s="187"/>
      <c r="AN363" s="189"/>
      <c r="AO363" s="193"/>
      <c r="AP363" s="193"/>
      <c r="AQ363" s="190"/>
      <c r="AR363" s="190"/>
      <c r="AS363" s="190"/>
      <c r="AT363" s="190"/>
      <c r="AU363" s="193"/>
      <c r="AV363" s="193"/>
      <c r="AW363" s="506"/>
      <c r="AX363" s="200"/>
      <c r="AY363" s="190"/>
      <c r="AZ363" s="203"/>
      <c r="BA363" s="203"/>
      <c r="BB363" s="203"/>
      <c r="BC363" s="203"/>
      <c r="BD363" s="203"/>
      <c r="BE363" s="203"/>
      <c r="BF363" s="203"/>
      <c r="BG363" s="203"/>
      <c r="BH363" s="203"/>
      <c r="BI363" s="203"/>
      <c r="BJ363" s="203"/>
      <c r="BK363" s="203"/>
      <c r="BL363" s="203"/>
      <c r="BM363" s="203"/>
      <c r="BN363" s="203"/>
      <c r="BO363" s="203"/>
      <c r="BP363" s="203"/>
      <c r="BQ363" s="203"/>
      <c r="BR363" s="203"/>
      <c r="BS363" s="203"/>
      <c r="BT363" s="202"/>
      <c r="BU363" s="190"/>
      <c r="BV363" s="186">
        <v>0</v>
      </c>
      <c r="BW363" s="186">
        <v>0</v>
      </c>
      <c r="BX363" s="186">
        <f>BV363-BW363</f>
        <v>0</v>
      </c>
      <c r="BY363" s="263"/>
      <c r="BZ363" s="190"/>
      <c r="CA363" s="190"/>
      <c r="CB363" s="190"/>
    </row>
    <row r="364" spans="1:80" ht="15.75" customHeight="1">
      <c r="A364" s="186">
        <f t="shared" si="56"/>
        <v>355</v>
      </c>
      <c r="B364" s="189" t="s">
        <v>610</v>
      </c>
      <c r="C364" s="144" t="s">
        <v>2379</v>
      </c>
      <c r="D364" s="217" t="s">
        <v>3940</v>
      </c>
      <c r="E364" s="190" t="s">
        <v>2380</v>
      </c>
      <c r="F364" s="193" t="s">
        <v>12</v>
      </c>
      <c r="G364" s="186" t="s">
        <v>2021</v>
      </c>
      <c r="H364" s="186" t="s">
        <v>9</v>
      </c>
      <c r="I364" s="186" t="s">
        <v>446</v>
      </c>
      <c r="J364" s="192" t="s">
        <v>447</v>
      </c>
      <c r="K364" s="192" t="s">
        <v>1212</v>
      </c>
      <c r="L364" s="258" t="s">
        <v>5347</v>
      </c>
      <c r="M364" s="186" t="s">
        <v>85</v>
      </c>
      <c r="N364" s="212" t="s">
        <v>2604</v>
      </c>
      <c r="O364" s="194" t="s">
        <v>639</v>
      </c>
      <c r="P364" s="492">
        <v>34895</v>
      </c>
      <c r="Q364" s="196" t="str">
        <f t="shared" ca="1" si="59"/>
        <v>26 Tahun 7 Bulan</v>
      </c>
      <c r="R364" s="236">
        <v>44221</v>
      </c>
      <c r="S364" s="236">
        <v>44221</v>
      </c>
      <c r="T364" s="186" t="str">
        <f t="shared" ca="1" si="54"/>
        <v>1Tahun</v>
      </c>
      <c r="U364" s="186" t="str">
        <f t="shared" ca="1" si="55"/>
        <v>1Bulan</v>
      </c>
      <c r="V364" s="186" t="s">
        <v>73</v>
      </c>
      <c r="W364" s="189" t="s">
        <v>448</v>
      </c>
      <c r="X364" s="217" t="s">
        <v>5521</v>
      </c>
      <c r="Y364" s="190" t="s">
        <v>412</v>
      </c>
      <c r="Z364" s="312" t="s">
        <v>4969</v>
      </c>
      <c r="AA364" s="251" t="s">
        <v>3952</v>
      </c>
      <c r="AB364" s="186"/>
      <c r="AC364" s="190" t="s">
        <v>412</v>
      </c>
      <c r="AD364" s="190" t="s">
        <v>412</v>
      </c>
      <c r="AE364" s="190" t="s">
        <v>412</v>
      </c>
      <c r="AF364" s="190" t="s">
        <v>412</v>
      </c>
      <c r="AG364" s="190" t="s">
        <v>412</v>
      </c>
      <c r="AH364" s="190" t="s">
        <v>412</v>
      </c>
      <c r="AI364" s="190" t="s">
        <v>412</v>
      </c>
      <c r="AJ364" s="190" t="s">
        <v>412</v>
      </c>
      <c r="AK364" s="190" t="s">
        <v>412</v>
      </c>
      <c r="AL364" s="190" t="s">
        <v>412</v>
      </c>
      <c r="AM364" s="477" t="s">
        <v>4962</v>
      </c>
      <c r="AN364" s="217"/>
      <c r="AO364" s="190"/>
      <c r="AP364" s="190"/>
      <c r="AQ364" s="190"/>
      <c r="AR364" s="190"/>
      <c r="AS364" s="190"/>
      <c r="AT364" s="190"/>
      <c r="AU364" s="190"/>
      <c r="AV364" s="190"/>
      <c r="AW364" s="515" t="s">
        <v>4967</v>
      </c>
      <c r="AX364" s="312" t="s">
        <v>4968</v>
      </c>
      <c r="AY364" s="190"/>
      <c r="AZ364" s="203">
        <v>4000000</v>
      </c>
      <c r="BA364" s="203"/>
      <c r="BB364" s="203"/>
      <c r="BC364" s="203"/>
      <c r="BD364" s="203"/>
      <c r="BE364" s="203"/>
      <c r="BF364" s="203"/>
      <c r="BG364" s="203"/>
      <c r="BH364" s="203"/>
      <c r="BI364" s="203"/>
      <c r="BJ364" s="203"/>
      <c r="BK364" s="203"/>
      <c r="BL364" s="203"/>
      <c r="BM364" s="203"/>
      <c r="BN364" s="203"/>
      <c r="BO364" s="203"/>
      <c r="BP364" s="203"/>
      <c r="BQ364" s="203"/>
      <c r="BR364" s="203"/>
      <c r="BS364" s="203"/>
      <c r="BT364" s="186"/>
      <c r="BU364" s="190" t="s">
        <v>4976</v>
      </c>
      <c r="BV364" s="186">
        <v>0</v>
      </c>
      <c r="BW364" s="186">
        <v>0</v>
      </c>
      <c r="BX364" s="186">
        <f>BV364-BW364</f>
        <v>0</v>
      </c>
      <c r="BY364" s="186">
        <v>12</v>
      </c>
      <c r="BZ364" s="190"/>
      <c r="CA364" s="190"/>
      <c r="CB364" s="190"/>
    </row>
    <row r="365" spans="1:80" ht="15.75" customHeight="1">
      <c r="A365" s="186">
        <f t="shared" si="56"/>
        <v>356</v>
      </c>
      <c r="B365" s="189" t="s">
        <v>610</v>
      </c>
      <c r="C365" s="144" t="s">
        <v>598</v>
      </c>
      <c r="D365" s="355" t="s">
        <v>3941</v>
      </c>
      <c r="E365" s="190" t="s">
        <v>3942</v>
      </c>
      <c r="F365" s="193" t="s">
        <v>12</v>
      </c>
      <c r="G365" s="186" t="s">
        <v>2021</v>
      </c>
      <c r="H365" s="186" t="s">
        <v>9</v>
      </c>
      <c r="I365" s="186" t="s">
        <v>446</v>
      </c>
      <c r="J365" s="192" t="s">
        <v>447</v>
      </c>
      <c r="K365" s="192" t="s">
        <v>1212</v>
      </c>
      <c r="L365" s="190" t="s">
        <v>3972</v>
      </c>
      <c r="M365" s="186" t="s">
        <v>85</v>
      </c>
      <c r="N365" s="186"/>
      <c r="O365" s="194" t="s">
        <v>4006</v>
      </c>
      <c r="P365" s="492">
        <v>32369</v>
      </c>
      <c r="Q365" s="196" t="str">
        <f t="shared" ca="1" si="59"/>
        <v>33 Tahun 6 Bulan</v>
      </c>
      <c r="R365" s="236"/>
      <c r="S365" s="197">
        <v>43299</v>
      </c>
      <c r="T365" s="186" t="str">
        <f t="shared" ca="1" si="54"/>
        <v>3Tahun</v>
      </c>
      <c r="U365" s="186" t="str">
        <f t="shared" ca="1" si="55"/>
        <v>7Bulan</v>
      </c>
      <c r="V365" s="186" t="s">
        <v>73</v>
      </c>
      <c r="W365" s="189" t="s">
        <v>448</v>
      </c>
      <c r="X365" s="217"/>
      <c r="Y365" s="190" t="s">
        <v>412</v>
      </c>
      <c r="Z365" s="187" t="s">
        <v>4609</v>
      </c>
      <c r="AA365" s="251" t="s">
        <v>599</v>
      </c>
      <c r="AB365" s="186"/>
      <c r="AC365" s="190"/>
      <c r="AD365" s="190"/>
      <c r="AE365" s="190"/>
      <c r="AF365" s="190"/>
      <c r="AG365" s="190"/>
      <c r="AH365" s="190"/>
      <c r="AI365" s="190"/>
      <c r="AJ365" s="190"/>
      <c r="AK365" s="190"/>
      <c r="AL365" s="190"/>
      <c r="AM365" s="217"/>
      <c r="AN365" s="217"/>
      <c r="AO365" s="190"/>
      <c r="AP365" s="190"/>
      <c r="AQ365" s="190"/>
      <c r="AR365" s="190"/>
      <c r="AS365" s="190"/>
      <c r="AT365" s="190"/>
      <c r="AU365" s="190"/>
      <c r="AV365" s="190"/>
      <c r="AW365" s="506" t="s">
        <v>600</v>
      </c>
      <c r="AX365" s="200" t="s">
        <v>78</v>
      </c>
      <c r="AY365" s="190"/>
      <c r="AZ365" s="203"/>
      <c r="BA365" s="203"/>
      <c r="BB365" s="203"/>
      <c r="BC365" s="203"/>
      <c r="BD365" s="203"/>
      <c r="BE365" s="203"/>
      <c r="BF365" s="203"/>
      <c r="BG365" s="203"/>
      <c r="BH365" s="203"/>
      <c r="BI365" s="203"/>
      <c r="BJ365" s="203"/>
      <c r="BK365" s="203"/>
      <c r="BL365" s="203"/>
      <c r="BM365" s="203"/>
      <c r="BN365" s="203"/>
      <c r="BO365" s="203"/>
      <c r="BP365" s="203"/>
      <c r="BQ365" s="203"/>
      <c r="BR365" s="203"/>
      <c r="BS365" s="203"/>
      <c r="BT365" s="186"/>
      <c r="BU365" s="190"/>
      <c r="BV365" s="186">
        <v>12</v>
      </c>
      <c r="BW365" s="186">
        <v>0</v>
      </c>
      <c r="BX365" s="186">
        <f>BV365-BW365</f>
        <v>12</v>
      </c>
      <c r="BY365" s="186">
        <v>12</v>
      </c>
      <c r="BZ365" s="190"/>
      <c r="CA365" s="190"/>
      <c r="CB365" s="190"/>
    </row>
    <row r="366" spans="1:80" ht="15.75" customHeight="1">
      <c r="A366" s="186">
        <f t="shared" si="56"/>
        <v>357</v>
      </c>
      <c r="B366" s="189" t="s">
        <v>610</v>
      </c>
      <c r="C366" s="144" t="s">
        <v>533</v>
      </c>
      <c r="D366" s="189" t="s">
        <v>4114</v>
      </c>
      <c r="E366" s="190" t="s">
        <v>534</v>
      </c>
      <c r="F366" s="193" t="s">
        <v>12</v>
      </c>
      <c r="G366" s="186" t="s">
        <v>3189</v>
      </c>
      <c r="H366" s="186" t="s">
        <v>9</v>
      </c>
      <c r="I366" s="186" t="s">
        <v>446</v>
      </c>
      <c r="J366" s="192" t="s">
        <v>447</v>
      </c>
      <c r="K366" s="192" t="s">
        <v>1212</v>
      </c>
      <c r="L366" s="190"/>
      <c r="M366" s="193" t="s">
        <v>85</v>
      </c>
      <c r="N366" s="205" t="s">
        <v>2604</v>
      </c>
      <c r="O366" s="194" t="s">
        <v>72</v>
      </c>
      <c r="P366" s="492">
        <v>35020</v>
      </c>
      <c r="Q366" s="196" t="str">
        <f t="shared" ca="1" si="59"/>
        <v>26 Tahun 3 Bulan</v>
      </c>
      <c r="R366" s="197">
        <v>44216</v>
      </c>
      <c r="S366" s="197">
        <v>44216</v>
      </c>
      <c r="T366" s="186" t="str">
        <f t="shared" ca="1" si="54"/>
        <v>1Tahun</v>
      </c>
      <c r="U366" s="186" t="str">
        <f t="shared" ca="1" si="55"/>
        <v>1Bulan</v>
      </c>
      <c r="V366" s="186" t="s">
        <v>73</v>
      </c>
      <c r="W366" s="189" t="s">
        <v>448</v>
      </c>
      <c r="X366" s="238" t="s">
        <v>3044</v>
      </c>
      <c r="Y366" s="190" t="s">
        <v>412</v>
      </c>
      <c r="Z366" s="187" t="s">
        <v>535</v>
      </c>
      <c r="AA366" s="201" t="s">
        <v>536</v>
      </c>
      <c r="AB366" s="202" t="s">
        <v>451</v>
      </c>
      <c r="AC366" s="190" t="s">
        <v>412</v>
      </c>
      <c r="AD366" s="190" t="s">
        <v>412</v>
      </c>
      <c r="AE366" s="190" t="s">
        <v>412</v>
      </c>
      <c r="AF366" s="190" t="s">
        <v>412</v>
      </c>
      <c r="AG366" s="190" t="s">
        <v>412</v>
      </c>
      <c r="AH366" s="190" t="s">
        <v>412</v>
      </c>
      <c r="AI366" s="190" t="s">
        <v>412</v>
      </c>
      <c r="AJ366" s="190" t="s">
        <v>412</v>
      </c>
      <c r="AK366" s="190" t="s">
        <v>412</v>
      </c>
      <c r="AL366" s="190" t="s">
        <v>412</v>
      </c>
      <c r="AM366" s="477" t="s">
        <v>4978</v>
      </c>
      <c r="AN366" s="189"/>
      <c r="AO366" s="193"/>
      <c r="AP366" s="209"/>
      <c r="AQ366" s="190"/>
      <c r="AR366" s="190"/>
      <c r="AS366" s="190"/>
      <c r="AT366" s="190"/>
      <c r="AU366" s="193"/>
      <c r="AV366" s="193"/>
      <c r="AW366" s="506" t="s">
        <v>537</v>
      </c>
      <c r="AX366" s="200" t="s">
        <v>78</v>
      </c>
      <c r="AY366" s="190"/>
      <c r="AZ366" s="478">
        <v>4000000</v>
      </c>
      <c r="BA366" s="203"/>
      <c r="BB366" s="203"/>
      <c r="BC366" s="203"/>
      <c r="BD366" s="203"/>
      <c r="BE366" s="203"/>
      <c r="BF366" s="203"/>
      <c r="BG366" s="203"/>
      <c r="BH366" s="203"/>
      <c r="BI366" s="203"/>
      <c r="BJ366" s="203"/>
      <c r="BK366" s="203"/>
      <c r="BL366" s="203"/>
      <c r="BM366" s="203"/>
      <c r="BN366" s="203"/>
      <c r="BO366" s="203"/>
      <c r="BP366" s="203"/>
      <c r="BQ366" s="203"/>
      <c r="BR366" s="203"/>
      <c r="BS366" s="203"/>
      <c r="BT366" s="202"/>
      <c r="BU366" s="190" t="s">
        <v>4979</v>
      </c>
      <c r="BV366" s="186">
        <v>0</v>
      </c>
      <c r="BW366" s="186">
        <v>0</v>
      </c>
      <c r="BX366" s="186">
        <f>BV366-BW366</f>
        <v>0</v>
      </c>
      <c r="BY366" s="186">
        <v>12</v>
      </c>
      <c r="BZ366" s="190"/>
      <c r="CA366" s="190"/>
      <c r="CB366" s="190"/>
    </row>
    <row r="367" spans="1:80" ht="15.75" customHeight="1">
      <c r="A367" s="186">
        <f t="shared" si="56"/>
        <v>358</v>
      </c>
      <c r="B367" s="187" t="s">
        <v>610</v>
      </c>
      <c r="C367" s="228" t="s">
        <v>2059</v>
      </c>
      <c r="D367" s="217" t="s">
        <v>4281</v>
      </c>
      <c r="E367" s="190" t="s">
        <v>3547</v>
      </c>
      <c r="F367" s="191" t="s">
        <v>12</v>
      </c>
      <c r="G367" s="186" t="s">
        <v>2021</v>
      </c>
      <c r="H367" s="186" t="s">
        <v>4915</v>
      </c>
      <c r="I367" s="202" t="s">
        <v>176</v>
      </c>
      <c r="J367" s="186" t="s">
        <v>4715</v>
      </c>
      <c r="K367" s="186" t="s">
        <v>3379</v>
      </c>
      <c r="L367" s="217" t="s">
        <v>3379</v>
      </c>
      <c r="M367" s="193" t="s">
        <v>85</v>
      </c>
      <c r="N367" s="212" t="s">
        <v>2604</v>
      </c>
      <c r="O367" s="194"/>
      <c r="P367" s="492"/>
      <c r="Q367" s="196" t="str">
        <f t="shared" ca="1" si="59"/>
        <v>122 Tahun 2 Bulan</v>
      </c>
      <c r="R367" s="190"/>
      <c r="S367" s="197">
        <v>44386</v>
      </c>
      <c r="T367" s="186" t="str">
        <f t="shared" ca="1" si="54"/>
        <v>0Tahun</v>
      </c>
      <c r="U367" s="186" t="str">
        <f t="shared" ca="1" si="55"/>
        <v>8Bulan</v>
      </c>
      <c r="V367" s="186" t="s">
        <v>5017</v>
      </c>
      <c r="W367" s="209" t="s">
        <v>111</v>
      </c>
      <c r="X367" s="217" t="s">
        <v>5523</v>
      </c>
      <c r="Y367" s="190"/>
      <c r="Z367" s="187"/>
      <c r="AA367" s="251"/>
      <c r="AB367" s="202"/>
      <c r="AC367" s="190"/>
      <c r="AD367" s="190"/>
      <c r="AE367" s="190"/>
      <c r="AF367" s="190"/>
      <c r="AG367" s="190"/>
      <c r="AH367" s="190"/>
      <c r="AI367" s="190"/>
      <c r="AJ367" s="190"/>
      <c r="AK367" s="190"/>
      <c r="AL367" s="190"/>
      <c r="AM367" s="229" t="s">
        <v>4964</v>
      </c>
      <c r="AN367" s="189"/>
      <c r="AO367" s="193"/>
      <c r="AP367" s="193"/>
      <c r="AQ367" s="190"/>
      <c r="AR367" s="190"/>
      <c r="AS367" s="190"/>
      <c r="AT367" s="190"/>
      <c r="AU367" s="193"/>
      <c r="AV367" s="193"/>
      <c r="AW367" s="506"/>
      <c r="AX367" s="200"/>
      <c r="AY367" s="190"/>
      <c r="AZ367" s="203"/>
      <c r="BA367" s="203"/>
      <c r="BB367" s="203"/>
      <c r="BC367" s="203"/>
      <c r="BD367" s="203"/>
      <c r="BE367" s="203"/>
      <c r="BF367" s="203"/>
      <c r="BG367" s="203"/>
      <c r="BH367" s="203"/>
      <c r="BI367" s="203"/>
      <c r="BJ367" s="203"/>
      <c r="BK367" s="203"/>
      <c r="BL367" s="203"/>
      <c r="BM367" s="203"/>
      <c r="BN367" s="203"/>
      <c r="BO367" s="203"/>
      <c r="BP367" s="203"/>
      <c r="BQ367" s="203"/>
      <c r="BR367" s="203"/>
      <c r="BS367" s="203"/>
      <c r="BT367" s="202"/>
      <c r="BU367" s="190" t="s">
        <v>4935</v>
      </c>
      <c r="BV367" s="471"/>
      <c r="BW367" s="471"/>
      <c r="BX367" s="471"/>
      <c r="BY367" s="471"/>
      <c r="BZ367" s="190"/>
      <c r="CA367" s="190"/>
      <c r="CB367" s="190"/>
    </row>
    <row r="368" spans="1:80" ht="15.75" customHeight="1">
      <c r="A368" s="186">
        <f t="shared" si="56"/>
        <v>359</v>
      </c>
      <c r="B368" s="187" t="s">
        <v>610</v>
      </c>
      <c r="C368" s="228" t="s">
        <v>3529</v>
      </c>
      <c r="D368" s="217" t="s">
        <v>4959</v>
      </c>
      <c r="E368" s="190" t="s">
        <v>390</v>
      </c>
      <c r="F368" s="191" t="s">
        <v>12</v>
      </c>
      <c r="G368" s="186" t="s">
        <v>2021</v>
      </c>
      <c r="H368" s="186" t="s">
        <v>4915</v>
      </c>
      <c r="I368" s="202" t="s">
        <v>176</v>
      </c>
      <c r="J368" s="186" t="s">
        <v>4715</v>
      </c>
      <c r="K368" s="186" t="s">
        <v>3379</v>
      </c>
      <c r="L368" s="217" t="s">
        <v>4960</v>
      </c>
      <c r="M368" s="193" t="s">
        <v>85</v>
      </c>
      <c r="N368" s="212" t="s">
        <v>2604</v>
      </c>
      <c r="O368" s="194" t="s">
        <v>3948</v>
      </c>
      <c r="P368" s="492">
        <v>34902</v>
      </c>
      <c r="Q368" s="196" t="str">
        <f t="shared" ca="1" si="59"/>
        <v>26 Tahun 7 Bulan</v>
      </c>
      <c r="R368" s="197">
        <v>44417</v>
      </c>
      <c r="S368" s="197">
        <v>44417</v>
      </c>
      <c r="T368" s="186" t="str">
        <f t="shared" ca="1" si="54"/>
        <v>0Tahun</v>
      </c>
      <c r="U368" s="186" t="str">
        <f t="shared" ca="1" si="55"/>
        <v>7Bulan</v>
      </c>
      <c r="V368" s="186" t="s">
        <v>73</v>
      </c>
      <c r="W368" s="209" t="s">
        <v>111</v>
      </c>
      <c r="X368" s="217" t="s">
        <v>5524</v>
      </c>
      <c r="Y368" s="190" t="s">
        <v>412</v>
      </c>
      <c r="Z368" s="187" t="s">
        <v>3949</v>
      </c>
      <c r="AA368" s="251" t="s">
        <v>3950</v>
      </c>
      <c r="AB368" s="202" t="s">
        <v>354</v>
      </c>
      <c r="AC368" s="190" t="s">
        <v>412</v>
      </c>
      <c r="AD368" s="190" t="s">
        <v>412</v>
      </c>
      <c r="AE368" s="190" t="s">
        <v>412</v>
      </c>
      <c r="AF368" s="190" t="s">
        <v>412</v>
      </c>
      <c r="AG368" s="190" t="s">
        <v>412</v>
      </c>
      <c r="AH368" s="190" t="s">
        <v>412</v>
      </c>
      <c r="AI368" s="190" t="s">
        <v>412</v>
      </c>
      <c r="AJ368" s="190" t="s">
        <v>412</v>
      </c>
      <c r="AK368" s="190" t="s">
        <v>412</v>
      </c>
      <c r="AL368" s="190" t="s">
        <v>412</v>
      </c>
      <c r="AM368" s="258" t="s">
        <v>4972</v>
      </c>
      <c r="AN368" s="189"/>
      <c r="AO368" s="193"/>
      <c r="AP368" s="193"/>
      <c r="AQ368" s="190"/>
      <c r="AR368" s="190"/>
      <c r="AS368" s="190"/>
      <c r="AT368" s="190"/>
      <c r="AU368" s="193"/>
      <c r="AV368" s="193"/>
      <c r="AW368" s="514" t="s">
        <v>4970</v>
      </c>
      <c r="AX368" s="250" t="s">
        <v>4971</v>
      </c>
      <c r="AY368" s="190"/>
      <c r="AZ368" s="203"/>
      <c r="BA368" s="203"/>
      <c r="BB368" s="203"/>
      <c r="BC368" s="203"/>
      <c r="BD368" s="203"/>
      <c r="BE368" s="203"/>
      <c r="BF368" s="203"/>
      <c r="BG368" s="203"/>
      <c r="BH368" s="203"/>
      <c r="BI368" s="203"/>
      <c r="BJ368" s="203"/>
      <c r="BK368" s="203">
        <v>1000000</v>
      </c>
      <c r="BL368" s="203"/>
      <c r="BM368" s="203"/>
      <c r="BN368" s="203"/>
      <c r="BO368" s="203"/>
      <c r="BP368" s="203"/>
      <c r="BQ368" s="203"/>
      <c r="BR368" s="203"/>
      <c r="BS368" s="203"/>
      <c r="BT368" s="202"/>
      <c r="BU368" s="190"/>
      <c r="BV368" s="186">
        <v>0</v>
      </c>
      <c r="BW368" s="186">
        <v>0</v>
      </c>
      <c r="BX368" s="186">
        <f>BV368-BW368</f>
        <v>0</v>
      </c>
      <c r="BY368" s="186">
        <f>12-7</f>
        <v>5</v>
      </c>
      <c r="BZ368" s="190"/>
      <c r="CA368" s="190"/>
      <c r="CB368" s="190"/>
    </row>
    <row r="369" spans="1:88" ht="15.75" customHeight="1">
      <c r="A369" s="186">
        <f t="shared" ref="A369:A403" si="60">A368+1</f>
        <v>360</v>
      </c>
      <c r="B369" s="187" t="s">
        <v>610</v>
      </c>
      <c r="C369" s="574" t="s">
        <v>5327</v>
      </c>
      <c r="D369" s="217" t="s">
        <v>5016</v>
      </c>
      <c r="E369" s="190" t="s">
        <v>1604</v>
      </c>
      <c r="F369" s="191" t="s">
        <v>12</v>
      </c>
      <c r="G369" s="186" t="s">
        <v>2021</v>
      </c>
      <c r="H369" s="186" t="s">
        <v>3215</v>
      </c>
      <c r="I369" s="202" t="s">
        <v>176</v>
      </c>
      <c r="J369" s="186" t="s">
        <v>3038</v>
      </c>
      <c r="K369" s="186" t="s">
        <v>3379</v>
      </c>
      <c r="L369" s="217" t="s">
        <v>3379</v>
      </c>
      <c r="M369" s="193" t="s">
        <v>85</v>
      </c>
      <c r="N369" s="212" t="s">
        <v>2604</v>
      </c>
      <c r="O369" s="194" t="s">
        <v>87</v>
      </c>
      <c r="P369" s="492">
        <v>35509</v>
      </c>
      <c r="Q369" s="196" t="str">
        <f t="shared" ca="1" si="59"/>
        <v>24 Tahun 11 Bulan</v>
      </c>
      <c r="R369" s="197" t="s">
        <v>3379</v>
      </c>
      <c r="S369" s="197">
        <v>44585</v>
      </c>
      <c r="T369" s="186" t="str">
        <f t="shared" ca="1" si="54"/>
        <v>0Tahun</v>
      </c>
      <c r="U369" s="186" t="str">
        <f t="shared" ca="1" si="55"/>
        <v>1Bulan</v>
      </c>
      <c r="V369" s="186" t="s">
        <v>5017</v>
      </c>
      <c r="W369" s="209" t="s">
        <v>251</v>
      </c>
      <c r="X369" s="217" t="s">
        <v>5525</v>
      </c>
      <c r="Y369" s="190" t="s">
        <v>5018</v>
      </c>
      <c r="Z369" s="187" t="s">
        <v>5019</v>
      </c>
      <c r="AA369" s="251" t="s">
        <v>5020</v>
      </c>
      <c r="AB369" s="202" t="s">
        <v>76</v>
      </c>
      <c r="AC369" s="190" t="s">
        <v>412</v>
      </c>
      <c r="AD369" s="190" t="s">
        <v>412</v>
      </c>
      <c r="AE369" s="190" t="s">
        <v>412</v>
      </c>
      <c r="AF369" s="190" t="s">
        <v>412</v>
      </c>
      <c r="AG369" s="190" t="s">
        <v>412</v>
      </c>
      <c r="AH369" s="190" t="s">
        <v>412</v>
      </c>
      <c r="AI369" s="190" t="s">
        <v>412</v>
      </c>
      <c r="AJ369" s="190" t="s">
        <v>412</v>
      </c>
      <c r="AK369" s="190" t="s">
        <v>412</v>
      </c>
      <c r="AL369" s="190" t="s">
        <v>412</v>
      </c>
      <c r="AM369" s="313"/>
      <c r="AN369" s="189" t="s">
        <v>5021</v>
      </c>
      <c r="AO369" s="193" t="s">
        <v>5022</v>
      </c>
      <c r="AP369" s="193" t="s">
        <v>5023</v>
      </c>
      <c r="AQ369" s="190" t="s">
        <v>412</v>
      </c>
      <c r="AR369" s="190" t="s">
        <v>412</v>
      </c>
      <c r="AS369" s="190" t="s">
        <v>412</v>
      </c>
      <c r="AT369" s="190" t="s">
        <v>412</v>
      </c>
      <c r="AU369" s="190" t="s">
        <v>412</v>
      </c>
      <c r="AV369" s="190" t="s">
        <v>412</v>
      </c>
      <c r="AW369" s="514" t="s">
        <v>5024</v>
      </c>
      <c r="AX369" s="200" t="s">
        <v>78</v>
      </c>
      <c r="AY369" s="190"/>
      <c r="AZ369" s="203"/>
      <c r="BA369" s="203"/>
      <c r="BB369" s="203"/>
      <c r="BC369" s="203"/>
      <c r="BD369" s="203"/>
      <c r="BE369" s="203"/>
      <c r="BF369" s="203"/>
      <c r="BG369" s="203"/>
      <c r="BH369" s="203"/>
      <c r="BI369" s="203"/>
      <c r="BJ369" s="203">
        <v>1000000</v>
      </c>
      <c r="BK369" s="203"/>
      <c r="BL369" s="203"/>
      <c r="BM369" s="203"/>
      <c r="BN369" s="203"/>
      <c r="BO369" s="203"/>
      <c r="BP369" s="203"/>
      <c r="BQ369" s="203"/>
      <c r="BR369" s="203"/>
      <c r="BS369" s="203"/>
      <c r="BT369" s="230" t="s">
        <v>5025</v>
      </c>
      <c r="BU369" s="190" t="s">
        <v>3038</v>
      </c>
      <c r="BV369" s="471"/>
      <c r="BW369" s="471"/>
      <c r="BX369" s="471"/>
      <c r="BY369" s="471"/>
      <c r="BZ369" s="190"/>
      <c r="CA369" s="190"/>
      <c r="CB369" s="190"/>
    </row>
    <row r="370" spans="1:88" ht="15.75" customHeight="1">
      <c r="A370" s="186">
        <f t="shared" si="60"/>
        <v>361</v>
      </c>
      <c r="B370" s="187" t="s">
        <v>610</v>
      </c>
      <c r="C370" s="188" t="s">
        <v>1831</v>
      </c>
      <c r="D370" s="217" t="s">
        <v>1832</v>
      </c>
      <c r="E370" s="190" t="s">
        <v>3084</v>
      </c>
      <c r="F370" s="191" t="s">
        <v>12</v>
      </c>
      <c r="G370" s="186" t="s">
        <v>2021</v>
      </c>
      <c r="H370" s="186" t="s">
        <v>249</v>
      </c>
      <c r="I370" s="202" t="s">
        <v>176</v>
      </c>
      <c r="J370" s="186" t="s">
        <v>249</v>
      </c>
      <c r="K370" s="186" t="s">
        <v>3379</v>
      </c>
      <c r="L370" s="217" t="s">
        <v>2391</v>
      </c>
      <c r="M370" s="193" t="s">
        <v>85</v>
      </c>
      <c r="N370" s="193" t="s">
        <v>2604</v>
      </c>
      <c r="O370" s="194"/>
      <c r="P370" s="492"/>
      <c r="Q370" s="196" t="str">
        <f t="shared" ca="1" si="59"/>
        <v>122 Tahun 2 Bulan</v>
      </c>
      <c r="R370" s="190"/>
      <c r="S370" s="197">
        <v>43556</v>
      </c>
      <c r="T370" s="186" t="str">
        <f t="shared" ca="1" si="54"/>
        <v>2Tahun</v>
      </c>
      <c r="U370" s="186" t="str">
        <f t="shared" ca="1" si="55"/>
        <v>11Bulan</v>
      </c>
      <c r="V370" s="186"/>
      <c r="W370" s="209"/>
      <c r="X370" s="217" t="s">
        <v>5522</v>
      </c>
      <c r="Y370" s="190"/>
      <c r="Z370" s="187"/>
      <c r="AA370" s="251"/>
      <c r="AB370" s="202" t="s">
        <v>354</v>
      </c>
      <c r="AC370" s="190"/>
      <c r="AD370" s="190"/>
      <c r="AE370" s="190"/>
      <c r="AF370" s="190"/>
      <c r="AG370" s="190"/>
      <c r="AH370" s="190"/>
      <c r="AI370" s="190"/>
      <c r="AJ370" s="190"/>
      <c r="AK370" s="190"/>
      <c r="AL370" s="190"/>
      <c r="AM370" s="187"/>
      <c r="AN370" s="189"/>
      <c r="AO370" s="193"/>
      <c r="AP370" s="193"/>
      <c r="AQ370" s="190"/>
      <c r="AR370" s="190"/>
      <c r="AS370" s="190"/>
      <c r="AT370" s="190"/>
      <c r="AU370" s="193"/>
      <c r="AV370" s="193"/>
      <c r="AW370" s="506"/>
      <c r="AX370" s="200"/>
      <c r="AY370" s="190"/>
      <c r="AZ370" s="203"/>
      <c r="BA370" s="203"/>
      <c r="BB370" s="203"/>
      <c r="BC370" s="203"/>
      <c r="BD370" s="203"/>
      <c r="BE370" s="203"/>
      <c r="BF370" s="203"/>
      <c r="BG370" s="203"/>
      <c r="BH370" s="203"/>
      <c r="BI370" s="203"/>
      <c r="BJ370" s="203"/>
      <c r="BK370" s="203"/>
      <c r="BL370" s="203"/>
      <c r="BM370" s="203"/>
      <c r="BN370" s="203"/>
      <c r="BO370" s="203"/>
      <c r="BP370" s="203"/>
      <c r="BQ370" s="203"/>
      <c r="BR370" s="203"/>
      <c r="BS370" s="203"/>
      <c r="BT370" s="202"/>
      <c r="BU370" s="190"/>
      <c r="BV370" s="186">
        <v>12</v>
      </c>
      <c r="BW370" s="186">
        <v>0</v>
      </c>
      <c r="BX370" s="186">
        <f t="shared" ref="BX370:BX378" si="61">BV370-BW370</f>
        <v>12</v>
      </c>
      <c r="BY370" s="186">
        <v>12</v>
      </c>
      <c r="BZ370" s="190"/>
      <c r="CA370" s="190"/>
      <c r="CB370" s="190"/>
    </row>
    <row r="371" spans="1:88" ht="15.75" customHeight="1">
      <c r="A371" s="186">
        <f t="shared" si="60"/>
        <v>362</v>
      </c>
      <c r="B371" s="187" t="s">
        <v>610</v>
      </c>
      <c r="C371" s="188" t="s">
        <v>1260</v>
      </c>
      <c r="D371" s="189" t="s">
        <v>1261</v>
      </c>
      <c r="E371" s="190" t="s">
        <v>2686</v>
      </c>
      <c r="F371" s="191" t="s">
        <v>12</v>
      </c>
      <c r="G371" s="186" t="s">
        <v>2021</v>
      </c>
      <c r="H371" s="186" t="s">
        <v>209</v>
      </c>
      <c r="I371" s="202" t="s">
        <v>176</v>
      </c>
      <c r="J371" s="192" t="s">
        <v>209</v>
      </c>
      <c r="K371" s="192" t="s">
        <v>1212</v>
      </c>
      <c r="L371" s="190" t="s">
        <v>412</v>
      </c>
      <c r="M371" s="193" t="s">
        <v>85</v>
      </c>
      <c r="N371" s="212" t="s">
        <v>2604</v>
      </c>
      <c r="O371" s="194" t="s">
        <v>87</v>
      </c>
      <c r="P371" s="492">
        <v>35817</v>
      </c>
      <c r="Q371" s="196" t="str">
        <f t="shared" ca="1" si="59"/>
        <v>24 Tahun 1 Bulan</v>
      </c>
      <c r="R371" s="190"/>
      <c r="S371" s="197">
        <v>42689</v>
      </c>
      <c r="T371" s="186" t="str">
        <f t="shared" ca="1" si="54"/>
        <v>5Tahun</v>
      </c>
      <c r="U371" s="186" t="str">
        <f t="shared" ca="1" si="55"/>
        <v>3Bulan</v>
      </c>
      <c r="V371" s="186"/>
      <c r="W371" s="209"/>
      <c r="X371" s="217"/>
      <c r="Y371" s="190"/>
      <c r="Z371" s="229" t="s">
        <v>2419</v>
      </c>
      <c r="AA371" s="251" t="s">
        <v>1262</v>
      </c>
      <c r="AB371" s="202" t="s">
        <v>76</v>
      </c>
      <c r="AC371" s="190"/>
      <c r="AD371" s="190"/>
      <c r="AE371" s="190"/>
      <c r="AF371" s="190"/>
      <c r="AG371" s="190"/>
      <c r="AH371" s="190"/>
      <c r="AI371" s="190"/>
      <c r="AJ371" s="190"/>
      <c r="AK371" s="190"/>
      <c r="AL371" s="190"/>
      <c r="AM371" s="229" t="s">
        <v>4965</v>
      </c>
      <c r="AN371" s="189"/>
      <c r="AO371" s="193"/>
      <c r="AP371" s="193"/>
      <c r="AQ371" s="190"/>
      <c r="AR371" s="190"/>
      <c r="AS371" s="190"/>
      <c r="AT371" s="190"/>
      <c r="AU371" s="193"/>
      <c r="AV371" s="188" t="s">
        <v>3237</v>
      </c>
      <c r="AW371" s="506" t="s">
        <v>1263</v>
      </c>
      <c r="AX371" s="200" t="s">
        <v>78</v>
      </c>
      <c r="AY371" s="190"/>
      <c r="AZ371" s="203"/>
      <c r="BA371" s="203"/>
      <c r="BB371" s="203"/>
      <c r="BC371" s="203"/>
      <c r="BD371" s="203"/>
      <c r="BE371" s="203"/>
      <c r="BF371" s="203"/>
      <c r="BG371" s="203"/>
      <c r="BH371" s="203"/>
      <c r="BI371" s="203"/>
      <c r="BJ371" s="203"/>
      <c r="BK371" s="203"/>
      <c r="BL371" s="203"/>
      <c r="BM371" s="203"/>
      <c r="BN371" s="203"/>
      <c r="BO371" s="203"/>
      <c r="BP371" s="203"/>
      <c r="BQ371" s="203"/>
      <c r="BR371" s="203"/>
      <c r="BS371" s="203"/>
      <c r="BT371" s="202"/>
      <c r="BU371" s="190"/>
      <c r="BV371" s="186">
        <v>12</v>
      </c>
      <c r="BW371" s="186">
        <v>8</v>
      </c>
      <c r="BX371" s="186">
        <f t="shared" si="61"/>
        <v>4</v>
      </c>
      <c r="BY371" s="186">
        <v>12</v>
      </c>
      <c r="BZ371" s="190"/>
      <c r="CA371" s="190"/>
      <c r="CB371" s="190"/>
    </row>
    <row r="372" spans="1:88" ht="13.5" customHeight="1">
      <c r="A372" s="186">
        <f t="shared" si="60"/>
        <v>363</v>
      </c>
      <c r="B372" s="209" t="s">
        <v>610</v>
      </c>
      <c r="C372" s="228" t="s">
        <v>2821</v>
      </c>
      <c r="D372" s="327" t="s">
        <v>2816</v>
      </c>
      <c r="E372" s="190" t="s">
        <v>1033</v>
      </c>
      <c r="F372" s="186" t="s">
        <v>12</v>
      </c>
      <c r="G372" s="186" t="s">
        <v>2021</v>
      </c>
      <c r="H372" s="186" t="s">
        <v>174</v>
      </c>
      <c r="I372" s="202" t="s">
        <v>176</v>
      </c>
      <c r="J372" s="191" t="s">
        <v>174</v>
      </c>
      <c r="K372" s="192" t="s">
        <v>1212</v>
      </c>
      <c r="L372" s="190"/>
      <c r="M372" s="186" t="s">
        <v>85</v>
      </c>
      <c r="N372" s="212" t="s">
        <v>2604</v>
      </c>
      <c r="O372" s="186" t="s">
        <v>87</v>
      </c>
      <c r="P372" s="493">
        <v>36682</v>
      </c>
      <c r="Q372" s="196" t="str">
        <f t="shared" ca="1" si="59"/>
        <v>21 Tahun 9 Bulan</v>
      </c>
      <c r="R372" s="236">
        <v>44438</v>
      </c>
      <c r="S372" s="236">
        <v>44438</v>
      </c>
      <c r="T372" s="186" t="str">
        <f t="shared" ca="1" si="54"/>
        <v>0Tahun</v>
      </c>
      <c r="U372" s="186" t="str">
        <f t="shared" ca="1" si="55"/>
        <v>6Bulan</v>
      </c>
      <c r="V372" s="186" t="s">
        <v>73</v>
      </c>
      <c r="W372" s="217" t="s">
        <v>1</v>
      </c>
      <c r="X372" s="217" t="s">
        <v>412</v>
      </c>
      <c r="Y372" s="190" t="s">
        <v>2843</v>
      </c>
      <c r="Z372" s="190" t="s">
        <v>2844</v>
      </c>
      <c r="AA372" s="251" t="s">
        <v>2845</v>
      </c>
      <c r="AB372" s="186" t="s">
        <v>76</v>
      </c>
      <c r="AC372" s="190"/>
      <c r="AD372" s="190"/>
      <c r="AE372" s="190"/>
      <c r="AF372" s="190"/>
      <c r="AG372" s="190"/>
      <c r="AH372" s="190"/>
      <c r="AI372" s="190"/>
      <c r="AJ372" s="190"/>
      <c r="AK372" s="190"/>
      <c r="AL372" s="190"/>
      <c r="AM372" s="217"/>
      <c r="AN372" s="217" t="s">
        <v>2846</v>
      </c>
      <c r="AO372" s="190" t="s">
        <v>2847</v>
      </c>
      <c r="AP372" s="190" t="s">
        <v>2844</v>
      </c>
      <c r="AQ372" s="190"/>
      <c r="AR372" s="190"/>
      <c r="AS372" s="190"/>
      <c r="AT372" s="190"/>
      <c r="AU372" s="190"/>
      <c r="AV372" s="190"/>
      <c r="AW372" s="509" t="s">
        <v>2848</v>
      </c>
      <c r="AX372" s="200" t="s">
        <v>78</v>
      </c>
      <c r="AY372" s="190"/>
      <c r="AZ372" s="203">
        <v>1300000</v>
      </c>
      <c r="BA372" s="203">
        <v>500000</v>
      </c>
      <c r="BB372" s="203"/>
      <c r="BC372" s="203"/>
      <c r="BD372" s="203"/>
      <c r="BE372" s="203"/>
      <c r="BF372" s="203"/>
      <c r="BG372" s="203"/>
      <c r="BH372" s="203"/>
      <c r="BI372" s="203"/>
      <c r="BJ372" s="203"/>
      <c r="BK372" s="203"/>
      <c r="BL372" s="203"/>
      <c r="BM372" s="203"/>
      <c r="BN372" s="203"/>
      <c r="BO372" s="203"/>
      <c r="BP372" s="203"/>
      <c r="BQ372" s="203"/>
      <c r="BR372" s="203"/>
      <c r="BS372" s="203"/>
      <c r="BT372" s="227" t="s">
        <v>2849</v>
      </c>
      <c r="BU372" s="190"/>
      <c r="BV372" s="186">
        <v>0</v>
      </c>
      <c r="BW372" s="186">
        <v>0</v>
      </c>
      <c r="BX372" s="186">
        <f t="shared" si="61"/>
        <v>0</v>
      </c>
      <c r="BY372" s="186">
        <f>12-7</f>
        <v>5</v>
      </c>
      <c r="BZ372" s="190"/>
      <c r="CA372" s="190"/>
      <c r="CB372" s="190"/>
    </row>
    <row r="373" spans="1:88" ht="15.75" customHeight="1">
      <c r="A373" s="186">
        <f t="shared" si="60"/>
        <v>364</v>
      </c>
      <c r="B373" s="189" t="s">
        <v>610</v>
      </c>
      <c r="C373" s="188" t="s">
        <v>756</v>
      </c>
      <c r="D373" s="189" t="s">
        <v>757</v>
      </c>
      <c r="E373" s="190" t="s">
        <v>2682</v>
      </c>
      <c r="F373" s="191" t="s">
        <v>12</v>
      </c>
      <c r="G373" s="186" t="s">
        <v>2021</v>
      </c>
      <c r="H373" s="186" t="s">
        <v>98</v>
      </c>
      <c r="I373" s="202" t="s">
        <v>99</v>
      </c>
      <c r="J373" s="191" t="s">
        <v>99</v>
      </c>
      <c r="K373" s="192" t="s">
        <v>1212</v>
      </c>
      <c r="L373" s="190" t="s">
        <v>412</v>
      </c>
      <c r="M373" s="193" t="s">
        <v>85</v>
      </c>
      <c r="N373" s="212" t="s">
        <v>2604</v>
      </c>
      <c r="O373" s="194" t="s">
        <v>758</v>
      </c>
      <c r="P373" s="492">
        <v>35443</v>
      </c>
      <c r="Q373" s="196" t="str">
        <f t="shared" ca="1" si="59"/>
        <v>25 Tahun 1 Bulan</v>
      </c>
      <c r="R373" s="190"/>
      <c r="S373" s="197">
        <v>43486</v>
      </c>
      <c r="T373" s="186" t="str">
        <f t="shared" ca="1" si="54"/>
        <v>3Tahun</v>
      </c>
      <c r="U373" s="186" t="str">
        <f t="shared" ca="1" si="55"/>
        <v>1Bulan</v>
      </c>
      <c r="V373" s="186" t="s">
        <v>73</v>
      </c>
      <c r="W373" s="209"/>
      <c r="X373" s="217"/>
      <c r="Y373" s="190"/>
      <c r="Z373" s="187" t="s">
        <v>759</v>
      </c>
      <c r="AA373" s="251" t="s">
        <v>760</v>
      </c>
      <c r="AB373" s="202" t="s">
        <v>76</v>
      </c>
      <c r="AC373" s="190"/>
      <c r="AD373" s="190"/>
      <c r="AE373" s="190"/>
      <c r="AF373" s="190"/>
      <c r="AG373" s="190"/>
      <c r="AH373" s="190"/>
      <c r="AI373" s="190"/>
      <c r="AJ373" s="190"/>
      <c r="AK373" s="190"/>
      <c r="AL373" s="190"/>
      <c r="AM373" s="187" t="s">
        <v>202</v>
      </c>
      <c r="AN373" s="189"/>
      <c r="AO373" s="193"/>
      <c r="AP373" s="193"/>
      <c r="AQ373" s="190"/>
      <c r="AR373" s="190"/>
      <c r="AS373" s="190"/>
      <c r="AT373" s="190"/>
      <c r="AU373" s="193"/>
      <c r="AV373" s="193"/>
      <c r="AW373" s="506" t="s">
        <v>761</v>
      </c>
      <c r="AX373" s="200" t="s">
        <v>78</v>
      </c>
      <c r="AY373" s="190"/>
      <c r="AZ373" s="203">
        <v>1620000</v>
      </c>
      <c r="BA373" s="203">
        <v>500000</v>
      </c>
      <c r="BB373" s="203">
        <v>31537</v>
      </c>
      <c r="BC373" s="203"/>
      <c r="BD373" s="203"/>
      <c r="BE373" s="203"/>
      <c r="BF373" s="203"/>
      <c r="BG373" s="203"/>
      <c r="BH373" s="203"/>
      <c r="BI373" s="203"/>
      <c r="BJ373" s="203"/>
      <c r="BK373" s="203"/>
      <c r="BL373" s="203"/>
      <c r="BM373" s="203"/>
      <c r="BN373" s="203"/>
      <c r="BO373" s="203"/>
      <c r="BP373" s="203"/>
      <c r="BQ373" s="203"/>
      <c r="BR373" s="203"/>
      <c r="BS373" s="203"/>
      <c r="BT373" s="202"/>
      <c r="BU373" s="190"/>
      <c r="BV373" s="186">
        <v>12</v>
      </c>
      <c r="BW373" s="186">
        <v>10</v>
      </c>
      <c r="BX373" s="186">
        <f t="shared" si="61"/>
        <v>2</v>
      </c>
      <c r="BY373" s="186">
        <v>12</v>
      </c>
      <c r="BZ373" s="190"/>
      <c r="CA373" s="190"/>
      <c r="CB373" s="190"/>
    </row>
    <row r="374" spans="1:88" ht="15.75" customHeight="1">
      <c r="A374" s="186">
        <f t="shared" si="60"/>
        <v>365</v>
      </c>
      <c r="B374" s="187" t="s">
        <v>610</v>
      </c>
      <c r="C374" s="188" t="s">
        <v>1254</v>
      </c>
      <c r="D374" s="189" t="s">
        <v>1255</v>
      </c>
      <c r="E374" s="190" t="s">
        <v>2639</v>
      </c>
      <c r="F374" s="191" t="s">
        <v>12</v>
      </c>
      <c r="G374" s="186" t="s">
        <v>2021</v>
      </c>
      <c r="H374" s="186" t="s">
        <v>98</v>
      </c>
      <c r="I374" s="202" t="s">
        <v>99</v>
      </c>
      <c r="J374" s="191" t="s">
        <v>99</v>
      </c>
      <c r="K374" s="192" t="s">
        <v>1212</v>
      </c>
      <c r="L374" s="190"/>
      <c r="M374" s="193" t="s">
        <v>85</v>
      </c>
      <c r="N374" s="205" t="s">
        <v>2604</v>
      </c>
      <c r="O374" s="194" t="s">
        <v>1256</v>
      </c>
      <c r="P374" s="492">
        <v>36545</v>
      </c>
      <c r="Q374" s="196" t="str">
        <f t="shared" ca="1" si="59"/>
        <v>22 Tahun 1 Bulan</v>
      </c>
      <c r="R374" s="190"/>
      <c r="S374" s="197">
        <v>43486</v>
      </c>
      <c r="T374" s="186" t="str">
        <f t="shared" ca="1" si="54"/>
        <v>3Tahun</v>
      </c>
      <c r="U374" s="186" t="str">
        <f t="shared" ca="1" si="55"/>
        <v>1Bulan</v>
      </c>
      <c r="V374" s="186" t="s">
        <v>73</v>
      </c>
      <c r="W374" s="209" t="s">
        <v>1</v>
      </c>
      <c r="X374" s="217"/>
      <c r="Y374" s="190" t="s">
        <v>5220</v>
      </c>
      <c r="Z374" s="187" t="s">
        <v>1257</v>
      </c>
      <c r="AA374" s="346" t="s">
        <v>1258</v>
      </c>
      <c r="AB374" s="202" t="s">
        <v>76</v>
      </c>
      <c r="AC374" s="190"/>
      <c r="AD374" s="190"/>
      <c r="AE374" s="190"/>
      <c r="AF374" s="190"/>
      <c r="AG374" s="190"/>
      <c r="AH374" s="190"/>
      <c r="AI374" s="190"/>
      <c r="AJ374" s="190"/>
      <c r="AK374" s="190"/>
      <c r="AL374" s="190"/>
      <c r="AM374" s="187" t="s">
        <v>2935</v>
      </c>
      <c r="AN374" s="189"/>
      <c r="AO374" s="193"/>
      <c r="AP374" s="193"/>
      <c r="AQ374" s="190"/>
      <c r="AR374" s="190"/>
      <c r="AS374" s="190"/>
      <c r="AT374" s="190"/>
      <c r="AU374" s="193"/>
      <c r="AV374" s="193"/>
      <c r="AW374" s="506" t="s">
        <v>1259</v>
      </c>
      <c r="AX374" s="200" t="s">
        <v>78</v>
      </c>
      <c r="AY374" s="190"/>
      <c r="AZ374" s="203"/>
      <c r="BA374" s="203"/>
      <c r="BB374" s="203"/>
      <c r="BC374" s="203"/>
      <c r="BD374" s="203"/>
      <c r="BE374" s="203"/>
      <c r="BF374" s="203"/>
      <c r="BG374" s="203"/>
      <c r="BH374" s="203"/>
      <c r="BI374" s="203"/>
      <c r="BJ374" s="203"/>
      <c r="BK374" s="203"/>
      <c r="BL374" s="203"/>
      <c r="BM374" s="203"/>
      <c r="BN374" s="203"/>
      <c r="BO374" s="203"/>
      <c r="BP374" s="203"/>
      <c r="BQ374" s="203"/>
      <c r="BR374" s="203"/>
      <c r="BS374" s="203"/>
      <c r="BT374" s="202"/>
      <c r="BU374" s="190" t="s">
        <v>4367</v>
      </c>
      <c r="BV374" s="186">
        <v>12</v>
      </c>
      <c r="BW374" s="186">
        <v>1</v>
      </c>
      <c r="BX374" s="186">
        <f t="shared" si="61"/>
        <v>11</v>
      </c>
      <c r="BY374" s="186">
        <v>12</v>
      </c>
      <c r="BZ374" s="190"/>
      <c r="CA374" s="190"/>
      <c r="CB374" s="190"/>
    </row>
    <row r="375" spans="1:88" ht="15.75" customHeight="1">
      <c r="A375" s="186">
        <f t="shared" si="60"/>
        <v>366</v>
      </c>
      <c r="B375" s="187" t="s">
        <v>610</v>
      </c>
      <c r="C375" s="188" t="s">
        <v>196</v>
      </c>
      <c r="D375" s="189" t="s">
        <v>197</v>
      </c>
      <c r="E375" s="190" t="s">
        <v>198</v>
      </c>
      <c r="F375" s="192" t="s">
        <v>12</v>
      </c>
      <c r="G375" s="186" t="s">
        <v>2021</v>
      </c>
      <c r="H375" s="186" t="s">
        <v>121</v>
      </c>
      <c r="I375" s="186" t="s">
        <v>122</v>
      </c>
      <c r="J375" s="191" t="s">
        <v>123</v>
      </c>
      <c r="K375" s="186" t="s">
        <v>1212</v>
      </c>
      <c r="L375" s="217" t="s">
        <v>412</v>
      </c>
      <c r="M375" s="193" t="s">
        <v>70</v>
      </c>
      <c r="N375" s="205" t="s">
        <v>2604</v>
      </c>
      <c r="O375" s="194" t="s">
        <v>199</v>
      </c>
      <c r="P375" s="492">
        <v>34452</v>
      </c>
      <c r="Q375" s="196" t="str">
        <f t="shared" ca="1" si="59"/>
        <v>27 Tahun 10 Bulan</v>
      </c>
      <c r="R375" s="190"/>
      <c r="S375" s="197">
        <v>43070</v>
      </c>
      <c r="T375" s="186" t="str">
        <f t="shared" ca="1" si="54"/>
        <v>4Tahun</v>
      </c>
      <c r="U375" s="186" t="str">
        <f t="shared" ca="1" si="55"/>
        <v>3Bulan</v>
      </c>
      <c r="V375" s="186"/>
      <c r="W375" s="209" t="s">
        <v>1</v>
      </c>
      <c r="X375" s="217"/>
      <c r="Y375" s="190"/>
      <c r="Z375" s="187" t="s">
        <v>200</v>
      </c>
      <c r="AA375" s="201" t="s">
        <v>201</v>
      </c>
      <c r="AB375" s="202" t="s">
        <v>76</v>
      </c>
      <c r="AC375" s="190"/>
      <c r="AD375" s="190"/>
      <c r="AE375" s="190"/>
      <c r="AF375" s="190"/>
      <c r="AG375" s="190"/>
      <c r="AH375" s="190"/>
      <c r="AI375" s="190"/>
      <c r="AJ375" s="190"/>
      <c r="AK375" s="190"/>
      <c r="AL375" s="190"/>
      <c r="AM375" s="229" t="s">
        <v>4966</v>
      </c>
      <c r="AN375" s="189"/>
      <c r="AO375" s="193"/>
      <c r="AP375" s="193" t="s">
        <v>203</v>
      </c>
      <c r="AQ375" s="190"/>
      <c r="AR375" s="190"/>
      <c r="AS375" s="190"/>
      <c r="AT375" s="190"/>
      <c r="AU375" s="193"/>
      <c r="AV375" s="193"/>
      <c r="AW375" s="506" t="s">
        <v>204</v>
      </c>
      <c r="AX375" s="200" t="s">
        <v>78</v>
      </c>
      <c r="AY375" s="190"/>
      <c r="AZ375" s="203"/>
      <c r="BA375" s="203"/>
      <c r="BB375" s="203"/>
      <c r="BC375" s="203"/>
      <c r="BD375" s="203"/>
      <c r="BE375" s="203"/>
      <c r="BF375" s="203"/>
      <c r="BG375" s="203"/>
      <c r="BH375" s="203"/>
      <c r="BI375" s="203"/>
      <c r="BJ375" s="203"/>
      <c r="BK375" s="203"/>
      <c r="BL375" s="203"/>
      <c r="BM375" s="203"/>
      <c r="BN375" s="203"/>
      <c r="BO375" s="203"/>
      <c r="BP375" s="203"/>
      <c r="BQ375" s="203"/>
      <c r="BR375" s="203"/>
      <c r="BS375" s="203"/>
      <c r="BT375" s="202"/>
      <c r="BU375" s="190"/>
      <c r="BV375" s="186">
        <v>12</v>
      </c>
      <c r="BW375" s="186">
        <v>2</v>
      </c>
      <c r="BX375" s="186">
        <f t="shared" si="61"/>
        <v>10</v>
      </c>
      <c r="BY375" s="186">
        <v>12</v>
      </c>
      <c r="BZ375" s="190"/>
      <c r="CA375" s="190"/>
      <c r="CB375" s="190"/>
    </row>
    <row r="376" spans="1:88" ht="15.75" customHeight="1">
      <c r="A376" s="186">
        <f t="shared" si="60"/>
        <v>367</v>
      </c>
      <c r="B376" s="209" t="s">
        <v>835</v>
      </c>
      <c r="C376" s="144" t="s">
        <v>2125</v>
      </c>
      <c r="D376" s="238" t="s">
        <v>2126</v>
      </c>
      <c r="E376" s="190" t="s">
        <v>2127</v>
      </c>
      <c r="F376" s="186" t="s">
        <v>12</v>
      </c>
      <c r="G376" s="186" t="s">
        <v>839</v>
      </c>
      <c r="H376" s="186" t="s">
        <v>877</v>
      </c>
      <c r="I376" s="186" t="s">
        <v>2354</v>
      </c>
      <c r="J376" s="192" t="s">
        <v>913</v>
      </c>
      <c r="K376" s="192" t="s">
        <v>2884</v>
      </c>
      <c r="L376" s="190"/>
      <c r="M376" s="202" t="s">
        <v>70</v>
      </c>
      <c r="N376" s="193"/>
      <c r="O376" s="193"/>
      <c r="P376" s="491"/>
      <c r="Q376" s="196" t="str">
        <f t="shared" ca="1" si="59"/>
        <v>122 Tahun 2 Bulan</v>
      </c>
      <c r="R376" s="222">
        <v>44368</v>
      </c>
      <c r="S376" s="222">
        <v>44368</v>
      </c>
      <c r="T376" s="186" t="str">
        <f t="shared" ca="1" si="54"/>
        <v>0Tahun</v>
      </c>
      <c r="U376" s="186" t="str">
        <f t="shared" ca="1" si="55"/>
        <v>8Bulan</v>
      </c>
      <c r="V376" s="186" t="s">
        <v>73</v>
      </c>
      <c r="W376" s="209"/>
      <c r="X376" s="217"/>
      <c r="Y376" s="190"/>
      <c r="Z376" s="190" t="s">
        <v>2128</v>
      </c>
      <c r="AA376" s="243"/>
      <c r="AB376" s="193" t="s">
        <v>354</v>
      </c>
      <c r="AC376" s="190"/>
      <c r="AD376" s="190"/>
      <c r="AE376" s="190"/>
      <c r="AF376" s="190"/>
      <c r="AG376" s="190"/>
      <c r="AH376" s="190"/>
      <c r="AI376" s="190"/>
      <c r="AJ376" s="190"/>
      <c r="AK376" s="190"/>
      <c r="AL376" s="190"/>
      <c r="AM376" s="229" t="s">
        <v>2536</v>
      </c>
      <c r="AN376" s="189"/>
      <c r="AO376" s="223"/>
      <c r="AP376" s="223"/>
      <c r="AQ376" s="190"/>
      <c r="AR376" s="190"/>
      <c r="AS376" s="190"/>
      <c r="AT376" s="190"/>
      <c r="AU376" s="223"/>
      <c r="AV376" s="223"/>
      <c r="AW376" s="509" t="s">
        <v>2129</v>
      </c>
      <c r="AX376" s="231" t="s">
        <v>2407</v>
      </c>
      <c r="AY376" s="190"/>
      <c r="AZ376" s="203"/>
      <c r="BA376" s="203"/>
      <c r="BB376" s="203"/>
      <c r="BC376" s="203"/>
      <c r="BD376" s="203"/>
      <c r="BE376" s="203"/>
      <c r="BF376" s="203"/>
      <c r="BG376" s="203"/>
      <c r="BH376" s="203"/>
      <c r="BI376" s="203"/>
      <c r="BJ376" s="203"/>
      <c r="BK376" s="203"/>
      <c r="BL376" s="203"/>
      <c r="BM376" s="203"/>
      <c r="BN376" s="203"/>
      <c r="BO376" s="203"/>
      <c r="BP376" s="203"/>
      <c r="BQ376" s="203"/>
      <c r="BR376" s="203"/>
      <c r="BS376" s="203"/>
      <c r="BT376" s="186"/>
      <c r="BU376" s="190"/>
      <c r="BV376" s="186">
        <v>0</v>
      </c>
      <c r="BW376" s="186">
        <v>0</v>
      </c>
      <c r="BX376" s="186">
        <f t="shared" si="61"/>
        <v>0</v>
      </c>
      <c r="BY376" s="186">
        <f>12-6</f>
        <v>6</v>
      </c>
      <c r="BZ376" s="190"/>
      <c r="CA376" s="190"/>
      <c r="CB376" s="190"/>
    </row>
    <row r="377" spans="1:88">
      <c r="A377" s="186">
        <f t="shared" si="60"/>
        <v>368</v>
      </c>
      <c r="B377" s="209" t="s">
        <v>835</v>
      </c>
      <c r="C377" s="228" t="s">
        <v>3510</v>
      </c>
      <c r="D377" s="238" t="s">
        <v>4039</v>
      </c>
      <c r="E377" s="190" t="s">
        <v>3229</v>
      </c>
      <c r="F377" s="186" t="s">
        <v>12</v>
      </c>
      <c r="G377" s="186" t="s">
        <v>839</v>
      </c>
      <c r="H377" s="186" t="s">
        <v>9</v>
      </c>
      <c r="I377" s="186" t="s">
        <v>446</v>
      </c>
      <c r="J377" s="192" t="s">
        <v>447</v>
      </c>
      <c r="K377" s="192" t="s">
        <v>1212</v>
      </c>
      <c r="L377" s="190"/>
      <c r="M377" s="202" t="s">
        <v>85</v>
      </c>
      <c r="N377" s="193"/>
      <c r="O377" s="193"/>
      <c r="P377" s="491"/>
      <c r="Q377" s="196" t="str">
        <f t="shared" ca="1" si="59"/>
        <v>122 Tahun 2 Bulan</v>
      </c>
      <c r="R377" s="222"/>
      <c r="S377" s="222">
        <v>43647</v>
      </c>
      <c r="T377" s="186" t="str">
        <f t="shared" ca="1" si="54"/>
        <v>2Tahun</v>
      </c>
      <c r="U377" s="186" t="str">
        <f t="shared" ca="1" si="55"/>
        <v>8Bulan</v>
      </c>
      <c r="V377" s="186"/>
      <c r="W377" s="189" t="s">
        <v>448</v>
      </c>
      <c r="X377" s="217"/>
      <c r="Y377" s="190"/>
      <c r="Z377" s="190"/>
      <c r="AA377" s="243"/>
      <c r="AB377" s="193"/>
      <c r="AC377" s="190"/>
      <c r="AD377" s="190"/>
      <c r="AE377" s="190"/>
      <c r="AF377" s="190"/>
      <c r="AG377" s="190"/>
      <c r="AH377" s="190"/>
      <c r="AI377" s="190"/>
      <c r="AJ377" s="190"/>
      <c r="AK377" s="190"/>
      <c r="AL377" s="190"/>
      <c r="AM377" s="217"/>
      <c r="AN377" s="189"/>
      <c r="AO377" s="223"/>
      <c r="AP377" s="223"/>
      <c r="AQ377" s="190"/>
      <c r="AR377" s="190"/>
      <c r="AS377" s="190"/>
      <c r="AT377" s="190"/>
      <c r="AU377" s="223"/>
      <c r="AV377" s="223"/>
      <c r="AW377" s="509"/>
      <c r="AX377" s="223"/>
      <c r="AY377" s="190"/>
      <c r="AZ377" s="203"/>
      <c r="BA377" s="203"/>
      <c r="BB377" s="203"/>
      <c r="BC377" s="203"/>
      <c r="BD377" s="203"/>
      <c r="BE377" s="203"/>
      <c r="BF377" s="203"/>
      <c r="BG377" s="203"/>
      <c r="BH377" s="203"/>
      <c r="BI377" s="203"/>
      <c r="BJ377" s="203"/>
      <c r="BK377" s="203"/>
      <c r="BL377" s="203"/>
      <c r="BM377" s="203"/>
      <c r="BN377" s="203"/>
      <c r="BO377" s="203"/>
      <c r="BP377" s="203"/>
      <c r="BQ377" s="203"/>
      <c r="BR377" s="203"/>
      <c r="BS377" s="203"/>
      <c r="BT377" s="186"/>
      <c r="BU377" s="190"/>
      <c r="BV377" s="186">
        <v>12</v>
      </c>
      <c r="BW377" s="186">
        <v>0</v>
      </c>
      <c r="BX377" s="186">
        <f t="shared" si="61"/>
        <v>12</v>
      </c>
      <c r="BY377" s="186">
        <v>12</v>
      </c>
      <c r="BZ377" s="190"/>
      <c r="CA377" s="190"/>
      <c r="CB377" s="190"/>
    </row>
    <row r="378" spans="1:88" ht="15.75" customHeight="1">
      <c r="A378" s="186">
        <f t="shared" si="60"/>
        <v>369</v>
      </c>
      <c r="B378" s="209" t="s">
        <v>835</v>
      </c>
      <c r="C378" s="228" t="s">
        <v>4897</v>
      </c>
      <c r="D378" s="238" t="s">
        <v>4040</v>
      </c>
      <c r="E378" s="190" t="s">
        <v>2889</v>
      </c>
      <c r="F378" s="186" t="s">
        <v>12</v>
      </c>
      <c r="G378" s="186" t="s">
        <v>839</v>
      </c>
      <c r="H378" s="186" t="s">
        <v>9</v>
      </c>
      <c r="I378" s="186" t="s">
        <v>446</v>
      </c>
      <c r="J378" s="192" t="s">
        <v>447</v>
      </c>
      <c r="K378" s="192" t="s">
        <v>1212</v>
      </c>
      <c r="L378" s="190" t="s">
        <v>3030</v>
      </c>
      <c r="M378" s="202" t="s">
        <v>85</v>
      </c>
      <c r="N378" s="193" t="s">
        <v>71</v>
      </c>
      <c r="O378" s="193" t="s">
        <v>72</v>
      </c>
      <c r="P378" s="491">
        <v>34089</v>
      </c>
      <c r="Q378" s="196" t="str">
        <f t="shared" ca="1" si="59"/>
        <v>28 Tahun 10 Bulan</v>
      </c>
      <c r="R378" s="222">
        <v>43922</v>
      </c>
      <c r="S378" s="222">
        <v>43922</v>
      </c>
      <c r="T378" s="198" t="str">
        <f t="shared" ca="1" si="54"/>
        <v>1Tahun</v>
      </c>
      <c r="U378" s="199" t="str">
        <f t="shared" ca="1" si="55"/>
        <v>11Bulan</v>
      </c>
      <c r="V378" s="186" t="s">
        <v>73</v>
      </c>
      <c r="W378" s="189" t="s">
        <v>448</v>
      </c>
      <c r="X378" s="238" t="s">
        <v>3045</v>
      </c>
      <c r="Y378" s="190"/>
      <c r="Z378" s="190"/>
      <c r="AA378" s="243"/>
      <c r="AB378" s="193" t="s">
        <v>354</v>
      </c>
      <c r="AC378" s="190"/>
      <c r="AD378" s="190"/>
      <c r="AE378" s="190"/>
      <c r="AF378" s="190"/>
      <c r="AG378" s="190"/>
      <c r="AH378" s="190"/>
      <c r="AI378" s="190"/>
      <c r="AJ378" s="190"/>
      <c r="AK378" s="190"/>
      <c r="AL378" s="190"/>
      <c r="AM378" s="217" t="s">
        <v>4896</v>
      </c>
      <c r="AN378" s="189"/>
      <c r="AO378" s="223"/>
      <c r="AP378" s="223"/>
      <c r="AQ378" s="190"/>
      <c r="AR378" s="190"/>
      <c r="AS378" s="190"/>
      <c r="AT378" s="190"/>
      <c r="AU378" s="223"/>
      <c r="AV378" s="223"/>
      <c r="AW378" s="509"/>
      <c r="AX378" s="223"/>
      <c r="AY378" s="190"/>
      <c r="AZ378" s="203"/>
      <c r="BA378" s="203"/>
      <c r="BB378" s="203"/>
      <c r="BC378" s="203"/>
      <c r="BD378" s="203"/>
      <c r="BE378" s="203"/>
      <c r="BF378" s="203"/>
      <c r="BG378" s="203"/>
      <c r="BH378" s="203"/>
      <c r="BI378" s="203"/>
      <c r="BJ378" s="203"/>
      <c r="BK378" s="203"/>
      <c r="BL378" s="203"/>
      <c r="BM378" s="203"/>
      <c r="BN378" s="203"/>
      <c r="BO378" s="203"/>
      <c r="BP378" s="203"/>
      <c r="BQ378" s="203"/>
      <c r="BR378" s="203"/>
      <c r="BS378" s="203"/>
      <c r="BT378" s="186"/>
      <c r="BU378" s="190"/>
      <c r="BV378" s="186">
        <v>0</v>
      </c>
      <c r="BW378" s="186">
        <v>0</v>
      </c>
      <c r="BX378" s="186">
        <f t="shared" si="61"/>
        <v>0</v>
      </c>
      <c r="BY378" s="186">
        <v>12</v>
      </c>
      <c r="BZ378" s="190"/>
      <c r="CA378" s="190"/>
      <c r="CB378" s="190"/>
    </row>
    <row r="379" spans="1:88" ht="15.75" customHeight="1">
      <c r="A379" s="186">
        <f t="shared" si="60"/>
        <v>370</v>
      </c>
      <c r="B379" s="209" t="s">
        <v>835</v>
      </c>
      <c r="C379" s="334" t="s">
        <v>997</v>
      </c>
      <c r="D379" s="238" t="s">
        <v>5526</v>
      </c>
      <c r="E379" s="190" t="s">
        <v>5527</v>
      </c>
      <c r="F379" s="186" t="s">
        <v>12</v>
      </c>
      <c r="G379" s="186" t="s">
        <v>839</v>
      </c>
      <c r="H379" s="186" t="s">
        <v>9</v>
      </c>
      <c r="I379" s="186" t="s">
        <v>446</v>
      </c>
      <c r="J379" s="192" t="s">
        <v>447</v>
      </c>
      <c r="K379" s="192" t="s">
        <v>1212</v>
      </c>
      <c r="L379" s="190"/>
      <c r="M379" s="202" t="s">
        <v>85</v>
      </c>
      <c r="N379" s="193"/>
      <c r="O379" s="193"/>
      <c r="P379" s="491"/>
      <c r="Q379" s="196" t="str">
        <f t="shared" ca="1" si="59"/>
        <v>122 Tahun 2 Bulan</v>
      </c>
      <c r="R379" s="222"/>
      <c r="S379" s="222"/>
      <c r="T379" s="198" t="str">
        <f t="shared" ca="1" si="54"/>
        <v>122Tahun</v>
      </c>
      <c r="U379" s="199" t="str">
        <f t="shared" ca="1" si="55"/>
        <v>3Bulan</v>
      </c>
      <c r="V379" s="186"/>
      <c r="W379" s="189"/>
      <c r="X379" s="238"/>
      <c r="Y379" s="190"/>
      <c r="Z379" s="190"/>
      <c r="AA379" s="243"/>
      <c r="AB379" s="193"/>
      <c r="AC379" s="190"/>
      <c r="AD379" s="190"/>
      <c r="AE379" s="190"/>
      <c r="AF379" s="190"/>
      <c r="AG379" s="190"/>
      <c r="AH379" s="190"/>
      <c r="AI379" s="190"/>
      <c r="AJ379" s="190"/>
      <c r="AK379" s="190"/>
      <c r="AL379" s="190"/>
      <c r="AM379" s="217"/>
      <c r="AN379" s="189"/>
      <c r="AO379" s="223"/>
      <c r="AP379" s="223"/>
      <c r="AQ379" s="190"/>
      <c r="AR379" s="190"/>
      <c r="AS379" s="190"/>
      <c r="AT379" s="190"/>
      <c r="AU379" s="223"/>
      <c r="AV379" s="223"/>
      <c r="AW379" s="509"/>
      <c r="AX379" s="223"/>
      <c r="AY379" s="190"/>
      <c r="AZ379" s="203"/>
      <c r="BA379" s="203"/>
      <c r="BB379" s="203"/>
      <c r="BC379" s="203"/>
      <c r="BD379" s="203"/>
      <c r="BE379" s="203"/>
      <c r="BF379" s="203"/>
      <c r="BG379" s="203"/>
      <c r="BH379" s="203"/>
      <c r="BI379" s="203"/>
      <c r="BJ379" s="203"/>
      <c r="BK379" s="203"/>
      <c r="BL379" s="203"/>
      <c r="BM379" s="203"/>
      <c r="BN379" s="203"/>
      <c r="BO379" s="203"/>
      <c r="BP379" s="203"/>
      <c r="BQ379" s="203"/>
      <c r="BR379" s="203"/>
      <c r="BS379" s="203"/>
      <c r="BT379" s="186"/>
      <c r="BU379" s="190"/>
      <c r="BV379" s="186"/>
      <c r="BW379" s="186"/>
      <c r="BX379" s="186"/>
      <c r="BY379" s="186"/>
      <c r="BZ379" s="190"/>
      <c r="CA379" s="190"/>
      <c r="CB379" s="190"/>
    </row>
    <row r="380" spans="1:88" ht="15.75" customHeight="1">
      <c r="A380" s="186">
        <f t="shared" si="60"/>
        <v>371</v>
      </c>
      <c r="B380" s="209" t="s">
        <v>835</v>
      </c>
      <c r="C380" s="334" t="s">
        <v>997</v>
      </c>
      <c r="D380" s="238" t="s">
        <v>5528</v>
      </c>
      <c r="E380" s="190" t="s">
        <v>5529</v>
      </c>
      <c r="F380" s="191" t="s">
        <v>12</v>
      </c>
      <c r="G380" s="186" t="s">
        <v>839</v>
      </c>
      <c r="H380" s="186" t="s">
        <v>3218</v>
      </c>
      <c r="I380" s="202" t="s">
        <v>176</v>
      </c>
      <c r="J380" s="186" t="s">
        <v>4715</v>
      </c>
      <c r="K380" s="186" t="s">
        <v>3379</v>
      </c>
      <c r="L380" s="190" t="s">
        <v>3379</v>
      </c>
      <c r="M380" s="202" t="s">
        <v>85</v>
      </c>
      <c r="N380" s="193"/>
      <c r="O380" s="193"/>
      <c r="P380" s="491"/>
      <c r="Q380" s="196" t="str">
        <f t="shared" ca="1" si="59"/>
        <v>122 Tahun 2 Bulan</v>
      </c>
      <c r="R380" s="222"/>
      <c r="S380" s="222">
        <v>44007</v>
      </c>
      <c r="T380" s="198" t="str">
        <f t="shared" ca="1" si="54"/>
        <v>1Tahun</v>
      </c>
      <c r="U380" s="199" t="str">
        <f t="shared" ca="1" si="55"/>
        <v>8Bulan</v>
      </c>
      <c r="V380" s="186"/>
      <c r="W380" s="189"/>
      <c r="X380" s="238" t="s">
        <v>5530</v>
      </c>
      <c r="Y380" s="190"/>
      <c r="Z380" s="190"/>
      <c r="AA380" s="243"/>
      <c r="AB380" s="193"/>
      <c r="AC380" s="190"/>
      <c r="AD380" s="190"/>
      <c r="AE380" s="190"/>
      <c r="AF380" s="190"/>
      <c r="AG380" s="190"/>
      <c r="AH380" s="190"/>
      <c r="AI380" s="190"/>
      <c r="AJ380" s="190"/>
      <c r="AK380" s="190"/>
      <c r="AL380" s="190"/>
      <c r="AM380" s="217"/>
      <c r="AN380" s="189"/>
      <c r="AO380" s="223"/>
      <c r="AP380" s="223"/>
      <c r="AQ380" s="190"/>
      <c r="AR380" s="190"/>
      <c r="AS380" s="190"/>
      <c r="AT380" s="190"/>
      <c r="AU380" s="223"/>
      <c r="AV380" s="223"/>
      <c r="AW380" s="509"/>
      <c r="AX380" s="223"/>
      <c r="AY380" s="190"/>
      <c r="AZ380" s="203"/>
      <c r="BA380" s="203"/>
      <c r="BB380" s="203"/>
      <c r="BC380" s="203"/>
      <c r="BD380" s="203"/>
      <c r="BE380" s="203"/>
      <c r="BF380" s="203"/>
      <c r="BG380" s="203"/>
      <c r="BH380" s="203"/>
      <c r="BI380" s="203"/>
      <c r="BJ380" s="203"/>
      <c r="BK380" s="203"/>
      <c r="BL380" s="203"/>
      <c r="BM380" s="203"/>
      <c r="BN380" s="203"/>
      <c r="BO380" s="203"/>
      <c r="BP380" s="203"/>
      <c r="BQ380" s="203"/>
      <c r="BR380" s="203"/>
      <c r="BS380" s="203"/>
      <c r="BT380" s="186"/>
      <c r="BU380" s="190"/>
      <c r="BV380" s="186"/>
      <c r="BW380" s="186"/>
      <c r="BX380" s="186"/>
      <c r="BY380" s="186"/>
      <c r="BZ380" s="190"/>
      <c r="CA380" s="190"/>
      <c r="CB380" s="190"/>
    </row>
    <row r="381" spans="1:88" ht="15.75" customHeight="1">
      <c r="A381" s="186">
        <f t="shared" si="60"/>
        <v>372</v>
      </c>
      <c r="B381" s="187" t="s">
        <v>835</v>
      </c>
      <c r="C381" s="228" t="s">
        <v>3511</v>
      </c>
      <c r="D381" s="217" t="s">
        <v>2599</v>
      </c>
      <c r="E381" s="190" t="s">
        <v>3230</v>
      </c>
      <c r="F381" s="191" t="s">
        <v>12</v>
      </c>
      <c r="G381" s="186" t="s">
        <v>839</v>
      </c>
      <c r="H381" s="186" t="s">
        <v>3218</v>
      </c>
      <c r="I381" s="202" t="s">
        <v>176</v>
      </c>
      <c r="J381" s="186" t="s">
        <v>4715</v>
      </c>
      <c r="K381" s="186" t="s">
        <v>3379</v>
      </c>
      <c r="L381" s="190" t="s">
        <v>3379</v>
      </c>
      <c r="M381" s="202" t="s">
        <v>85</v>
      </c>
      <c r="N381" s="193"/>
      <c r="O381" s="194"/>
      <c r="P381" s="492"/>
      <c r="Q381" s="196" t="str">
        <f t="shared" ca="1" si="59"/>
        <v>122 Tahun 2 Bulan</v>
      </c>
      <c r="R381" s="190"/>
      <c r="S381" s="197">
        <v>43893</v>
      </c>
      <c r="T381" s="198" t="str">
        <f t="shared" ca="1" si="54"/>
        <v>2Tahun</v>
      </c>
      <c r="U381" s="199" t="str">
        <f t="shared" ca="1" si="55"/>
        <v>0Bulan</v>
      </c>
      <c r="V381" s="186" t="s">
        <v>3379</v>
      </c>
      <c r="W381" s="209"/>
      <c r="X381" s="313"/>
      <c r="Y381" s="190"/>
      <c r="Z381" s="241"/>
      <c r="AA381" s="380"/>
      <c r="AB381" s="340"/>
      <c r="AC381" s="190"/>
      <c r="AD381" s="190"/>
      <c r="AE381" s="190"/>
      <c r="AF381" s="190"/>
      <c r="AG381" s="190"/>
      <c r="AH381" s="190"/>
      <c r="AI381" s="190"/>
      <c r="AJ381" s="190"/>
      <c r="AK381" s="190"/>
      <c r="AL381" s="190"/>
      <c r="AM381" s="359"/>
      <c r="AN381" s="189"/>
      <c r="AO381" s="193"/>
      <c r="AP381" s="193"/>
      <c r="AQ381" s="190"/>
      <c r="AR381" s="190"/>
      <c r="AS381" s="190"/>
      <c r="AT381" s="190"/>
      <c r="AU381" s="193"/>
      <c r="AV381" s="193"/>
      <c r="AW381" s="507"/>
      <c r="AX381" s="341"/>
      <c r="AY381" s="190"/>
      <c r="AZ381" s="203"/>
      <c r="BA381" s="203"/>
      <c r="BB381" s="203"/>
      <c r="BC381" s="203"/>
      <c r="BD381" s="203"/>
      <c r="BE381" s="203"/>
      <c r="BF381" s="203"/>
      <c r="BG381" s="203"/>
      <c r="BH381" s="203"/>
      <c r="BI381" s="203"/>
      <c r="BJ381" s="203"/>
      <c r="BK381" s="203"/>
      <c r="BL381" s="203"/>
      <c r="BM381" s="203"/>
      <c r="BN381" s="203"/>
      <c r="BO381" s="203"/>
      <c r="BP381" s="203"/>
      <c r="BQ381" s="203"/>
      <c r="BR381" s="203"/>
      <c r="BS381" s="203"/>
      <c r="BT381" s="202"/>
      <c r="BU381" s="190"/>
      <c r="BV381" s="186">
        <f>12-2</f>
        <v>10</v>
      </c>
      <c r="BW381" s="186">
        <v>0</v>
      </c>
      <c r="BX381" s="186">
        <f t="shared" ref="BX381:BX391" si="62">BV381-BW381</f>
        <v>10</v>
      </c>
      <c r="BY381" s="186">
        <v>12</v>
      </c>
      <c r="BZ381" s="190"/>
      <c r="CA381" s="190"/>
      <c r="CB381" s="190"/>
    </row>
    <row r="382" spans="1:88" ht="15.75" customHeight="1">
      <c r="A382" s="186">
        <f t="shared" si="60"/>
        <v>373</v>
      </c>
      <c r="B382" s="187" t="s">
        <v>835</v>
      </c>
      <c r="C382" s="144" t="s">
        <v>286</v>
      </c>
      <c r="D382" s="217" t="s">
        <v>4282</v>
      </c>
      <c r="E382" s="190" t="s">
        <v>3231</v>
      </c>
      <c r="F382" s="191" t="s">
        <v>12</v>
      </c>
      <c r="G382" s="186" t="s">
        <v>839</v>
      </c>
      <c r="H382" s="186" t="s">
        <v>3213</v>
      </c>
      <c r="I382" s="202" t="s">
        <v>176</v>
      </c>
      <c r="J382" s="186" t="s">
        <v>2603</v>
      </c>
      <c r="K382" s="186" t="s">
        <v>3379</v>
      </c>
      <c r="L382" s="190" t="s">
        <v>3379</v>
      </c>
      <c r="M382" s="202" t="s">
        <v>85</v>
      </c>
      <c r="N382" s="212" t="s">
        <v>2604</v>
      </c>
      <c r="O382" s="194"/>
      <c r="P382" s="195"/>
      <c r="Q382" s="196" t="str">
        <f t="shared" ca="1" si="59"/>
        <v>122 Tahun 2 Bulan</v>
      </c>
      <c r="R382" s="190"/>
      <c r="S382" s="197">
        <v>43431</v>
      </c>
      <c r="T382" s="198" t="str">
        <f t="shared" ca="1" si="54"/>
        <v>3Tahun</v>
      </c>
      <c r="U382" s="199" t="str">
        <f t="shared" ca="1" si="55"/>
        <v>3Bulan</v>
      </c>
      <c r="V382" s="186" t="s">
        <v>3379</v>
      </c>
      <c r="W382" s="209"/>
      <c r="X382" s="190" t="s">
        <v>4283</v>
      </c>
      <c r="Y382" s="190"/>
      <c r="Z382" s="455"/>
      <c r="AA382" s="251"/>
      <c r="AB382" s="202"/>
      <c r="AC382" s="190"/>
      <c r="AD382" s="190"/>
      <c r="AE382" s="190"/>
      <c r="AF382" s="190"/>
      <c r="AG382" s="190"/>
      <c r="AH382" s="190"/>
      <c r="AI382" s="190"/>
      <c r="AJ382" s="190"/>
      <c r="AK382" s="190"/>
      <c r="AL382" s="190"/>
      <c r="AM382" s="229" t="s">
        <v>2544</v>
      </c>
      <c r="AN382" s="189"/>
      <c r="AO382" s="193"/>
      <c r="AP382" s="193"/>
      <c r="AQ382" s="190"/>
      <c r="AR382" s="190"/>
      <c r="AS382" s="190"/>
      <c r="AT382" s="190"/>
      <c r="AU382" s="193"/>
      <c r="AV382" s="193"/>
      <c r="AW382" s="200"/>
      <c r="AX382" s="200"/>
      <c r="AY382" s="190"/>
      <c r="AZ382" s="203"/>
      <c r="BA382" s="203"/>
      <c r="BB382" s="203"/>
      <c r="BC382" s="203"/>
      <c r="BD382" s="203"/>
      <c r="BE382" s="203"/>
      <c r="BF382" s="203"/>
      <c r="BG382" s="203"/>
      <c r="BH382" s="203"/>
      <c r="BI382" s="203"/>
      <c r="BJ382" s="203"/>
      <c r="BK382" s="203"/>
      <c r="BL382" s="203"/>
      <c r="BM382" s="203"/>
      <c r="BN382" s="203"/>
      <c r="BO382" s="203"/>
      <c r="BP382" s="203"/>
      <c r="BQ382" s="203"/>
      <c r="BR382" s="203"/>
      <c r="BS382" s="202"/>
      <c r="BT382" s="190"/>
      <c r="BU382" s="190"/>
      <c r="BV382" s="186">
        <v>0</v>
      </c>
      <c r="BW382" s="186">
        <v>1</v>
      </c>
      <c r="BX382" s="186">
        <f t="shared" si="62"/>
        <v>-1</v>
      </c>
      <c r="BY382" s="186"/>
      <c r="BZ382" s="190"/>
      <c r="CA382" s="190"/>
      <c r="CB382" s="190"/>
      <c r="CC382" s="190"/>
      <c r="CD382" s="190"/>
      <c r="CE382" s="190"/>
      <c r="CF382" s="190"/>
      <c r="CG382" s="190"/>
      <c r="CH382" s="190"/>
      <c r="CI382" s="190"/>
      <c r="CJ382" s="190"/>
    </row>
    <row r="383" spans="1:88">
      <c r="A383" s="186">
        <f t="shared" si="60"/>
        <v>374</v>
      </c>
      <c r="B383" s="187" t="s">
        <v>835</v>
      </c>
      <c r="C383" s="228" t="s">
        <v>4898</v>
      </c>
      <c r="D383" s="268" t="s">
        <v>4732</v>
      </c>
      <c r="E383" s="190" t="s">
        <v>4733</v>
      </c>
      <c r="F383" s="191" t="s">
        <v>12</v>
      </c>
      <c r="G383" s="186" t="s">
        <v>839</v>
      </c>
      <c r="H383" s="192" t="s">
        <v>249</v>
      </c>
      <c r="I383" s="202" t="s">
        <v>176</v>
      </c>
      <c r="J383" s="199" t="s">
        <v>249</v>
      </c>
      <c r="K383" s="199"/>
      <c r="L383" s="217"/>
      <c r="M383" s="186" t="s">
        <v>85</v>
      </c>
      <c r="N383" s="392" t="s">
        <v>2604</v>
      </c>
      <c r="O383" s="392" t="s">
        <v>1119</v>
      </c>
      <c r="P383" s="393">
        <v>36062</v>
      </c>
      <c r="Q383" s="196" t="str">
        <f t="shared" ca="1" si="59"/>
        <v>23 Tahun 5 Bulan</v>
      </c>
      <c r="R383" s="186"/>
      <c r="S383" s="393">
        <v>44531</v>
      </c>
      <c r="T383" s="198" t="str">
        <f t="shared" ca="1" si="54"/>
        <v>0Tahun</v>
      </c>
      <c r="U383" s="199" t="str">
        <f t="shared" ca="1" si="55"/>
        <v>3Bulan</v>
      </c>
      <c r="V383" s="186" t="s">
        <v>73</v>
      </c>
      <c r="W383" s="258" t="s">
        <v>516</v>
      </c>
      <c r="X383" s="336" t="s">
        <v>4741</v>
      </c>
      <c r="Y383" s="392" t="s">
        <v>4899</v>
      </c>
      <c r="Z383" s="392" t="s">
        <v>4900</v>
      </c>
      <c r="AA383" s="354" t="s">
        <v>4901</v>
      </c>
      <c r="AB383" s="392" t="s">
        <v>354</v>
      </c>
      <c r="AC383" s="190" t="s">
        <v>412</v>
      </c>
      <c r="AD383" s="190" t="s">
        <v>412</v>
      </c>
      <c r="AE383" s="190" t="s">
        <v>412</v>
      </c>
      <c r="AF383" s="190" t="s">
        <v>412</v>
      </c>
      <c r="AG383" s="190" t="s">
        <v>412</v>
      </c>
      <c r="AH383" s="190" t="s">
        <v>412</v>
      </c>
      <c r="AI383" s="190" t="s">
        <v>412</v>
      </c>
      <c r="AJ383" s="190" t="s">
        <v>412</v>
      </c>
      <c r="AK383" s="190" t="s">
        <v>412</v>
      </c>
      <c r="AL383" s="190" t="s">
        <v>412</v>
      </c>
      <c r="AM383" s="336" t="s">
        <v>4902</v>
      </c>
      <c r="AN383" s="392" t="s">
        <v>4903</v>
      </c>
      <c r="AO383" s="392" t="s">
        <v>4904</v>
      </c>
      <c r="AP383" s="250" t="str">
        <f>Z383</f>
        <v>JL. LINGKUNGAN IV RT/RW : 000/004 KEL. TAAS KEC. TIKALA, KOTA MANADO</v>
      </c>
      <c r="AQ383" s="190" t="s">
        <v>412</v>
      </c>
      <c r="AR383" s="190" t="s">
        <v>412</v>
      </c>
      <c r="AS383" s="190" t="s">
        <v>412</v>
      </c>
      <c r="AT383" s="190" t="s">
        <v>412</v>
      </c>
      <c r="AU383" s="190" t="s">
        <v>412</v>
      </c>
      <c r="AV383" s="190" t="s">
        <v>412</v>
      </c>
      <c r="AW383" s="514" t="s">
        <v>4905</v>
      </c>
      <c r="AX383" s="200" t="s">
        <v>78</v>
      </c>
      <c r="AY383" s="190" t="s">
        <v>412</v>
      </c>
      <c r="AZ383" s="401">
        <v>2000000</v>
      </c>
      <c r="BA383" s="401">
        <v>500000</v>
      </c>
      <c r="BB383" s="203"/>
      <c r="BC383" s="203"/>
      <c r="BD383" s="203"/>
      <c r="BE383" s="203"/>
      <c r="BF383" s="203"/>
      <c r="BG383" s="203"/>
      <c r="BH383" s="203"/>
      <c r="BI383" s="203"/>
      <c r="BJ383" s="401">
        <v>500000</v>
      </c>
      <c r="BK383" s="203"/>
      <c r="BL383" s="203"/>
      <c r="BM383" s="203"/>
      <c r="BN383" s="203"/>
      <c r="BO383" s="203"/>
      <c r="BP383" s="203"/>
      <c r="BQ383" s="203"/>
      <c r="BR383" s="203"/>
      <c r="BS383" s="203"/>
      <c r="BT383" s="402" t="s">
        <v>4906</v>
      </c>
      <c r="BU383" s="190"/>
      <c r="BV383" s="186">
        <v>0</v>
      </c>
      <c r="BW383" s="186">
        <v>0</v>
      </c>
      <c r="BX383" s="186">
        <f t="shared" si="62"/>
        <v>0</v>
      </c>
      <c r="BY383" s="186">
        <v>1</v>
      </c>
      <c r="BZ383" s="190"/>
      <c r="CA383" s="190"/>
      <c r="CB383" s="190"/>
    </row>
    <row r="384" spans="1:88" ht="15.75" customHeight="1">
      <c r="A384" s="186">
        <f t="shared" si="60"/>
        <v>375</v>
      </c>
      <c r="B384" s="209" t="s">
        <v>835</v>
      </c>
      <c r="C384" s="144" t="s">
        <v>2078</v>
      </c>
      <c r="D384" s="238" t="s">
        <v>2079</v>
      </c>
      <c r="E384" s="190" t="s">
        <v>2080</v>
      </c>
      <c r="F384" s="186" t="s">
        <v>12</v>
      </c>
      <c r="G384" s="186" t="s">
        <v>839</v>
      </c>
      <c r="H384" s="192" t="s">
        <v>249</v>
      </c>
      <c r="I384" s="202" t="s">
        <v>176</v>
      </c>
      <c r="J384" s="199" t="s">
        <v>249</v>
      </c>
      <c r="K384" s="199"/>
      <c r="L384" s="190"/>
      <c r="M384" s="202" t="s">
        <v>85</v>
      </c>
      <c r="N384" s="193" t="s">
        <v>71</v>
      </c>
      <c r="O384" s="193" t="s">
        <v>2081</v>
      </c>
      <c r="P384" s="491">
        <v>33355</v>
      </c>
      <c r="Q384" s="196" t="str">
        <f t="shared" ca="1" si="59"/>
        <v>30 Tahun 10 Bulan</v>
      </c>
      <c r="R384" s="222">
        <v>44378</v>
      </c>
      <c r="S384" s="222">
        <v>44378</v>
      </c>
      <c r="T384" s="198" t="str">
        <f t="shared" ca="1" si="54"/>
        <v>0Tahun</v>
      </c>
      <c r="U384" s="199" t="str">
        <f t="shared" ca="1" si="55"/>
        <v>8Bulan</v>
      </c>
      <c r="V384" s="186" t="s">
        <v>73</v>
      </c>
      <c r="W384" s="209" t="s">
        <v>111</v>
      </c>
      <c r="X384" s="217"/>
      <c r="Y384" s="190" t="s">
        <v>2082</v>
      </c>
      <c r="Z384" s="356" t="s">
        <v>2083</v>
      </c>
      <c r="AA384" s="243">
        <v>0</v>
      </c>
      <c r="AB384" s="193" t="s">
        <v>2084</v>
      </c>
      <c r="AC384" s="190" t="s">
        <v>412</v>
      </c>
      <c r="AD384" s="190" t="s">
        <v>412</v>
      </c>
      <c r="AE384" s="190" t="s">
        <v>412</v>
      </c>
      <c r="AF384" s="190" t="s">
        <v>412</v>
      </c>
      <c r="AG384" s="190" t="s">
        <v>412</v>
      </c>
      <c r="AH384" s="190" t="s">
        <v>412</v>
      </c>
      <c r="AI384" s="190" t="s">
        <v>412</v>
      </c>
      <c r="AJ384" s="190" t="s">
        <v>412</v>
      </c>
      <c r="AK384" s="190" t="s">
        <v>412</v>
      </c>
      <c r="AL384" s="190" t="s">
        <v>412</v>
      </c>
      <c r="AM384" s="229" t="s">
        <v>2537</v>
      </c>
      <c r="AN384" s="189" t="s">
        <v>2085</v>
      </c>
      <c r="AO384" s="223" t="s">
        <v>2086</v>
      </c>
      <c r="AP384" s="356" t="s">
        <v>2083</v>
      </c>
      <c r="AQ384" s="190"/>
      <c r="AR384" s="190"/>
      <c r="AS384" s="190"/>
      <c r="AT384" s="190"/>
      <c r="AU384" s="223"/>
      <c r="AV384" s="223"/>
      <c r="AW384" s="509" t="s">
        <v>2087</v>
      </c>
      <c r="AX384" s="190" t="s">
        <v>2088</v>
      </c>
      <c r="AY384" s="190"/>
      <c r="AZ384" s="203">
        <v>2100000</v>
      </c>
      <c r="BA384" s="203">
        <v>500000</v>
      </c>
      <c r="BB384" s="203"/>
      <c r="BC384" s="203"/>
      <c r="BD384" s="203"/>
      <c r="BE384" s="203"/>
      <c r="BF384" s="203"/>
      <c r="BG384" s="203"/>
      <c r="BH384" s="203"/>
      <c r="BI384" s="203"/>
      <c r="BJ384" s="203"/>
      <c r="BK384" s="203"/>
      <c r="BL384" s="203"/>
      <c r="BM384" s="203"/>
      <c r="BN384" s="203"/>
      <c r="BO384" s="203"/>
      <c r="BP384" s="203"/>
      <c r="BQ384" s="203"/>
      <c r="BR384" s="203"/>
      <c r="BS384" s="203"/>
      <c r="BT384" s="227" t="s">
        <v>2089</v>
      </c>
      <c r="BU384" s="190"/>
      <c r="BV384" s="186">
        <v>0</v>
      </c>
      <c r="BW384" s="186">
        <v>0</v>
      </c>
      <c r="BX384" s="186">
        <f t="shared" si="62"/>
        <v>0</v>
      </c>
      <c r="BY384" s="186">
        <f>12-6</f>
        <v>6</v>
      </c>
      <c r="BZ384" s="190"/>
      <c r="CA384" s="190"/>
      <c r="CB384" s="190"/>
    </row>
    <row r="385" spans="1:80" ht="15.75" customHeight="1">
      <c r="A385" s="186">
        <f t="shared" si="60"/>
        <v>376</v>
      </c>
      <c r="B385" s="187" t="s">
        <v>835</v>
      </c>
      <c r="C385" s="216" t="s">
        <v>836</v>
      </c>
      <c r="D385" s="217" t="s">
        <v>837</v>
      </c>
      <c r="E385" s="190" t="s">
        <v>838</v>
      </c>
      <c r="F385" s="186" t="s">
        <v>12</v>
      </c>
      <c r="G385" s="186" t="s">
        <v>839</v>
      </c>
      <c r="H385" s="186" t="s">
        <v>98</v>
      </c>
      <c r="I385" s="202" t="s">
        <v>99</v>
      </c>
      <c r="J385" s="191" t="s">
        <v>99</v>
      </c>
      <c r="K385" s="192" t="s">
        <v>1212</v>
      </c>
      <c r="L385" s="190"/>
      <c r="M385" s="193" t="s">
        <v>85</v>
      </c>
      <c r="N385" s="212" t="s">
        <v>2604</v>
      </c>
      <c r="O385" s="194" t="s">
        <v>202</v>
      </c>
      <c r="P385" s="492"/>
      <c r="Q385" s="196" t="str">
        <f t="shared" ca="1" si="59"/>
        <v>122 Tahun 2 Bulan</v>
      </c>
      <c r="R385" s="190"/>
      <c r="S385" s="338">
        <v>43122</v>
      </c>
      <c r="T385" s="198" t="str">
        <f t="shared" ca="1" si="54"/>
        <v>4Tahun</v>
      </c>
      <c r="U385" s="199" t="str">
        <f t="shared" ca="1" si="55"/>
        <v>1Bulan</v>
      </c>
      <c r="V385" s="186"/>
      <c r="W385" s="209"/>
      <c r="X385" s="217"/>
      <c r="Y385" s="190"/>
      <c r="Z385" s="207" t="s">
        <v>840</v>
      </c>
      <c r="AA385" s="243"/>
      <c r="AB385" s="193" t="s">
        <v>354</v>
      </c>
      <c r="AC385" s="190"/>
      <c r="AD385" s="190"/>
      <c r="AE385" s="190"/>
      <c r="AF385" s="190"/>
      <c r="AG385" s="190"/>
      <c r="AH385" s="190"/>
      <c r="AI385" s="190"/>
      <c r="AJ385" s="190"/>
      <c r="AK385" s="190"/>
      <c r="AL385" s="190"/>
      <c r="AM385" s="229" t="s">
        <v>2538</v>
      </c>
      <c r="AN385" s="189"/>
      <c r="AO385" s="193"/>
      <c r="AP385" s="193"/>
      <c r="AQ385" s="190"/>
      <c r="AR385" s="190"/>
      <c r="AS385" s="190"/>
      <c r="AT385" s="190"/>
      <c r="AU385" s="193"/>
      <c r="AV385" s="193"/>
      <c r="AW385" s="506" t="s">
        <v>841</v>
      </c>
      <c r="AX385" s="200" t="s">
        <v>78</v>
      </c>
      <c r="AY385" s="190"/>
      <c r="AZ385" s="203"/>
      <c r="BA385" s="203"/>
      <c r="BB385" s="203"/>
      <c r="BC385" s="203"/>
      <c r="BD385" s="203"/>
      <c r="BE385" s="203"/>
      <c r="BF385" s="203"/>
      <c r="BG385" s="203"/>
      <c r="BH385" s="203"/>
      <c r="BI385" s="203"/>
      <c r="BJ385" s="203"/>
      <c r="BK385" s="203"/>
      <c r="BL385" s="203"/>
      <c r="BM385" s="203"/>
      <c r="BN385" s="203"/>
      <c r="BO385" s="203"/>
      <c r="BP385" s="203"/>
      <c r="BQ385" s="203"/>
      <c r="BR385" s="203"/>
      <c r="BS385" s="203"/>
      <c r="BT385" s="202"/>
      <c r="BU385" s="190"/>
      <c r="BV385" s="186">
        <v>12</v>
      </c>
      <c r="BW385" s="186">
        <v>1</v>
      </c>
      <c r="BX385" s="186">
        <f t="shared" si="62"/>
        <v>11</v>
      </c>
      <c r="BY385" s="186">
        <v>12</v>
      </c>
      <c r="BZ385" s="190"/>
      <c r="CA385" s="190"/>
      <c r="CB385" s="190"/>
    </row>
    <row r="386" spans="1:80" ht="15.75" customHeight="1">
      <c r="A386" s="186">
        <f t="shared" si="60"/>
        <v>377</v>
      </c>
      <c r="B386" s="187" t="s">
        <v>835</v>
      </c>
      <c r="C386" s="216" t="s">
        <v>1150</v>
      </c>
      <c r="D386" s="217" t="s">
        <v>1151</v>
      </c>
      <c r="E386" s="190" t="s">
        <v>1152</v>
      </c>
      <c r="F386" s="186" t="s">
        <v>12</v>
      </c>
      <c r="G386" s="186" t="s">
        <v>839</v>
      </c>
      <c r="H386" s="186" t="s">
        <v>98</v>
      </c>
      <c r="I386" s="202" t="s">
        <v>99</v>
      </c>
      <c r="J386" s="191" t="s">
        <v>99</v>
      </c>
      <c r="K386" s="192" t="s">
        <v>1212</v>
      </c>
      <c r="L386" s="190"/>
      <c r="M386" s="193" t="s">
        <v>85</v>
      </c>
      <c r="N386" s="212" t="s">
        <v>2604</v>
      </c>
      <c r="O386" s="194" t="s">
        <v>1153</v>
      </c>
      <c r="P386" s="492">
        <v>35186</v>
      </c>
      <c r="Q386" s="196" t="str">
        <f t="shared" ca="1" si="59"/>
        <v>25 Tahun 10 Bulan</v>
      </c>
      <c r="R386" s="190"/>
      <c r="S386" s="338">
        <v>43790</v>
      </c>
      <c r="T386" s="198" t="str">
        <f t="shared" ca="1" si="54"/>
        <v>2Tahun</v>
      </c>
      <c r="U386" s="199" t="str">
        <f t="shared" ca="1" si="55"/>
        <v>3Bulan</v>
      </c>
      <c r="V386" s="186"/>
      <c r="W386" s="209"/>
      <c r="X386" s="217"/>
      <c r="Y386" s="190"/>
      <c r="Z386" s="207" t="s">
        <v>1154</v>
      </c>
      <c r="AA386" s="243"/>
      <c r="AB386" s="193" t="s">
        <v>354</v>
      </c>
      <c r="AC386" s="190"/>
      <c r="AD386" s="190"/>
      <c r="AE386" s="190"/>
      <c r="AF386" s="190"/>
      <c r="AG386" s="190"/>
      <c r="AH386" s="190"/>
      <c r="AI386" s="190"/>
      <c r="AJ386" s="190"/>
      <c r="AK386" s="190"/>
      <c r="AL386" s="190"/>
      <c r="AM386" s="229" t="s">
        <v>2539</v>
      </c>
      <c r="AN386" s="189"/>
      <c r="AO386" s="193"/>
      <c r="AP386" s="193"/>
      <c r="AQ386" s="190"/>
      <c r="AR386" s="190"/>
      <c r="AS386" s="190"/>
      <c r="AT386" s="190"/>
      <c r="AU386" s="193"/>
      <c r="AV386" s="193"/>
      <c r="AW386" s="506" t="s">
        <v>1155</v>
      </c>
      <c r="AX386" s="200" t="s">
        <v>78</v>
      </c>
      <c r="AY386" s="190"/>
      <c r="AZ386" s="203"/>
      <c r="BA386" s="203"/>
      <c r="BB386" s="203"/>
      <c r="BC386" s="203"/>
      <c r="BD386" s="203"/>
      <c r="BE386" s="203"/>
      <c r="BF386" s="203"/>
      <c r="BG386" s="203">
        <v>300000</v>
      </c>
      <c r="BH386" s="203"/>
      <c r="BI386" s="203"/>
      <c r="BJ386" s="203"/>
      <c r="BK386" s="203"/>
      <c r="BL386" s="203"/>
      <c r="BM386" s="203"/>
      <c r="BN386" s="203"/>
      <c r="BO386" s="203"/>
      <c r="BP386" s="203"/>
      <c r="BQ386" s="203"/>
      <c r="BR386" s="203"/>
      <c r="BS386" s="203"/>
      <c r="BT386" s="202"/>
      <c r="BU386" s="190"/>
      <c r="BV386" s="186">
        <v>12</v>
      </c>
      <c r="BW386" s="186">
        <v>1</v>
      </c>
      <c r="BX386" s="186">
        <f t="shared" si="62"/>
        <v>11</v>
      </c>
      <c r="BY386" s="186">
        <v>12</v>
      </c>
      <c r="BZ386" s="190"/>
      <c r="CA386" s="190"/>
      <c r="CB386" s="190"/>
    </row>
    <row r="387" spans="1:80" ht="15.75" customHeight="1">
      <c r="A387" s="186">
        <f t="shared" si="60"/>
        <v>378</v>
      </c>
      <c r="B387" s="187" t="s">
        <v>835</v>
      </c>
      <c r="C387" s="216" t="s">
        <v>1534</v>
      </c>
      <c r="D387" s="217" t="s">
        <v>1535</v>
      </c>
      <c r="E387" s="190" t="s">
        <v>1536</v>
      </c>
      <c r="F387" s="186" t="s">
        <v>12</v>
      </c>
      <c r="G387" s="186" t="s">
        <v>839</v>
      </c>
      <c r="H387" s="186" t="s">
        <v>98</v>
      </c>
      <c r="I387" s="202" t="s">
        <v>99</v>
      </c>
      <c r="J387" s="191" t="s">
        <v>99</v>
      </c>
      <c r="K387" s="192" t="s">
        <v>1212</v>
      </c>
      <c r="L387" s="190"/>
      <c r="M387" s="193" t="s">
        <v>85</v>
      </c>
      <c r="N387" s="212" t="s">
        <v>2604</v>
      </c>
      <c r="O387" s="194" t="s">
        <v>1537</v>
      </c>
      <c r="P387" s="492">
        <v>35838</v>
      </c>
      <c r="Q387" s="196" t="str">
        <f t="shared" ca="1" si="59"/>
        <v>24 Tahun 0 Bulan</v>
      </c>
      <c r="R387" s="190"/>
      <c r="S387" s="338">
        <v>43122</v>
      </c>
      <c r="T387" s="198" t="str">
        <f t="shared" ca="1" si="54"/>
        <v>4Tahun</v>
      </c>
      <c r="U387" s="199" t="str">
        <f t="shared" ca="1" si="55"/>
        <v>1Bulan</v>
      </c>
      <c r="V387" s="186"/>
      <c r="W387" s="209"/>
      <c r="X387" s="217"/>
      <c r="Y387" s="190"/>
      <c r="Z387" s="207" t="s">
        <v>1538</v>
      </c>
      <c r="AA387" s="243"/>
      <c r="AB387" s="193" t="s">
        <v>354</v>
      </c>
      <c r="AC387" s="190"/>
      <c r="AD387" s="190"/>
      <c r="AE387" s="190"/>
      <c r="AF387" s="190"/>
      <c r="AG387" s="190"/>
      <c r="AH387" s="190"/>
      <c r="AI387" s="190"/>
      <c r="AJ387" s="190"/>
      <c r="AK387" s="190"/>
      <c r="AL387" s="190"/>
      <c r="AM387" s="229" t="s">
        <v>2540</v>
      </c>
      <c r="AN387" s="189"/>
      <c r="AO387" s="193"/>
      <c r="AP387" s="193"/>
      <c r="AQ387" s="190"/>
      <c r="AR387" s="190"/>
      <c r="AS387" s="190"/>
      <c r="AT387" s="190"/>
      <c r="AU387" s="193"/>
      <c r="AV387" s="193"/>
      <c r="AW387" s="506" t="s">
        <v>1539</v>
      </c>
      <c r="AX387" s="200" t="s">
        <v>78</v>
      </c>
      <c r="AY387" s="190"/>
      <c r="AZ387" s="203"/>
      <c r="BA387" s="203"/>
      <c r="BB387" s="203"/>
      <c r="BC387" s="203"/>
      <c r="BD387" s="203"/>
      <c r="BE387" s="203"/>
      <c r="BF387" s="203"/>
      <c r="BG387" s="203"/>
      <c r="BH387" s="203"/>
      <c r="BI387" s="203"/>
      <c r="BJ387" s="203"/>
      <c r="BK387" s="203"/>
      <c r="BL387" s="203"/>
      <c r="BM387" s="203"/>
      <c r="BN387" s="203"/>
      <c r="BO387" s="203"/>
      <c r="BP387" s="203"/>
      <c r="BQ387" s="203"/>
      <c r="BR387" s="203"/>
      <c r="BS387" s="203"/>
      <c r="BT387" s="202"/>
      <c r="BU387" s="190"/>
      <c r="BV387" s="186">
        <v>12</v>
      </c>
      <c r="BW387" s="186">
        <v>1</v>
      </c>
      <c r="BX387" s="186">
        <f t="shared" si="62"/>
        <v>11</v>
      </c>
      <c r="BY387" s="186">
        <v>12</v>
      </c>
      <c r="BZ387" s="190"/>
      <c r="CA387" s="190"/>
      <c r="CB387" s="190"/>
    </row>
    <row r="388" spans="1:80" ht="15.75" customHeight="1">
      <c r="A388" s="186">
        <f t="shared" si="60"/>
        <v>379</v>
      </c>
      <c r="B388" s="209" t="s">
        <v>835</v>
      </c>
      <c r="C388" s="144" t="s">
        <v>1696</v>
      </c>
      <c r="D388" s="343" t="s">
        <v>1697</v>
      </c>
      <c r="E388" s="190" t="s">
        <v>1698</v>
      </c>
      <c r="F388" s="186" t="s">
        <v>12</v>
      </c>
      <c r="G388" s="186" t="s">
        <v>839</v>
      </c>
      <c r="H388" s="186" t="s">
        <v>98</v>
      </c>
      <c r="I388" s="202" t="s">
        <v>99</v>
      </c>
      <c r="J388" s="191" t="s">
        <v>99</v>
      </c>
      <c r="K388" s="192" t="s">
        <v>1212</v>
      </c>
      <c r="L388" s="190"/>
      <c r="M388" s="193" t="s">
        <v>85</v>
      </c>
      <c r="N388" s="212" t="s">
        <v>2604</v>
      </c>
      <c r="O388" s="193" t="s">
        <v>1699</v>
      </c>
      <c r="P388" s="491">
        <v>35327</v>
      </c>
      <c r="Q388" s="196" t="str">
        <f t="shared" ca="1" si="59"/>
        <v>25 Tahun 5 Bulan</v>
      </c>
      <c r="R388" s="236">
        <v>44312</v>
      </c>
      <c r="S388" s="222">
        <v>44312</v>
      </c>
      <c r="T388" s="198" t="str">
        <f t="shared" ca="1" si="54"/>
        <v>0Tahun</v>
      </c>
      <c r="U388" s="199" t="str">
        <f t="shared" ca="1" si="55"/>
        <v>10Bulan</v>
      </c>
      <c r="V388" s="186" t="s">
        <v>73</v>
      </c>
      <c r="W388" s="209" t="s">
        <v>111</v>
      </c>
      <c r="X388" s="217"/>
      <c r="Y388" s="190"/>
      <c r="Z388" s="207" t="s">
        <v>1700</v>
      </c>
      <c r="AA388" s="201" t="s">
        <v>1701</v>
      </c>
      <c r="AB388" s="193"/>
      <c r="AC388" s="190"/>
      <c r="AD388" s="190"/>
      <c r="AE388" s="190"/>
      <c r="AF388" s="190"/>
      <c r="AG388" s="190"/>
      <c r="AH388" s="190"/>
      <c r="AI388" s="190"/>
      <c r="AJ388" s="190"/>
      <c r="AK388" s="190"/>
      <c r="AL388" s="190"/>
      <c r="AM388" s="229" t="s">
        <v>2541</v>
      </c>
      <c r="AN388" s="189"/>
      <c r="AO388" s="223"/>
      <c r="AP388" s="223"/>
      <c r="AQ388" s="190"/>
      <c r="AR388" s="190"/>
      <c r="AS388" s="190"/>
      <c r="AT388" s="190"/>
      <c r="AU388" s="223"/>
      <c r="AV388" s="223"/>
      <c r="AW388" s="506" t="s">
        <v>1702</v>
      </c>
      <c r="AX388" s="200" t="s">
        <v>78</v>
      </c>
      <c r="AY388" s="190"/>
      <c r="AZ388" s="203">
        <v>1500000</v>
      </c>
      <c r="BA388" s="203">
        <v>500000</v>
      </c>
      <c r="BB388" s="203"/>
      <c r="BC388" s="203"/>
      <c r="BD388" s="203"/>
      <c r="BE388" s="203"/>
      <c r="BF388" s="203"/>
      <c r="BG388" s="203"/>
      <c r="BH388" s="203"/>
      <c r="BI388" s="203"/>
      <c r="BJ388" s="203"/>
      <c r="BK388" s="203"/>
      <c r="BL388" s="203"/>
      <c r="BM388" s="203"/>
      <c r="BN388" s="203"/>
      <c r="BO388" s="203"/>
      <c r="BP388" s="203"/>
      <c r="BQ388" s="203"/>
      <c r="BR388" s="203"/>
      <c r="BS388" s="203"/>
      <c r="BT388" s="191"/>
      <c r="BU388" s="190"/>
      <c r="BV388" s="186">
        <v>0</v>
      </c>
      <c r="BW388" s="186">
        <v>0</v>
      </c>
      <c r="BX388" s="186">
        <f t="shared" si="62"/>
        <v>0</v>
      </c>
      <c r="BY388" s="186">
        <f>12-3</f>
        <v>9</v>
      </c>
      <c r="BZ388" s="190"/>
      <c r="CA388" s="190"/>
      <c r="CB388" s="190"/>
    </row>
    <row r="389" spans="1:80" ht="15.75" customHeight="1">
      <c r="A389" s="186">
        <f t="shared" si="60"/>
        <v>380</v>
      </c>
      <c r="B389" s="209" t="s">
        <v>835</v>
      </c>
      <c r="C389" s="144" t="s">
        <v>2090</v>
      </c>
      <c r="D389" s="238" t="s">
        <v>2091</v>
      </c>
      <c r="E389" s="190" t="s">
        <v>2092</v>
      </c>
      <c r="F389" s="186" t="s">
        <v>12</v>
      </c>
      <c r="G389" s="186" t="s">
        <v>839</v>
      </c>
      <c r="H389" s="186" t="s">
        <v>98</v>
      </c>
      <c r="I389" s="202" t="s">
        <v>99</v>
      </c>
      <c r="J389" s="191" t="s">
        <v>99</v>
      </c>
      <c r="K389" s="192" t="s">
        <v>1212</v>
      </c>
      <c r="L389" s="190"/>
      <c r="M389" s="202" t="s">
        <v>85</v>
      </c>
      <c r="N389" s="212" t="s">
        <v>2604</v>
      </c>
      <c r="O389" s="193" t="s">
        <v>2093</v>
      </c>
      <c r="P389" s="491">
        <v>34994</v>
      </c>
      <c r="Q389" s="196" t="str">
        <f t="shared" ca="1" si="59"/>
        <v>26 Tahun 4 Bulan</v>
      </c>
      <c r="R389" s="222">
        <v>44378</v>
      </c>
      <c r="S389" s="222">
        <v>44378</v>
      </c>
      <c r="T389" s="198" t="str">
        <f t="shared" ca="1" si="54"/>
        <v>0Tahun</v>
      </c>
      <c r="U389" s="199" t="str">
        <f t="shared" ca="1" si="55"/>
        <v>8Bulan</v>
      </c>
      <c r="V389" s="186" t="s">
        <v>73</v>
      </c>
      <c r="W389" s="209" t="s">
        <v>1081</v>
      </c>
      <c r="X389" s="217"/>
      <c r="Y389" s="190" t="s">
        <v>2094</v>
      </c>
      <c r="Z389" s="190" t="s">
        <v>2095</v>
      </c>
      <c r="AA389" s="243">
        <v>0</v>
      </c>
      <c r="AB389" s="193" t="s">
        <v>2084</v>
      </c>
      <c r="AC389" s="190" t="s">
        <v>412</v>
      </c>
      <c r="AD389" s="190" t="s">
        <v>412</v>
      </c>
      <c r="AE389" s="190" t="s">
        <v>412</v>
      </c>
      <c r="AF389" s="190" t="s">
        <v>412</v>
      </c>
      <c r="AG389" s="190" t="s">
        <v>412</v>
      </c>
      <c r="AH389" s="190" t="s">
        <v>412</v>
      </c>
      <c r="AI389" s="190" t="s">
        <v>412</v>
      </c>
      <c r="AJ389" s="190" t="s">
        <v>412</v>
      </c>
      <c r="AK389" s="190" t="s">
        <v>412</v>
      </c>
      <c r="AL389" s="190" t="s">
        <v>412</v>
      </c>
      <c r="AM389" s="238" t="s">
        <v>2962</v>
      </c>
      <c r="AN389" s="189" t="s">
        <v>2096</v>
      </c>
      <c r="AO389" s="223" t="s">
        <v>2097</v>
      </c>
      <c r="AP389" s="190" t="s">
        <v>2095</v>
      </c>
      <c r="AQ389" s="190"/>
      <c r="AR389" s="190"/>
      <c r="AS389" s="190"/>
      <c r="AT389" s="190"/>
      <c r="AU389" s="223"/>
      <c r="AV389" s="223"/>
      <c r="AW389" s="509" t="s">
        <v>2098</v>
      </c>
      <c r="AX389" s="188" t="s">
        <v>78</v>
      </c>
      <c r="AY389" s="190"/>
      <c r="AZ389" s="203">
        <v>1500000</v>
      </c>
      <c r="BA389" s="203">
        <v>500000</v>
      </c>
      <c r="BB389" s="203"/>
      <c r="BC389" s="203"/>
      <c r="BD389" s="203"/>
      <c r="BE389" s="203"/>
      <c r="BF389" s="203"/>
      <c r="BG389" s="203"/>
      <c r="BH389" s="203"/>
      <c r="BI389" s="203"/>
      <c r="BJ389" s="203"/>
      <c r="BK389" s="203"/>
      <c r="BL389" s="203"/>
      <c r="BM389" s="203"/>
      <c r="BN389" s="203"/>
      <c r="BO389" s="203"/>
      <c r="BP389" s="203"/>
      <c r="BQ389" s="203"/>
      <c r="BR389" s="203"/>
      <c r="BS389" s="203"/>
      <c r="BT389" s="227" t="s">
        <v>2099</v>
      </c>
      <c r="BU389" s="190"/>
      <c r="BV389" s="186">
        <v>0</v>
      </c>
      <c r="BW389" s="186">
        <v>0</v>
      </c>
      <c r="BX389" s="186">
        <f t="shared" si="62"/>
        <v>0</v>
      </c>
      <c r="BY389" s="186">
        <f>12-6</f>
        <v>6</v>
      </c>
      <c r="BZ389" s="190"/>
      <c r="CA389" s="190"/>
      <c r="CB389" s="190"/>
    </row>
    <row r="390" spans="1:80" ht="15.75" customHeight="1">
      <c r="A390" s="186">
        <f t="shared" si="60"/>
        <v>381</v>
      </c>
      <c r="B390" s="187" t="s">
        <v>835</v>
      </c>
      <c r="C390" s="216" t="s">
        <v>987</v>
      </c>
      <c r="D390" s="217" t="s">
        <v>988</v>
      </c>
      <c r="E390" s="190" t="s">
        <v>989</v>
      </c>
      <c r="F390" s="186" t="s">
        <v>12</v>
      </c>
      <c r="G390" s="186" t="s">
        <v>839</v>
      </c>
      <c r="H390" s="186" t="s">
        <v>121</v>
      </c>
      <c r="I390" s="186" t="s">
        <v>122</v>
      </c>
      <c r="J390" s="191" t="s">
        <v>123</v>
      </c>
      <c r="K390" s="186" t="s">
        <v>1212</v>
      </c>
      <c r="L390" s="190" t="s">
        <v>412</v>
      </c>
      <c r="M390" s="193" t="s">
        <v>70</v>
      </c>
      <c r="N390" s="212" t="s">
        <v>2604</v>
      </c>
      <c r="O390" s="194" t="s">
        <v>990</v>
      </c>
      <c r="P390" s="492">
        <v>34151</v>
      </c>
      <c r="Q390" s="196" t="str">
        <f t="shared" ref="Q390:Q421" ca="1" si="63">(DATEDIF($P390,NOW(),"Y")&amp;" Tahun ")&amp;(DATEDIF($P390,NOW(),"YM")&amp;" Bulan")</f>
        <v>28 Tahun 8 Bulan</v>
      </c>
      <c r="R390" s="190"/>
      <c r="S390" s="338">
        <v>43841</v>
      </c>
      <c r="T390" s="198" t="str">
        <f t="shared" ca="1" si="54"/>
        <v>2Tahun</v>
      </c>
      <c r="U390" s="199" t="str">
        <f t="shared" ca="1" si="55"/>
        <v>2Bulan</v>
      </c>
      <c r="V390" s="186"/>
      <c r="W390" s="209"/>
      <c r="X390" s="217"/>
      <c r="Y390" s="190"/>
      <c r="Z390" s="207" t="s">
        <v>991</v>
      </c>
      <c r="AA390" s="243"/>
      <c r="AB390" s="193" t="s">
        <v>76</v>
      </c>
      <c r="AC390" s="190"/>
      <c r="AD390" s="190"/>
      <c r="AE390" s="190"/>
      <c r="AF390" s="190"/>
      <c r="AG390" s="190"/>
      <c r="AH390" s="190"/>
      <c r="AI390" s="190"/>
      <c r="AJ390" s="190"/>
      <c r="AK390" s="190"/>
      <c r="AL390" s="190"/>
      <c r="AM390" s="229" t="s">
        <v>2542</v>
      </c>
      <c r="AN390" s="189"/>
      <c r="AO390" s="193"/>
      <c r="AP390" s="193"/>
      <c r="AQ390" s="190"/>
      <c r="AR390" s="190"/>
      <c r="AS390" s="190"/>
      <c r="AT390" s="190"/>
      <c r="AU390" s="193"/>
      <c r="AV390" s="193"/>
      <c r="AW390" s="506" t="s">
        <v>992</v>
      </c>
      <c r="AX390" s="200" t="s">
        <v>78</v>
      </c>
      <c r="AY390" s="190"/>
      <c r="AZ390" s="203"/>
      <c r="BA390" s="203"/>
      <c r="BB390" s="203"/>
      <c r="BC390" s="203"/>
      <c r="BD390" s="203"/>
      <c r="BE390" s="203"/>
      <c r="BF390" s="203"/>
      <c r="BG390" s="203"/>
      <c r="BH390" s="203"/>
      <c r="BI390" s="203"/>
      <c r="BJ390" s="203"/>
      <c r="BK390" s="203"/>
      <c r="BL390" s="203"/>
      <c r="BM390" s="203"/>
      <c r="BN390" s="203"/>
      <c r="BO390" s="203"/>
      <c r="BP390" s="203"/>
      <c r="BQ390" s="203"/>
      <c r="BR390" s="203"/>
      <c r="BS390" s="203"/>
      <c r="BT390" s="202"/>
      <c r="BU390" s="190"/>
      <c r="BV390" s="186">
        <v>12</v>
      </c>
      <c r="BW390" s="186">
        <v>0</v>
      </c>
      <c r="BX390" s="186">
        <f t="shared" si="62"/>
        <v>12</v>
      </c>
      <c r="BY390" s="186">
        <v>12</v>
      </c>
      <c r="BZ390" s="190"/>
      <c r="CA390" s="190"/>
      <c r="CB390" s="190"/>
    </row>
    <row r="391" spans="1:80" ht="15.75" customHeight="1">
      <c r="A391" s="186">
        <f t="shared" si="60"/>
        <v>382</v>
      </c>
      <c r="B391" s="187" t="s">
        <v>835</v>
      </c>
      <c r="C391" s="216" t="s">
        <v>1116</v>
      </c>
      <c r="D391" s="189" t="s">
        <v>1117</v>
      </c>
      <c r="E391" s="190" t="s">
        <v>1118</v>
      </c>
      <c r="F391" s="186" t="s">
        <v>12</v>
      </c>
      <c r="G391" s="186" t="s">
        <v>839</v>
      </c>
      <c r="H391" s="186" t="s">
        <v>273</v>
      </c>
      <c r="I391" s="202" t="s">
        <v>122</v>
      </c>
      <c r="J391" s="192" t="s">
        <v>272</v>
      </c>
      <c r="K391" s="192"/>
      <c r="L391" s="190"/>
      <c r="M391" s="202" t="s">
        <v>70</v>
      </c>
      <c r="N391" s="193"/>
      <c r="O391" s="194" t="s">
        <v>1119</v>
      </c>
      <c r="P391" s="492">
        <v>29298</v>
      </c>
      <c r="Q391" s="196" t="str">
        <f t="shared" ca="1" si="63"/>
        <v>41 Tahun 11 Bulan</v>
      </c>
      <c r="R391" s="190"/>
      <c r="S391" s="197">
        <v>43838</v>
      </c>
      <c r="T391" s="198" t="str">
        <f t="shared" ca="1" si="54"/>
        <v>2Tahun</v>
      </c>
      <c r="U391" s="199" t="str">
        <f t="shared" ca="1" si="55"/>
        <v>2Bulan</v>
      </c>
      <c r="V391" s="186"/>
      <c r="W391" s="209"/>
      <c r="X391" s="217"/>
      <c r="Y391" s="190"/>
      <c r="Z391" s="187" t="s">
        <v>1120</v>
      </c>
      <c r="AA391" s="251" t="s">
        <v>1121</v>
      </c>
      <c r="AB391" s="202" t="s">
        <v>354</v>
      </c>
      <c r="AC391" s="190"/>
      <c r="AD391" s="190"/>
      <c r="AE391" s="190"/>
      <c r="AF391" s="190"/>
      <c r="AG391" s="190"/>
      <c r="AH391" s="190"/>
      <c r="AI391" s="190"/>
      <c r="AJ391" s="190"/>
      <c r="AK391" s="190"/>
      <c r="AL391" s="190"/>
      <c r="AM391" s="229" t="s">
        <v>2543</v>
      </c>
      <c r="AN391" s="189"/>
      <c r="AO391" s="193"/>
      <c r="AP391" s="193"/>
      <c r="AQ391" s="190"/>
      <c r="AR391" s="190"/>
      <c r="AS391" s="190"/>
      <c r="AT391" s="190"/>
      <c r="AU391" s="193"/>
      <c r="AV391" s="193"/>
      <c r="AW391" s="506" t="s">
        <v>1122</v>
      </c>
      <c r="AX391" s="200" t="s">
        <v>78</v>
      </c>
      <c r="AY391" s="190"/>
      <c r="AZ391" s="203">
        <v>2860000</v>
      </c>
      <c r="BA391" s="203">
        <v>520000</v>
      </c>
      <c r="BB391" s="203">
        <v>50700</v>
      </c>
      <c r="BC391" s="203"/>
      <c r="BD391" s="203"/>
      <c r="BE391" s="203"/>
      <c r="BF391" s="203"/>
      <c r="BG391" s="203"/>
      <c r="BH391" s="203"/>
      <c r="BI391" s="203"/>
      <c r="BJ391" s="203"/>
      <c r="BK391" s="203"/>
      <c r="BL391" s="203"/>
      <c r="BM391" s="203"/>
      <c r="BN391" s="203"/>
      <c r="BO391" s="203"/>
      <c r="BP391" s="203"/>
      <c r="BQ391" s="203"/>
      <c r="BR391" s="203"/>
      <c r="BS391" s="203"/>
      <c r="BT391" s="202"/>
      <c r="BU391" s="190"/>
      <c r="BV391" s="186">
        <v>12</v>
      </c>
      <c r="BW391" s="186">
        <v>0</v>
      </c>
      <c r="BX391" s="186">
        <f t="shared" si="62"/>
        <v>12</v>
      </c>
      <c r="BY391" s="186">
        <v>12</v>
      </c>
      <c r="BZ391" s="190"/>
      <c r="CA391" s="190"/>
      <c r="CB391" s="190"/>
    </row>
    <row r="392" spans="1:80" ht="15.75" customHeight="1">
      <c r="A392" s="186">
        <f t="shared" si="60"/>
        <v>383</v>
      </c>
      <c r="B392" s="189" t="s">
        <v>635</v>
      </c>
      <c r="C392" s="334" t="s">
        <v>997</v>
      </c>
      <c r="D392" s="189" t="s">
        <v>5531</v>
      </c>
      <c r="E392" s="391" t="s">
        <v>5127</v>
      </c>
      <c r="F392" s="193" t="s">
        <v>12</v>
      </c>
      <c r="G392" s="186" t="s">
        <v>3185</v>
      </c>
      <c r="H392" s="186" t="s">
        <v>9</v>
      </c>
      <c r="I392" s="186" t="s">
        <v>446</v>
      </c>
      <c r="J392" s="192" t="s">
        <v>447</v>
      </c>
      <c r="K392" s="192" t="s">
        <v>3379</v>
      </c>
      <c r="L392" s="190" t="s">
        <v>5419</v>
      </c>
      <c r="M392" s="202" t="s">
        <v>85</v>
      </c>
      <c r="N392" s="193"/>
      <c r="O392" s="194"/>
      <c r="P392" s="492"/>
      <c r="Q392" s="196" t="str">
        <f t="shared" ca="1" si="63"/>
        <v>122 Tahun 2 Bulan</v>
      </c>
      <c r="R392" s="190"/>
      <c r="S392" s="197">
        <v>43006</v>
      </c>
      <c r="T392" s="198" t="str">
        <f t="shared" ca="1" si="54"/>
        <v>4Tahun</v>
      </c>
      <c r="U392" s="199" t="str">
        <f t="shared" ca="1" si="55"/>
        <v>5Bulan</v>
      </c>
      <c r="V392" s="186" t="s">
        <v>3379</v>
      </c>
      <c r="W392" s="209" t="s">
        <v>467</v>
      </c>
      <c r="X392" s="217" t="s">
        <v>5532</v>
      </c>
      <c r="Y392" s="190"/>
      <c r="Z392" s="187"/>
      <c r="AA392" s="251"/>
      <c r="AB392" s="202"/>
      <c r="AC392" s="190"/>
      <c r="AD392" s="190"/>
      <c r="AE392" s="190"/>
      <c r="AF392" s="190"/>
      <c r="AG392" s="190"/>
      <c r="AH392" s="190"/>
      <c r="AI392" s="190"/>
      <c r="AJ392" s="190"/>
      <c r="AK392" s="190"/>
      <c r="AL392" s="190"/>
      <c r="AM392" s="229"/>
      <c r="AN392" s="189"/>
      <c r="AO392" s="193"/>
      <c r="AP392" s="193"/>
      <c r="AQ392" s="190"/>
      <c r="AR392" s="190"/>
      <c r="AS392" s="190"/>
      <c r="AT392" s="190"/>
      <c r="AU392" s="193"/>
      <c r="AV392" s="193"/>
      <c r="AW392" s="506"/>
      <c r="AX392" s="200"/>
      <c r="AY392" s="190"/>
      <c r="AZ392" s="203"/>
      <c r="BA392" s="203"/>
      <c r="BB392" s="203"/>
      <c r="BC392" s="203"/>
      <c r="BD392" s="203"/>
      <c r="BE392" s="203"/>
      <c r="BF392" s="203"/>
      <c r="BG392" s="203"/>
      <c r="BH392" s="203"/>
      <c r="BI392" s="203"/>
      <c r="BJ392" s="203"/>
      <c r="BK392" s="203"/>
      <c r="BL392" s="203"/>
      <c r="BM392" s="203"/>
      <c r="BN392" s="203"/>
      <c r="BO392" s="203"/>
      <c r="BP392" s="203"/>
      <c r="BQ392" s="203"/>
      <c r="BR392" s="203"/>
      <c r="BS392" s="203"/>
      <c r="BT392" s="202"/>
      <c r="BU392" s="190"/>
      <c r="BV392" s="186"/>
      <c r="BW392" s="186"/>
      <c r="BX392" s="186"/>
      <c r="BY392" s="186"/>
      <c r="BZ392" s="190"/>
      <c r="CA392" s="190"/>
      <c r="CB392" s="190"/>
    </row>
    <row r="393" spans="1:80" ht="15.75" customHeight="1">
      <c r="A393" s="186">
        <f t="shared" si="60"/>
        <v>384</v>
      </c>
      <c r="B393" s="189" t="s">
        <v>635</v>
      </c>
      <c r="C393" s="144" t="s">
        <v>552</v>
      </c>
      <c r="D393" s="189" t="s">
        <v>4041</v>
      </c>
      <c r="E393" s="190" t="s">
        <v>3164</v>
      </c>
      <c r="F393" s="193" t="s">
        <v>12</v>
      </c>
      <c r="G393" s="186" t="s">
        <v>3185</v>
      </c>
      <c r="H393" s="186" t="s">
        <v>9</v>
      </c>
      <c r="I393" s="186" t="s">
        <v>446</v>
      </c>
      <c r="J393" s="192" t="s">
        <v>447</v>
      </c>
      <c r="K393" s="192" t="s">
        <v>1212</v>
      </c>
      <c r="L393" s="190" t="s">
        <v>5347</v>
      </c>
      <c r="M393" s="202" t="s">
        <v>70</v>
      </c>
      <c r="N393" s="193"/>
      <c r="O393" s="194"/>
      <c r="P393" s="492">
        <v>34120</v>
      </c>
      <c r="Q393" s="196" t="str">
        <f t="shared" ca="1" si="63"/>
        <v>28 Tahun 9 Bulan</v>
      </c>
      <c r="R393" s="236">
        <v>43707</v>
      </c>
      <c r="S393" s="236">
        <v>43707</v>
      </c>
      <c r="T393" s="198" t="str">
        <f t="shared" ca="1" si="54"/>
        <v>2Tahun</v>
      </c>
      <c r="U393" s="199" t="str">
        <f t="shared" ca="1" si="55"/>
        <v>6Bulan</v>
      </c>
      <c r="V393" s="186"/>
      <c r="W393" s="189" t="s">
        <v>448</v>
      </c>
      <c r="X393" s="217" t="s">
        <v>5533</v>
      </c>
      <c r="Y393" s="190"/>
      <c r="Z393" s="187" t="s">
        <v>553</v>
      </c>
      <c r="AA393" s="201" t="s">
        <v>3823</v>
      </c>
      <c r="AB393" s="202" t="s">
        <v>202</v>
      </c>
      <c r="AC393" s="190"/>
      <c r="AD393" s="190"/>
      <c r="AE393" s="190"/>
      <c r="AF393" s="190"/>
      <c r="AG393" s="190"/>
      <c r="AH393" s="190"/>
      <c r="AI393" s="190"/>
      <c r="AJ393" s="190"/>
      <c r="AK393" s="190"/>
      <c r="AL393" s="190"/>
      <c r="AM393" s="559" t="s">
        <v>5134</v>
      </c>
      <c r="AN393" s="189"/>
      <c r="AO393" s="193"/>
      <c r="AP393" s="193"/>
      <c r="AQ393" s="190"/>
      <c r="AR393" s="190"/>
      <c r="AS393" s="190"/>
      <c r="AT393" s="190"/>
      <c r="AU393" s="193"/>
      <c r="AV393" s="193"/>
      <c r="AW393" s="506" t="s">
        <v>554</v>
      </c>
      <c r="AX393" s="200" t="s">
        <v>78</v>
      </c>
      <c r="AY393" s="190"/>
      <c r="AZ393" s="203">
        <v>3500000</v>
      </c>
      <c r="BA393" s="203"/>
      <c r="BB393" s="203"/>
      <c r="BC393" s="203"/>
      <c r="BD393" s="203"/>
      <c r="BE393" s="203"/>
      <c r="BF393" s="203"/>
      <c r="BG393" s="203"/>
      <c r="BH393" s="203"/>
      <c r="BI393" s="203"/>
      <c r="BJ393" s="203"/>
      <c r="BK393" s="203"/>
      <c r="BL393" s="203"/>
      <c r="BM393" s="203"/>
      <c r="BN393" s="203"/>
      <c r="BO393" s="203"/>
      <c r="BP393" s="203"/>
      <c r="BQ393" s="203"/>
      <c r="BR393" s="203"/>
      <c r="BS393" s="203"/>
      <c r="BT393" s="202"/>
      <c r="BU393" s="190"/>
      <c r="BV393" s="186">
        <v>12</v>
      </c>
      <c r="BW393" s="186">
        <v>0</v>
      </c>
      <c r="BX393" s="186">
        <f>BV393-BW393</f>
        <v>12</v>
      </c>
      <c r="BY393" s="186">
        <v>12</v>
      </c>
      <c r="BZ393" s="190"/>
      <c r="CA393" s="190"/>
      <c r="CB393" s="190"/>
    </row>
    <row r="394" spans="1:80" ht="15.75" customHeight="1">
      <c r="A394" s="186">
        <f t="shared" si="60"/>
        <v>385</v>
      </c>
      <c r="B394" s="189" t="s">
        <v>635</v>
      </c>
      <c r="C394" s="334" t="s">
        <v>997</v>
      </c>
      <c r="D394" s="189" t="s">
        <v>4042</v>
      </c>
      <c r="E394" s="190" t="s">
        <v>3165</v>
      </c>
      <c r="F394" s="193" t="s">
        <v>12</v>
      </c>
      <c r="G394" s="186" t="s">
        <v>3185</v>
      </c>
      <c r="H394" s="186" t="s">
        <v>9</v>
      </c>
      <c r="I394" s="186" t="s">
        <v>446</v>
      </c>
      <c r="J394" s="192" t="s">
        <v>447</v>
      </c>
      <c r="K394" s="192" t="s">
        <v>1212</v>
      </c>
      <c r="L394" s="190" t="s">
        <v>412</v>
      </c>
      <c r="M394" s="202" t="s">
        <v>85</v>
      </c>
      <c r="N394" s="193" t="s">
        <v>2604</v>
      </c>
      <c r="O394" s="194" t="s">
        <v>639</v>
      </c>
      <c r="P394" s="492">
        <v>32569</v>
      </c>
      <c r="Q394" s="196" t="str">
        <f t="shared" ca="1" si="63"/>
        <v>33 Tahun 0 Bulan</v>
      </c>
      <c r="R394" s="236"/>
      <c r="S394" s="236">
        <v>43526</v>
      </c>
      <c r="T394" s="198" t="str">
        <f t="shared" ca="1" si="54"/>
        <v>3Tahun</v>
      </c>
      <c r="U394" s="199" t="str">
        <f t="shared" ca="1" si="55"/>
        <v>0Bulan</v>
      </c>
      <c r="V394" s="186"/>
      <c r="W394" s="189" t="s">
        <v>448</v>
      </c>
      <c r="X394" s="217" t="s">
        <v>5534</v>
      </c>
      <c r="Y394" s="190"/>
      <c r="Z394" s="187" t="s">
        <v>3824</v>
      </c>
      <c r="AA394" s="201" t="s">
        <v>997</v>
      </c>
      <c r="AB394" s="202" t="s">
        <v>114</v>
      </c>
      <c r="AC394" s="190"/>
      <c r="AD394" s="190"/>
      <c r="AE394" s="190"/>
      <c r="AF394" s="190"/>
      <c r="AG394" s="190"/>
      <c r="AH394" s="190"/>
      <c r="AI394" s="190"/>
      <c r="AJ394" s="190"/>
      <c r="AK394" s="190"/>
      <c r="AL394" s="190"/>
      <c r="AM394" s="560" t="s">
        <v>5139</v>
      </c>
      <c r="AN394" s="189"/>
      <c r="AO394" s="193"/>
      <c r="AP394" s="193"/>
      <c r="AQ394" s="190"/>
      <c r="AR394" s="190"/>
      <c r="AS394" s="190"/>
      <c r="AT394" s="190"/>
      <c r="AU394" s="193"/>
      <c r="AV394" s="193"/>
      <c r="AW394" s="506" t="s">
        <v>3822</v>
      </c>
      <c r="AX394" s="200" t="s">
        <v>78</v>
      </c>
      <c r="AY394" s="190"/>
      <c r="AZ394" s="203">
        <v>3500000</v>
      </c>
      <c r="BA394" s="203"/>
      <c r="BB394" s="533"/>
      <c r="BC394" s="203"/>
      <c r="BD394" s="203"/>
      <c r="BE394" s="203"/>
      <c r="BF394" s="203"/>
      <c r="BG394" s="203"/>
      <c r="BH394" s="203"/>
      <c r="BI394" s="203"/>
      <c r="BJ394" s="203"/>
      <c r="BK394" s="203"/>
      <c r="BL394" s="203"/>
      <c r="BM394" s="203"/>
      <c r="BN394" s="203"/>
      <c r="BO394" s="203"/>
      <c r="BP394" s="203"/>
      <c r="BQ394" s="203">
        <v>1000000</v>
      </c>
      <c r="BR394" s="203"/>
      <c r="BS394" s="203"/>
      <c r="BT394" s="202"/>
      <c r="BU394" s="190"/>
      <c r="BV394" s="186">
        <v>0</v>
      </c>
      <c r="BW394" s="186">
        <v>0</v>
      </c>
      <c r="BX394" s="186">
        <f>BV394-BW394</f>
        <v>0</v>
      </c>
      <c r="BY394" s="263"/>
      <c r="BZ394" s="190"/>
      <c r="CA394" s="190"/>
      <c r="CB394" s="190"/>
    </row>
    <row r="395" spans="1:80" ht="15.75" customHeight="1">
      <c r="A395" s="186">
        <f t="shared" si="60"/>
        <v>386</v>
      </c>
      <c r="B395" s="189" t="s">
        <v>635</v>
      </c>
      <c r="C395" s="216" t="s">
        <v>636</v>
      </c>
      <c r="D395" s="540" t="s">
        <v>637</v>
      </c>
      <c r="E395" s="190" t="s">
        <v>2693</v>
      </c>
      <c r="F395" s="191" t="s">
        <v>12</v>
      </c>
      <c r="G395" s="186" t="s">
        <v>3185</v>
      </c>
      <c r="H395" s="186" t="s">
        <v>209</v>
      </c>
      <c r="I395" s="186" t="s">
        <v>176</v>
      </c>
      <c r="J395" s="191" t="s">
        <v>209</v>
      </c>
      <c r="K395" s="186" t="s">
        <v>1212</v>
      </c>
      <c r="L395" s="190" t="s">
        <v>412</v>
      </c>
      <c r="M395" s="202" t="s">
        <v>85</v>
      </c>
      <c r="N395" s="212" t="s">
        <v>2604</v>
      </c>
      <c r="O395" s="194" t="s">
        <v>639</v>
      </c>
      <c r="P395" s="492">
        <v>35385</v>
      </c>
      <c r="Q395" s="196" t="str">
        <f t="shared" ca="1" si="63"/>
        <v>25 Tahun 3 Bulan</v>
      </c>
      <c r="R395" s="190"/>
      <c r="S395" s="335">
        <v>43872</v>
      </c>
      <c r="T395" s="198" t="str">
        <f t="shared" ca="1" si="54"/>
        <v>2Tahun</v>
      </c>
      <c r="U395" s="199" t="str">
        <f t="shared" ca="1" si="55"/>
        <v>0Bulan</v>
      </c>
      <c r="V395" s="186" t="s">
        <v>73</v>
      </c>
      <c r="W395" s="200" t="s">
        <v>1</v>
      </c>
      <c r="X395" s="217"/>
      <c r="Y395" s="190"/>
      <c r="Z395" s="207" t="s">
        <v>640</v>
      </c>
      <c r="AA395" s="208" t="s">
        <v>5128</v>
      </c>
      <c r="AB395" s="191" t="s">
        <v>76</v>
      </c>
      <c r="AC395" s="190"/>
      <c r="AD395" s="190"/>
      <c r="AE395" s="190"/>
      <c r="AF395" s="190"/>
      <c r="AG395" s="190"/>
      <c r="AH395" s="190"/>
      <c r="AI395" s="190"/>
      <c r="AJ395" s="190"/>
      <c r="AK395" s="190"/>
      <c r="AL395" s="190"/>
      <c r="AM395" s="229" t="s">
        <v>4215</v>
      </c>
      <c r="AN395" s="189"/>
      <c r="AO395" s="193"/>
      <c r="AP395" s="193"/>
      <c r="AQ395" s="190"/>
      <c r="AR395" s="190"/>
      <c r="AS395" s="190"/>
      <c r="AT395" s="190"/>
      <c r="AU395" s="193"/>
      <c r="AV395" s="193"/>
      <c r="AW395" s="505" t="s">
        <v>641</v>
      </c>
      <c r="AX395" s="200" t="s">
        <v>78</v>
      </c>
      <c r="AY395" s="190"/>
      <c r="AZ395" s="203">
        <v>1600000</v>
      </c>
      <c r="BA395" s="203">
        <f>15000*26</f>
        <v>390000</v>
      </c>
      <c r="BB395" s="203">
        <v>32000</v>
      </c>
      <c r="BC395" s="203"/>
      <c r="BD395" s="203"/>
      <c r="BE395" s="203"/>
      <c r="BF395" s="203"/>
      <c r="BG395" s="203">
        <v>150000</v>
      </c>
      <c r="BH395" s="203"/>
      <c r="BI395" s="203"/>
      <c r="BJ395" s="203"/>
      <c r="BK395" s="203"/>
      <c r="BL395" s="203"/>
      <c r="BM395" s="203"/>
      <c r="BN395" s="203"/>
      <c r="BO395" s="203"/>
      <c r="BP395" s="203"/>
      <c r="BQ395" s="203"/>
      <c r="BR395" s="203"/>
      <c r="BS395" s="203"/>
      <c r="BT395" s="191"/>
      <c r="BU395" s="190"/>
      <c r="BV395" s="186">
        <f>12</f>
        <v>12</v>
      </c>
      <c r="BW395" s="186">
        <v>1</v>
      </c>
      <c r="BX395" s="186">
        <f>BV395-BW395</f>
        <v>11</v>
      </c>
      <c r="BY395" s="186">
        <v>12</v>
      </c>
      <c r="BZ395" s="190"/>
      <c r="CA395" s="397" t="s">
        <v>4210</v>
      </c>
      <c r="CB395" s="190"/>
    </row>
    <row r="396" spans="1:80" ht="15.75" customHeight="1">
      <c r="A396" s="186">
        <f t="shared" si="60"/>
        <v>387</v>
      </c>
      <c r="B396" s="189" t="s">
        <v>635</v>
      </c>
      <c r="C396" s="216" t="s">
        <v>922</v>
      </c>
      <c r="D396" s="320" t="s">
        <v>923</v>
      </c>
      <c r="E396" s="190" t="s">
        <v>2688</v>
      </c>
      <c r="F396" s="191" t="s">
        <v>12</v>
      </c>
      <c r="G396" s="186" t="s">
        <v>3185</v>
      </c>
      <c r="H396" s="192" t="s">
        <v>249</v>
      </c>
      <c r="I396" s="186" t="s">
        <v>176</v>
      </c>
      <c r="J396" s="199" t="s">
        <v>249</v>
      </c>
      <c r="K396" s="186" t="s">
        <v>1212</v>
      </c>
      <c r="L396" s="190" t="s">
        <v>412</v>
      </c>
      <c r="M396" s="193" t="s">
        <v>85</v>
      </c>
      <c r="N396" s="212" t="s">
        <v>2604</v>
      </c>
      <c r="O396" s="194" t="s">
        <v>924</v>
      </c>
      <c r="P396" s="492">
        <v>35031</v>
      </c>
      <c r="Q396" s="196" t="str">
        <f t="shared" ca="1" si="63"/>
        <v>26 Tahun 3 Bulan</v>
      </c>
      <c r="R396" s="190"/>
      <c r="S396" s="206">
        <v>43901</v>
      </c>
      <c r="T396" s="198" t="str">
        <f t="shared" ca="1" si="54"/>
        <v>2Tahun</v>
      </c>
      <c r="U396" s="199" t="str">
        <f t="shared" ca="1" si="55"/>
        <v>0Bulan</v>
      </c>
      <c r="V396" s="186" t="s">
        <v>73</v>
      </c>
      <c r="W396" s="200" t="s">
        <v>715</v>
      </c>
      <c r="X396" s="217"/>
      <c r="Y396" s="190"/>
      <c r="Z396" s="207" t="s">
        <v>925</v>
      </c>
      <c r="AA396" s="201" t="s">
        <v>926</v>
      </c>
      <c r="AB396" s="191" t="s">
        <v>76</v>
      </c>
      <c r="AC396" s="190"/>
      <c r="AD396" s="190"/>
      <c r="AE396" s="190"/>
      <c r="AF396" s="190"/>
      <c r="AG396" s="190"/>
      <c r="AH396" s="190"/>
      <c r="AI396" s="190"/>
      <c r="AJ396" s="190"/>
      <c r="AK396" s="190"/>
      <c r="AL396" s="190"/>
      <c r="AM396" s="229" t="s">
        <v>4216</v>
      </c>
      <c r="AN396" s="189"/>
      <c r="AO396" s="193"/>
      <c r="AP396" s="193"/>
      <c r="AQ396" s="190"/>
      <c r="AR396" s="190"/>
      <c r="AS396" s="190"/>
      <c r="AT396" s="190"/>
      <c r="AU396" s="193"/>
      <c r="AV396" s="193"/>
      <c r="AW396" s="505" t="s">
        <v>927</v>
      </c>
      <c r="AX396" s="200" t="s">
        <v>78</v>
      </c>
      <c r="AY396" s="190"/>
      <c r="AZ396" s="203">
        <v>1700000</v>
      </c>
      <c r="BA396" s="203">
        <f>15000*26</f>
        <v>390000</v>
      </c>
      <c r="BB396" s="203">
        <v>34000</v>
      </c>
      <c r="BC396" s="203"/>
      <c r="BD396" s="203"/>
      <c r="BE396" s="203"/>
      <c r="BF396" s="203"/>
      <c r="BG396" s="203"/>
      <c r="BH396" s="203"/>
      <c r="BI396" s="203"/>
      <c r="BJ396" s="203"/>
      <c r="BK396" s="203"/>
      <c r="BL396" s="203"/>
      <c r="BM396" s="203"/>
      <c r="BN396" s="203"/>
      <c r="BO396" s="203"/>
      <c r="BP396" s="203"/>
      <c r="BQ396" s="203"/>
      <c r="BR396" s="203"/>
      <c r="BS396" s="203"/>
      <c r="BT396" s="191"/>
      <c r="BU396" s="190"/>
      <c r="BV396" s="186">
        <f>12-2</f>
        <v>10</v>
      </c>
      <c r="BW396" s="186">
        <v>0</v>
      </c>
      <c r="BX396" s="186">
        <f>BV396-BW396</f>
        <v>10</v>
      </c>
      <c r="BY396" s="186">
        <v>12</v>
      </c>
      <c r="BZ396" s="190"/>
      <c r="CA396" s="397" t="s">
        <v>4210</v>
      </c>
      <c r="CB396" s="190"/>
    </row>
    <row r="397" spans="1:80" ht="15.75" customHeight="1">
      <c r="A397" s="186">
        <f t="shared" si="60"/>
        <v>388</v>
      </c>
      <c r="B397" s="189" t="s">
        <v>635</v>
      </c>
      <c r="C397" s="228" t="s">
        <v>5328</v>
      </c>
      <c r="D397" s="391" t="s">
        <v>5156</v>
      </c>
      <c r="E397" s="190" t="s">
        <v>1364</v>
      </c>
      <c r="F397" s="191" t="s">
        <v>12</v>
      </c>
      <c r="G397" s="186" t="s">
        <v>3185</v>
      </c>
      <c r="H397" s="186" t="s">
        <v>1015</v>
      </c>
      <c r="I397" s="202" t="s">
        <v>176</v>
      </c>
      <c r="J397" s="186" t="s">
        <v>1015</v>
      </c>
      <c r="K397" s="192" t="s">
        <v>1212</v>
      </c>
      <c r="L397" s="190" t="s">
        <v>412</v>
      </c>
      <c r="M397" s="193" t="s">
        <v>85</v>
      </c>
      <c r="N397" s="389" t="s">
        <v>2604</v>
      </c>
      <c r="O397" s="389" t="s">
        <v>639</v>
      </c>
      <c r="P397" s="558">
        <v>36196</v>
      </c>
      <c r="Q397" s="196" t="str">
        <f t="shared" ca="1" si="63"/>
        <v>23 Tahun 1 Bulan</v>
      </c>
      <c r="R397" s="190"/>
      <c r="S397" s="206">
        <v>44594</v>
      </c>
      <c r="T397" s="198" t="str">
        <f t="shared" ca="1" si="54"/>
        <v>0Tahun</v>
      </c>
      <c r="U397" s="199" t="str">
        <f t="shared" ca="1" si="55"/>
        <v>1Bulan</v>
      </c>
      <c r="V397" s="186"/>
      <c r="W397" s="200"/>
      <c r="X397" s="217"/>
      <c r="Y397" s="217" t="s">
        <v>4753</v>
      </c>
      <c r="Z397" s="217" t="s">
        <v>5160</v>
      </c>
      <c r="AA397" s="143" t="s">
        <v>5161</v>
      </c>
      <c r="AB397" s="389" t="s">
        <v>354</v>
      </c>
      <c r="AC397" s="190"/>
      <c r="AD397" s="190"/>
      <c r="AE397" s="190"/>
      <c r="AF397" s="190"/>
      <c r="AG397" s="190"/>
      <c r="AH397" s="190"/>
      <c r="AI397" s="190"/>
      <c r="AJ397" s="190"/>
      <c r="AK397" s="190"/>
      <c r="AL397" s="190"/>
      <c r="AM397" s="509" t="s">
        <v>5164</v>
      </c>
      <c r="AN397" s="189"/>
      <c r="AO397" s="193"/>
      <c r="AP397" s="193"/>
      <c r="AQ397" s="190"/>
      <c r="AR397" s="190"/>
      <c r="AS397" s="190"/>
      <c r="AT397" s="190"/>
      <c r="AU397" s="193"/>
      <c r="AV397" s="193"/>
      <c r="AW397" s="563" t="s">
        <v>5166</v>
      </c>
      <c r="AX397" s="200" t="s">
        <v>78</v>
      </c>
      <c r="AY397" s="190"/>
      <c r="AZ397" s="203">
        <v>1400000</v>
      </c>
      <c r="BA397" s="203">
        <f>20000*26</f>
        <v>520000</v>
      </c>
      <c r="BB397" s="203"/>
      <c r="BC397" s="203"/>
      <c r="BD397" s="203"/>
      <c r="BE397" s="203"/>
      <c r="BF397" s="203"/>
      <c r="BG397" s="531"/>
      <c r="BH397" s="203"/>
      <c r="BI397" s="203"/>
      <c r="BJ397" s="203"/>
      <c r="BK397" s="203"/>
      <c r="BL397" s="203"/>
      <c r="BM397" s="203"/>
      <c r="BN397" s="203"/>
      <c r="BO397" s="203"/>
      <c r="BP397" s="203"/>
      <c r="BQ397" s="203"/>
      <c r="BR397" s="203"/>
      <c r="BS397" s="203"/>
      <c r="BT397" s="191"/>
      <c r="BU397" s="190"/>
      <c r="BV397" s="186"/>
      <c r="BW397" s="186"/>
      <c r="BX397" s="186"/>
      <c r="BY397" s="186"/>
      <c r="BZ397" s="190"/>
      <c r="CA397" s="397"/>
      <c r="CB397" s="190"/>
    </row>
    <row r="398" spans="1:80" ht="15.75" customHeight="1">
      <c r="A398" s="186">
        <f t="shared" si="60"/>
        <v>389</v>
      </c>
      <c r="B398" s="187" t="s">
        <v>635</v>
      </c>
      <c r="C398" s="188" t="s">
        <v>889</v>
      </c>
      <c r="D398" s="543" t="s">
        <v>890</v>
      </c>
      <c r="E398" s="190" t="s">
        <v>2689</v>
      </c>
      <c r="F398" s="191" t="s">
        <v>12</v>
      </c>
      <c r="G398" s="186" t="s">
        <v>3185</v>
      </c>
      <c r="H398" s="186" t="s">
        <v>174</v>
      </c>
      <c r="I398" s="202" t="s">
        <v>176</v>
      </c>
      <c r="J398" s="191" t="s">
        <v>174</v>
      </c>
      <c r="K398" s="192" t="s">
        <v>1212</v>
      </c>
      <c r="L398" s="190" t="s">
        <v>412</v>
      </c>
      <c r="M398" s="193" t="s">
        <v>85</v>
      </c>
      <c r="N398" s="212" t="s">
        <v>2604</v>
      </c>
      <c r="O398" s="194" t="s">
        <v>639</v>
      </c>
      <c r="P398" s="492">
        <v>36073</v>
      </c>
      <c r="Q398" s="196" t="str">
        <f t="shared" ca="1" si="63"/>
        <v>23 Tahun 5 Bulan</v>
      </c>
      <c r="R398" s="190"/>
      <c r="S398" s="544">
        <v>43132</v>
      </c>
      <c r="T398" s="198" t="str">
        <f t="shared" ca="1" si="54"/>
        <v>4Tahun</v>
      </c>
      <c r="U398" s="199" t="str">
        <f t="shared" ca="1" si="55"/>
        <v>1Bulan</v>
      </c>
      <c r="V398" s="186" t="s">
        <v>73</v>
      </c>
      <c r="W398" s="200" t="s">
        <v>1</v>
      </c>
      <c r="X398" s="217"/>
      <c r="Y398" s="190"/>
      <c r="Z398" s="530" t="s">
        <v>891</v>
      </c>
      <c r="AA398" s="201" t="s">
        <v>892</v>
      </c>
      <c r="AB398" s="202" t="s">
        <v>354</v>
      </c>
      <c r="AC398" s="190"/>
      <c r="AD398" s="190"/>
      <c r="AE398" s="190"/>
      <c r="AF398" s="190"/>
      <c r="AG398" s="190"/>
      <c r="AH398" s="190"/>
      <c r="AI398" s="190"/>
      <c r="AJ398" s="190"/>
      <c r="AK398" s="190"/>
      <c r="AL398" s="190"/>
      <c r="AM398" s="187" t="s">
        <v>2963</v>
      </c>
      <c r="AN398" s="189"/>
      <c r="AO398" s="193"/>
      <c r="AP398" s="193"/>
      <c r="AQ398" s="190"/>
      <c r="AR398" s="190"/>
      <c r="AS398" s="190"/>
      <c r="AT398" s="190"/>
      <c r="AU398" s="193"/>
      <c r="AV398" s="193"/>
      <c r="AW398" s="506" t="s">
        <v>893</v>
      </c>
      <c r="AX398" s="200" t="s">
        <v>78</v>
      </c>
      <c r="AY398" s="190"/>
      <c r="AZ398" s="203">
        <v>1750467</v>
      </c>
      <c r="BA398" s="203">
        <f>20000*26</f>
        <v>520000</v>
      </c>
      <c r="BB398" s="203">
        <v>35009</v>
      </c>
      <c r="BC398" s="203"/>
      <c r="BD398" s="203"/>
      <c r="BE398" s="203"/>
      <c r="BF398" s="203"/>
      <c r="BG398" s="534">
        <f>300000</f>
        <v>300000</v>
      </c>
      <c r="BH398" s="203"/>
      <c r="BI398" s="203"/>
      <c r="BJ398" s="203"/>
      <c r="BK398" s="203"/>
      <c r="BL398" s="203"/>
      <c r="BM398" s="203"/>
      <c r="BN398" s="203"/>
      <c r="BO398" s="203"/>
      <c r="BP398" s="203"/>
      <c r="BQ398" s="203"/>
      <c r="BR398" s="203"/>
      <c r="BS398" s="203"/>
      <c r="BT398" s="202"/>
      <c r="BU398" s="190"/>
      <c r="BV398" s="186">
        <v>12</v>
      </c>
      <c r="BW398" s="186">
        <v>2</v>
      </c>
      <c r="BX398" s="186">
        <f>BV398-BW398</f>
        <v>10</v>
      </c>
      <c r="BY398" s="186">
        <v>12</v>
      </c>
      <c r="BZ398" s="190"/>
      <c r="CA398" s="397" t="s">
        <v>4210</v>
      </c>
      <c r="CB398" s="190"/>
    </row>
    <row r="399" spans="1:80" ht="15.75" customHeight="1">
      <c r="A399" s="186">
        <f t="shared" si="60"/>
        <v>390</v>
      </c>
      <c r="B399" s="189" t="s">
        <v>635</v>
      </c>
      <c r="C399" s="216" t="s">
        <v>1347</v>
      </c>
      <c r="D399" s="543" t="s">
        <v>1348</v>
      </c>
      <c r="E399" s="190" t="s">
        <v>2690</v>
      </c>
      <c r="F399" s="191" t="s">
        <v>12</v>
      </c>
      <c r="G399" s="186" t="s">
        <v>3185</v>
      </c>
      <c r="H399" s="186" t="s">
        <v>98</v>
      </c>
      <c r="I399" s="202" t="s">
        <v>99</v>
      </c>
      <c r="J399" s="191" t="s">
        <v>99</v>
      </c>
      <c r="K399" s="192" t="s">
        <v>1212</v>
      </c>
      <c r="L399" s="190" t="s">
        <v>412</v>
      </c>
      <c r="M399" s="193" t="s">
        <v>85</v>
      </c>
      <c r="N399" s="220" t="s">
        <v>110</v>
      </c>
      <c r="O399" s="194" t="s">
        <v>1349</v>
      </c>
      <c r="P399" s="492">
        <v>31931</v>
      </c>
      <c r="Q399" s="196" t="str">
        <f t="shared" ca="1" si="63"/>
        <v>34 Tahun 9 Bulan</v>
      </c>
      <c r="R399" s="190"/>
      <c r="S399" s="206">
        <v>43872</v>
      </c>
      <c r="T399" s="198" t="str">
        <f t="shared" ref="T399:T462" ca="1" si="64">INT((NOW()-S399)/365)&amp;"Tahun"</f>
        <v>2Tahun</v>
      </c>
      <c r="U399" s="199" t="str">
        <f t="shared" ref="U399:U413" ca="1" si="65">INT(MOD((NOW()-S399),365)/30)&amp;"Bulan"</f>
        <v>0Bulan</v>
      </c>
      <c r="V399" s="186" t="s">
        <v>73</v>
      </c>
      <c r="W399" s="200" t="s">
        <v>1</v>
      </c>
      <c r="X399" s="217"/>
      <c r="Y399" s="190"/>
      <c r="Z399" s="545" t="s">
        <v>1350</v>
      </c>
      <c r="AA399" s="201" t="s">
        <v>1351</v>
      </c>
      <c r="AB399" s="191" t="s">
        <v>76</v>
      </c>
      <c r="AC399" s="190"/>
      <c r="AD399" s="190"/>
      <c r="AE399" s="190"/>
      <c r="AF399" s="190"/>
      <c r="AG399" s="190"/>
      <c r="AH399" s="190"/>
      <c r="AI399" s="190"/>
      <c r="AJ399" s="190"/>
      <c r="AK399" s="190"/>
      <c r="AL399" s="190"/>
      <c r="AM399" s="229" t="s">
        <v>4218</v>
      </c>
      <c r="AN399" s="189"/>
      <c r="AO399" s="193"/>
      <c r="AP399" s="193"/>
      <c r="AQ399" s="190"/>
      <c r="AR399" s="190"/>
      <c r="AS399" s="190"/>
      <c r="AT399" s="190"/>
      <c r="AU399" s="193"/>
      <c r="AV399" s="193"/>
      <c r="AW399" s="505" t="s">
        <v>1352</v>
      </c>
      <c r="AX399" s="200" t="s">
        <v>78</v>
      </c>
      <c r="AY399" s="190"/>
      <c r="AZ399" s="203">
        <v>1500000</v>
      </c>
      <c r="BA399" s="203">
        <f>15000*26</f>
        <v>390000</v>
      </c>
      <c r="BB399" s="203">
        <v>26000</v>
      </c>
      <c r="BC399" s="203"/>
      <c r="BD399" s="203"/>
      <c r="BE399" s="203"/>
      <c r="BF399" s="203"/>
      <c r="BG399" s="203"/>
      <c r="BH399" s="203"/>
      <c r="BI399" s="203"/>
      <c r="BJ399" s="203"/>
      <c r="BK399" s="203"/>
      <c r="BL399" s="203"/>
      <c r="BM399" s="203"/>
      <c r="BN399" s="203"/>
      <c r="BO399" s="203"/>
      <c r="BP399" s="203"/>
      <c r="BQ399" s="203"/>
      <c r="BR399" s="203"/>
      <c r="BS399" s="203"/>
      <c r="BT399" s="191"/>
      <c r="BU399" s="190"/>
      <c r="BV399" s="186">
        <v>12</v>
      </c>
      <c r="BW399" s="186">
        <v>1</v>
      </c>
      <c r="BX399" s="186">
        <f>BV399-BW399</f>
        <v>11</v>
      </c>
      <c r="BY399" s="186">
        <v>12</v>
      </c>
      <c r="BZ399" s="190"/>
      <c r="CA399" s="397" t="s">
        <v>4210</v>
      </c>
      <c r="CB399" s="190"/>
    </row>
    <row r="400" spans="1:80" ht="15.75" customHeight="1">
      <c r="A400" s="186">
        <f t="shared" si="60"/>
        <v>391</v>
      </c>
      <c r="B400" s="189" t="s">
        <v>635</v>
      </c>
      <c r="C400" s="228" t="s">
        <v>5142</v>
      </c>
      <c r="D400" s="320" t="s">
        <v>4728</v>
      </c>
      <c r="E400" s="190" t="s">
        <v>4882</v>
      </c>
      <c r="F400" s="191" t="s">
        <v>12</v>
      </c>
      <c r="G400" s="186" t="s">
        <v>3185</v>
      </c>
      <c r="H400" s="186" t="s">
        <v>98</v>
      </c>
      <c r="I400" s="202" t="s">
        <v>99</v>
      </c>
      <c r="J400" s="191" t="s">
        <v>99</v>
      </c>
      <c r="K400" s="192" t="s">
        <v>1212</v>
      </c>
      <c r="L400" s="190" t="s">
        <v>412</v>
      </c>
      <c r="M400" s="193" t="s">
        <v>85</v>
      </c>
      <c r="N400" s="220"/>
      <c r="O400" s="194"/>
      <c r="P400" s="492"/>
      <c r="Q400" s="196" t="str">
        <f t="shared" ca="1" si="63"/>
        <v>122 Tahun 2 Bulan</v>
      </c>
      <c r="R400" s="190"/>
      <c r="S400" s="403">
        <v>44523</v>
      </c>
      <c r="T400" s="198" t="str">
        <f t="shared" ca="1" si="64"/>
        <v>0Tahun</v>
      </c>
      <c r="U400" s="199" t="str">
        <f t="shared" ca="1" si="65"/>
        <v>3Bulan</v>
      </c>
      <c r="V400" s="186"/>
      <c r="W400" s="200"/>
      <c r="X400" s="217"/>
      <c r="Y400" s="190"/>
      <c r="Z400" s="207"/>
      <c r="AA400" s="201"/>
      <c r="AB400" s="191"/>
      <c r="AC400" s="190"/>
      <c r="AD400" s="190"/>
      <c r="AE400" s="190"/>
      <c r="AF400" s="190"/>
      <c r="AG400" s="190"/>
      <c r="AH400" s="190"/>
      <c r="AI400" s="190"/>
      <c r="AJ400" s="190"/>
      <c r="AK400" s="190"/>
      <c r="AL400" s="190"/>
      <c r="AM400" s="561" t="s">
        <v>5129</v>
      </c>
      <c r="AN400" s="189"/>
      <c r="AO400" s="193"/>
      <c r="AP400" s="193"/>
      <c r="AQ400" s="190"/>
      <c r="AR400" s="190"/>
      <c r="AS400" s="190"/>
      <c r="AT400" s="190"/>
      <c r="AU400" s="193"/>
      <c r="AV400" s="193"/>
      <c r="AW400" s="505"/>
      <c r="AX400" s="200"/>
      <c r="AY400" s="190"/>
      <c r="AZ400" s="203">
        <v>1400000</v>
      </c>
      <c r="BA400" s="203">
        <f>15000*26</f>
        <v>390000</v>
      </c>
      <c r="BB400" s="203"/>
      <c r="BC400" s="203"/>
      <c r="BD400" s="203"/>
      <c r="BE400" s="203"/>
      <c r="BF400" s="203"/>
      <c r="BG400" s="203"/>
      <c r="BH400" s="203"/>
      <c r="BI400" s="203"/>
      <c r="BJ400" s="203"/>
      <c r="BK400" s="203"/>
      <c r="BL400" s="203"/>
      <c r="BM400" s="203"/>
      <c r="BN400" s="203"/>
      <c r="BO400" s="203"/>
      <c r="BP400" s="203"/>
      <c r="BQ400" s="203"/>
      <c r="BR400" s="203"/>
      <c r="BS400" s="203"/>
      <c r="BT400" s="191"/>
      <c r="BU400" s="190"/>
      <c r="BV400" s="186">
        <v>0</v>
      </c>
      <c r="BW400" s="186">
        <v>0</v>
      </c>
      <c r="BX400" s="186">
        <f>BV400-BW400</f>
        <v>0</v>
      </c>
      <c r="BY400" s="263"/>
      <c r="BZ400" s="190"/>
      <c r="CA400" s="397"/>
      <c r="CB400" s="190"/>
    </row>
    <row r="401" spans="1:80" ht="15.75" customHeight="1">
      <c r="A401" s="186">
        <f t="shared" si="60"/>
        <v>392</v>
      </c>
      <c r="B401" s="189" t="s">
        <v>635</v>
      </c>
      <c r="C401" s="228" t="s">
        <v>5143</v>
      </c>
      <c r="D401" s="326" t="s">
        <v>5144</v>
      </c>
      <c r="E401" s="190" t="s">
        <v>4883</v>
      </c>
      <c r="F401" s="191" t="s">
        <v>12</v>
      </c>
      <c r="G401" s="186" t="s">
        <v>3185</v>
      </c>
      <c r="H401" s="186" t="s">
        <v>98</v>
      </c>
      <c r="I401" s="202" t="s">
        <v>99</v>
      </c>
      <c r="J401" s="191" t="s">
        <v>99</v>
      </c>
      <c r="K401" s="192" t="s">
        <v>1212</v>
      </c>
      <c r="L401" s="190" t="s">
        <v>412</v>
      </c>
      <c r="M401" s="193" t="s">
        <v>85</v>
      </c>
      <c r="N401" s="220"/>
      <c r="O401" s="194"/>
      <c r="P401" s="492"/>
      <c r="Q401" s="196" t="str">
        <f t="shared" ca="1" si="63"/>
        <v>122 Tahun 2 Bulan</v>
      </c>
      <c r="R401" s="190"/>
      <c r="S401" s="403">
        <v>44525</v>
      </c>
      <c r="T401" s="198" t="str">
        <f t="shared" ca="1" si="64"/>
        <v>0Tahun</v>
      </c>
      <c r="U401" s="199" t="str">
        <f t="shared" ca="1" si="65"/>
        <v>3Bulan</v>
      </c>
      <c r="V401" s="186"/>
      <c r="W401" s="200"/>
      <c r="X401" s="217"/>
      <c r="Y401" s="190"/>
      <c r="Z401" s="207"/>
      <c r="AA401" s="201"/>
      <c r="AB401" s="191"/>
      <c r="AC401" s="190"/>
      <c r="AD401" s="190"/>
      <c r="AE401" s="190"/>
      <c r="AF401" s="190"/>
      <c r="AG401" s="190"/>
      <c r="AH401" s="190"/>
      <c r="AI401" s="190"/>
      <c r="AJ401" s="190"/>
      <c r="AK401" s="190"/>
      <c r="AL401" s="190"/>
      <c r="AM401" s="561" t="s">
        <v>5130</v>
      </c>
      <c r="AN401" s="189"/>
      <c r="AO401" s="193"/>
      <c r="AP401" s="193"/>
      <c r="AQ401" s="190"/>
      <c r="AR401" s="190"/>
      <c r="AS401" s="190"/>
      <c r="AT401" s="190"/>
      <c r="AU401" s="193"/>
      <c r="AV401" s="193"/>
      <c r="AW401" s="505"/>
      <c r="AX401" s="200"/>
      <c r="AY401" s="190"/>
      <c r="AZ401" s="203">
        <v>1400000</v>
      </c>
      <c r="BA401" s="203">
        <f>15000*26</f>
        <v>390000</v>
      </c>
      <c r="BB401" s="203"/>
      <c r="BC401" s="203"/>
      <c r="BD401" s="203"/>
      <c r="BE401" s="203"/>
      <c r="BF401" s="203"/>
      <c r="BG401" s="203"/>
      <c r="BH401" s="203"/>
      <c r="BI401" s="203"/>
      <c r="BJ401" s="203"/>
      <c r="BK401" s="203"/>
      <c r="BL401" s="203"/>
      <c r="BM401" s="203"/>
      <c r="BN401" s="203"/>
      <c r="BO401" s="203"/>
      <c r="BP401" s="203"/>
      <c r="BQ401" s="203"/>
      <c r="BR401" s="203"/>
      <c r="BS401" s="203"/>
      <c r="BT401" s="191"/>
      <c r="BU401" s="190"/>
      <c r="BV401" s="186">
        <v>0</v>
      </c>
      <c r="BW401" s="186">
        <v>0</v>
      </c>
      <c r="BX401" s="186">
        <f>BV401-BW401</f>
        <v>0</v>
      </c>
      <c r="BY401" s="263"/>
      <c r="BZ401" s="190"/>
      <c r="CA401" s="397"/>
      <c r="CB401" s="190"/>
    </row>
    <row r="402" spans="1:80" ht="15.75" customHeight="1">
      <c r="A402" s="186">
        <f t="shared" si="60"/>
        <v>393</v>
      </c>
      <c r="B402" s="189" t="s">
        <v>635</v>
      </c>
      <c r="C402" s="228" t="s">
        <v>5141</v>
      </c>
      <c r="D402" s="326" t="s">
        <v>4729</v>
      </c>
      <c r="E402" s="190" t="s">
        <v>1604</v>
      </c>
      <c r="F402" s="191" t="s">
        <v>12</v>
      </c>
      <c r="G402" s="186" t="s">
        <v>3185</v>
      </c>
      <c r="H402" s="186" t="s">
        <v>98</v>
      </c>
      <c r="I402" s="202" t="s">
        <v>99</v>
      </c>
      <c r="J402" s="191" t="s">
        <v>99</v>
      </c>
      <c r="K402" s="191" t="s">
        <v>1212</v>
      </c>
      <c r="L402" s="190" t="s">
        <v>412</v>
      </c>
      <c r="M402" s="193" t="s">
        <v>85</v>
      </c>
      <c r="N402" s="220"/>
      <c r="O402" s="194"/>
      <c r="P402" s="492"/>
      <c r="Q402" s="196" t="str">
        <f t="shared" ca="1" si="63"/>
        <v>122 Tahun 2 Bulan</v>
      </c>
      <c r="R402" s="190"/>
      <c r="S402" s="403">
        <v>44516</v>
      </c>
      <c r="T402" s="198" t="str">
        <f t="shared" ca="1" si="64"/>
        <v>0Tahun</v>
      </c>
      <c r="U402" s="199" t="str">
        <f t="shared" ca="1" si="65"/>
        <v>3Bulan</v>
      </c>
      <c r="V402" s="186"/>
      <c r="W402" s="200"/>
      <c r="X402" s="217"/>
      <c r="Y402" s="190"/>
      <c r="Z402" s="207"/>
      <c r="AA402" s="201"/>
      <c r="AB402" s="191"/>
      <c r="AC402" s="190"/>
      <c r="AD402" s="190"/>
      <c r="AE402" s="190"/>
      <c r="AF402" s="190"/>
      <c r="AG402" s="190"/>
      <c r="AH402" s="190"/>
      <c r="AI402" s="190"/>
      <c r="AJ402" s="190"/>
      <c r="AK402" s="190"/>
      <c r="AL402" s="190"/>
      <c r="AM402" s="559" t="s">
        <v>5131</v>
      </c>
      <c r="AN402" s="189"/>
      <c r="AO402" s="193"/>
      <c r="AP402" s="193"/>
      <c r="AQ402" s="190"/>
      <c r="AR402" s="190"/>
      <c r="AS402" s="190"/>
      <c r="AT402" s="190"/>
      <c r="AU402" s="193"/>
      <c r="AV402" s="193"/>
      <c r="AW402" s="505"/>
      <c r="AX402" s="200"/>
      <c r="AY402" s="190"/>
      <c r="AZ402" s="203">
        <v>1000000</v>
      </c>
      <c r="BA402" s="203">
        <f>15000*26</f>
        <v>390000</v>
      </c>
      <c r="BB402" s="203"/>
      <c r="BC402" s="203"/>
      <c r="BD402" s="203"/>
      <c r="BE402" s="203"/>
      <c r="BF402" s="203"/>
      <c r="BG402" s="203"/>
      <c r="BH402" s="203"/>
      <c r="BI402" s="203"/>
      <c r="BJ402" s="203"/>
      <c r="BK402" s="203"/>
      <c r="BL402" s="203"/>
      <c r="BM402" s="203"/>
      <c r="BN402" s="203"/>
      <c r="BO402" s="203"/>
      <c r="BP402" s="203"/>
      <c r="BQ402" s="203"/>
      <c r="BR402" s="203"/>
      <c r="BS402" s="203"/>
      <c r="BT402" s="191"/>
      <c r="BU402" s="190"/>
      <c r="BV402" s="186">
        <v>0</v>
      </c>
      <c r="BW402" s="186">
        <v>0</v>
      </c>
      <c r="BX402" s="186">
        <f t="shared" ref="BX402:BX439" si="66">BV402-BW402</f>
        <v>0</v>
      </c>
      <c r="BY402" s="263"/>
      <c r="BZ402" s="190"/>
      <c r="CA402" s="397"/>
      <c r="CB402" s="190"/>
    </row>
    <row r="403" spans="1:80" ht="15.75" customHeight="1">
      <c r="A403" s="186">
        <f t="shared" si="60"/>
        <v>394</v>
      </c>
      <c r="B403" s="189" t="s">
        <v>635</v>
      </c>
      <c r="C403" s="228" t="s">
        <v>5329</v>
      </c>
      <c r="D403" s="391" t="s">
        <v>5157</v>
      </c>
      <c r="E403" s="190" t="s">
        <v>3147</v>
      </c>
      <c r="F403" s="191" t="s">
        <v>12</v>
      </c>
      <c r="G403" s="186" t="s">
        <v>3185</v>
      </c>
      <c r="H403" s="186" t="s">
        <v>98</v>
      </c>
      <c r="I403" s="202" t="s">
        <v>99</v>
      </c>
      <c r="J403" s="191" t="s">
        <v>99</v>
      </c>
      <c r="K403" s="191" t="s">
        <v>1212</v>
      </c>
      <c r="L403" s="190" t="s">
        <v>412</v>
      </c>
      <c r="M403" s="193" t="s">
        <v>85</v>
      </c>
      <c r="N403" s="389" t="s">
        <v>280</v>
      </c>
      <c r="O403" s="389" t="s">
        <v>639</v>
      </c>
      <c r="P403" s="558">
        <v>35244</v>
      </c>
      <c r="Q403" s="196" t="str">
        <f t="shared" ca="1" si="63"/>
        <v>25 Tahun 8 Bulan</v>
      </c>
      <c r="R403" s="190"/>
      <c r="S403" s="403">
        <v>44594</v>
      </c>
      <c r="T403" s="198" t="str">
        <f t="shared" ca="1" si="64"/>
        <v>0Tahun</v>
      </c>
      <c r="U403" s="199" t="str">
        <f t="shared" ca="1" si="65"/>
        <v>1Bulan</v>
      </c>
      <c r="V403" s="186"/>
      <c r="W403" s="200"/>
      <c r="X403" s="217"/>
      <c r="Y403" s="217" t="s">
        <v>5159</v>
      </c>
      <c r="Z403" s="217" t="s">
        <v>5158</v>
      </c>
      <c r="AA403" s="143" t="s">
        <v>5162</v>
      </c>
      <c r="AB403" s="389" t="s">
        <v>76</v>
      </c>
      <c r="AC403" s="190"/>
      <c r="AD403" s="190"/>
      <c r="AE403" s="190"/>
      <c r="AF403" s="190"/>
      <c r="AG403" s="190"/>
      <c r="AH403" s="190"/>
      <c r="AI403" s="190"/>
      <c r="AJ403" s="190"/>
      <c r="AK403" s="190"/>
      <c r="AL403" s="190"/>
      <c r="AM403" s="516" t="s">
        <v>5163</v>
      </c>
      <c r="AN403" s="189"/>
      <c r="AO403" s="193"/>
      <c r="AP403" s="193"/>
      <c r="AQ403" s="190"/>
      <c r="AR403" s="190"/>
      <c r="AS403" s="190"/>
      <c r="AT403" s="190"/>
      <c r="AU403" s="193"/>
      <c r="AV403" s="193"/>
      <c r="AW403" s="562" t="s">
        <v>5165</v>
      </c>
      <c r="AX403" s="200" t="s">
        <v>78</v>
      </c>
      <c r="AY403" s="190"/>
      <c r="AZ403" s="203">
        <v>1000000</v>
      </c>
      <c r="BA403" s="203">
        <f>15000*26</f>
        <v>390000</v>
      </c>
      <c r="BB403" s="203"/>
      <c r="BC403" s="203"/>
      <c r="BD403" s="203"/>
      <c r="BE403" s="203"/>
      <c r="BF403" s="203"/>
      <c r="BG403" s="203"/>
      <c r="BH403" s="203"/>
      <c r="BI403" s="203"/>
      <c r="BJ403" s="203"/>
      <c r="BK403" s="203"/>
      <c r="BL403" s="203"/>
      <c r="BM403" s="203"/>
      <c r="BN403" s="203"/>
      <c r="BO403" s="203"/>
      <c r="BP403" s="203"/>
      <c r="BQ403" s="203"/>
      <c r="BR403" s="203"/>
      <c r="BS403" s="203"/>
      <c r="BT403" s="191"/>
      <c r="BU403" s="190"/>
      <c r="BV403" s="186"/>
      <c r="BW403" s="186"/>
      <c r="BX403" s="186"/>
      <c r="BY403" s="263"/>
      <c r="BZ403" s="190"/>
      <c r="CA403" s="397"/>
      <c r="CB403" s="190"/>
    </row>
    <row r="404" spans="1:80" ht="15.75" customHeight="1">
      <c r="A404" s="186">
        <f t="shared" ref="A404:A473" si="67">A403+1</f>
        <v>395</v>
      </c>
      <c r="B404" s="189" t="s">
        <v>635</v>
      </c>
      <c r="C404" s="228" t="s">
        <v>4990</v>
      </c>
      <c r="D404" s="320" t="s">
        <v>4226</v>
      </c>
      <c r="E404" s="190" t="s">
        <v>4226</v>
      </c>
      <c r="F404" s="191" t="s">
        <v>12</v>
      </c>
      <c r="G404" s="186" t="s">
        <v>3185</v>
      </c>
      <c r="H404" s="186" t="s">
        <v>4227</v>
      </c>
      <c r="I404" s="202" t="s">
        <v>122</v>
      </c>
      <c r="J404" s="191" t="s">
        <v>4227</v>
      </c>
      <c r="K404" s="191" t="s">
        <v>1212</v>
      </c>
      <c r="L404" s="190" t="s">
        <v>412</v>
      </c>
      <c r="M404" s="193" t="s">
        <v>85</v>
      </c>
      <c r="N404" s="220"/>
      <c r="O404" s="194"/>
      <c r="P404" s="492"/>
      <c r="Q404" s="196" t="str">
        <f t="shared" ca="1" si="63"/>
        <v>122 Tahun 2 Bulan</v>
      </c>
      <c r="R404" s="190"/>
      <c r="S404" s="206">
        <v>42649</v>
      </c>
      <c r="T404" s="198" t="str">
        <f t="shared" ca="1" si="64"/>
        <v>5Tahun</v>
      </c>
      <c r="U404" s="199" t="str">
        <f t="shared" ca="1" si="65"/>
        <v>5Bulan</v>
      </c>
      <c r="V404" s="186"/>
      <c r="W404" s="200"/>
      <c r="X404" s="217"/>
      <c r="Y404" s="190"/>
      <c r="Z404" s="207"/>
      <c r="AA404" s="201"/>
      <c r="AB404" s="191"/>
      <c r="AC404" s="190"/>
      <c r="AD404" s="190"/>
      <c r="AE404" s="190"/>
      <c r="AF404" s="190"/>
      <c r="AG404" s="190"/>
      <c r="AH404" s="190"/>
      <c r="AI404" s="190"/>
      <c r="AJ404" s="190"/>
      <c r="AK404" s="190"/>
      <c r="AL404" s="190"/>
      <c r="AM404" s="532" t="s">
        <v>4228</v>
      </c>
      <c r="AN404" s="189"/>
      <c r="AO404" s="193"/>
      <c r="AP404" s="193"/>
      <c r="AQ404" s="190"/>
      <c r="AR404" s="190"/>
      <c r="AS404" s="190"/>
      <c r="AT404" s="190"/>
      <c r="AU404" s="193"/>
      <c r="AV404" s="193"/>
      <c r="AW404" s="505"/>
      <c r="AX404" s="200" t="s">
        <v>78</v>
      </c>
      <c r="AY404" s="190"/>
      <c r="AZ404" s="203">
        <v>1550000</v>
      </c>
      <c r="BA404" s="203">
        <f>12000*26</f>
        <v>312000</v>
      </c>
      <c r="BB404" s="203">
        <v>31000</v>
      </c>
      <c r="BC404" s="203"/>
      <c r="BD404" s="203"/>
      <c r="BE404" s="203"/>
      <c r="BF404" s="203"/>
      <c r="BG404" s="203"/>
      <c r="BH404" s="203"/>
      <c r="BI404" s="203"/>
      <c r="BJ404" s="203"/>
      <c r="BK404" s="203"/>
      <c r="BL404" s="203"/>
      <c r="BM404" s="203"/>
      <c r="BN404" s="203"/>
      <c r="BO404" s="203"/>
      <c r="BP404" s="203"/>
      <c r="BQ404" s="203"/>
      <c r="BR404" s="203"/>
      <c r="BS404" s="203"/>
      <c r="BT404" s="191"/>
      <c r="BU404" s="190" t="s">
        <v>4232</v>
      </c>
      <c r="BV404" s="186">
        <v>0</v>
      </c>
      <c r="BW404" s="186">
        <v>0</v>
      </c>
      <c r="BX404" s="186">
        <f t="shared" si="66"/>
        <v>0</v>
      </c>
      <c r="BY404" s="186">
        <v>12</v>
      </c>
      <c r="BZ404" s="190"/>
      <c r="CA404" s="397" t="s">
        <v>4210</v>
      </c>
      <c r="CB404" s="190"/>
    </row>
    <row r="405" spans="1:80" ht="15.75" customHeight="1">
      <c r="A405" s="186">
        <f t="shared" si="67"/>
        <v>396</v>
      </c>
      <c r="B405" s="189" t="s">
        <v>635</v>
      </c>
      <c r="C405" s="228" t="s">
        <v>4991</v>
      </c>
      <c r="D405" s="320" t="s">
        <v>4229</v>
      </c>
      <c r="E405" s="190" t="s">
        <v>4229</v>
      </c>
      <c r="F405" s="191" t="s">
        <v>12</v>
      </c>
      <c r="G405" s="186" t="s">
        <v>3185</v>
      </c>
      <c r="H405" s="186" t="s">
        <v>273</v>
      </c>
      <c r="I405" s="202" t="s">
        <v>122</v>
      </c>
      <c r="J405" s="191" t="s">
        <v>4231</v>
      </c>
      <c r="K405" s="191" t="s">
        <v>1212</v>
      </c>
      <c r="L405" s="190" t="s">
        <v>412</v>
      </c>
      <c r="M405" s="193" t="s">
        <v>70</v>
      </c>
      <c r="N405" s="220"/>
      <c r="O405" s="194"/>
      <c r="P405" s="492"/>
      <c r="Q405" s="196" t="str">
        <f t="shared" ca="1" si="63"/>
        <v>122 Tahun 2 Bulan</v>
      </c>
      <c r="R405" s="190"/>
      <c r="S405" s="206">
        <v>43831</v>
      </c>
      <c r="T405" s="198" t="str">
        <f t="shared" ca="1" si="64"/>
        <v>2Tahun</v>
      </c>
      <c r="U405" s="199" t="str">
        <f t="shared" ca="1" si="65"/>
        <v>2Bulan</v>
      </c>
      <c r="V405" s="186"/>
      <c r="W405" s="200"/>
      <c r="X405" s="217"/>
      <c r="Y405" s="190"/>
      <c r="Z405" s="207"/>
      <c r="AA405" s="201"/>
      <c r="AB405" s="191"/>
      <c r="AC405" s="190"/>
      <c r="AD405" s="190"/>
      <c r="AE405" s="190"/>
      <c r="AF405" s="190"/>
      <c r="AG405" s="190"/>
      <c r="AH405" s="190"/>
      <c r="AI405" s="190"/>
      <c r="AJ405" s="190"/>
      <c r="AK405" s="190"/>
      <c r="AL405" s="190"/>
      <c r="AM405" s="532" t="s">
        <v>4230</v>
      </c>
      <c r="AN405" s="189"/>
      <c r="AO405" s="193"/>
      <c r="AP405" s="193"/>
      <c r="AQ405" s="190"/>
      <c r="AR405" s="190"/>
      <c r="AS405" s="190"/>
      <c r="AT405" s="190"/>
      <c r="AU405" s="193"/>
      <c r="AV405" s="193"/>
      <c r="AW405" s="505"/>
      <c r="AX405" s="200" t="s">
        <v>78</v>
      </c>
      <c r="AY405" s="190"/>
      <c r="AZ405" s="203">
        <v>400000</v>
      </c>
      <c r="BA405" s="203">
        <v>0</v>
      </c>
      <c r="BB405" s="203"/>
      <c r="BC405" s="203"/>
      <c r="BD405" s="203"/>
      <c r="BE405" s="203"/>
      <c r="BF405" s="203"/>
      <c r="BG405" s="203"/>
      <c r="BH405" s="203"/>
      <c r="BI405" s="203"/>
      <c r="BJ405" s="203"/>
      <c r="BK405" s="203"/>
      <c r="BL405" s="203"/>
      <c r="BM405" s="203"/>
      <c r="BN405" s="203"/>
      <c r="BO405" s="203"/>
      <c r="BP405" s="203"/>
      <c r="BQ405" s="203"/>
      <c r="BR405" s="203"/>
      <c r="BS405" s="203"/>
      <c r="BT405" s="191"/>
      <c r="BU405" s="190"/>
      <c r="BV405" s="186">
        <v>0</v>
      </c>
      <c r="BW405" s="186">
        <v>0</v>
      </c>
      <c r="BX405" s="186">
        <f t="shared" si="66"/>
        <v>0</v>
      </c>
      <c r="BY405" s="186">
        <v>12</v>
      </c>
      <c r="BZ405" s="190"/>
      <c r="CA405" s="397" t="s">
        <v>4210</v>
      </c>
      <c r="CB405" s="190"/>
    </row>
    <row r="406" spans="1:80" ht="15.75" customHeight="1">
      <c r="A406" s="186">
        <f t="shared" si="67"/>
        <v>397</v>
      </c>
      <c r="B406" s="189" t="s">
        <v>163</v>
      </c>
      <c r="C406" s="228" t="s">
        <v>4784</v>
      </c>
      <c r="D406" s="247" t="s">
        <v>4785</v>
      </c>
      <c r="E406" s="258" t="s">
        <v>4786</v>
      </c>
      <c r="F406" s="270" t="s">
        <v>12</v>
      </c>
      <c r="G406" s="186" t="s">
        <v>3186</v>
      </c>
      <c r="H406" s="270" t="s">
        <v>877</v>
      </c>
      <c r="I406" s="270" t="s">
        <v>2354</v>
      </c>
      <c r="J406" s="270" t="s">
        <v>913</v>
      </c>
      <c r="K406" s="192" t="s">
        <v>2884</v>
      </c>
      <c r="L406" s="190" t="s">
        <v>412</v>
      </c>
      <c r="M406" s="270" t="s">
        <v>85</v>
      </c>
      <c r="N406" s="270" t="s">
        <v>228</v>
      </c>
      <c r="O406" s="270" t="s">
        <v>326</v>
      </c>
      <c r="P406" s="494">
        <v>30662</v>
      </c>
      <c r="Q406" s="196" t="str">
        <f t="shared" ca="1" si="63"/>
        <v>38 Tahun 2 Bulan</v>
      </c>
      <c r="R406" s="349">
        <v>44564</v>
      </c>
      <c r="S406" s="349">
        <v>44564</v>
      </c>
      <c r="T406" s="198" t="str">
        <f t="shared" ca="1" si="64"/>
        <v>0Tahun</v>
      </c>
      <c r="U406" s="199" t="str">
        <f t="shared" ca="1" si="65"/>
        <v>2Bulan</v>
      </c>
      <c r="V406" s="270" t="s">
        <v>73</v>
      </c>
      <c r="W406" s="258" t="s">
        <v>111</v>
      </c>
      <c r="X406" s="258" t="s">
        <v>412</v>
      </c>
      <c r="Y406" s="258" t="s">
        <v>4787</v>
      </c>
      <c r="Z406" s="270" t="s">
        <v>4788</v>
      </c>
      <c r="AA406" s="228" t="s">
        <v>4789</v>
      </c>
      <c r="AB406" s="270" t="s">
        <v>354</v>
      </c>
      <c r="AC406" s="270" t="s">
        <v>4790</v>
      </c>
      <c r="AD406" s="350">
        <v>29428</v>
      </c>
      <c r="AE406" s="270" t="s">
        <v>4791</v>
      </c>
      <c r="AF406" s="348" t="s">
        <v>4792</v>
      </c>
      <c r="AG406" s="270" t="s">
        <v>4793</v>
      </c>
      <c r="AH406" s="270" t="s">
        <v>4794</v>
      </c>
      <c r="AI406" s="270" t="s">
        <v>4795</v>
      </c>
      <c r="AJ406" s="381">
        <v>43983</v>
      </c>
      <c r="AK406" s="270"/>
      <c r="AL406" s="270"/>
      <c r="AM406" s="535" t="s">
        <v>5136</v>
      </c>
      <c r="AN406" s="270" t="s">
        <v>4796</v>
      </c>
      <c r="AO406" s="270" t="s">
        <v>4797</v>
      </c>
      <c r="AP406" s="270" t="s">
        <v>412</v>
      </c>
      <c r="AQ406" s="270"/>
      <c r="AR406" s="270"/>
      <c r="AS406" s="270"/>
      <c r="AT406" s="270"/>
      <c r="AU406" s="270"/>
      <c r="AV406" s="270"/>
      <c r="AW406" s="476" t="s">
        <v>4798</v>
      </c>
      <c r="AX406" s="351" t="s">
        <v>4799</v>
      </c>
      <c r="AY406" s="190"/>
      <c r="AZ406" s="203">
        <v>7000000</v>
      </c>
      <c r="BA406" s="203"/>
      <c r="BB406" s="203"/>
      <c r="BC406" s="203"/>
      <c r="BD406" s="203"/>
      <c r="BE406" s="203">
        <v>750000</v>
      </c>
      <c r="BF406" s="203"/>
      <c r="BG406" s="203">
        <v>2000000</v>
      </c>
      <c r="BH406" s="203"/>
      <c r="BI406" s="203"/>
      <c r="BJ406" s="203"/>
      <c r="BK406" s="203"/>
      <c r="BL406" s="203"/>
      <c r="BM406" s="203"/>
      <c r="BN406" s="203"/>
      <c r="BO406" s="203"/>
      <c r="BP406" s="203"/>
      <c r="BQ406" s="203"/>
      <c r="BR406" s="203"/>
      <c r="BS406" s="203"/>
      <c r="BT406" s="191"/>
      <c r="BU406" s="190"/>
      <c r="BV406" s="186">
        <v>0</v>
      </c>
      <c r="BW406" s="186">
        <v>0</v>
      </c>
      <c r="BX406" s="186">
        <f t="shared" si="66"/>
        <v>0</v>
      </c>
      <c r="BY406" s="186">
        <v>0</v>
      </c>
      <c r="BZ406" s="190"/>
      <c r="CA406" s="397"/>
      <c r="CB406" s="190"/>
    </row>
    <row r="407" spans="1:80" ht="15.75" customHeight="1">
      <c r="A407" s="186">
        <f t="shared" si="67"/>
        <v>398</v>
      </c>
      <c r="B407" s="189" t="s">
        <v>163</v>
      </c>
      <c r="C407" s="216" t="s">
        <v>1357</v>
      </c>
      <c r="D407" s="320" t="s">
        <v>1358</v>
      </c>
      <c r="E407" s="190" t="s">
        <v>2687</v>
      </c>
      <c r="F407" s="192" t="s">
        <v>12</v>
      </c>
      <c r="G407" s="186" t="s">
        <v>3186</v>
      </c>
      <c r="H407" s="186" t="s">
        <v>82</v>
      </c>
      <c r="I407" s="191" t="s">
        <v>83</v>
      </c>
      <c r="J407" s="191" t="s">
        <v>335</v>
      </c>
      <c r="K407" s="192" t="s">
        <v>2884</v>
      </c>
      <c r="L407" s="190" t="s">
        <v>412</v>
      </c>
      <c r="M407" s="193" t="s">
        <v>70</v>
      </c>
      <c r="N407" s="212" t="s">
        <v>2604</v>
      </c>
      <c r="O407" s="194" t="s">
        <v>1359</v>
      </c>
      <c r="P407" s="492">
        <v>34235</v>
      </c>
      <c r="Q407" s="196" t="str">
        <f t="shared" ca="1" si="63"/>
        <v>28 Tahun 5 Bulan</v>
      </c>
      <c r="R407" s="190"/>
      <c r="S407" s="206">
        <v>44081</v>
      </c>
      <c r="T407" s="198" t="str">
        <f t="shared" ca="1" si="64"/>
        <v>1Tahun</v>
      </c>
      <c r="U407" s="199" t="str">
        <f t="shared" ca="1" si="65"/>
        <v>6Bulan</v>
      </c>
      <c r="V407" s="186" t="s">
        <v>73</v>
      </c>
      <c r="W407" s="189" t="s">
        <v>111</v>
      </c>
      <c r="X407" s="217"/>
      <c r="Y407" s="190"/>
      <c r="Z407" s="207" t="s">
        <v>1360</v>
      </c>
      <c r="AA407" s="208" t="s">
        <v>1361</v>
      </c>
      <c r="AB407" s="191" t="s">
        <v>354</v>
      </c>
      <c r="AC407" s="190"/>
      <c r="AD407" s="190"/>
      <c r="AE407" s="190"/>
      <c r="AF407" s="190"/>
      <c r="AG407" s="190"/>
      <c r="AH407" s="190"/>
      <c r="AI407" s="190"/>
      <c r="AJ407" s="190"/>
      <c r="AK407" s="190"/>
      <c r="AL407" s="190"/>
      <c r="AM407" s="224" t="s">
        <v>4221</v>
      </c>
      <c r="AN407" s="189"/>
      <c r="AO407" s="193"/>
      <c r="AP407" s="193"/>
      <c r="AQ407" s="190"/>
      <c r="AR407" s="190"/>
      <c r="AS407" s="190"/>
      <c r="AT407" s="190"/>
      <c r="AU407" s="193"/>
      <c r="AV407" s="193"/>
      <c r="AW407" s="505" t="s">
        <v>1362</v>
      </c>
      <c r="AX407" s="200" t="s">
        <v>78</v>
      </c>
      <c r="AY407" s="190"/>
      <c r="AZ407" s="203">
        <v>3750000</v>
      </c>
      <c r="BA407" s="203">
        <v>500000</v>
      </c>
      <c r="BB407" s="203"/>
      <c r="BC407" s="203"/>
      <c r="BD407" s="203"/>
      <c r="BE407" s="203"/>
      <c r="BF407" s="203"/>
      <c r="BG407" s="203">
        <v>1450000</v>
      </c>
      <c r="BH407" s="203"/>
      <c r="BI407" s="203"/>
      <c r="BJ407" s="203"/>
      <c r="BK407" s="203"/>
      <c r="BL407" s="203"/>
      <c r="BM407" s="203"/>
      <c r="BN407" s="203"/>
      <c r="BO407" s="203"/>
      <c r="BP407" s="203"/>
      <c r="BQ407" s="203"/>
      <c r="BR407" s="203"/>
      <c r="BS407" s="203"/>
      <c r="BT407" s="191"/>
      <c r="BU407" s="190"/>
      <c r="BV407" s="186">
        <f>12-8</f>
        <v>4</v>
      </c>
      <c r="BW407" s="186">
        <v>0</v>
      </c>
      <c r="BX407" s="186">
        <f t="shared" si="66"/>
        <v>4</v>
      </c>
      <c r="BY407" s="186">
        <v>12</v>
      </c>
      <c r="BZ407" s="190"/>
      <c r="CA407" s="190"/>
      <c r="CB407" s="190"/>
    </row>
    <row r="408" spans="1:80" ht="15.75" customHeight="1">
      <c r="A408" s="186">
        <f t="shared" si="67"/>
        <v>399</v>
      </c>
      <c r="B408" s="189" t="s">
        <v>163</v>
      </c>
      <c r="C408" s="334" t="s">
        <v>997</v>
      </c>
      <c r="D408" s="541" t="s">
        <v>5126</v>
      </c>
      <c r="E408" s="190" t="s">
        <v>5137</v>
      </c>
      <c r="F408" s="192" t="s">
        <v>12</v>
      </c>
      <c r="G408" s="186" t="s">
        <v>3186</v>
      </c>
      <c r="H408" s="186" t="s">
        <v>9</v>
      </c>
      <c r="I408" s="186" t="s">
        <v>446</v>
      </c>
      <c r="J408" s="192" t="s">
        <v>447</v>
      </c>
      <c r="K408" s="192" t="s">
        <v>3379</v>
      </c>
      <c r="L408" s="190" t="s">
        <v>4707</v>
      </c>
      <c r="M408" s="193" t="s">
        <v>85</v>
      </c>
      <c r="N408" s="212"/>
      <c r="O408" s="194"/>
      <c r="P408" s="492"/>
      <c r="Q408" s="196" t="str">
        <f t="shared" ca="1" si="63"/>
        <v>122 Tahun 2 Bulan</v>
      </c>
      <c r="R408" s="190"/>
      <c r="S408" s="206">
        <v>43006</v>
      </c>
      <c r="T408" s="198" t="str">
        <f t="shared" ca="1" si="64"/>
        <v>4Tahun</v>
      </c>
      <c r="U408" s="199" t="str">
        <f t="shared" ca="1" si="65"/>
        <v>5Bulan</v>
      </c>
      <c r="V408" s="186" t="s">
        <v>3379</v>
      </c>
      <c r="W408" s="189" t="s">
        <v>467</v>
      </c>
      <c r="X408" s="217" t="s">
        <v>5532</v>
      </c>
      <c r="Y408" s="190"/>
      <c r="Z408" s="207"/>
      <c r="AA408" s="208"/>
      <c r="AB408" s="191"/>
      <c r="AC408" s="190"/>
      <c r="AD408" s="190"/>
      <c r="AE408" s="190"/>
      <c r="AF408" s="190"/>
      <c r="AG408" s="190"/>
      <c r="AH408" s="190"/>
      <c r="AI408" s="190"/>
      <c r="AJ408" s="190"/>
      <c r="AK408" s="190"/>
      <c r="AL408" s="190"/>
      <c r="AM408" s="538" t="s">
        <v>5132</v>
      </c>
      <c r="AN408" s="189"/>
      <c r="AO408" s="193"/>
      <c r="AP408" s="193"/>
      <c r="AQ408" s="190"/>
      <c r="AR408" s="190"/>
      <c r="AS408" s="190"/>
      <c r="AT408" s="190"/>
      <c r="AU408" s="193"/>
      <c r="AV408" s="193"/>
      <c r="AW408" s="505"/>
      <c r="AX408" s="200"/>
      <c r="AY408" s="190"/>
      <c r="AZ408" s="203"/>
      <c r="BA408" s="203"/>
      <c r="BB408" s="203"/>
      <c r="BC408" s="203"/>
      <c r="BD408" s="203"/>
      <c r="BE408" s="203"/>
      <c r="BF408" s="203"/>
      <c r="BG408" s="203"/>
      <c r="BH408" s="203"/>
      <c r="BI408" s="203"/>
      <c r="BJ408" s="203"/>
      <c r="BK408" s="203"/>
      <c r="BL408" s="203"/>
      <c r="BM408" s="203"/>
      <c r="BN408" s="203"/>
      <c r="BO408" s="203"/>
      <c r="BP408" s="203">
        <v>5000000</v>
      </c>
      <c r="BQ408" s="203"/>
      <c r="BR408" s="203"/>
      <c r="BS408" s="203"/>
      <c r="BT408" s="191"/>
      <c r="BU408" s="190" t="s">
        <v>3379</v>
      </c>
      <c r="BV408" s="471"/>
      <c r="BW408" s="471"/>
      <c r="BX408" s="471"/>
      <c r="BY408" s="471"/>
      <c r="BZ408" s="190"/>
      <c r="CA408" s="190"/>
      <c r="CB408" s="190"/>
    </row>
    <row r="409" spans="1:80" ht="15.75" customHeight="1">
      <c r="A409" s="186">
        <f t="shared" si="67"/>
        <v>400</v>
      </c>
      <c r="B409" s="189" t="s">
        <v>163</v>
      </c>
      <c r="C409" s="334" t="s">
        <v>997</v>
      </c>
      <c r="D409" s="320" t="s">
        <v>4043</v>
      </c>
      <c r="E409" s="190" t="s">
        <v>3166</v>
      </c>
      <c r="F409" s="193" t="s">
        <v>12</v>
      </c>
      <c r="G409" s="186" t="s">
        <v>3186</v>
      </c>
      <c r="H409" s="186" t="s">
        <v>9</v>
      </c>
      <c r="I409" s="186" t="s">
        <v>446</v>
      </c>
      <c r="J409" s="192" t="s">
        <v>447</v>
      </c>
      <c r="K409" s="192" t="s">
        <v>1212</v>
      </c>
      <c r="L409" s="190" t="s">
        <v>5347</v>
      </c>
      <c r="M409" s="202" t="s">
        <v>85</v>
      </c>
      <c r="N409" s="193" t="s">
        <v>2604</v>
      </c>
      <c r="O409" s="194" t="s">
        <v>3819</v>
      </c>
      <c r="P409" s="492">
        <v>33523</v>
      </c>
      <c r="Q409" s="196" t="str">
        <f t="shared" ca="1" si="63"/>
        <v>30 Tahun 4 Bulan</v>
      </c>
      <c r="R409" s="236"/>
      <c r="S409" s="236">
        <v>44481</v>
      </c>
      <c r="T409" s="198" t="str">
        <f t="shared" ca="1" si="64"/>
        <v>0Tahun</v>
      </c>
      <c r="U409" s="199" t="str">
        <f t="shared" ca="1" si="65"/>
        <v>5Bulan</v>
      </c>
      <c r="V409" s="186"/>
      <c r="W409" s="189" t="s">
        <v>448</v>
      </c>
      <c r="X409" s="217" t="s">
        <v>5536</v>
      </c>
      <c r="Y409" s="190"/>
      <c r="Z409" s="187" t="s">
        <v>3820</v>
      </c>
      <c r="AA409" s="201" t="s">
        <v>3825</v>
      </c>
      <c r="AB409" s="202" t="s">
        <v>114</v>
      </c>
      <c r="AC409" s="190"/>
      <c r="AD409" s="190"/>
      <c r="AE409" s="190"/>
      <c r="AF409" s="190"/>
      <c r="AG409" s="190"/>
      <c r="AH409" s="190"/>
      <c r="AI409" s="190"/>
      <c r="AJ409" s="190"/>
      <c r="AK409" s="190"/>
      <c r="AL409" s="190"/>
      <c r="AM409" s="538" t="s">
        <v>5133</v>
      </c>
      <c r="AN409" s="189"/>
      <c r="AO409" s="193"/>
      <c r="AP409" s="193"/>
      <c r="AQ409" s="190"/>
      <c r="AR409" s="190"/>
      <c r="AS409" s="190"/>
      <c r="AT409" s="190"/>
      <c r="AU409" s="193"/>
      <c r="AV409" s="193"/>
      <c r="AW409" s="506" t="s">
        <v>3821</v>
      </c>
      <c r="AX409" s="200"/>
      <c r="AY409" s="190"/>
      <c r="AZ409" s="203">
        <v>3500000</v>
      </c>
      <c r="BA409" s="203"/>
      <c r="BB409" s="203">
        <v>105000</v>
      </c>
      <c r="BC409" s="203"/>
      <c r="BD409" s="203"/>
      <c r="BE409" s="203"/>
      <c r="BF409" s="203"/>
      <c r="BG409" s="203">
        <v>1000000</v>
      </c>
      <c r="BH409" s="203"/>
      <c r="BI409" s="203"/>
      <c r="BJ409" s="203"/>
      <c r="BK409" s="203"/>
      <c r="BL409" s="203"/>
      <c r="BM409" s="203"/>
      <c r="BN409" s="203"/>
      <c r="BO409" s="203"/>
      <c r="BP409" s="203"/>
      <c r="BQ409" s="203"/>
      <c r="BR409" s="203"/>
      <c r="BS409" s="203"/>
      <c r="BT409" s="202"/>
      <c r="BU409" s="190"/>
      <c r="BV409" s="186">
        <v>0</v>
      </c>
      <c r="BW409" s="186">
        <v>0</v>
      </c>
      <c r="BX409" s="186">
        <f t="shared" si="66"/>
        <v>0</v>
      </c>
      <c r="BY409" s="263"/>
      <c r="BZ409" s="190"/>
      <c r="CA409" s="190"/>
      <c r="CB409" s="190"/>
    </row>
    <row r="410" spans="1:80" ht="15.75" customHeight="1">
      <c r="A410" s="186">
        <f t="shared" si="67"/>
        <v>401</v>
      </c>
      <c r="B410" s="189" t="s">
        <v>163</v>
      </c>
      <c r="C410" s="144" t="s">
        <v>552</v>
      </c>
      <c r="D410" s="320" t="s">
        <v>4041</v>
      </c>
      <c r="E410" s="190" t="s">
        <v>3164</v>
      </c>
      <c r="F410" s="193" t="s">
        <v>12</v>
      </c>
      <c r="G410" s="186" t="s">
        <v>3186</v>
      </c>
      <c r="H410" s="186" t="s">
        <v>9</v>
      </c>
      <c r="I410" s="186" t="s">
        <v>446</v>
      </c>
      <c r="J410" s="192" t="s">
        <v>447</v>
      </c>
      <c r="K410" s="192" t="s">
        <v>1212</v>
      </c>
      <c r="L410" s="190" t="s">
        <v>5347</v>
      </c>
      <c r="M410" s="202" t="s">
        <v>70</v>
      </c>
      <c r="N410" s="193"/>
      <c r="O410" s="194"/>
      <c r="P410" s="492">
        <v>34120</v>
      </c>
      <c r="Q410" s="196" t="str">
        <f t="shared" ca="1" si="63"/>
        <v>28 Tahun 9 Bulan</v>
      </c>
      <c r="R410" s="236">
        <v>43707</v>
      </c>
      <c r="S410" s="236">
        <v>43707</v>
      </c>
      <c r="T410" s="198" t="str">
        <f t="shared" ca="1" si="64"/>
        <v>2Tahun</v>
      </c>
      <c r="U410" s="199" t="str">
        <f t="shared" ca="1" si="65"/>
        <v>6Bulan</v>
      </c>
      <c r="V410" s="186"/>
      <c r="W410" s="189" t="s">
        <v>448</v>
      </c>
      <c r="X410" s="217" t="s">
        <v>5537</v>
      </c>
      <c r="Y410" s="190"/>
      <c r="Z410" s="187" t="s">
        <v>553</v>
      </c>
      <c r="AA410" s="201" t="s">
        <v>3823</v>
      </c>
      <c r="AB410" s="202" t="s">
        <v>202</v>
      </c>
      <c r="AC410" s="190"/>
      <c r="AD410" s="190"/>
      <c r="AE410" s="190"/>
      <c r="AF410" s="190"/>
      <c r="AG410" s="190"/>
      <c r="AH410" s="190"/>
      <c r="AI410" s="190"/>
      <c r="AJ410" s="190"/>
      <c r="AK410" s="190"/>
      <c r="AL410" s="190"/>
      <c r="AM410" s="537" t="s">
        <v>5134</v>
      </c>
      <c r="AN410" s="189"/>
      <c r="AO410" s="193"/>
      <c r="AP410" s="193"/>
      <c r="AQ410" s="190"/>
      <c r="AR410" s="190"/>
      <c r="AS410" s="190"/>
      <c r="AT410" s="190"/>
      <c r="AU410" s="193"/>
      <c r="AV410" s="193"/>
      <c r="AW410" s="506" t="s">
        <v>554</v>
      </c>
      <c r="AX410" s="200" t="s">
        <v>78</v>
      </c>
      <c r="AY410" s="190"/>
      <c r="AZ410" s="203">
        <v>3500000</v>
      </c>
      <c r="BA410" s="203"/>
      <c r="BB410" s="203">
        <v>70000</v>
      </c>
      <c r="BC410" s="203"/>
      <c r="BD410" s="203"/>
      <c r="BE410" s="203"/>
      <c r="BF410" s="203"/>
      <c r="BG410" s="203"/>
      <c r="BH410" s="203"/>
      <c r="BI410" s="203"/>
      <c r="BJ410" s="203"/>
      <c r="BK410" s="203"/>
      <c r="BL410" s="203"/>
      <c r="BM410" s="203"/>
      <c r="BN410" s="203"/>
      <c r="BO410" s="203"/>
      <c r="BP410" s="203"/>
      <c r="BQ410" s="203"/>
      <c r="BR410" s="203"/>
      <c r="BS410" s="203"/>
      <c r="BT410" s="202"/>
      <c r="BU410" s="190"/>
      <c r="BV410" s="186">
        <v>12</v>
      </c>
      <c r="BW410" s="186">
        <v>0</v>
      </c>
      <c r="BX410" s="186">
        <f t="shared" si="66"/>
        <v>12</v>
      </c>
      <c r="BY410" s="186">
        <v>12</v>
      </c>
      <c r="BZ410" s="190"/>
      <c r="CA410" s="190"/>
      <c r="CB410" s="190"/>
    </row>
    <row r="411" spans="1:80" ht="15.75" customHeight="1">
      <c r="A411" s="186">
        <f t="shared" si="67"/>
        <v>402</v>
      </c>
      <c r="B411" s="189" t="s">
        <v>163</v>
      </c>
      <c r="C411" s="144" t="s">
        <v>395</v>
      </c>
      <c r="D411" s="320" t="s">
        <v>713</v>
      </c>
      <c r="E411" s="190" t="s">
        <v>2694</v>
      </c>
      <c r="F411" s="191" t="s">
        <v>12</v>
      </c>
      <c r="G411" s="186" t="s">
        <v>3186</v>
      </c>
      <c r="H411" s="192" t="s">
        <v>249</v>
      </c>
      <c r="I411" s="202" t="s">
        <v>176</v>
      </c>
      <c r="J411" s="199" t="s">
        <v>249</v>
      </c>
      <c r="K411" s="199" t="s">
        <v>1212</v>
      </c>
      <c r="L411" s="190" t="s">
        <v>412</v>
      </c>
      <c r="M411" s="193" t="s">
        <v>85</v>
      </c>
      <c r="N411" s="212" t="s">
        <v>2604</v>
      </c>
      <c r="O411" s="194" t="s">
        <v>714</v>
      </c>
      <c r="P411" s="492">
        <v>35179</v>
      </c>
      <c r="Q411" s="196" t="str">
        <f t="shared" ca="1" si="63"/>
        <v>25 Tahun 10 Bulan</v>
      </c>
      <c r="R411" s="190"/>
      <c r="S411" s="206">
        <v>43764</v>
      </c>
      <c r="T411" s="198" t="str">
        <f t="shared" ca="1" si="64"/>
        <v>2Tahun</v>
      </c>
      <c r="U411" s="199" t="str">
        <f t="shared" ca="1" si="65"/>
        <v>4Bulan</v>
      </c>
      <c r="V411" s="186" t="s">
        <v>73</v>
      </c>
      <c r="W411" s="200" t="s">
        <v>715</v>
      </c>
      <c r="X411" s="217" t="s">
        <v>5542</v>
      </c>
      <c r="Y411" s="190"/>
      <c r="Z411" s="207" t="s">
        <v>716</v>
      </c>
      <c r="AA411" s="201" t="s">
        <v>717</v>
      </c>
      <c r="AB411" s="191" t="s">
        <v>354</v>
      </c>
      <c r="AC411" s="190"/>
      <c r="AD411" s="190"/>
      <c r="AE411" s="190"/>
      <c r="AF411" s="190"/>
      <c r="AG411" s="190"/>
      <c r="AH411" s="190"/>
      <c r="AI411" s="190"/>
      <c r="AJ411" s="190"/>
      <c r="AK411" s="190"/>
      <c r="AL411" s="190"/>
      <c r="AM411" s="200" t="s">
        <v>2965</v>
      </c>
      <c r="AN411" s="189"/>
      <c r="AO411" s="193"/>
      <c r="AP411" s="193"/>
      <c r="AQ411" s="190"/>
      <c r="AR411" s="190"/>
      <c r="AS411" s="190"/>
      <c r="AT411" s="190"/>
      <c r="AU411" s="193"/>
      <c r="AV411" s="193"/>
      <c r="AW411" s="505" t="s">
        <v>718</v>
      </c>
      <c r="AX411" s="200" t="s">
        <v>78</v>
      </c>
      <c r="AY411" s="190"/>
      <c r="AZ411" s="376">
        <v>1731575</v>
      </c>
      <c r="BA411" s="203">
        <f t="shared" ref="BA411:BA420" si="68">15000*26</f>
        <v>390000</v>
      </c>
      <c r="BB411" s="376">
        <v>34632</v>
      </c>
      <c r="BC411" s="203"/>
      <c r="BD411" s="203"/>
      <c r="BE411" s="203"/>
      <c r="BF411" s="203"/>
      <c r="BG411" s="203">
        <v>200000</v>
      </c>
      <c r="BH411" s="203"/>
      <c r="BI411" s="203"/>
      <c r="BJ411" s="203"/>
      <c r="BK411" s="203"/>
      <c r="BL411" s="203"/>
      <c r="BM411" s="203"/>
      <c r="BN411" s="203"/>
      <c r="BO411" s="203"/>
      <c r="BP411" s="203"/>
      <c r="BQ411" s="203"/>
      <c r="BR411" s="203"/>
      <c r="BS411" s="203"/>
      <c r="BT411" s="191"/>
      <c r="BU411" s="190"/>
      <c r="BV411" s="186">
        <v>12</v>
      </c>
      <c r="BW411" s="186">
        <v>3</v>
      </c>
      <c r="BX411" s="186">
        <f t="shared" si="66"/>
        <v>9</v>
      </c>
      <c r="BY411" s="186">
        <v>12</v>
      </c>
      <c r="BZ411" s="190"/>
      <c r="CA411" s="397" t="s">
        <v>4233</v>
      </c>
      <c r="CB411" s="190"/>
    </row>
    <row r="412" spans="1:80" ht="15.75" customHeight="1">
      <c r="A412" s="186">
        <f t="shared" si="67"/>
        <v>403</v>
      </c>
      <c r="B412" s="189" t="s">
        <v>163</v>
      </c>
      <c r="C412" s="334" t="s">
        <v>997</v>
      </c>
      <c r="D412" s="320" t="s">
        <v>5544</v>
      </c>
      <c r="E412" s="190" t="s">
        <v>5545</v>
      </c>
      <c r="F412" s="191" t="s">
        <v>12</v>
      </c>
      <c r="G412" s="186" t="s">
        <v>3186</v>
      </c>
      <c r="H412" s="192" t="s">
        <v>3213</v>
      </c>
      <c r="I412" s="202" t="s">
        <v>176</v>
      </c>
      <c r="J412" s="199" t="s">
        <v>249</v>
      </c>
      <c r="K412" s="186" t="s">
        <v>3379</v>
      </c>
      <c r="L412" s="190" t="s">
        <v>3379</v>
      </c>
      <c r="M412" s="193" t="s">
        <v>85</v>
      </c>
      <c r="N412" s="212"/>
      <c r="O412" s="194"/>
      <c r="P412" s="492"/>
      <c r="Q412" s="196" t="str">
        <f t="shared" ca="1" si="63"/>
        <v>122 Tahun 2 Bulan</v>
      </c>
      <c r="R412" s="190"/>
      <c r="S412" s="206">
        <v>43962</v>
      </c>
      <c r="T412" s="198" t="str">
        <f t="shared" ca="1" si="64"/>
        <v>1Tahun</v>
      </c>
      <c r="U412" s="199" t="str">
        <f t="shared" ca="1" si="65"/>
        <v>10Bulan</v>
      </c>
      <c r="V412" s="186" t="s">
        <v>3379</v>
      </c>
      <c r="W412" s="200" t="s">
        <v>715</v>
      </c>
      <c r="X412" s="217" t="s">
        <v>5543</v>
      </c>
      <c r="Y412" s="190"/>
      <c r="Z412" s="207"/>
      <c r="AA412" s="201"/>
      <c r="AB412" s="191"/>
      <c r="AC412" s="190"/>
      <c r="AD412" s="190"/>
      <c r="AE412" s="190"/>
      <c r="AF412" s="190"/>
      <c r="AG412" s="190"/>
      <c r="AH412" s="190"/>
      <c r="AI412" s="190"/>
      <c r="AJ412" s="190"/>
      <c r="AK412" s="190"/>
      <c r="AL412" s="190"/>
      <c r="AM412" s="200"/>
      <c r="AN412" s="189"/>
      <c r="AO412" s="193"/>
      <c r="AP412" s="193"/>
      <c r="AQ412" s="190"/>
      <c r="AR412" s="190"/>
      <c r="AS412" s="190"/>
      <c r="AT412" s="190"/>
      <c r="AU412" s="193"/>
      <c r="AV412" s="193"/>
      <c r="AW412" s="505"/>
      <c r="AX412" s="200"/>
      <c r="AY412" s="190"/>
      <c r="AZ412" s="583"/>
      <c r="BA412" s="203"/>
      <c r="BB412" s="376"/>
      <c r="BC412" s="203"/>
      <c r="BD412" s="203"/>
      <c r="BE412" s="203"/>
      <c r="BF412" s="203"/>
      <c r="BG412" s="203"/>
      <c r="BH412" s="203"/>
      <c r="BI412" s="203"/>
      <c r="BJ412" s="203"/>
      <c r="BK412" s="203"/>
      <c r="BL412" s="203"/>
      <c r="BM412" s="203"/>
      <c r="BN412" s="203"/>
      <c r="BO412" s="203"/>
      <c r="BP412" s="203"/>
      <c r="BQ412" s="203"/>
      <c r="BR412" s="203"/>
      <c r="BS412" s="203"/>
      <c r="BT412" s="191"/>
      <c r="BU412" s="190"/>
      <c r="BV412" s="186"/>
      <c r="BW412" s="186"/>
      <c r="BX412" s="186"/>
      <c r="BY412" s="186"/>
      <c r="BZ412" s="190"/>
      <c r="CA412" s="397"/>
      <c r="CB412" s="190"/>
    </row>
    <row r="413" spans="1:80" ht="15.75" customHeight="1">
      <c r="A413" s="186">
        <f t="shared" si="67"/>
        <v>404</v>
      </c>
      <c r="B413" s="189" t="s">
        <v>163</v>
      </c>
      <c r="C413" s="334" t="s">
        <v>997</v>
      </c>
      <c r="D413" s="546" t="s">
        <v>4234</v>
      </c>
      <c r="E413" s="190" t="s">
        <v>4235</v>
      </c>
      <c r="F413" s="191" t="s">
        <v>12</v>
      </c>
      <c r="G413" s="186" t="s">
        <v>3186</v>
      </c>
      <c r="H413" s="186" t="s">
        <v>4915</v>
      </c>
      <c r="I413" s="202" t="s">
        <v>176</v>
      </c>
      <c r="J413" s="186" t="s">
        <v>4715</v>
      </c>
      <c r="K413" s="186" t="s">
        <v>3379</v>
      </c>
      <c r="L413" s="190" t="s">
        <v>3379</v>
      </c>
      <c r="M413" s="193" t="s">
        <v>85</v>
      </c>
      <c r="N413" s="212"/>
      <c r="O413" s="194"/>
      <c r="P413" s="492"/>
      <c r="Q413" s="196" t="str">
        <f t="shared" ca="1" si="63"/>
        <v>122 Tahun 2 Bulan</v>
      </c>
      <c r="R413" s="190"/>
      <c r="S413" s="206">
        <v>42753</v>
      </c>
      <c r="T413" s="198" t="str">
        <f t="shared" ca="1" si="64"/>
        <v>5Tahun</v>
      </c>
      <c r="U413" s="199" t="str">
        <f t="shared" ca="1" si="65"/>
        <v>1Bulan</v>
      </c>
      <c r="V413" s="186" t="s">
        <v>3379</v>
      </c>
      <c r="W413" s="200" t="s">
        <v>111</v>
      </c>
      <c r="X413" s="217" t="s">
        <v>5538</v>
      </c>
      <c r="Y413" s="190"/>
      <c r="Z413" s="207"/>
      <c r="AA413" s="201"/>
      <c r="AB413" s="191"/>
      <c r="AC413" s="190"/>
      <c r="AD413" s="190"/>
      <c r="AE413" s="190"/>
      <c r="AF413" s="190"/>
      <c r="AG413" s="190"/>
      <c r="AH413" s="190"/>
      <c r="AI413" s="190"/>
      <c r="AJ413" s="190"/>
      <c r="AK413" s="190"/>
      <c r="AL413" s="190"/>
      <c r="AM413" s="404" t="s">
        <v>4239</v>
      </c>
      <c r="AN413" s="189"/>
      <c r="AO413" s="193"/>
      <c r="AP413" s="193"/>
      <c r="AQ413" s="190"/>
      <c r="AR413" s="190"/>
      <c r="AS413" s="190"/>
      <c r="AT413" s="190"/>
      <c r="AU413" s="193"/>
      <c r="AV413" s="193"/>
      <c r="AW413" s="505"/>
      <c r="AX413" s="200"/>
      <c r="AY413" s="190"/>
      <c r="AZ413" s="203">
        <v>1800000</v>
      </c>
      <c r="BA413" s="203">
        <v>0</v>
      </c>
      <c r="BB413" s="376">
        <v>36000</v>
      </c>
      <c r="BC413" s="203"/>
      <c r="BD413" s="203"/>
      <c r="BE413" s="203"/>
      <c r="BF413" s="203"/>
      <c r="BG413" s="203"/>
      <c r="BH413" s="203"/>
      <c r="BI413" s="203"/>
      <c r="BJ413" s="203"/>
      <c r="BK413" s="203"/>
      <c r="BL413" s="203"/>
      <c r="BM413" s="203"/>
      <c r="BN413" s="203"/>
      <c r="BO413" s="203"/>
      <c r="BP413" s="203"/>
      <c r="BQ413" s="203"/>
      <c r="BR413" s="203"/>
      <c r="BS413" s="203"/>
      <c r="BT413" s="191"/>
      <c r="BU413" s="190"/>
      <c r="BV413" s="186">
        <v>0</v>
      </c>
      <c r="BW413" s="186">
        <v>0</v>
      </c>
      <c r="BX413" s="186">
        <f t="shared" si="66"/>
        <v>0</v>
      </c>
      <c r="BY413" s="263"/>
      <c r="BZ413" s="190"/>
      <c r="CA413" s="397"/>
      <c r="CB413" s="190"/>
    </row>
    <row r="414" spans="1:80" ht="15.75" customHeight="1">
      <c r="A414" s="186">
        <f t="shared" si="67"/>
        <v>405</v>
      </c>
      <c r="B414" s="189" t="s">
        <v>163</v>
      </c>
      <c r="C414" s="334" t="s">
        <v>997</v>
      </c>
      <c r="D414" s="326" t="s">
        <v>5539</v>
      </c>
      <c r="E414" s="190" t="s">
        <v>2696</v>
      </c>
      <c r="F414" s="191" t="s">
        <v>12</v>
      </c>
      <c r="G414" s="186" t="s">
        <v>3186</v>
      </c>
      <c r="H414" s="186" t="s">
        <v>3215</v>
      </c>
      <c r="I414" s="202" t="s">
        <v>176</v>
      </c>
      <c r="J414" s="186" t="s">
        <v>5540</v>
      </c>
      <c r="K414" s="186" t="s">
        <v>3379</v>
      </c>
      <c r="L414" s="190" t="s">
        <v>3379</v>
      </c>
      <c r="M414" s="193" t="s">
        <v>85</v>
      </c>
      <c r="N414" s="212"/>
      <c r="O414" s="194"/>
      <c r="P414" s="492"/>
      <c r="Q414" s="196" t="str">
        <f t="shared" ca="1" si="63"/>
        <v>122 Tahun 2 Bulan</v>
      </c>
      <c r="R414" s="190"/>
      <c r="S414" s="206">
        <v>43595</v>
      </c>
      <c r="T414" s="198" t="str">
        <f t="shared" ref="T414:T415" ca="1" si="69">INT((NOW()-S414)/365)&amp;"Tahun"</f>
        <v>2Tahun</v>
      </c>
      <c r="U414" s="199" t="str">
        <f t="shared" ref="U414:U415" ca="1" si="70">INT(MOD((NOW()-S414),365)/30)&amp;"Bulan"</f>
        <v>10Bulan</v>
      </c>
      <c r="V414" s="186" t="s">
        <v>3379</v>
      </c>
      <c r="W414" s="200"/>
      <c r="X414" s="217"/>
      <c r="Y414" s="190" t="s">
        <v>5541</v>
      </c>
      <c r="Z414" s="207"/>
      <c r="AA414" s="201"/>
      <c r="AB414" s="191"/>
      <c r="AC414" s="190"/>
      <c r="AD414" s="190"/>
      <c r="AE414" s="190"/>
      <c r="AF414" s="190"/>
      <c r="AG414" s="190"/>
      <c r="AH414" s="190"/>
      <c r="AI414" s="190"/>
      <c r="AJ414" s="190"/>
      <c r="AK414" s="190"/>
      <c r="AL414" s="190"/>
      <c r="AM414" s="582"/>
      <c r="AN414" s="189"/>
      <c r="AO414" s="193"/>
      <c r="AP414" s="193"/>
      <c r="AQ414" s="190"/>
      <c r="AR414" s="190"/>
      <c r="AS414" s="190"/>
      <c r="AT414" s="190"/>
      <c r="AU414" s="193"/>
      <c r="AV414" s="193"/>
      <c r="AW414" s="505"/>
      <c r="AX414" s="200"/>
      <c r="AY414" s="190"/>
      <c r="AZ414" s="531"/>
      <c r="BA414" s="203"/>
      <c r="BB414" s="583"/>
      <c r="BC414" s="203"/>
      <c r="BD414" s="203"/>
      <c r="BE414" s="203"/>
      <c r="BF414" s="203"/>
      <c r="BG414" s="203"/>
      <c r="BH414" s="203"/>
      <c r="BI414" s="203"/>
      <c r="BJ414" s="203"/>
      <c r="BK414" s="203"/>
      <c r="BL414" s="203"/>
      <c r="BM414" s="203"/>
      <c r="BN414" s="203"/>
      <c r="BO414" s="203"/>
      <c r="BP414" s="203"/>
      <c r="BQ414" s="203"/>
      <c r="BR414" s="203"/>
      <c r="BS414" s="203"/>
      <c r="BT414" s="191"/>
      <c r="BU414" s="190"/>
      <c r="BV414" s="186"/>
      <c r="BW414" s="186"/>
      <c r="BX414" s="186"/>
      <c r="BY414" s="263"/>
      <c r="BZ414" s="190"/>
      <c r="CA414" s="397"/>
      <c r="CB414" s="190"/>
    </row>
    <row r="415" spans="1:80" ht="15.75" customHeight="1">
      <c r="A415" s="186">
        <f t="shared" si="67"/>
        <v>406</v>
      </c>
      <c r="B415" s="189" t="s">
        <v>163</v>
      </c>
      <c r="C415" s="228" t="s">
        <v>4993</v>
      </c>
      <c r="D415" s="326" t="s">
        <v>5125</v>
      </c>
      <c r="E415" s="190" t="s">
        <v>2650</v>
      </c>
      <c r="F415" s="191" t="s">
        <v>12</v>
      </c>
      <c r="G415" s="186" t="s">
        <v>3186</v>
      </c>
      <c r="H415" s="186" t="s">
        <v>1015</v>
      </c>
      <c r="I415" s="202" t="s">
        <v>176</v>
      </c>
      <c r="J415" s="186" t="s">
        <v>1015</v>
      </c>
      <c r="K415" s="192" t="s">
        <v>1212</v>
      </c>
      <c r="L415" s="190" t="s">
        <v>412</v>
      </c>
      <c r="M415" s="193" t="s">
        <v>85</v>
      </c>
      <c r="N415" s="212"/>
      <c r="O415" s="194"/>
      <c r="P415" s="492"/>
      <c r="Q415" s="196" t="str">
        <f t="shared" ca="1" si="63"/>
        <v>122 Tahun 2 Bulan</v>
      </c>
      <c r="R415" s="190"/>
      <c r="S415" s="206">
        <v>44492</v>
      </c>
      <c r="T415" s="198" t="str">
        <f t="shared" ca="1" si="69"/>
        <v>0Tahun</v>
      </c>
      <c r="U415" s="199" t="str">
        <f t="shared" ca="1" si="70"/>
        <v>4Bulan</v>
      </c>
      <c r="V415" s="186" t="s">
        <v>73</v>
      </c>
      <c r="W415" s="200" t="s">
        <v>251</v>
      </c>
      <c r="X415" s="217"/>
      <c r="Y415" s="190"/>
      <c r="Z415" s="207"/>
      <c r="AA415" s="201"/>
      <c r="AB415" s="191"/>
      <c r="AC415" s="190"/>
      <c r="AD415" s="190"/>
      <c r="AE415" s="190"/>
      <c r="AF415" s="190"/>
      <c r="AG415" s="190"/>
      <c r="AH415" s="190"/>
      <c r="AI415" s="190"/>
      <c r="AJ415" s="190"/>
      <c r="AK415" s="190"/>
      <c r="AL415" s="190"/>
      <c r="AM415" s="539" t="s">
        <v>5135</v>
      </c>
      <c r="AN415" s="189"/>
      <c r="AO415" s="193"/>
      <c r="AP415" s="193"/>
      <c r="AQ415" s="190"/>
      <c r="AR415" s="190"/>
      <c r="AS415" s="190"/>
      <c r="AT415" s="190"/>
      <c r="AU415" s="193"/>
      <c r="AV415" s="193"/>
      <c r="AW415" s="505"/>
      <c r="AX415" s="200"/>
      <c r="AY415" s="190"/>
      <c r="AZ415" s="536">
        <v>1350000</v>
      </c>
      <c r="BA415" s="203">
        <f t="shared" si="68"/>
        <v>390000</v>
      </c>
      <c r="BB415" s="531"/>
      <c r="BC415" s="203"/>
      <c r="BD415" s="203"/>
      <c r="BE415" s="203"/>
      <c r="BF415" s="203"/>
      <c r="BG415" s="203"/>
      <c r="BH415" s="203"/>
      <c r="BI415" s="203"/>
      <c r="BJ415" s="203"/>
      <c r="BK415" s="203"/>
      <c r="BL415" s="203"/>
      <c r="BM415" s="203"/>
      <c r="BN415" s="203"/>
      <c r="BO415" s="203"/>
      <c r="BP415" s="203"/>
      <c r="BQ415" s="203"/>
      <c r="BR415" s="203"/>
      <c r="BS415" s="203"/>
      <c r="BT415" s="191"/>
      <c r="BU415" s="190"/>
      <c r="BV415" s="186"/>
      <c r="BW415" s="186"/>
      <c r="BX415" s="186"/>
      <c r="BY415" s="263"/>
      <c r="BZ415" s="190"/>
      <c r="CA415" s="397"/>
      <c r="CB415" s="190"/>
    </row>
    <row r="416" spans="1:80" ht="15.75" customHeight="1">
      <c r="A416" s="186">
        <f t="shared" si="67"/>
        <v>407</v>
      </c>
      <c r="B416" s="189" t="s">
        <v>163</v>
      </c>
      <c r="C416" s="216" t="s">
        <v>1288</v>
      </c>
      <c r="D416" s="320" t="s">
        <v>1289</v>
      </c>
      <c r="E416" s="190" t="s">
        <v>2697</v>
      </c>
      <c r="F416" s="191" t="s">
        <v>12</v>
      </c>
      <c r="G416" s="186" t="s">
        <v>3186</v>
      </c>
      <c r="H416" s="197" t="s">
        <v>174</v>
      </c>
      <c r="I416" s="202" t="s">
        <v>176</v>
      </c>
      <c r="J416" s="197" t="s">
        <v>174</v>
      </c>
      <c r="K416" s="192" t="s">
        <v>1212</v>
      </c>
      <c r="L416" s="190" t="s">
        <v>412</v>
      </c>
      <c r="M416" s="193" t="s">
        <v>85</v>
      </c>
      <c r="N416" s="212" t="s">
        <v>2604</v>
      </c>
      <c r="O416" s="194" t="s">
        <v>1290</v>
      </c>
      <c r="P416" s="492">
        <v>34739</v>
      </c>
      <c r="Q416" s="196" t="str">
        <f t="shared" ca="1" si="63"/>
        <v>27 Tahun 1 Bulan</v>
      </c>
      <c r="R416" s="190"/>
      <c r="S416" s="206">
        <v>43517</v>
      </c>
      <c r="T416" s="198" t="str">
        <f t="shared" ref="T416:T451" ca="1" si="71">INT((NOW()-S416)/365)&amp;"Tahun"</f>
        <v>3Tahun</v>
      </c>
      <c r="U416" s="199" t="str">
        <f t="shared" ref="U416:U451" ca="1" si="72">INT(MOD((NOW()-S416),365)/30)&amp;"Bulan"</f>
        <v>0Bulan</v>
      </c>
      <c r="V416" s="186" t="s">
        <v>73</v>
      </c>
      <c r="W416" s="200" t="s">
        <v>1291</v>
      </c>
      <c r="X416" s="217"/>
      <c r="Y416" s="190"/>
      <c r="Z416" s="207" t="s">
        <v>1292</v>
      </c>
      <c r="AA416" s="201" t="s">
        <v>1293</v>
      </c>
      <c r="AB416" s="191" t="s">
        <v>76</v>
      </c>
      <c r="AC416" s="190"/>
      <c r="AD416" s="190"/>
      <c r="AE416" s="190"/>
      <c r="AF416" s="190"/>
      <c r="AG416" s="190"/>
      <c r="AH416" s="190"/>
      <c r="AI416" s="190"/>
      <c r="AJ416" s="190"/>
      <c r="AK416" s="190"/>
      <c r="AL416" s="190"/>
      <c r="AM416" s="229" t="s">
        <v>4223</v>
      </c>
      <c r="AN416" s="189"/>
      <c r="AO416" s="193"/>
      <c r="AP416" s="193"/>
      <c r="AQ416" s="190"/>
      <c r="AR416" s="190"/>
      <c r="AS416" s="190"/>
      <c r="AT416" s="190"/>
      <c r="AU416" s="193"/>
      <c r="AV416" s="193"/>
      <c r="AW416" s="505" t="s">
        <v>1294</v>
      </c>
      <c r="AX416" s="200" t="s">
        <v>78</v>
      </c>
      <c r="AY416" s="190"/>
      <c r="AZ416" s="310">
        <v>1629850</v>
      </c>
      <c r="BA416" s="203">
        <f t="shared" si="68"/>
        <v>390000</v>
      </c>
      <c r="BB416" s="376">
        <v>32597</v>
      </c>
      <c r="BC416" s="203"/>
      <c r="BD416" s="203"/>
      <c r="BE416" s="203"/>
      <c r="BF416" s="203"/>
      <c r="BG416" s="203">
        <v>200000</v>
      </c>
      <c r="BH416" s="203"/>
      <c r="BI416" s="203"/>
      <c r="BJ416" s="203"/>
      <c r="BK416" s="203"/>
      <c r="BL416" s="203"/>
      <c r="BM416" s="203"/>
      <c r="BN416" s="203"/>
      <c r="BO416" s="203"/>
      <c r="BP416" s="203"/>
      <c r="BQ416" s="203"/>
      <c r="BR416" s="203"/>
      <c r="BS416" s="203"/>
      <c r="BT416" s="191"/>
      <c r="BU416" s="190"/>
      <c r="BV416" s="186">
        <v>12</v>
      </c>
      <c r="BW416" s="186">
        <v>6</v>
      </c>
      <c r="BX416" s="186">
        <f t="shared" si="66"/>
        <v>6</v>
      </c>
      <c r="BY416" s="186">
        <v>12</v>
      </c>
      <c r="BZ416" s="190"/>
      <c r="CA416" s="397" t="s">
        <v>4233</v>
      </c>
      <c r="CB416" s="190"/>
    </row>
    <row r="417" spans="1:90" ht="15.75" customHeight="1">
      <c r="A417" s="186">
        <f t="shared" si="67"/>
        <v>408</v>
      </c>
      <c r="B417" s="189" t="s">
        <v>163</v>
      </c>
      <c r="C417" s="216" t="s">
        <v>395</v>
      </c>
      <c r="D417" s="320" t="s">
        <v>396</v>
      </c>
      <c r="E417" s="190" t="s">
        <v>2669</v>
      </c>
      <c r="F417" s="191" t="s">
        <v>12</v>
      </c>
      <c r="G417" s="186" t="s">
        <v>3186</v>
      </c>
      <c r="H417" s="186" t="s">
        <v>98</v>
      </c>
      <c r="I417" s="202" t="s">
        <v>99</v>
      </c>
      <c r="J417" s="191" t="s">
        <v>99</v>
      </c>
      <c r="K417" s="192" t="s">
        <v>1212</v>
      </c>
      <c r="L417" s="190" t="s">
        <v>412</v>
      </c>
      <c r="M417" s="193" t="s">
        <v>85</v>
      </c>
      <c r="N417" s="212" t="s">
        <v>2604</v>
      </c>
      <c r="O417" s="194" t="s">
        <v>397</v>
      </c>
      <c r="P417" s="492">
        <v>36002</v>
      </c>
      <c r="Q417" s="196" t="str">
        <f t="shared" ca="1" si="63"/>
        <v>23 Tahun 7 Bulan</v>
      </c>
      <c r="R417" s="190"/>
      <c r="S417" s="206">
        <v>43739</v>
      </c>
      <c r="T417" s="198" t="str">
        <f t="shared" ca="1" si="71"/>
        <v>2Tahun</v>
      </c>
      <c r="U417" s="199" t="str">
        <f t="shared" ca="1" si="72"/>
        <v>5Bulan</v>
      </c>
      <c r="V417" s="186" t="s">
        <v>73</v>
      </c>
      <c r="W417" s="189" t="s">
        <v>1</v>
      </c>
      <c r="X417" s="217"/>
      <c r="Y417" s="190"/>
      <c r="Z417" s="207" t="s">
        <v>398</v>
      </c>
      <c r="AA417" s="208" t="s">
        <v>399</v>
      </c>
      <c r="AB417" s="191" t="s">
        <v>76</v>
      </c>
      <c r="AC417" s="190"/>
      <c r="AD417" s="190"/>
      <c r="AE417" s="190"/>
      <c r="AF417" s="190"/>
      <c r="AG417" s="190"/>
      <c r="AH417" s="190"/>
      <c r="AI417" s="190"/>
      <c r="AJ417" s="190"/>
      <c r="AK417" s="190"/>
      <c r="AL417" s="190"/>
      <c r="AM417" s="229" t="s">
        <v>4224</v>
      </c>
      <c r="AN417" s="189"/>
      <c r="AO417" s="193"/>
      <c r="AP417" s="193"/>
      <c r="AQ417" s="190"/>
      <c r="AR417" s="190"/>
      <c r="AS417" s="190"/>
      <c r="AT417" s="190"/>
      <c r="AU417" s="193"/>
      <c r="AV417" s="193"/>
      <c r="AW417" s="505" t="s">
        <v>400</v>
      </c>
      <c r="AX417" s="207" t="s">
        <v>401</v>
      </c>
      <c r="AY417" s="190"/>
      <c r="AZ417" s="376">
        <v>1121300</v>
      </c>
      <c r="BA417" s="203">
        <f t="shared" si="68"/>
        <v>390000</v>
      </c>
      <c r="BB417" s="376">
        <v>22426</v>
      </c>
      <c r="BC417" s="203"/>
      <c r="BD417" s="203"/>
      <c r="BE417" s="203"/>
      <c r="BF417" s="203"/>
      <c r="BG417" s="203"/>
      <c r="BH417" s="203"/>
      <c r="BI417" s="203"/>
      <c r="BJ417" s="203"/>
      <c r="BK417" s="203"/>
      <c r="BL417" s="203"/>
      <c r="BM417" s="203"/>
      <c r="BN417" s="203"/>
      <c r="BO417" s="203"/>
      <c r="BP417" s="203"/>
      <c r="BQ417" s="203"/>
      <c r="BR417" s="203"/>
      <c r="BS417" s="203"/>
      <c r="BT417" s="191"/>
      <c r="BU417" s="190"/>
      <c r="BV417" s="186">
        <v>12</v>
      </c>
      <c r="BW417" s="186">
        <v>0</v>
      </c>
      <c r="BX417" s="186">
        <f t="shared" si="66"/>
        <v>12</v>
      </c>
      <c r="BY417" s="186">
        <v>12</v>
      </c>
      <c r="BZ417" s="190"/>
      <c r="CA417" s="397" t="s">
        <v>4233</v>
      </c>
      <c r="CB417" s="190"/>
    </row>
    <row r="418" spans="1:90" ht="15.75" customHeight="1">
      <c r="A418" s="186">
        <f t="shared" si="67"/>
        <v>409</v>
      </c>
      <c r="B418" s="189" t="s">
        <v>163</v>
      </c>
      <c r="C418" s="144" t="s">
        <v>5140</v>
      </c>
      <c r="D418" s="542" t="s">
        <v>762</v>
      </c>
      <c r="E418" s="190" t="s">
        <v>2695</v>
      </c>
      <c r="F418" s="191" t="s">
        <v>12</v>
      </c>
      <c r="G418" s="186" t="s">
        <v>3186</v>
      </c>
      <c r="H418" s="186" t="s">
        <v>98</v>
      </c>
      <c r="I418" s="202" t="s">
        <v>99</v>
      </c>
      <c r="J418" s="191" t="s">
        <v>99</v>
      </c>
      <c r="K418" s="192" t="s">
        <v>1212</v>
      </c>
      <c r="L418" s="190" t="s">
        <v>412</v>
      </c>
      <c r="M418" s="193" t="s">
        <v>85</v>
      </c>
      <c r="N418" s="212" t="s">
        <v>2604</v>
      </c>
      <c r="O418" s="194" t="s">
        <v>763</v>
      </c>
      <c r="P418" s="492">
        <v>35204</v>
      </c>
      <c r="Q418" s="196" t="str">
        <f t="shared" ca="1" si="63"/>
        <v>25 Tahun 9 Bulan</v>
      </c>
      <c r="R418" s="190"/>
      <c r="S418" s="206">
        <v>43517</v>
      </c>
      <c r="T418" s="198" t="str">
        <f t="shared" ca="1" si="71"/>
        <v>3Tahun</v>
      </c>
      <c r="U418" s="199" t="str">
        <f t="shared" ca="1" si="72"/>
        <v>0Bulan</v>
      </c>
      <c r="V418" s="186" t="s">
        <v>73</v>
      </c>
      <c r="W418" s="200" t="s">
        <v>764</v>
      </c>
      <c r="X418" s="217"/>
      <c r="Y418" s="190"/>
      <c r="Z418" s="207" t="s">
        <v>765</v>
      </c>
      <c r="AA418" s="201" t="s">
        <v>766</v>
      </c>
      <c r="AB418" s="191" t="s">
        <v>354</v>
      </c>
      <c r="AC418" s="190"/>
      <c r="AD418" s="190"/>
      <c r="AE418" s="190"/>
      <c r="AF418" s="190"/>
      <c r="AG418" s="190"/>
      <c r="AH418" s="190"/>
      <c r="AI418" s="190"/>
      <c r="AJ418" s="190"/>
      <c r="AK418" s="190"/>
      <c r="AL418" s="190"/>
      <c r="AM418" s="229" t="s">
        <v>4225</v>
      </c>
      <c r="AN418" s="189"/>
      <c r="AO418" s="193"/>
      <c r="AP418" s="193"/>
      <c r="AQ418" s="190"/>
      <c r="AR418" s="190"/>
      <c r="AS418" s="190"/>
      <c r="AT418" s="190"/>
      <c r="AU418" s="193"/>
      <c r="AV418" s="193"/>
      <c r="AW418" s="506" t="s">
        <v>767</v>
      </c>
      <c r="AX418" s="200" t="s">
        <v>78</v>
      </c>
      <c r="AY418" s="190"/>
      <c r="AZ418" s="376">
        <v>1223850</v>
      </c>
      <c r="BA418" s="203">
        <f t="shared" si="68"/>
        <v>390000</v>
      </c>
      <c r="BB418" s="376">
        <v>24477</v>
      </c>
      <c r="BC418" s="203"/>
      <c r="BD418" s="203"/>
      <c r="BE418" s="203"/>
      <c r="BF418" s="203"/>
      <c r="BG418" s="203"/>
      <c r="BH418" s="203"/>
      <c r="BI418" s="203"/>
      <c r="BJ418" s="203"/>
      <c r="BK418" s="203"/>
      <c r="BL418" s="203"/>
      <c r="BM418" s="203"/>
      <c r="BN418" s="203"/>
      <c r="BO418" s="203"/>
      <c r="BP418" s="203"/>
      <c r="BQ418" s="203"/>
      <c r="BR418" s="203"/>
      <c r="BS418" s="203"/>
      <c r="BT418" s="191"/>
      <c r="BU418" s="190"/>
      <c r="BV418" s="186">
        <v>12</v>
      </c>
      <c r="BW418" s="186">
        <v>3</v>
      </c>
      <c r="BX418" s="186">
        <f t="shared" si="66"/>
        <v>9</v>
      </c>
      <c r="BY418" s="186">
        <v>12</v>
      </c>
      <c r="BZ418" s="190"/>
      <c r="CA418" s="397" t="s">
        <v>4233</v>
      </c>
      <c r="CB418" s="190"/>
    </row>
    <row r="419" spans="1:90" ht="15.75" customHeight="1">
      <c r="A419" s="186">
        <f t="shared" si="67"/>
        <v>410</v>
      </c>
      <c r="B419" s="189" t="s">
        <v>163</v>
      </c>
      <c r="C419" s="228" t="s">
        <v>2744</v>
      </c>
      <c r="D419" s="320" t="s">
        <v>1936</v>
      </c>
      <c r="E419" s="190" t="s">
        <v>2729</v>
      </c>
      <c r="F419" s="191" t="s">
        <v>12</v>
      </c>
      <c r="G419" s="186" t="s">
        <v>3186</v>
      </c>
      <c r="H419" s="186" t="s">
        <v>4439</v>
      </c>
      <c r="I419" s="186" t="s">
        <v>122</v>
      </c>
      <c r="J419" s="186" t="s">
        <v>227</v>
      </c>
      <c r="K419" s="186" t="s">
        <v>1212</v>
      </c>
      <c r="L419" s="190" t="s">
        <v>412</v>
      </c>
      <c r="M419" s="202" t="s">
        <v>85</v>
      </c>
      <c r="N419" s="212" t="s">
        <v>2604</v>
      </c>
      <c r="O419" s="193"/>
      <c r="P419" s="491"/>
      <c r="Q419" s="196" t="str">
        <f t="shared" ca="1" si="63"/>
        <v>122 Tahun 2 Bulan</v>
      </c>
      <c r="R419" s="239">
        <v>44343</v>
      </c>
      <c r="S419" s="239">
        <v>44343</v>
      </c>
      <c r="T419" s="198" t="str">
        <f t="shared" ca="1" si="71"/>
        <v>0Tahun</v>
      </c>
      <c r="U419" s="199" t="str">
        <f t="shared" ca="1" si="72"/>
        <v>9Bulan</v>
      </c>
      <c r="V419" s="186" t="s">
        <v>73</v>
      </c>
      <c r="W419" s="209"/>
      <c r="X419" s="217"/>
      <c r="Y419" s="190"/>
      <c r="Z419" s="190" t="s">
        <v>1937</v>
      </c>
      <c r="AA419" s="243"/>
      <c r="AB419" s="191" t="s">
        <v>76</v>
      </c>
      <c r="AC419" s="190"/>
      <c r="AD419" s="190"/>
      <c r="AE419" s="190"/>
      <c r="AF419" s="190"/>
      <c r="AG419" s="190"/>
      <c r="AH419" s="190"/>
      <c r="AI419" s="190"/>
      <c r="AJ419" s="190"/>
      <c r="AK419" s="190"/>
      <c r="AL419" s="190"/>
      <c r="AM419" s="217" t="s">
        <v>2966</v>
      </c>
      <c r="AN419" s="189"/>
      <c r="AO419" s="223"/>
      <c r="AP419" s="223"/>
      <c r="AQ419" s="190"/>
      <c r="AR419" s="190"/>
      <c r="AS419" s="190"/>
      <c r="AT419" s="190"/>
      <c r="AU419" s="223"/>
      <c r="AV419" s="223"/>
      <c r="AW419" s="509" t="s">
        <v>1938</v>
      </c>
      <c r="AX419" s="223"/>
      <c r="AY419" s="190"/>
      <c r="AZ419" s="203">
        <v>1700000</v>
      </c>
      <c r="BA419" s="203">
        <f t="shared" si="68"/>
        <v>390000</v>
      </c>
      <c r="BB419" s="203"/>
      <c r="BC419" s="203"/>
      <c r="BD419" s="203"/>
      <c r="BE419" s="203"/>
      <c r="BF419" s="203"/>
      <c r="BG419" s="203"/>
      <c r="BH419" s="203"/>
      <c r="BI419" s="203"/>
      <c r="BJ419" s="203"/>
      <c r="BK419" s="203"/>
      <c r="BL419" s="203"/>
      <c r="BM419" s="203"/>
      <c r="BN419" s="203"/>
      <c r="BO419" s="203"/>
      <c r="BP419" s="203"/>
      <c r="BQ419" s="203"/>
      <c r="BR419" s="203"/>
      <c r="BS419" s="203"/>
      <c r="BT419" s="186"/>
      <c r="BU419" s="190"/>
      <c r="BV419" s="186">
        <v>0</v>
      </c>
      <c r="BW419" s="186">
        <v>0</v>
      </c>
      <c r="BX419" s="186">
        <f t="shared" si="66"/>
        <v>0</v>
      </c>
      <c r="BY419" s="186">
        <f>12-4</f>
        <v>8</v>
      </c>
      <c r="BZ419" s="190"/>
      <c r="CA419" s="397" t="s">
        <v>4233</v>
      </c>
      <c r="CB419" s="190"/>
    </row>
    <row r="420" spans="1:90" ht="15.75" customHeight="1">
      <c r="A420" s="186">
        <f t="shared" si="67"/>
        <v>411</v>
      </c>
      <c r="B420" s="189" t="s">
        <v>163</v>
      </c>
      <c r="C420" s="228" t="s">
        <v>4294</v>
      </c>
      <c r="D420" s="247" t="s">
        <v>4727</v>
      </c>
      <c r="E420" s="190" t="s">
        <v>2698</v>
      </c>
      <c r="F420" s="192" t="s">
        <v>12</v>
      </c>
      <c r="G420" s="186" t="s">
        <v>3186</v>
      </c>
      <c r="H420" s="186" t="s">
        <v>273</v>
      </c>
      <c r="I420" s="202" t="s">
        <v>122</v>
      </c>
      <c r="J420" s="192" t="s">
        <v>272</v>
      </c>
      <c r="K420" s="186" t="s">
        <v>1212</v>
      </c>
      <c r="L420" s="190" t="s">
        <v>412</v>
      </c>
      <c r="M420" s="202" t="s">
        <v>70</v>
      </c>
      <c r="N420" s="193"/>
      <c r="O420" s="193"/>
      <c r="P420" s="491"/>
      <c r="Q420" s="196" t="str">
        <f t="shared" ca="1" si="63"/>
        <v>122 Tahun 2 Bulan</v>
      </c>
      <c r="R420" s="190"/>
      <c r="S420" s="222">
        <v>43896</v>
      </c>
      <c r="T420" s="198" t="str">
        <f t="shared" ca="1" si="71"/>
        <v>2Tahun</v>
      </c>
      <c r="U420" s="199" t="str">
        <f t="shared" ca="1" si="72"/>
        <v>0Bulan</v>
      </c>
      <c r="V420" s="186" t="s">
        <v>73</v>
      </c>
      <c r="W420" s="209"/>
      <c r="X420" s="217"/>
      <c r="Y420" s="190"/>
      <c r="Z420" s="207"/>
      <c r="AA420" s="243"/>
      <c r="AB420" s="202" t="s">
        <v>76</v>
      </c>
      <c r="AC420" s="190"/>
      <c r="AD420" s="190"/>
      <c r="AE420" s="190"/>
      <c r="AF420" s="190"/>
      <c r="AG420" s="190"/>
      <c r="AH420" s="190"/>
      <c r="AI420" s="190"/>
      <c r="AJ420" s="190"/>
      <c r="AK420" s="190"/>
      <c r="AL420" s="190"/>
      <c r="AM420" s="503" t="s">
        <v>4240</v>
      </c>
      <c r="AN420" s="189"/>
      <c r="AO420" s="223"/>
      <c r="AP420" s="223"/>
      <c r="AQ420" s="190"/>
      <c r="AR420" s="190"/>
      <c r="AS420" s="190"/>
      <c r="AT420" s="190"/>
      <c r="AU420" s="223"/>
      <c r="AV420" s="223"/>
      <c r="AW420" s="508"/>
      <c r="AX420" s="223"/>
      <c r="AY420" s="190"/>
      <c r="AZ420" s="203">
        <v>1410000</v>
      </c>
      <c r="BA420" s="203">
        <f t="shared" si="68"/>
        <v>390000</v>
      </c>
      <c r="BB420" s="376">
        <v>28200</v>
      </c>
      <c r="BC420" s="203"/>
      <c r="BD420" s="203"/>
      <c r="BE420" s="203"/>
      <c r="BF420" s="203"/>
      <c r="BG420" s="203"/>
      <c r="BH420" s="203"/>
      <c r="BI420" s="203"/>
      <c r="BJ420" s="203"/>
      <c r="BK420" s="203"/>
      <c r="BL420" s="203"/>
      <c r="BM420" s="203"/>
      <c r="BN420" s="203"/>
      <c r="BO420" s="203"/>
      <c r="BP420" s="203"/>
      <c r="BQ420" s="203"/>
      <c r="BR420" s="203"/>
      <c r="BS420" s="203"/>
      <c r="BT420" s="191"/>
      <c r="BU420" s="190"/>
      <c r="BV420" s="186">
        <v>0</v>
      </c>
      <c r="BW420" s="186">
        <v>0</v>
      </c>
      <c r="BX420" s="186">
        <f t="shared" si="66"/>
        <v>0</v>
      </c>
      <c r="BY420" s="186">
        <v>12</v>
      </c>
      <c r="BZ420" s="190"/>
      <c r="CA420" s="397" t="s">
        <v>4233</v>
      </c>
      <c r="CB420" s="190"/>
    </row>
    <row r="421" spans="1:90" ht="15.75" customHeight="1">
      <c r="A421" s="186">
        <f t="shared" si="67"/>
        <v>412</v>
      </c>
      <c r="B421" s="189" t="s">
        <v>163</v>
      </c>
      <c r="C421" s="334" t="s">
        <v>997</v>
      </c>
      <c r="D421" s="320" t="s">
        <v>4236</v>
      </c>
      <c r="E421" s="190" t="s">
        <v>4237</v>
      </c>
      <c r="F421" s="192" t="s">
        <v>12</v>
      </c>
      <c r="G421" s="186" t="s">
        <v>3186</v>
      </c>
      <c r="H421" s="186" t="s">
        <v>273</v>
      </c>
      <c r="I421" s="202" t="s">
        <v>122</v>
      </c>
      <c r="J421" s="192" t="s">
        <v>272</v>
      </c>
      <c r="K421" s="192" t="s">
        <v>5138</v>
      </c>
      <c r="L421" s="190" t="s">
        <v>4238</v>
      </c>
      <c r="M421" s="202" t="s">
        <v>70</v>
      </c>
      <c r="N421" s="193"/>
      <c r="O421" s="193"/>
      <c r="P421" s="491"/>
      <c r="Q421" s="196" t="str">
        <f t="shared" ca="1" si="63"/>
        <v>122 Tahun 2 Bulan</v>
      </c>
      <c r="R421" s="190"/>
      <c r="S421" s="335"/>
      <c r="T421" s="198" t="str">
        <f t="shared" ca="1" si="71"/>
        <v>122Tahun</v>
      </c>
      <c r="U421" s="199" t="str">
        <f t="shared" ca="1" si="72"/>
        <v>3Bulan</v>
      </c>
      <c r="V421" s="186" t="s">
        <v>4238</v>
      </c>
      <c r="W421" s="209"/>
      <c r="X421" s="217"/>
      <c r="Y421" s="190"/>
      <c r="Z421" s="207"/>
      <c r="AA421" s="243"/>
      <c r="AB421" s="202"/>
      <c r="AC421" s="190"/>
      <c r="AD421" s="190"/>
      <c r="AE421" s="190"/>
      <c r="AF421" s="190"/>
      <c r="AG421" s="190"/>
      <c r="AH421" s="190"/>
      <c r="AI421" s="190"/>
      <c r="AJ421" s="190"/>
      <c r="AK421" s="190"/>
      <c r="AL421" s="190"/>
      <c r="AM421" s="504" t="s">
        <v>4241</v>
      </c>
      <c r="AN421" s="189"/>
      <c r="AO421" s="223"/>
      <c r="AP421" s="223"/>
      <c r="AQ421" s="190"/>
      <c r="AR421" s="190"/>
      <c r="AS421" s="190"/>
      <c r="AT421" s="190"/>
      <c r="AU421" s="223"/>
      <c r="AV421" s="223"/>
      <c r="AW421" s="508"/>
      <c r="AX421" s="223"/>
      <c r="AY421" s="190"/>
      <c r="AZ421" s="203">
        <v>1200000</v>
      </c>
      <c r="BA421" s="203">
        <v>0</v>
      </c>
      <c r="BB421" s="203"/>
      <c r="BC421" s="203"/>
      <c r="BD421" s="203"/>
      <c r="BE421" s="203"/>
      <c r="BF421" s="203"/>
      <c r="BG421" s="203"/>
      <c r="BH421" s="203"/>
      <c r="BI421" s="203"/>
      <c r="BJ421" s="203"/>
      <c r="BK421" s="203"/>
      <c r="BL421" s="203"/>
      <c r="BM421" s="203"/>
      <c r="BN421" s="203"/>
      <c r="BO421" s="203"/>
      <c r="BP421" s="203"/>
      <c r="BQ421" s="203"/>
      <c r="BR421" s="203"/>
      <c r="BS421" s="203"/>
      <c r="BT421" s="191"/>
      <c r="BU421" s="190"/>
      <c r="BV421" s="186">
        <v>0</v>
      </c>
      <c r="BW421" s="186">
        <v>0</v>
      </c>
      <c r="BX421" s="186">
        <f t="shared" si="66"/>
        <v>0</v>
      </c>
      <c r="BY421" s="263"/>
      <c r="BZ421" s="190"/>
      <c r="CA421" s="397"/>
      <c r="CB421" s="190"/>
    </row>
    <row r="422" spans="1:90" ht="15.75" customHeight="1">
      <c r="A422" s="186">
        <f t="shared" si="67"/>
        <v>413</v>
      </c>
      <c r="B422" s="187" t="s">
        <v>285</v>
      </c>
      <c r="C422" s="334" t="s">
        <v>997</v>
      </c>
      <c r="D422" s="320" t="s">
        <v>5546</v>
      </c>
      <c r="E422" s="190" t="s">
        <v>5546</v>
      </c>
      <c r="F422" s="192" t="s">
        <v>12</v>
      </c>
      <c r="G422" s="186" t="s">
        <v>3187</v>
      </c>
      <c r="H422" s="186" t="s">
        <v>9</v>
      </c>
      <c r="I422" s="186" t="s">
        <v>446</v>
      </c>
      <c r="J422" s="192" t="s">
        <v>447</v>
      </c>
      <c r="K422" s="192" t="s">
        <v>3379</v>
      </c>
      <c r="L422" s="190" t="s">
        <v>4707</v>
      </c>
      <c r="M422" s="202" t="s">
        <v>85</v>
      </c>
      <c r="N422" s="193"/>
      <c r="O422" s="193"/>
      <c r="P422" s="491"/>
      <c r="Q422" s="196" t="str">
        <f t="shared" ref="Q422:Q453" ca="1" si="73">(DATEDIF($P422,NOW(),"Y")&amp;" Tahun ")&amp;(DATEDIF($P422,NOW(),"YM")&amp;" Bulan")</f>
        <v>122 Tahun 2 Bulan</v>
      </c>
      <c r="R422" s="190"/>
      <c r="S422" s="206">
        <v>42885</v>
      </c>
      <c r="T422" s="198" t="str">
        <f t="shared" ca="1" si="71"/>
        <v>4Tahun</v>
      </c>
      <c r="U422" s="199" t="str">
        <f t="shared" ca="1" si="72"/>
        <v>9Bulan</v>
      </c>
      <c r="V422" s="186" t="s">
        <v>3379</v>
      </c>
      <c r="W422" s="189" t="s">
        <v>448</v>
      </c>
      <c r="X422" s="217" t="s">
        <v>5547</v>
      </c>
      <c r="Y422" s="190"/>
      <c r="Z422" s="207"/>
      <c r="AA422" s="243"/>
      <c r="AB422" s="202"/>
      <c r="AC422" s="190"/>
      <c r="AD422" s="190"/>
      <c r="AE422" s="190"/>
      <c r="AF422" s="190"/>
      <c r="AG422" s="190"/>
      <c r="AH422" s="190"/>
      <c r="AI422" s="190"/>
      <c r="AJ422" s="190"/>
      <c r="AK422" s="190"/>
      <c r="AL422" s="190"/>
      <c r="AM422" s="504"/>
      <c r="AN422" s="189"/>
      <c r="AO422" s="223"/>
      <c r="AP422" s="223"/>
      <c r="AQ422" s="190"/>
      <c r="AR422" s="190"/>
      <c r="AS422" s="190"/>
      <c r="AT422" s="190"/>
      <c r="AU422" s="223"/>
      <c r="AV422" s="223"/>
      <c r="AW422" s="508"/>
      <c r="AX422" s="223"/>
      <c r="AY422" s="190"/>
      <c r="AZ422" s="203"/>
      <c r="BA422" s="203"/>
      <c r="BB422" s="203"/>
      <c r="BC422" s="203"/>
      <c r="BD422" s="203"/>
      <c r="BE422" s="203"/>
      <c r="BF422" s="203"/>
      <c r="BG422" s="203"/>
      <c r="BH422" s="203"/>
      <c r="BI422" s="203"/>
      <c r="BJ422" s="203"/>
      <c r="BK422" s="203"/>
      <c r="BL422" s="203"/>
      <c r="BM422" s="203"/>
      <c r="BN422" s="203"/>
      <c r="BO422" s="203"/>
      <c r="BP422" s="203"/>
      <c r="BQ422" s="203"/>
      <c r="BR422" s="203"/>
      <c r="BS422" s="203"/>
      <c r="BT422" s="191"/>
      <c r="BU422" s="190"/>
      <c r="BV422" s="186"/>
      <c r="BW422" s="186"/>
      <c r="BX422" s="186"/>
      <c r="BY422" s="263"/>
      <c r="BZ422" s="190"/>
      <c r="CA422" s="397"/>
      <c r="CB422" s="190"/>
    </row>
    <row r="423" spans="1:90" ht="15.75" customHeight="1">
      <c r="A423" s="186">
        <f t="shared" si="67"/>
        <v>414</v>
      </c>
      <c r="B423" s="187" t="s">
        <v>285</v>
      </c>
      <c r="C423" s="334" t="s">
        <v>997</v>
      </c>
      <c r="D423" s="327" t="s">
        <v>4045</v>
      </c>
      <c r="E423" s="190" t="s">
        <v>3204</v>
      </c>
      <c r="F423" s="192" t="s">
        <v>12</v>
      </c>
      <c r="G423" s="186" t="s">
        <v>3187</v>
      </c>
      <c r="H423" s="186" t="s">
        <v>9</v>
      </c>
      <c r="I423" s="186" t="s">
        <v>446</v>
      </c>
      <c r="J423" s="192" t="s">
        <v>447</v>
      </c>
      <c r="K423" s="192" t="s">
        <v>1212</v>
      </c>
      <c r="L423" s="190" t="s">
        <v>3206</v>
      </c>
      <c r="M423" s="202" t="s">
        <v>85</v>
      </c>
      <c r="N423" s="193" t="s">
        <v>110</v>
      </c>
      <c r="O423" s="193" t="s">
        <v>191</v>
      </c>
      <c r="P423" s="491">
        <v>31394</v>
      </c>
      <c r="Q423" s="196" t="str">
        <f t="shared" ca="1" si="73"/>
        <v>36 Tahun 2 Bulan</v>
      </c>
      <c r="R423" s="190"/>
      <c r="S423" s="222">
        <v>43466</v>
      </c>
      <c r="T423" s="198" t="str">
        <f t="shared" ca="1" si="71"/>
        <v>3Tahun</v>
      </c>
      <c r="U423" s="199" t="str">
        <f t="shared" ca="1" si="72"/>
        <v>2Bulan</v>
      </c>
      <c r="V423" s="186"/>
      <c r="W423" s="189" t="s">
        <v>448</v>
      </c>
      <c r="X423" s="217" t="s">
        <v>5548</v>
      </c>
      <c r="Y423" s="190" t="s">
        <v>5266</v>
      </c>
      <c r="Z423" s="207" t="s">
        <v>5267</v>
      </c>
      <c r="AA423" s="201" t="s">
        <v>5268</v>
      </c>
      <c r="AB423" s="202" t="s">
        <v>5028</v>
      </c>
      <c r="AC423" s="190" t="s">
        <v>5269</v>
      </c>
      <c r="AD423" s="219">
        <v>30274</v>
      </c>
      <c r="AE423" s="190" t="s">
        <v>5270</v>
      </c>
      <c r="AF423" s="219">
        <v>38788</v>
      </c>
      <c r="AG423" s="190" t="s">
        <v>5271</v>
      </c>
      <c r="AH423" s="219">
        <v>39483</v>
      </c>
      <c r="AI423" s="190"/>
      <c r="AJ423" s="190"/>
      <c r="AK423" s="190"/>
      <c r="AL423" s="190"/>
      <c r="AM423" s="209" t="s">
        <v>5272</v>
      </c>
      <c r="AN423" s="189" t="s">
        <v>5273</v>
      </c>
      <c r="AO423" s="223" t="s">
        <v>5274</v>
      </c>
      <c r="AP423" s="223" t="s">
        <v>5275</v>
      </c>
      <c r="AQ423" s="190"/>
      <c r="AR423" s="190"/>
      <c r="AS423" s="190"/>
      <c r="AT423" s="190"/>
      <c r="AU423" s="223"/>
      <c r="AV423" s="223"/>
      <c r="AW423" s="506" t="s">
        <v>5276</v>
      </c>
      <c r="AX423" s="223"/>
      <c r="AY423" s="190"/>
      <c r="AZ423" s="203"/>
      <c r="BA423" s="203"/>
      <c r="BB423" s="203"/>
      <c r="BC423" s="203"/>
      <c r="BD423" s="203"/>
      <c r="BE423" s="203"/>
      <c r="BF423" s="203"/>
      <c r="BG423" s="203"/>
      <c r="BH423" s="203"/>
      <c r="BI423" s="203"/>
      <c r="BJ423" s="203"/>
      <c r="BK423" s="203"/>
      <c r="BL423" s="203"/>
      <c r="BM423" s="203"/>
      <c r="BN423" s="203"/>
      <c r="BO423" s="203"/>
      <c r="BP423" s="203"/>
      <c r="BQ423" s="203"/>
      <c r="BR423" s="203"/>
      <c r="BS423" s="203"/>
      <c r="BT423" s="191"/>
      <c r="BU423" s="190"/>
      <c r="BV423" s="186">
        <v>0</v>
      </c>
      <c r="BW423" s="186">
        <v>0</v>
      </c>
      <c r="BX423" s="186">
        <f t="shared" si="66"/>
        <v>0</v>
      </c>
      <c r="BY423" s="263"/>
      <c r="BZ423" s="190"/>
      <c r="CA423" s="190"/>
      <c r="CB423" s="190"/>
    </row>
    <row r="424" spans="1:90" ht="15.75" customHeight="1">
      <c r="A424" s="186">
        <f t="shared" si="67"/>
        <v>415</v>
      </c>
      <c r="B424" s="187" t="s">
        <v>285</v>
      </c>
      <c r="C424" s="334" t="s">
        <v>997</v>
      </c>
      <c r="D424" s="327" t="s">
        <v>4046</v>
      </c>
      <c r="E424" s="190" t="s">
        <v>3205</v>
      </c>
      <c r="F424" s="192" t="s">
        <v>12</v>
      </c>
      <c r="G424" s="186" t="s">
        <v>3187</v>
      </c>
      <c r="H424" s="186" t="s">
        <v>9</v>
      </c>
      <c r="I424" s="186" t="s">
        <v>446</v>
      </c>
      <c r="J424" s="192" t="s">
        <v>447</v>
      </c>
      <c r="K424" s="192" t="s">
        <v>1212</v>
      </c>
      <c r="L424" s="190" t="s">
        <v>3206</v>
      </c>
      <c r="M424" s="202" t="s">
        <v>85</v>
      </c>
      <c r="N424" s="193" t="s">
        <v>110</v>
      </c>
      <c r="O424" s="193" t="s">
        <v>5284</v>
      </c>
      <c r="P424" s="491">
        <v>31739</v>
      </c>
      <c r="Q424" s="196" t="str">
        <f t="shared" ca="1" si="73"/>
        <v>35 Tahun 3 Bulan</v>
      </c>
      <c r="R424" s="190"/>
      <c r="S424" s="222">
        <v>43101</v>
      </c>
      <c r="T424" s="198" t="str">
        <f t="shared" ca="1" si="71"/>
        <v>4Tahun</v>
      </c>
      <c r="U424" s="199" t="str">
        <f t="shared" ca="1" si="72"/>
        <v>2Bulan</v>
      </c>
      <c r="V424" s="186"/>
      <c r="W424" s="189" t="s">
        <v>448</v>
      </c>
      <c r="X424" s="217" t="s">
        <v>5549</v>
      </c>
      <c r="Y424" s="190" t="s">
        <v>5283</v>
      </c>
      <c r="Z424" s="207" t="s">
        <v>5282</v>
      </c>
      <c r="AA424" s="201" t="s">
        <v>5281</v>
      </c>
      <c r="AB424" s="202" t="s">
        <v>76</v>
      </c>
      <c r="AC424" s="190" t="s">
        <v>5285</v>
      </c>
      <c r="AD424" s="190" t="s">
        <v>5286</v>
      </c>
      <c r="AE424" s="190" t="s">
        <v>5289</v>
      </c>
      <c r="AF424" s="219">
        <v>40172</v>
      </c>
      <c r="AG424" s="190" t="s">
        <v>5287</v>
      </c>
      <c r="AH424" s="190" t="s">
        <v>5288</v>
      </c>
      <c r="AI424" s="190"/>
      <c r="AJ424" s="190"/>
      <c r="AK424" s="190"/>
      <c r="AL424" s="190"/>
      <c r="AM424" s="209"/>
      <c r="AN424" s="189" t="s">
        <v>5277</v>
      </c>
      <c r="AO424" s="223" t="s">
        <v>5278</v>
      </c>
      <c r="AP424" s="223" t="s">
        <v>5279</v>
      </c>
      <c r="AQ424" s="190"/>
      <c r="AR424" s="190"/>
      <c r="AS424" s="190"/>
      <c r="AT424" s="190"/>
      <c r="AU424" s="223"/>
      <c r="AV424" s="223"/>
      <c r="AW424" s="506" t="s">
        <v>5280</v>
      </c>
      <c r="AX424" s="223"/>
      <c r="AY424" s="190"/>
      <c r="AZ424" s="203"/>
      <c r="BA424" s="203"/>
      <c r="BB424" s="203"/>
      <c r="BC424" s="203"/>
      <c r="BD424" s="203"/>
      <c r="BE424" s="203"/>
      <c r="BF424" s="203"/>
      <c r="BG424" s="203"/>
      <c r="BH424" s="203"/>
      <c r="BI424" s="203"/>
      <c r="BJ424" s="203"/>
      <c r="BK424" s="203"/>
      <c r="BL424" s="203"/>
      <c r="BM424" s="203"/>
      <c r="BN424" s="203"/>
      <c r="BO424" s="203"/>
      <c r="BP424" s="203"/>
      <c r="BQ424" s="203"/>
      <c r="BR424" s="203"/>
      <c r="BS424" s="203"/>
      <c r="BT424" s="191"/>
      <c r="BU424" s="190"/>
      <c r="BV424" s="186">
        <v>0</v>
      </c>
      <c r="BW424" s="186">
        <v>0</v>
      </c>
      <c r="BX424" s="186">
        <f t="shared" si="66"/>
        <v>0</v>
      </c>
      <c r="BY424" s="263"/>
      <c r="BZ424" s="190"/>
      <c r="CA424" s="190"/>
      <c r="CB424" s="190"/>
    </row>
    <row r="425" spans="1:90" ht="16.5" customHeight="1">
      <c r="A425" s="186">
        <f t="shared" si="67"/>
        <v>416</v>
      </c>
      <c r="B425" s="187" t="s">
        <v>285</v>
      </c>
      <c r="C425" s="342" t="s">
        <v>657</v>
      </c>
      <c r="D425" s="189" t="s">
        <v>658</v>
      </c>
      <c r="E425" s="190" t="s">
        <v>2699</v>
      </c>
      <c r="F425" s="191" t="s">
        <v>12</v>
      </c>
      <c r="G425" s="186" t="s">
        <v>3187</v>
      </c>
      <c r="H425" s="186" t="s">
        <v>3218</v>
      </c>
      <c r="I425" s="202" t="s">
        <v>176</v>
      </c>
      <c r="J425" s="186" t="s">
        <v>4715</v>
      </c>
      <c r="K425" s="186" t="s">
        <v>3379</v>
      </c>
      <c r="L425" s="190"/>
      <c r="M425" s="202" t="s">
        <v>85</v>
      </c>
      <c r="N425" s="188" t="s">
        <v>110</v>
      </c>
      <c r="O425" s="194" t="s">
        <v>191</v>
      </c>
      <c r="P425" s="492">
        <v>31232</v>
      </c>
      <c r="Q425" s="196" t="str">
        <f t="shared" ca="1" si="73"/>
        <v>36 Tahun 8 Bulan</v>
      </c>
      <c r="R425" s="190"/>
      <c r="S425" s="197">
        <v>42451</v>
      </c>
      <c r="T425" s="198" t="str">
        <f t="shared" ca="1" si="71"/>
        <v>5Tahun</v>
      </c>
      <c r="U425" s="199" t="str">
        <f t="shared" ca="1" si="72"/>
        <v>11Bulan</v>
      </c>
      <c r="V425" s="186"/>
      <c r="W425" s="200" t="s">
        <v>660</v>
      </c>
      <c r="X425" s="217"/>
      <c r="Y425" s="190"/>
      <c r="Z425" s="187" t="s">
        <v>661</v>
      </c>
      <c r="AA425" s="201" t="s">
        <v>662</v>
      </c>
      <c r="AB425" s="202" t="s">
        <v>76</v>
      </c>
      <c r="AC425" s="190"/>
      <c r="AD425" s="190"/>
      <c r="AG425" s="190"/>
      <c r="AH425" s="190"/>
      <c r="AI425" s="190"/>
      <c r="AJ425" s="190"/>
      <c r="AK425" s="190"/>
      <c r="AL425" s="190"/>
      <c r="AM425" s="187" t="s">
        <v>2967</v>
      </c>
      <c r="AN425" s="189"/>
      <c r="AO425" s="193"/>
      <c r="AP425" s="193"/>
      <c r="AQ425" s="190"/>
      <c r="AR425" s="190"/>
      <c r="AS425" s="190"/>
      <c r="AT425" s="190"/>
      <c r="AU425" s="193"/>
      <c r="AV425" s="193"/>
      <c r="AW425" s="506" t="s">
        <v>663</v>
      </c>
      <c r="AX425" s="200" t="s">
        <v>78</v>
      </c>
      <c r="AY425" s="190"/>
      <c r="AZ425" s="203"/>
      <c r="BA425" s="203"/>
      <c r="BB425" s="203"/>
      <c r="BC425" s="203"/>
      <c r="BD425" s="203"/>
      <c r="BE425" s="203"/>
      <c r="BF425" s="203"/>
      <c r="BG425" s="203"/>
      <c r="BH425" s="203"/>
      <c r="BI425" s="203"/>
      <c r="BJ425" s="203"/>
      <c r="BK425" s="203"/>
      <c r="BL425" s="203"/>
      <c r="BM425" s="203"/>
      <c r="BN425" s="203"/>
      <c r="BO425" s="203"/>
      <c r="BP425" s="203"/>
      <c r="BQ425" s="203"/>
      <c r="BR425" s="203"/>
      <c r="BS425" s="203"/>
      <c r="BT425" s="202"/>
      <c r="BU425" s="190"/>
      <c r="BV425" s="186">
        <v>12</v>
      </c>
      <c r="BW425" s="186">
        <v>0</v>
      </c>
      <c r="BX425" s="186">
        <f t="shared" si="66"/>
        <v>12</v>
      </c>
      <c r="BY425" s="186">
        <v>12</v>
      </c>
      <c r="BZ425" s="190"/>
      <c r="CA425" s="190"/>
      <c r="CB425" s="190"/>
    </row>
    <row r="426" spans="1:90" ht="15.75" customHeight="1">
      <c r="A426" s="186">
        <f t="shared" si="67"/>
        <v>417</v>
      </c>
      <c r="B426" s="187" t="s">
        <v>285</v>
      </c>
      <c r="C426" s="216" t="s">
        <v>1443</v>
      </c>
      <c r="D426" s="217" t="s">
        <v>1444</v>
      </c>
      <c r="E426" s="190" t="s">
        <v>2668</v>
      </c>
      <c r="F426" s="191" t="s">
        <v>12</v>
      </c>
      <c r="G426" s="186" t="s">
        <v>3187</v>
      </c>
      <c r="H426" s="186" t="s">
        <v>3213</v>
      </c>
      <c r="I426" s="202" t="s">
        <v>176</v>
      </c>
      <c r="J426" s="186" t="s">
        <v>3213</v>
      </c>
      <c r="K426" s="199"/>
      <c r="L426" s="190"/>
      <c r="M426" s="193" t="s">
        <v>85</v>
      </c>
      <c r="N426" s="193"/>
      <c r="O426" s="194" t="s">
        <v>1445</v>
      </c>
      <c r="P426" s="492" t="s">
        <v>1446</v>
      </c>
      <c r="Q426" s="196" t="str">
        <f t="shared" ca="1" si="73"/>
        <v>26 Tahun 10 Bulan</v>
      </c>
      <c r="R426" s="190"/>
      <c r="S426" s="338">
        <v>42961</v>
      </c>
      <c r="T426" s="198" t="str">
        <f t="shared" ca="1" si="71"/>
        <v>4Tahun</v>
      </c>
      <c r="U426" s="199" t="str">
        <f t="shared" ca="1" si="72"/>
        <v>7Bulan</v>
      </c>
      <c r="V426" s="186"/>
      <c r="W426" s="209"/>
      <c r="X426" s="217"/>
      <c r="Y426" s="190"/>
      <c r="Z426" s="190" t="s">
        <v>1447</v>
      </c>
      <c r="AA426" s="243"/>
      <c r="AB426" s="202" t="s">
        <v>76</v>
      </c>
      <c r="AC426" s="190"/>
      <c r="AD426" s="190"/>
      <c r="AE426" s="190"/>
      <c r="AF426" s="190"/>
      <c r="AG426" s="190"/>
      <c r="AH426" s="190"/>
      <c r="AI426" s="190"/>
      <c r="AJ426" s="190"/>
      <c r="AK426" s="190"/>
      <c r="AL426" s="190"/>
      <c r="AM426" s="229" t="s">
        <v>2494</v>
      </c>
      <c r="AN426" s="189"/>
      <c r="AO426" s="193"/>
      <c r="AP426" s="193"/>
      <c r="AQ426" s="190"/>
      <c r="AR426" s="190"/>
      <c r="AS426" s="190"/>
      <c r="AT426" s="190"/>
      <c r="AU426" s="193"/>
      <c r="AV426" s="193"/>
      <c r="AW426" s="509" t="s">
        <v>1448</v>
      </c>
      <c r="AX426" s="200" t="s">
        <v>78</v>
      </c>
      <c r="AY426" s="190"/>
      <c r="AZ426" s="203"/>
      <c r="BA426" s="203"/>
      <c r="BB426" s="203"/>
      <c r="BC426" s="203"/>
      <c r="BD426" s="203"/>
      <c r="BE426" s="203"/>
      <c r="BF426" s="203"/>
      <c r="BG426" s="203"/>
      <c r="BH426" s="203"/>
      <c r="BI426" s="203"/>
      <c r="BJ426" s="203"/>
      <c r="BK426" s="203"/>
      <c r="BL426" s="203"/>
      <c r="BM426" s="203"/>
      <c r="BN426" s="203"/>
      <c r="BO426" s="203"/>
      <c r="BP426" s="203"/>
      <c r="BQ426" s="203"/>
      <c r="BR426" s="203"/>
      <c r="BS426" s="203"/>
      <c r="BT426" s="202"/>
      <c r="BU426" s="190"/>
      <c r="BV426" s="186">
        <v>12</v>
      </c>
      <c r="BW426" s="186">
        <v>0</v>
      </c>
      <c r="BX426" s="186">
        <f t="shared" si="66"/>
        <v>12</v>
      </c>
      <c r="BY426" s="186">
        <v>12</v>
      </c>
      <c r="BZ426" s="190"/>
      <c r="CA426" s="190"/>
      <c r="CB426" s="190"/>
    </row>
    <row r="427" spans="1:90" ht="15.75" customHeight="1">
      <c r="A427" s="186">
        <f t="shared" si="67"/>
        <v>418</v>
      </c>
      <c r="B427" s="187" t="s">
        <v>285</v>
      </c>
      <c r="C427" s="216" t="s">
        <v>4699</v>
      </c>
      <c r="D427" s="217" t="s">
        <v>4700</v>
      </c>
      <c r="E427" s="190" t="s">
        <v>3084</v>
      </c>
      <c r="F427" s="191" t="s">
        <v>12</v>
      </c>
      <c r="G427" s="186" t="s">
        <v>3187</v>
      </c>
      <c r="H427" s="192" t="s">
        <v>249</v>
      </c>
      <c r="I427" s="202" t="s">
        <v>176</v>
      </c>
      <c r="J427" s="199" t="s">
        <v>249</v>
      </c>
      <c r="K427" s="199" t="s">
        <v>1212</v>
      </c>
      <c r="L427" s="190"/>
      <c r="M427" s="193" t="s">
        <v>85</v>
      </c>
      <c r="N427" s="193" t="s">
        <v>2604</v>
      </c>
      <c r="O427" s="194" t="s">
        <v>191</v>
      </c>
      <c r="P427" s="492">
        <v>36718</v>
      </c>
      <c r="Q427" s="196" t="str">
        <f t="shared" ca="1" si="73"/>
        <v>21 Tahun 8 Bulan</v>
      </c>
      <c r="R427" s="190"/>
      <c r="S427" s="338">
        <v>44568</v>
      </c>
      <c r="T427" s="198" t="str">
        <f t="shared" ca="1" si="71"/>
        <v>0Tahun</v>
      </c>
      <c r="U427" s="199" t="str">
        <f t="shared" ca="1" si="72"/>
        <v>2Bulan</v>
      </c>
      <c r="V427" s="186" t="s">
        <v>73</v>
      </c>
      <c r="W427" s="209" t="s">
        <v>251</v>
      </c>
      <c r="X427" s="217"/>
      <c r="Y427" s="190" t="s">
        <v>4701</v>
      </c>
      <c r="Z427" s="190" t="s">
        <v>4703</v>
      </c>
      <c r="AA427" s="201" t="s">
        <v>4702</v>
      </c>
      <c r="AB427" s="202" t="s">
        <v>76</v>
      </c>
      <c r="AC427" s="190"/>
      <c r="AD427" s="190"/>
      <c r="AE427" s="190"/>
      <c r="AF427" s="190"/>
      <c r="AG427" s="190"/>
      <c r="AH427" s="190"/>
      <c r="AI427" s="190"/>
      <c r="AJ427" s="190"/>
      <c r="AK427" s="190"/>
      <c r="AL427" s="190"/>
      <c r="AM427" s="229" t="s">
        <v>5302</v>
      </c>
      <c r="AN427" s="189" t="s">
        <v>4570</v>
      </c>
      <c r="AO427" s="193" t="s">
        <v>5303</v>
      </c>
      <c r="AP427" s="190" t="s">
        <v>4703</v>
      </c>
      <c r="AQ427" s="190"/>
      <c r="AR427" s="190"/>
      <c r="AS427" s="190"/>
      <c r="AT427" s="190"/>
      <c r="AU427" s="193"/>
      <c r="AV427" s="193"/>
      <c r="AW427" s="509" t="s">
        <v>5304</v>
      </c>
      <c r="AX427" s="200"/>
      <c r="AY427" s="190"/>
      <c r="AZ427" s="203"/>
      <c r="BA427" s="203"/>
      <c r="BB427" s="203"/>
      <c r="BC427" s="203"/>
      <c r="BD427" s="203"/>
      <c r="BE427" s="203"/>
      <c r="BF427" s="203"/>
      <c r="BG427" s="203"/>
      <c r="BH427" s="203"/>
      <c r="BI427" s="203"/>
      <c r="BJ427" s="203"/>
      <c r="BK427" s="203"/>
      <c r="BL427" s="203"/>
      <c r="BM427" s="203"/>
      <c r="BN427" s="203"/>
      <c r="BO427" s="203"/>
      <c r="BP427" s="203"/>
      <c r="BQ427" s="203"/>
      <c r="BR427" s="203"/>
      <c r="BS427" s="203"/>
      <c r="BT427" s="202"/>
      <c r="BU427" s="190"/>
      <c r="BV427" s="186">
        <v>0</v>
      </c>
      <c r="BW427" s="186">
        <v>0</v>
      </c>
      <c r="BX427" s="186">
        <f t="shared" si="66"/>
        <v>0</v>
      </c>
      <c r="BY427" s="186">
        <v>0</v>
      </c>
      <c r="BZ427" s="190"/>
      <c r="CA427" s="190"/>
      <c r="CB427" s="190"/>
    </row>
    <row r="428" spans="1:90" s="293" customFormat="1" ht="15.75" customHeight="1">
      <c r="A428" s="186">
        <f t="shared" si="67"/>
        <v>419</v>
      </c>
      <c r="B428" s="187" t="s">
        <v>285</v>
      </c>
      <c r="C428" s="216" t="s">
        <v>1654</v>
      </c>
      <c r="D428" s="217" t="s">
        <v>1655</v>
      </c>
      <c r="E428" s="190" t="s">
        <v>2701</v>
      </c>
      <c r="F428" s="191" t="s">
        <v>12</v>
      </c>
      <c r="G428" s="186" t="s">
        <v>3187</v>
      </c>
      <c r="H428" s="197" t="s">
        <v>174</v>
      </c>
      <c r="I428" s="202" t="s">
        <v>176</v>
      </c>
      <c r="J428" s="197" t="s">
        <v>174</v>
      </c>
      <c r="K428" s="192" t="s">
        <v>1212</v>
      </c>
      <c r="L428" s="190" t="s">
        <v>209</v>
      </c>
      <c r="M428" s="193" t="s">
        <v>85</v>
      </c>
      <c r="N428" s="193" t="s">
        <v>71</v>
      </c>
      <c r="O428" s="194" t="s">
        <v>1656</v>
      </c>
      <c r="P428" s="492">
        <v>33017</v>
      </c>
      <c r="Q428" s="196" t="str">
        <f t="shared" ca="1" si="73"/>
        <v>31 Tahun 9 Bulan</v>
      </c>
      <c r="R428" s="190"/>
      <c r="S428" s="338">
        <v>41000</v>
      </c>
      <c r="T428" s="198" t="str">
        <f t="shared" ca="1" si="71"/>
        <v>9Tahun</v>
      </c>
      <c r="U428" s="199" t="str">
        <f t="shared" ca="1" si="72"/>
        <v>11Bulan</v>
      </c>
      <c r="V428" s="186"/>
      <c r="W428" s="209" t="s">
        <v>251</v>
      </c>
      <c r="X428" s="217"/>
      <c r="Y428" s="190"/>
      <c r="Z428" s="190" t="s">
        <v>1657</v>
      </c>
      <c r="AA428" s="201" t="s">
        <v>1658</v>
      </c>
      <c r="AB428" s="202" t="s">
        <v>76</v>
      </c>
      <c r="AC428" s="190" t="s">
        <v>5298</v>
      </c>
      <c r="AD428" s="219">
        <v>32844</v>
      </c>
      <c r="AE428" s="190" t="s">
        <v>5299</v>
      </c>
      <c r="AF428" s="219">
        <v>43100</v>
      </c>
      <c r="AG428" s="190"/>
      <c r="AH428" s="190"/>
      <c r="AI428" s="190"/>
      <c r="AJ428" s="190"/>
      <c r="AK428" s="190"/>
      <c r="AL428" s="190"/>
      <c r="AM428" s="229" t="s">
        <v>2548</v>
      </c>
      <c r="AN428" s="189" t="s">
        <v>5300</v>
      </c>
      <c r="AO428" s="193" t="s">
        <v>5301</v>
      </c>
      <c r="AP428" s="193" t="str">
        <f>Z428</f>
        <v>JL. TAMAN MURNI LR. PRIBADI NO. 52 RT/RW 016/RW 004 KEL. ALANG-ALANG LEBAR KEC. ALANG-ALANG LEBAR KOTA PALEMBANG SUMATERA SELATAN</v>
      </c>
      <c r="AQ428" s="190"/>
      <c r="AR428" s="190"/>
      <c r="AS428" s="190"/>
      <c r="AT428" s="190"/>
      <c r="AU428" s="188" t="s">
        <v>3611</v>
      </c>
      <c r="AV428" s="193"/>
      <c r="AW428" s="509" t="s">
        <v>1659</v>
      </c>
      <c r="AX428" s="200" t="s">
        <v>78</v>
      </c>
      <c r="AY428" s="190"/>
      <c r="AZ428" s="203"/>
      <c r="BA428" s="203"/>
      <c r="BB428" s="203"/>
      <c r="BC428" s="203"/>
      <c r="BD428" s="203"/>
      <c r="BE428" s="203"/>
      <c r="BF428" s="203"/>
      <c r="BG428" s="203"/>
      <c r="BH428" s="203"/>
      <c r="BI428" s="203"/>
      <c r="BJ428" s="203"/>
      <c r="BK428" s="203"/>
      <c r="BL428" s="203"/>
      <c r="BM428" s="203"/>
      <c r="BN428" s="203"/>
      <c r="BO428" s="203"/>
      <c r="BP428" s="203"/>
      <c r="BQ428" s="203"/>
      <c r="BR428" s="203"/>
      <c r="BS428" s="203"/>
      <c r="BT428" s="202"/>
      <c r="BU428" s="190"/>
      <c r="BV428" s="186">
        <v>12</v>
      </c>
      <c r="BW428" s="186">
        <v>1</v>
      </c>
      <c r="BX428" s="186">
        <f t="shared" si="66"/>
        <v>11</v>
      </c>
      <c r="BY428" s="186">
        <v>12</v>
      </c>
      <c r="BZ428" s="190"/>
      <c r="CA428" s="190"/>
      <c r="CB428" s="190"/>
      <c r="CC428" s="204"/>
      <c r="CD428" s="204"/>
      <c r="CE428" s="204"/>
      <c r="CF428" s="204"/>
      <c r="CG428" s="204"/>
      <c r="CH428" s="204"/>
      <c r="CI428" s="204"/>
      <c r="CJ428" s="204"/>
      <c r="CK428" s="204"/>
      <c r="CL428" s="204"/>
    </row>
    <row r="429" spans="1:90" ht="15.75" customHeight="1">
      <c r="A429" s="186">
        <f t="shared" si="67"/>
        <v>420</v>
      </c>
      <c r="B429" s="187" t="s">
        <v>285</v>
      </c>
      <c r="C429" s="216" t="s">
        <v>286</v>
      </c>
      <c r="D429" s="189" t="s">
        <v>287</v>
      </c>
      <c r="E429" s="190" t="s">
        <v>2700</v>
      </c>
      <c r="F429" s="191" t="s">
        <v>12</v>
      </c>
      <c r="G429" s="186" t="s">
        <v>3187</v>
      </c>
      <c r="H429" s="186" t="s">
        <v>98</v>
      </c>
      <c r="I429" s="202" t="s">
        <v>99</v>
      </c>
      <c r="J429" s="191" t="s">
        <v>99</v>
      </c>
      <c r="K429" s="192" t="s">
        <v>1212</v>
      </c>
      <c r="L429" s="190"/>
      <c r="M429" s="193" t="s">
        <v>85</v>
      </c>
      <c r="N429" s="212" t="s">
        <v>71</v>
      </c>
      <c r="O429" s="194" t="s">
        <v>288</v>
      </c>
      <c r="P429" s="492">
        <v>36442</v>
      </c>
      <c r="Q429" s="196" t="str">
        <f t="shared" ca="1" si="73"/>
        <v>22 Tahun 5 Bulan</v>
      </c>
      <c r="R429" s="190"/>
      <c r="S429" s="197">
        <v>43387</v>
      </c>
      <c r="T429" s="198" t="str">
        <f t="shared" ca="1" si="71"/>
        <v>3Tahun</v>
      </c>
      <c r="U429" s="199" t="str">
        <f t="shared" ca="1" si="72"/>
        <v>4Bulan</v>
      </c>
      <c r="V429" s="186"/>
      <c r="W429" s="200" t="s">
        <v>1</v>
      </c>
      <c r="X429" s="217"/>
      <c r="Y429" s="190"/>
      <c r="Z429" s="190" t="s">
        <v>289</v>
      </c>
      <c r="AA429" s="201" t="s">
        <v>290</v>
      </c>
      <c r="AB429" s="202" t="s">
        <v>76</v>
      </c>
      <c r="AC429" s="190" t="s">
        <v>5290</v>
      </c>
      <c r="AD429" s="219">
        <v>36852</v>
      </c>
      <c r="AE429" s="190" t="s">
        <v>5291</v>
      </c>
      <c r="AF429" s="219">
        <v>44516</v>
      </c>
      <c r="AG429" s="190"/>
      <c r="AH429" s="190"/>
      <c r="AI429" s="190"/>
      <c r="AJ429" s="190"/>
      <c r="AK429" s="190"/>
      <c r="AL429" s="190"/>
      <c r="AM429" s="187" t="s">
        <v>2968</v>
      </c>
      <c r="AN429" s="189" t="s">
        <v>5292</v>
      </c>
      <c r="AO429" s="193" t="s">
        <v>5293</v>
      </c>
      <c r="AP429" s="193" t="s">
        <v>5294</v>
      </c>
      <c r="AQ429" s="190"/>
      <c r="AR429" s="190"/>
      <c r="AS429" s="190"/>
      <c r="AT429" s="190"/>
      <c r="AU429" s="193"/>
      <c r="AV429" s="193"/>
      <c r="AW429" s="509" t="s">
        <v>291</v>
      </c>
      <c r="AX429" s="200" t="s">
        <v>78</v>
      </c>
      <c r="AY429" s="190"/>
      <c r="AZ429" s="203"/>
      <c r="BA429" s="203"/>
      <c r="BB429" s="203"/>
      <c r="BC429" s="203"/>
      <c r="BD429" s="203"/>
      <c r="BE429" s="203"/>
      <c r="BF429" s="203"/>
      <c r="BG429" s="203"/>
      <c r="BH429" s="203"/>
      <c r="BI429" s="203"/>
      <c r="BJ429" s="203"/>
      <c r="BK429" s="203"/>
      <c r="BL429" s="203"/>
      <c r="BM429" s="203"/>
      <c r="BN429" s="203"/>
      <c r="BO429" s="203"/>
      <c r="BP429" s="203"/>
      <c r="BQ429" s="203"/>
      <c r="BR429" s="203"/>
      <c r="BS429" s="203"/>
      <c r="BT429" s="202"/>
      <c r="BU429" s="190"/>
      <c r="BV429" s="186">
        <v>12</v>
      </c>
      <c r="BW429" s="186">
        <v>7</v>
      </c>
      <c r="BX429" s="186">
        <f t="shared" si="66"/>
        <v>5</v>
      </c>
      <c r="BY429" s="186">
        <v>12</v>
      </c>
      <c r="BZ429" s="190"/>
      <c r="CA429" s="190"/>
      <c r="CB429" s="190"/>
    </row>
    <row r="430" spans="1:90" ht="15.75" customHeight="1">
      <c r="A430" s="186">
        <f t="shared" si="67"/>
        <v>421</v>
      </c>
      <c r="B430" s="187" t="s">
        <v>285</v>
      </c>
      <c r="C430" s="216" t="s">
        <v>418</v>
      </c>
      <c r="D430" s="217" t="s">
        <v>419</v>
      </c>
      <c r="E430" s="190" t="s">
        <v>2669</v>
      </c>
      <c r="F430" s="191" t="s">
        <v>12</v>
      </c>
      <c r="G430" s="186" t="s">
        <v>3187</v>
      </c>
      <c r="H430" s="186" t="s">
        <v>98</v>
      </c>
      <c r="I430" s="202" t="s">
        <v>99</v>
      </c>
      <c r="J430" s="191" t="s">
        <v>99</v>
      </c>
      <c r="K430" s="192" t="s">
        <v>1212</v>
      </c>
      <c r="L430" s="190"/>
      <c r="M430" s="193" t="s">
        <v>85</v>
      </c>
      <c r="N430" s="193" t="s">
        <v>110</v>
      </c>
      <c r="O430" s="194" t="s">
        <v>191</v>
      </c>
      <c r="P430" s="492">
        <v>30157</v>
      </c>
      <c r="Q430" s="196" t="str">
        <f t="shared" ca="1" si="73"/>
        <v>39 Tahun 7 Bulan</v>
      </c>
      <c r="R430" s="190"/>
      <c r="S430" s="338">
        <v>39486</v>
      </c>
      <c r="T430" s="198" t="str">
        <f t="shared" ca="1" si="71"/>
        <v>14Tahun</v>
      </c>
      <c r="U430" s="199" t="str">
        <f t="shared" ca="1" si="72"/>
        <v>1Bulan</v>
      </c>
      <c r="V430" s="186"/>
      <c r="W430" s="209" t="s">
        <v>441</v>
      </c>
      <c r="X430" s="217"/>
      <c r="Y430" s="190"/>
      <c r="Z430" s="190" t="s">
        <v>420</v>
      </c>
      <c r="AA430" s="201" t="s">
        <v>5305</v>
      </c>
      <c r="AB430" s="202" t="s">
        <v>76</v>
      </c>
      <c r="AC430" s="190" t="s">
        <v>5306</v>
      </c>
      <c r="AD430" s="219">
        <v>31135</v>
      </c>
      <c r="AE430" s="190" t="s">
        <v>5307</v>
      </c>
      <c r="AF430" s="219">
        <v>40883</v>
      </c>
      <c r="AG430" s="190" t="s">
        <v>5308</v>
      </c>
      <c r="AH430" s="219">
        <v>42554</v>
      </c>
      <c r="AI430" s="190"/>
      <c r="AJ430" s="190"/>
      <c r="AK430" s="190"/>
      <c r="AL430" s="190"/>
      <c r="AM430" s="229" t="s">
        <v>2969</v>
      </c>
      <c r="AN430" s="189" t="s">
        <v>5309</v>
      </c>
      <c r="AO430" s="193" t="s">
        <v>5310</v>
      </c>
      <c r="AP430" s="193" t="s">
        <v>5311</v>
      </c>
      <c r="AQ430" s="190"/>
      <c r="AR430" s="190"/>
      <c r="AS430" s="190"/>
      <c r="AT430" s="190"/>
      <c r="AU430" s="193"/>
      <c r="AV430" s="193"/>
      <c r="AW430" s="509" t="s">
        <v>421</v>
      </c>
      <c r="AX430" s="200" t="s">
        <v>78</v>
      </c>
      <c r="AY430" s="190"/>
      <c r="AZ430" s="203"/>
      <c r="BA430" s="203"/>
      <c r="BB430" s="203"/>
      <c r="BC430" s="203"/>
      <c r="BD430" s="203"/>
      <c r="BE430" s="203"/>
      <c r="BF430" s="203"/>
      <c r="BG430" s="203"/>
      <c r="BH430" s="203"/>
      <c r="BI430" s="203"/>
      <c r="BJ430" s="203"/>
      <c r="BK430" s="203"/>
      <c r="BL430" s="203"/>
      <c r="BM430" s="203"/>
      <c r="BN430" s="203"/>
      <c r="BO430" s="203"/>
      <c r="BP430" s="203"/>
      <c r="BQ430" s="203"/>
      <c r="BR430" s="203"/>
      <c r="BS430" s="203"/>
      <c r="BT430" s="202"/>
      <c r="BU430" s="190"/>
      <c r="BV430" s="186">
        <v>12</v>
      </c>
      <c r="BW430" s="186">
        <v>4</v>
      </c>
      <c r="BX430" s="186">
        <f t="shared" si="66"/>
        <v>8</v>
      </c>
      <c r="BY430" s="186">
        <v>12</v>
      </c>
      <c r="BZ430" s="190"/>
      <c r="CA430" s="190"/>
      <c r="CB430" s="190"/>
    </row>
    <row r="431" spans="1:90" ht="15.75" customHeight="1">
      <c r="A431" s="186">
        <f t="shared" si="67"/>
        <v>422</v>
      </c>
      <c r="B431" s="187" t="s">
        <v>285</v>
      </c>
      <c r="C431" s="144" t="s">
        <v>977</v>
      </c>
      <c r="D431" s="189" t="s">
        <v>978</v>
      </c>
      <c r="E431" s="190" t="s">
        <v>978</v>
      </c>
      <c r="F431" s="191" t="s">
        <v>12</v>
      </c>
      <c r="G431" s="186" t="s">
        <v>3187</v>
      </c>
      <c r="H431" s="186" t="s">
        <v>98</v>
      </c>
      <c r="I431" s="202" t="s">
        <v>99</v>
      </c>
      <c r="J431" s="191" t="s">
        <v>99</v>
      </c>
      <c r="K431" s="192" t="s">
        <v>1212</v>
      </c>
      <c r="L431" s="190"/>
      <c r="M431" s="193" t="s">
        <v>85</v>
      </c>
      <c r="N431" s="212" t="s">
        <v>2604</v>
      </c>
      <c r="O431" s="194" t="s">
        <v>191</v>
      </c>
      <c r="P431" s="492">
        <v>35445</v>
      </c>
      <c r="Q431" s="196" t="str">
        <f t="shared" ca="1" si="73"/>
        <v>25 Tahun 1 Bulan</v>
      </c>
      <c r="R431" s="190"/>
      <c r="S431" s="197">
        <v>44172</v>
      </c>
      <c r="T431" s="198" t="str">
        <f t="shared" ca="1" si="71"/>
        <v>1Tahun</v>
      </c>
      <c r="U431" s="199" t="str">
        <f t="shared" ca="1" si="72"/>
        <v>3Bulan</v>
      </c>
      <c r="V431" s="186"/>
      <c r="W431" s="200" t="s">
        <v>88</v>
      </c>
      <c r="X431" s="217"/>
      <c r="Y431" s="190" t="s">
        <v>5295</v>
      </c>
      <c r="Z431" s="187" t="s">
        <v>979</v>
      </c>
      <c r="AA431" s="251" t="s">
        <v>980</v>
      </c>
      <c r="AB431" s="191" t="s">
        <v>76</v>
      </c>
      <c r="AC431" s="190"/>
      <c r="AD431" s="190"/>
      <c r="AE431" s="190"/>
      <c r="AF431" s="190"/>
      <c r="AG431" s="190"/>
      <c r="AH431" s="190"/>
      <c r="AI431" s="190"/>
      <c r="AJ431" s="190"/>
      <c r="AK431" s="190"/>
      <c r="AL431" s="190"/>
      <c r="AM431" s="229" t="s">
        <v>2546</v>
      </c>
      <c r="AN431" s="189" t="s">
        <v>5296</v>
      </c>
      <c r="AO431" s="193" t="s">
        <v>5297</v>
      </c>
      <c r="AP431" s="193" t="str">
        <f>Z431</f>
        <v>LR. RUKUN JAYA NO. 171 RT/RW 002/001 KEL. DUKU KEC. ILIR TIMUR II KOTA PALEMBANG SUMATERA SELATAN</v>
      </c>
      <c r="AQ431" s="190"/>
      <c r="AR431" s="190"/>
      <c r="AS431" s="190"/>
      <c r="AT431" s="190"/>
      <c r="AU431" s="193"/>
      <c r="AV431" s="193"/>
      <c r="AW431" s="506" t="s">
        <v>981</v>
      </c>
      <c r="AX431" s="200" t="s">
        <v>982</v>
      </c>
      <c r="AY431" s="190"/>
      <c r="AZ431" s="203"/>
      <c r="BA431" s="203"/>
      <c r="BB431" s="203"/>
      <c r="BC431" s="203"/>
      <c r="BD431" s="203"/>
      <c r="BE431" s="203"/>
      <c r="BF431" s="203"/>
      <c r="BG431" s="203"/>
      <c r="BH431" s="203"/>
      <c r="BI431" s="203"/>
      <c r="BJ431" s="203"/>
      <c r="BK431" s="203"/>
      <c r="BL431" s="203"/>
      <c r="BM431" s="203"/>
      <c r="BN431" s="203"/>
      <c r="BO431" s="203"/>
      <c r="BP431" s="203"/>
      <c r="BQ431" s="203"/>
      <c r="BR431" s="203"/>
      <c r="BS431" s="203"/>
      <c r="BT431" s="202"/>
      <c r="BU431" s="190"/>
      <c r="BV431" s="186">
        <v>0</v>
      </c>
      <c r="BW431" s="186">
        <v>0</v>
      </c>
      <c r="BX431" s="186">
        <f t="shared" si="66"/>
        <v>0</v>
      </c>
      <c r="BY431" s="186">
        <v>12</v>
      </c>
      <c r="BZ431" s="190"/>
      <c r="CA431" s="190"/>
      <c r="CB431" s="190"/>
    </row>
    <row r="432" spans="1:90" ht="15.75" customHeight="1">
      <c r="A432" s="186">
        <f t="shared" si="67"/>
        <v>423</v>
      </c>
      <c r="B432" s="187" t="s">
        <v>285</v>
      </c>
      <c r="C432" s="216" t="s">
        <v>1027</v>
      </c>
      <c r="D432" s="217" t="s">
        <v>1028</v>
      </c>
      <c r="E432" s="190" t="s">
        <v>1033</v>
      </c>
      <c r="F432" s="191" t="s">
        <v>12</v>
      </c>
      <c r="G432" s="186" t="s">
        <v>3187</v>
      </c>
      <c r="H432" s="186" t="s">
        <v>98</v>
      </c>
      <c r="I432" s="202" t="s">
        <v>99</v>
      </c>
      <c r="J432" s="191" t="s">
        <v>99</v>
      </c>
      <c r="K432" s="192" t="s">
        <v>1212</v>
      </c>
      <c r="L432" s="190"/>
      <c r="M432" s="193" t="s">
        <v>85</v>
      </c>
      <c r="N432" s="193" t="s">
        <v>71</v>
      </c>
      <c r="O432" s="194" t="s">
        <v>191</v>
      </c>
      <c r="P432" s="492">
        <v>35641</v>
      </c>
      <c r="Q432" s="196" t="str">
        <f t="shared" ca="1" si="73"/>
        <v>24 Tahun 7 Bulan</v>
      </c>
      <c r="R432" s="190"/>
      <c r="S432" s="338">
        <v>43108</v>
      </c>
      <c r="T432" s="198" t="str">
        <f t="shared" ca="1" si="71"/>
        <v>4Tahun</v>
      </c>
      <c r="U432" s="199" t="str">
        <f t="shared" ca="1" si="72"/>
        <v>2Bulan</v>
      </c>
      <c r="V432" s="186"/>
      <c r="W432" s="209" t="s">
        <v>88</v>
      </c>
      <c r="X432" s="217"/>
      <c r="Y432" s="190"/>
      <c r="Z432" s="190" t="s">
        <v>1029</v>
      </c>
      <c r="AA432" s="201" t="s">
        <v>5312</v>
      </c>
      <c r="AB432" s="202" t="s">
        <v>76</v>
      </c>
      <c r="AC432" s="190" t="s">
        <v>5313</v>
      </c>
      <c r="AD432" s="190" t="s">
        <v>5314</v>
      </c>
      <c r="AE432" s="190" t="s">
        <v>5315</v>
      </c>
      <c r="AF432" s="219">
        <v>44542</v>
      </c>
      <c r="AG432" s="190"/>
      <c r="AH432" s="190"/>
      <c r="AI432" s="190"/>
      <c r="AJ432" s="190"/>
      <c r="AK432" s="190"/>
      <c r="AL432" s="190"/>
      <c r="AM432" s="229" t="s">
        <v>2547</v>
      </c>
      <c r="AN432" s="189" t="s">
        <v>5316</v>
      </c>
      <c r="AO432" s="193" t="s">
        <v>5317</v>
      </c>
      <c r="AP432" s="193" t="str">
        <f>Z432</f>
        <v>JL. NASKAH IV SEPAKAT RT/RW 027/RW 011 KEL. SUKARAMI KEC. SUKARAMI KOTA PALEMBANG SUMATERA SELATAN</v>
      </c>
      <c r="AQ432" s="190"/>
      <c r="AR432" s="190"/>
      <c r="AS432" s="190"/>
      <c r="AT432" s="190"/>
      <c r="AU432" s="193"/>
      <c r="AV432" s="193"/>
      <c r="AW432" s="509" t="s">
        <v>1030</v>
      </c>
      <c r="AX432" s="200" t="s">
        <v>78</v>
      </c>
      <c r="AY432" s="190"/>
      <c r="AZ432" s="203"/>
      <c r="BA432" s="203"/>
      <c r="BB432" s="203"/>
      <c r="BC432" s="203"/>
      <c r="BD432" s="203"/>
      <c r="BE432" s="203"/>
      <c r="BF432" s="203"/>
      <c r="BG432" s="203"/>
      <c r="BH432" s="203"/>
      <c r="BI432" s="203"/>
      <c r="BJ432" s="203"/>
      <c r="BK432" s="203"/>
      <c r="BL432" s="203"/>
      <c r="BM432" s="203"/>
      <c r="BN432" s="203"/>
      <c r="BO432" s="203"/>
      <c r="BP432" s="203"/>
      <c r="BQ432" s="203"/>
      <c r="BR432" s="203"/>
      <c r="BS432" s="203"/>
      <c r="BT432" s="202"/>
      <c r="BU432" s="190"/>
      <c r="BV432" s="186">
        <v>12</v>
      </c>
      <c r="BW432" s="186">
        <v>7</v>
      </c>
      <c r="BX432" s="186">
        <f t="shared" si="66"/>
        <v>5</v>
      </c>
      <c r="BY432" s="186">
        <v>12</v>
      </c>
      <c r="BZ432" s="190"/>
      <c r="CA432" s="190"/>
      <c r="CB432" s="190"/>
    </row>
    <row r="433" spans="1:80" ht="15.75" customHeight="1">
      <c r="A433" s="186">
        <f t="shared" si="67"/>
        <v>424</v>
      </c>
      <c r="B433" s="187" t="s">
        <v>285</v>
      </c>
      <c r="C433" s="216" t="s">
        <v>1608</v>
      </c>
      <c r="D433" s="189" t="s">
        <v>1609</v>
      </c>
      <c r="E433" s="190" t="s">
        <v>1604</v>
      </c>
      <c r="F433" s="191" t="s">
        <v>12</v>
      </c>
      <c r="G433" s="186" t="s">
        <v>3187</v>
      </c>
      <c r="H433" s="186" t="s">
        <v>4439</v>
      </c>
      <c r="I433" s="186" t="s">
        <v>122</v>
      </c>
      <c r="J433" s="186" t="s">
        <v>227</v>
      </c>
      <c r="K433" s="186" t="s">
        <v>1212</v>
      </c>
      <c r="L433" s="190" t="s">
        <v>412</v>
      </c>
      <c r="M433" s="193" t="s">
        <v>85</v>
      </c>
      <c r="N433" s="188" t="s">
        <v>228</v>
      </c>
      <c r="O433" s="194" t="s">
        <v>191</v>
      </c>
      <c r="P433" s="492">
        <v>26479</v>
      </c>
      <c r="Q433" s="196" t="str">
        <f t="shared" ca="1" si="73"/>
        <v>49 Tahun 8 Bulan</v>
      </c>
      <c r="R433" s="190"/>
      <c r="S433" s="197" t="s">
        <v>412</v>
      </c>
      <c r="T433" s="198" t="e">
        <f t="shared" ca="1" si="71"/>
        <v>#VALUE!</v>
      </c>
      <c r="U433" s="199" t="e">
        <f t="shared" ca="1" si="72"/>
        <v>#VALUE!</v>
      </c>
      <c r="V433" s="186"/>
      <c r="W433" s="200" t="s">
        <v>1</v>
      </c>
      <c r="X433" s="217"/>
      <c r="Y433" s="190"/>
      <c r="Z433" s="190" t="s">
        <v>1610</v>
      </c>
      <c r="AA433" s="201" t="s">
        <v>1611</v>
      </c>
      <c r="AB433" s="202" t="s">
        <v>76</v>
      </c>
      <c r="AC433" s="190"/>
      <c r="AD433" s="190"/>
      <c r="AE433" s="190"/>
      <c r="AF433" s="190"/>
      <c r="AG433" s="190"/>
      <c r="AH433" s="190"/>
      <c r="AI433" s="190"/>
      <c r="AJ433" s="190"/>
      <c r="AK433" s="190"/>
      <c r="AL433" s="190"/>
      <c r="AM433" s="229" t="s">
        <v>2549</v>
      </c>
      <c r="AN433" s="189"/>
      <c r="AO433" s="193"/>
      <c r="AP433" s="193"/>
      <c r="AQ433" s="190"/>
      <c r="AR433" s="190"/>
      <c r="AS433" s="190"/>
      <c r="AT433" s="190"/>
      <c r="AU433" s="193"/>
      <c r="AV433" s="193"/>
      <c r="AW433" s="509" t="s">
        <v>1612</v>
      </c>
      <c r="AX433" s="200" t="s">
        <v>78</v>
      </c>
      <c r="AY433" s="190"/>
      <c r="AZ433" s="203"/>
      <c r="BA433" s="203"/>
      <c r="BB433" s="203"/>
      <c r="BC433" s="203"/>
      <c r="BD433" s="203"/>
      <c r="BE433" s="203"/>
      <c r="BF433" s="203"/>
      <c r="BG433" s="203"/>
      <c r="BH433" s="203"/>
      <c r="BI433" s="203"/>
      <c r="BJ433" s="203"/>
      <c r="BK433" s="203"/>
      <c r="BL433" s="203"/>
      <c r="BM433" s="203"/>
      <c r="BN433" s="203"/>
      <c r="BO433" s="203"/>
      <c r="BP433" s="203"/>
      <c r="BQ433" s="203"/>
      <c r="BR433" s="203"/>
      <c r="BS433" s="203"/>
      <c r="BT433" s="202"/>
      <c r="BU433" s="190"/>
      <c r="BV433" s="186">
        <v>12</v>
      </c>
      <c r="BW433" s="186">
        <v>0</v>
      </c>
      <c r="BX433" s="186">
        <f t="shared" si="66"/>
        <v>12</v>
      </c>
      <c r="BY433" s="186">
        <v>12</v>
      </c>
      <c r="BZ433" s="190"/>
      <c r="CA433" s="190"/>
      <c r="CB433" s="190"/>
    </row>
    <row r="434" spans="1:80" ht="15.75" customHeight="1">
      <c r="A434" s="186">
        <f t="shared" si="67"/>
        <v>425</v>
      </c>
      <c r="B434" s="187" t="s">
        <v>285</v>
      </c>
      <c r="C434" s="228" t="s">
        <v>3494</v>
      </c>
      <c r="D434" s="217" t="s">
        <v>3411</v>
      </c>
      <c r="E434" s="190" t="s">
        <v>3033</v>
      </c>
      <c r="F434" s="191" t="s">
        <v>12</v>
      </c>
      <c r="G434" s="186" t="s">
        <v>3187</v>
      </c>
      <c r="H434" s="186" t="s">
        <v>3218</v>
      </c>
      <c r="I434" s="202" t="s">
        <v>176</v>
      </c>
      <c r="J434" s="186" t="s">
        <v>4715</v>
      </c>
      <c r="K434" s="186" t="s">
        <v>3379</v>
      </c>
      <c r="L434" s="190" t="s">
        <v>3379</v>
      </c>
      <c r="M434" s="193" t="s">
        <v>85</v>
      </c>
      <c r="N434" s="212" t="s">
        <v>2604</v>
      </c>
      <c r="O434" s="194" t="s">
        <v>3412</v>
      </c>
      <c r="P434" s="492">
        <v>32812</v>
      </c>
      <c r="Q434" s="196" t="str">
        <f t="shared" ca="1" si="73"/>
        <v>32 Tahun 4 Bulan</v>
      </c>
      <c r="R434" s="190"/>
      <c r="S434" s="197">
        <v>43831</v>
      </c>
      <c r="T434" s="198" t="str">
        <f t="shared" ca="1" si="71"/>
        <v>2Tahun</v>
      </c>
      <c r="U434" s="199" t="str">
        <f t="shared" ca="1" si="72"/>
        <v>2Bulan</v>
      </c>
      <c r="V434" s="186" t="s">
        <v>3379</v>
      </c>
      <c r="W434" s="200" t="s">
        <v>467</v>
      </c>
      <c r="X434" s="313"/>
      <c r="Y434" s="190" t="s">
        <v>3413</v>
      </c>
      <c r="Z434" s="229" t="s">
        <v>2416</v>
      </c>
      <c r="AA434" s="201" t="s">
        <v>3414</v>
      </c>
      <c r="AB434" s="202" t="s">
        <v>76</v>
      </c>
      <c r="AC434" s="190"/>
      <c r="AD434" s="190"/>
      <c r="AE434" s="190"/>
      <c r="AF434" s="190"/>
      <c r="AG434" s="190"/>
      <c r="AH434" s="190"/>
      <c r="AI434" s="190"/>
      <c r="AJ434" s="190"/>
      <c r="AK434" s="190"/>
      <c r="AL434" s="190"/>
      <c r="AM434" s="229" t="s">
        <v>2492</v>
      </c>
      <c r="AN434" s="189"/>
      <c r="AO434" s="193"/>
      <c r="AP434" s="193"/>
      <c r="AQ434" s="190"/>
      <c r="AR434" s="190"/>
      <c r="AS434" s="190"/>
      <c r="AT434" s="190"/>
      <c r="AU434" s="193"/>
      <c r="AV434" s="193"/>
      <c r="AW434" s="506" t="s">
        <v>2399</v>
      </c>
      <c r="AX434" s="200"/>
      <c r="AY434" s="190"/>
      <c r="AZ434" s="203"/>
      <c r="BA434" s="203"/>
      <c r="BB434" s="203"/>
      <c r="BC434" s="203"/>
      <c r="BD434" s="203"/>
      <c r="BE434" s="203"/>
      <c r="BF434" s="203"/>
      <c r="BG434" s="203"/>
      <c r="BH434" s="203"/>
      <c r="BI434" s="203"/>
      <c r="BJ434" s="203"/>
      <c r="BK434" s="203"/>
      <c r="BL434" s="203"/>
      <c r="BM434" s="203"/>
      <c r="BN434" s="203"/>
      <c r="BO434" s="203"/>
      <c r="BP434" s="203"/>
      <c r="BQ434" s="203"/>
      <c r="BR434" s="203"/>
      <c r="BS434" s="203"/>
      <c r="BT434" s="202"/>
      <c r="BU434" s="190"/>
      <c r="BV434" s="186">
        <v>12</v>
      </c>
      <c r="BW434" s="186">
        <v>0</v>
      </c>
      <c r="BX434" s="186">
        <f t="shared" si="66"/>
        <v>12</v>
      </c>
      <c r="BY434" s="186">
        <v>12</v>
      </c>
      <c r="BZ434" s="190"/>
      <c r="CA434" s="190"/>
      <c r="CB434" s="190"/>
    </row>
    <row r="435" spans="1:80" ht="15.75" customHeight="1">
      <c r="A435" s="186">
        <f t="shared" si="67"/>
        <v>426</v>
      </c>
      <c r="B435" s="187" t="s">
        <v>62</v>
      </c>
      <c r="C435" s="144" t="s">
        <v>4710</v>
      </c>
      <c r="D435" s="189" t="s">
        <v>4709</v>
      </c>
      <c r="E435" s="190" t="s">
        <v>4711</v>
      </c>
      <c r="F435" s="191" t="s">
        <v>12</v>
      </c>
      <c r="G435" s="186" t="s">
        <v>3188</v>
      </c>
      <c r="H435" s="186" t="s">
        <v>877</v>
      </c>
      <c r="I435" s="186" t="s">
        <v>2354</v>
      </c>
      <c r="J435" s="192" t="s">
        <v>913</v>
      </c>
      <c r="K435" s="192" t="s">
        <v>2884</v>
      </c>
      <c r="L435" s="217" t="s">
        <v>4712</v>
      </c>
      <c r="M435" s="193" t="s">
        <v>85</v>
      </c>
      <c r="N435" s="193"/>
      <c r="O435" s="194"/>
      <c r="P435" s="492"/>
      <c r="Q435" s="196" t="str">
        <f t="shared" ca="1" si="73"/>
        <v>122 Tahun 2 Bulan</v>
      </c>
      <c r="R435" s="236">
        <v>44531</v>
      </c>
      <c r="S435" s="197">
        <v>44531</v>
      </c>
      <c r="T435" s="198" t="str">
        <f t="shared" ca="1" si="71"/>
        <v>0Tahun</v>
      </c>
      <c r="U435" s="199" t="str">
        <f t="shared" ca="1" si="72"/>
        <v>3Bulan</v>
      </c>
      <c r="V435" s="186" t="s">
        <v>73</v>
      </c>
      <c r="W435" s="200"/>
      <c r="X435" s="217"/>
      <c r="Y435" s="190"/>
      <c r="Z435" s="187"/>
      <c r="AA435" s="243"/>
      <c r="AB435" s="202"/>
      <c r="AC435" s="190"/>
      <c r="AD435" s="190"/>
      <c r="AE435" s="190"/>
      <c r="AF435" s="190"/>
      <c r="AG435" s="190"/>
      <c r="AH435" s="190"/>
      <c r="AI435" s="190"/>
      <c r="AJ435" s="190"/>
      <c r="AK435" s="190"/>
      <c r="AL435" s="190"/>
      <c r="AM435" s="187"/>
      <c r="AN435" s="189"/>
      <c r="AO435" s="193"/>
      <c r="AP435" s="193"/>
      <c r="AQ435" s="190"/>
      <c r="AR435" s="190"/>
      <c r="AS435" s="190"/>
      <c r="AT435" s="190"/>
      <c r="AU435" s="193"/>
      <c r="AV435" s="193"/>
      <c r="AW435" s="506"/>
      <c r="AX435" s="200"/>
      <c r="AY435" s="190"/>
      <c r="AZ435" s="203"/>
      <c r="BA435" s="203"/>
      <c r="BB435" s="203"/>
      <c r="BC435" s="203"/>
      <c r="BD435" s="203"/>
      <c r="BE435" s="203"/>
      <c r="BF435" s="203"/>
      <c r="BG435" s="203"/>
      <c r="BH435" s="203"/>
      <c r="BI435" s="203"/>
      <c r="BJ435" s="203"/>
      <c r="BK435" s="203"/>
      <c r="BL435" s="203"/>
      <c r="BM435" s="203"/>
      <c r="BN435" s="203"/>
      <c r="BO435" s="203"/>
      <c r="BP435" s="203"/>
      <c r="BQ435" s="203"/>
      <c r="BR435" s="203"/>
      <c r="BS435" s="203"/>
      <c r="BT435" s="202"/>
      <c r="BU435" s="190"/>
      <c r="BV435" s="186">
        <v>0</v>
      </c>
      <c r="BW435" s="186">
        <v>0</v>
      </c>
      <c r="BX435" s="186">
        <f t="shared" si="66"/>
        <v>0</v>
      </c>
      <c r="BY435" s="186">
        <v>1</v>
      </c>
      <c r="BZ435" s="190"/>
      <c r="CA435" s="190"/>
      <c r="CB435" s="190"/>
    </row>
    <row r="436" spans="1:80" ht="15.75" customHeight="1">
      <c r="A436" s="186">
        <f t="shared" si="67"/>
        <v>427</v>
      </c>
      <c r="B436" s="187" t="s">
        <v>195</v>
      </c>
      <c r="C436" s="228" t="s">
        <v>5348</v>
      </c>
      <c r="D436" s="189" t="s">
        <v>4048</v>
      </c>
      <c r="E436" s="190" t="s">
        <v>2723</v>
      </c>
      <c r="F436" s="193" t="s">
        <v>12</v>
      </c>
      <c r="G436" s="186" t="s">
        <v>3188</v>
      </c>
      <c r="H436" s="186" t="s">
        <v>9</v>
      </c>
      <c r="I436" s="186" t="s">
        <v>446</v>
      </c>
      <c r="J436" s="192" t="s">
        <v>447</v>
      </c>
      <c r="K436" s="192" t="s">
        <v>1212</v>
      </c>
      <c r="L436" s="190" t="s">
        <v>5550</v>
      </c>
      <c r="M436" s="193" t="s">
        <v>85</v>
      </c>
      <c r="N436" s="193"/>
      <c r="O436" s="194"/>
      <c r="P436" s="492">
        <v>23894</v>
      </c>
      <c r="Q436" s="196" t="str">
        <f t="shared" ca="1" si="73"/>
        <v>56 Tahun 9 Bulan</v>
      </c>
      <c r="R436" s="186"/>
      <c r="S436" s="197">
        <v>43119</v>
      </c>
      <c r="T436" s="198" t="str">
        <f t="shared" ca="1" si="71"/>
        <v>4Tahun</v>
      </c>
      <c r="U436" s="199" t="str">
        <f t="shared" ca="1" si="72"/>
        <v>1Bulan</v>
      </c>
      <c r="V436" s="186"/>
      <c r="W436" s="189" t="s">
        <v>448</v>
      </c>
      <c r="X436" s="217" t="s">
        <v>5551</v>
      </c>
      <c r="Y436" s="190"/>
      <c r="Z436" s="187" t="s">
        <v>582</v>
      </c>
      <c r="AA436" s="243"/>
      <c r="AB436" s="202" t="s">
        <v>202</v>
      </c>
      <c r="AC436" s="190"/>
      <c r="AD436" s="190"/>
      <c r="AE436" s="190"/>
      <c r="AF436" s="190"/>
      <c r="AG436" s="190"/>
      <c r="AH436" s="190"/>
      <c r="AI436" s="190"/>
      <c r="AJ436" s="190"/>
      <c r="AK436" s="190"/>
      <c r="AL436" s="190"/>
      <c r="AM436" s="187" t="s">
        <v>202</v>
      </c>
      <c r="AN436" s="189"/>
      <c r="AO436" s="193"/>
      <c r="AP436" s="193"/>
      <c r="AQ436" s="190"/>
      <c r="AR436" s="190"/>
      <c r="AS436" s="190"/>
      <c r="AT436" s="190"/>
      <c r="AU436" s="193"/>
      <c r="AV436" s="193"/>
      <c r="AW436" s="506" t="s">
        <v>583</v>
      </c>
      <c r="AX436" s="200" t="s">
        <v>78</v>
      </c>
      <c r="AY436" s="190"/>
      <c r="AZ436" s="203"/>
      <c r="BA436" s="203"/>
      <c r="BB436" s="203"/>
      <c r="BC436" s="203"/>
      <c r="BD436" s="203"/>
      <c r="BE436" s="203"/>
      <c r="BF436" s="203"/>
      <c r="BG436" s="203"/>
      <c r="BH436" s="203"/>
      <c r="BI436" s="203"/>
      <c r="BJ436" s="203"/>
      <c r="BK436" s="203"/>
      <c r="BL436" s="203"/>
      <c r="BM436" s="203"/>
      <c r="BN436" s="203"/>
      <c r="BO436" s="203"/>
      <c r="BP436" s="203"/>
      <c r="BQ436" s="203"/>
      <c r="BR436" s="203"/>
      <c r="BS436" s="203"/>
      <c r="BT436" s="202"/>
      <c r="BU436" s="190"/>
      <c r="BV436" s="186">
        <v>12</v>
      </c>
      <c r="BW436" s="186">
        <v>0</v>
      </c>
      <c r="BX436" s="186">
        <f>BV436-BW436</f>
        <v>12</v>
      </c>
      <c r="BY436" s="263"/>
      <c r="BZ436" s="190"/>
      <c r="CA436" s="190"/>
      <c r="CB436" s="190"/>
    </row>
    <row r="437" spans="1:80" ht="15.75" customHeight="1">
      <c r="A437" s="186">
        <f t="shared" si="67"/>
        <v>428</v>
      </c>
      <c r="B437" s="187" t="s">
        <v>195</v>
      </c>
      <c r="C437" s="188" t="s">
        <v>555</v>
      </c>
      <c r="D437" s="189" t="s">
        <v>4047</v>
      </c>
      <c r="E437" s="190" t="s">
        <v>556</v>
      </c>
      <c r="F437" s="193" t="s">
        <v>12</v>
      </c>
      <c r="G437" s="186" t="s">
        <v>3188</v>
      </c>
      <c r="H437" s="186" t="s">
        <v>9</v>
      </c>
      <c r="I437" s="186" t="s">
        <v>446</v>
      </c>
      <c r="J437" s="192" t="s">
        <v>447</v>
      </c>
      <c r="K437" s="192" t="s">
        <v>1212</v>
      </c>
      <c r="L437" s="217" t="s">
        <v>4613</v>
      </c>
      <c r="M437" s="193" t="s">
        <v>85</v>
      </c>
      <c r="N437" s="193"/>
      <c r="O437" s="194" t="s">
        <v>87</v>
      </c>
      <c r="P437" s="492">
        <v>33035</v>
      </c>
      <c r="Q437" s="196" t="str">
        <f t="shared" ca="1" si="73"/>
        <v>31 Tahun 9 Bulan</v>
      </c>
      <c r="R437" s="186"/>
      <c r="S437" s="366">
        <v>43376</v>
      </c>
      <c r="T437" s="198" t="str">
        <f t="shared" ca="1" si="71"/>
        <v>3Tahun</v>
      </c>
      <c r="U437" s="199" t="str">
        <f t="shared" ca="1" si="72"/>
        <v>5Bulan</v>
      </c>
      <c r="V437" s="186" t="s">
        <v>73</v>
      </c>
      <c r="W437" s="189" t="s">
        <v>448</v>
      </c>
      <c r="X437" s="217" t="s">
        <v>5552</v>
      </c>
      <c r="Y437" s="190"/>
      <c r="Z437" s="187" t="s">
        <v>4612</v>
      </c>
      <c r="AA437" s="201" t="s">
        <v>4611</v>
      </c>
      <c r="AB437" s="202" t="s">
        <v>76</v>
      </c>
      <c r="AC437" s="190"/>
      <c r="AD437" s="190"/>
      <c r="AE437" s="190"/>
      <c r="AF437" s="190"/>
      <c r="AG437" s="190"/>
      <c r="AH437" s="190"/>
      <c r="AI437" s="190"/>
      <c r="AJ437" s="190"/>
      <c r="AK437" s="190"/>
      <c r="AL437" s="190"/>
      <c r="AM437" s="187" t="s">
        <v>202</v>
      </c>
      <c r="AN437" s="189"/>
      <c r="AO437" s="193"/>
      <c r="AP437" s="193"/>
      <c r="AQ437" s="190"/>
      <c r="AR437" s="190"/>
      <c r="AS437" s="190"/>
      <c r="AT437" s="190"/>
      <c r="AU437" s="193"/>
      <c r="AV437" s="193"/>
      <c r="AW437" s="506" t="s">
        <v>557</v>
      </c>
      <c r="AX437" s="200" t="s">
        <v>78</v>
      </c>
      <c r="AY437" s="190"/>
      <c r="AZ437" s="203"/>
      <c r="BA437" s="203"/>
      <c r="BB437" s="203"/>
      <c r="BC437" s="203"/>
      <c r="BD437" s="203"/>
      <c r="BE437" s="203"/>
      <c r="BF437" s="203"/>
      <c r="BG437" s="203"/>
      <c r="BH437" s="203"/>
      <c r="BI437" s="203"/>
      <c r="BJ437" s="203"/>
      <c r="BK437" s="203"/>
      <c r="BL437" s="203"/>
      <c r="BM437" s="203"/>
      <c r="BN437" s="203"/>
      <c r="BO437" s="203"/>
      <c r="BP437" s="203"/>
      <c r="BQ437" s="203"/>
      <c r="BR437" s="203"/>
      <c r="BS437" s="203"/>
      <c r="BT437" s="202"/>
      <c r="BU437" s="190"/>
      <c r="BV437" s="186">
        <v>12</v>
      </c>
      <c r="BW437" s="186">
        <v>0</v>
      </c>
      <c r="BX437" s="186">
        <f t="shared" si="66"/>
        <v>12</v>
      </c>
      <c r="BY437" s="186">
        <v>12</v>
      </c>
      <c r="BZ437" s="190"/>
      <c r="CA437" s="190"/>
      <c r="CB437" s="190"/>
    </row>
    <row r="438" spans="1:80" ht="15.75" customHeight="1">
      <c r="A438" s="186">
        <f t="shared" si="67"/>
        <v>429</v>
      </c>
      <c r="B438" s="187" t="s">
        <v>195</v>
      </c>
      <c r="C438" s="228" t="s">
        <v>3471</v>
      </c>
      <c r="D438" s="189" t="s">
        <v>4100</v>
      </c>
      <c r="E438" s="190" t="s">
        <v>3935</v>
      </c>
      <c r="F438" s="193" t="s">
        <v>12</v>
      </c>
      <c r="G438" s="186" t="s">
        <v>3188</v>
      </c>
      <c r="H438" s="186" t="s">
        <v>9</v>
      </c>
      <c r="I438" s="186" t="s">
        <v>446</v>
      </c>
      <c r="J438" s="192" t="s">
        <v>447</v>
      </c>
      <c r="K438" s="192" t="s">
        <v>1212</v>
      </c>
      <c r="L438" s="217" t="s">
        <v>3936</v>
      </c>
      <c r="M438" s="193" t="s">
        <v>85</v>
      </c>
      <c r="N438" s="212" t="s">
        <v>2604</v>
      </c>
      <c r="O438" s="194" t="s">
        <v>72</v>
      </c>
      <c r="P438" s="492">
        <v>34093</v>
      </c>
      <c r="Q438" s="196" t="str">
        <f t="shared" ca="1" si="73"/>
        <v>28 Tahun 10 Bulan</v>
      </c>
      <c r="R438" s="186"/>
      <c r="S438" s="366">
        <v>43514</v>
      </c>
      <c r="T438" s="198" t="str">
        <f t="shared" ca="1" si="71"/>
        <v>3Tahun</v>
      </c>
      <c r="U438" s="199" t="str">
        <f t="shared" ca="1" si="72"/>
        <v>0Bulan</v>
      </c>
      <c r="V438" s="186" t="s">
        <v>73</v>
      </c>
      <c r="W438" s="189" t="s">
        <v>448</v>
      </c>
      <c r="X438" s="217"/>
      <c r="Y438" s="190" t="s">
        <v>412</v>
      </c>
      <c r="Z438" s="187" t="s">
        <v>539</v>
      </c>
      <c r="AA438" s="201" t="s">
        <v>3827</v>
      </c>
      <c r="AB438" s="202" t="s">
        <v>354</v>
      </c>
      <c r="AC438" s="190"/>
      <c r="AD438" s="190"/>
      <c r="AE438" s="190"/>
      <c r="AF438" s="190"/>
      <c r="AG438" s="190"/>
      <c r="AH438" s="190"/>
      <c r="AI438" s="190"/>
      <c r="AJ438" s="190"/>
      <c r="AK438" s="190"/>
      <c r="AL438" s="190"/>
      <c r="AM438" s="241"/>
      <c r="AN438" s="189"/>
      <c r="AO438" s="193"/>
      <c r="AP438" s="193"/>
      <c r="AQ438" s="190"/>
      <c r="AR438" s="190"/>
      <c r="AS438" s="190"/>
      <c r="AT438" s="190"/>
      <c r="AU438" s="193"/>
      <c r="AV438" s="193"/>
      <c r="AW438" s="506" t="s">
        <v>540</v>
      </c>
      <c r="AX438" s="200" t="s">
        <v>78</v>
      </c>
      <c r="AY438" s="190"/>
      <c r="AZ438" s="203"/>
      <c r="BA438" s="203"/>
      <c r="BB438" s="203"/>
      <c r="BC438" s="203"/>
      <c r="BD438" s="203"/>
      <c r="BE438" s="203"/>
      <c r="BF438" s="203"/>
      <c r="BG438" s="203"/>
      <c r="BH438" s="203"/>
      <c r="BI438" s="203"/>
      <c r="BJ438" s="203"/>
      <c r="BK438" s="203"/>
      <c r="BL438" s="203"/>
      <c r="BM438" s="203"/>
      <c r="BN438" s="203"/>
      <c r="BO438" s="203"/>
      <c r="BP438" s="203"/>
      <c r="BQ438" s="203"/>
      <c r="BR438" s="203"/>
      <c r="BS438" s="203"/>
      <c r="BT438" s="202"/>
      <c r="BU438" s="190" t="s">
        <v>4975</v>
      </c>
      <c r="BV438" s="186">
        <v>12</v>
      </c>
      <c r="BW438" s="186">
        <v>0</v>
      </c>
      <c r="BX438" s="186">
        <f t="shared" si="66"/>
        <v>12</v>
      </c>
      <c r="BY438" s="186">
        <v>12</v>
      </c>
      <c r="BZ438" s="190"/>
      <c r="CA438" s="190"/>
      <c r="CB438" s="190"/>
    </row>
    <row r="439" spans="1:80" ht="15.75" customHeight="1">
      <c r="A439" s="186">
        <f t="shared" si="67"/>
        <v>430</v>
      </c>
      <c r="B439" s="187" t="s">
        <v>195</v>
      </c>
      <c r="C439" s="228" t="s">
        <v>2379</v>
      </c>
      <c r="D439" s="207" t="s">
        <v>3940</v>
      </c>
      <c r="E439" s="190" t="s">
        <v>2380</v>
      </c>
      <c r="F439" s="193" t="s">
        <v>12</v>
      </c>
      <c r="G439" s="186" t="s">
        <v>3188</v>
      </c>
      <c r="H439" s="186" t="s">
        <v>9</v>
      </c>
      <c r="I439" s="186" t="s">
        <v>446</v>
      </c>
      <c r="J439" s="192" t="s">
        <v>447</v>
      </c>
      <c r="K439" s="192" t="s">
        <v>1212</v>
      </c>
      <c r="L439" s="217" t="s">
        <v>3937</v>
      </c>
      <c r="M439" s="193" t="s">
        <v>85</v>
      </c>
      <c r="N439" s="212" t="s">
        <v>2604</v>
      </c>
      <c r="O439" s="194" t="s">
        <v>639</v>
      </c>
      <c r="P439" s="492">
        <v>34895</v>
      </c>
      <c r="Q439" s="196" t="str">
        <f t="shared" ca="1" si="73"/>
        <v>26 Tahun 7 Bulan</v>
      </c>
      <c r="R439" s="197">
        <v>44221</v>
      </c>
      <c r="S439" s="197">
        <v>44221</v>
      </c>
      <c r="T439" s="198" t="str">
        <f t="shared" ca="1" si="71"/>
        <v>1Tahun</v>
      </c>
      <c r="U439" s="199" t="str">
        <f t="shared" ca="1" si="72"/>
        <v>1Bulan</v>
      </c>
      <c r="V439" s="186" t="s">
        <v>73</v>
      </c>
      <c r="W439" s="189" t="s">
        <v>448</v>
      </c>
      <c r="X439" s="217"/>
      <c r="Y439" s="190" t="s">
        <v>412</v>
      </c>
      <c r="Z439" s="312" t="s">
        <v>4969</v>
      </c>
      <c r="AA439" s="251" t="s">
        <v>3952</v>
      </c>
      <c r="AB439" s="202"/>
      <c r="AC439" s="190" t="s">
        <v>412</v>
      </c>
      <c r="AD439" s="190" t="s">
        <v>412</v>
      </c>
      <c r="AE439" s="190" t="s">
        <v>412</v>
      </c>
      <c r="AF439" s="190" t="s">
        <v>412</v>
      </c>
      <c r="AG439" s="190" t="s">
        <v>412</v>
      </c>
      <c r="AH439" s="190" t="s">
        <v>412</v>
      </c>
      <c r="AI439" s="190" t="s">
        <v>412</v>
      </c>
      <c r="AJ439" s="190" t="s">
        <v>412</v>
      </c>
      <c r="AK439" s="190" t="s">
        <v>412</v>
      </c>
      <c r="AL439" s="190" t="s">
        <v>412</v>
      </c>
      <c r="AM439" s="477" t="s">
        <v>4962</v>
      </c>
      <c r="AN439" s="189"/>
      <c r="AO439" s="193"/>
      <c r="AP439" s="193"/>
      <c r="AQ439" s="190"/>
      <c r="AR439" s="190"/>
      <c r="AS439" s="190"/>
      <c r="AT439" s="190"/>
      <c r="AU439" s="193"/>
      <c r="AV439" s="193"/>
      <c r="AW439" s="515" t="s">
        <v>4967</v>
      </c>
      <c r="AX439" s="312" t="s">
        <v>4968</v>
      </c>
      <c r="AY439" s="190"/>
      <c r="AZ439" s="203">
        <v>4000000</v>
      </c>
      <c r="BA439" s="203"/>
      <c r="BB439" s="203"/>
      <c r="BC439" s="203"/>
      <c r="BD439" s="203"/>
      <c r="BE439" s="203"/>
      <c r="BF439" s="203"/>
      <c r="BG439" s="203"/>
      <c r="BH439" s="203"/>
      <c r="BI439" s="203"/>
      <c r="BJ439" s="203"/>
      <c r="BK439" s="203"/>
      <c r="BL439" s="203"/>
      <c r="BM439" s="203"/>
      <c r="BN439" s="203"/>
      <c r="BO439" s="203"/>
      <c r="BP439" s="203"/>
      <c r="BQ439" s="203"/>
      <c r="BR439" s="203"/>
      <c r="BS439" s="203"/>
      <c r="BT439" s="202"/>
      <c r="BU439" s="190" t="s">
        <v>4976</v>
      </c>
      <c r="BV439" s="186">
        <v>12</v>
      </c>
      <c r="BW439" s="186">
        <v>0</v>
      </c>
      <c r="BX439" s="186">
        <f t="shared" si="66"/>
        <v>12</v>
      </c>
      <c r="BY439" s="186">
        <v>12</v>
      </c>
      <c r="BZ439" s="190"/>
      <c r="CA439" s="190"/>
      <c r="CB439" s="190"/>
    </row>
    <row r="440" spans="1:80" ht="15.75" customHeight="1">
      <c r="A440" s="186">
        <f>A436+1</f>
        <v>428</v>
      </c>
      <c r="B440" s="187" t="s">
        <v>195</v>
      </c>
      <c r="C440" s="144" t="s">
        <v>533</v>
      </c>
      <c r="D440" s="189" t="s">
        <v>4114</v>
      </c>
      <c r="E440" s="190" t="s">
        <v>534</v>
      </c>
      <c r="F440" s="193" t="s">
        <v>12</v>
      </c>
      <c r="G440" s="186" t="s">
        <v>3188</v>
      </c>
      <c r="H440" s="186" t="s">
        <v>9</v>
      </c>
      <c r="I440" s="186" t="s">
        <v>446</v>
      </c>
      <c r="J440" s="192" t="s">
        <v>447</v>
      </c>
      <c r="K440" s="192" t="s">
        <v>1212</v>
      </c>
      <c r="L440" s="190"/>
      <c r="M440" s="193" t="s">
        <v>85</v>
      </c>
      <c r="N440" s="205" t="s">
        <v>2604</v>
      </c>
      <c r="O440" s="194" t="s">
        <v>72</v>
      </c>
      <c r="P440" s="492">
        <v>35020</v>
      </c>
      <c r="Q440" s="196" t="str">
        <f t="shared" ca="1" si="73"/>
        <v>26 Tahun 3 Bulan</v>
      </c>
      <c r="R440" s="197">
        <v>44216</v>
      </c>
      <c r="S440" s="197">
        <v>44216</v>
      </c>
      <c r="T440" s="198" t="str">
        <f t="shared" ca="1" si="71"/>
        <v>1Tahun</v>
      </c>
      <c r="U440" s="199" t="str">
        <f t="shared" ca="1" si="72"/>
        <v>1Bulan</v>
      </c>
      <c r="V440" s="186" t="s">
        <v>73</v>
      </c>
      <c r="W440" s="189" t="s">
        <v>448</v>
      </c>
      <c r="X440" s="238" t="s">
        <v>3044</v>
      </c>
      <c r="Y440" s="190" t="s">
        <v>412</v>
      </c>
      <c r="Z440" s="187" t="s">
        <v>535</v>
      </c>
      <c r="AA440" s="201" t="s">
        <v>536</v>
      </c>
      <c r="AB440" s="202" t="s">
        <v>451</v>
      </c>
      <c r="AC440" s="190" t="s">
        <v>412</v>
      </c>
      <c r="AD440" s="190" t="s">
        <v>412</v>
      </c>
      <c r="AE440" s="190" t="s">
        <v>412</v>
      </c>
      <c r="AF440" s="190" t="s">
        <v>412</v>
      </c>
      <c r="AG440" s="190" t="s">
        <v>412</v>
      </c>
      <c r="AH440" s="190" t="s">
        <v>412</v>
      </c>
      <c r="AI440" s="190" t="s">
        <v>412</v>
      </c>
      <c r="AJ440" s="190" t="s">
        <v>412</v>
      </c>
      <c r="AK440" s="190" t="s">
        <v>412</v>
      </c>
      <c r="AL440" s="190" t="s">
        <v>412</v>
      </c>
      <c r="AM440" s="477" t="s">
        <v>4978</v>
      </c>
      <c r="AN440" s="189"/>
      <c r="AO440" s="193"/>
      <c r="AP440" s="209"/>
      <c r="AQ440" s="190"/>
      <c r="AR440" s="190"/>
      <c r="AS440" s="190"/>
      <c r="AT440" s="190"/>
      <c r="AU440" s="193"/>
      <c r="AV440" s="193"/>
      <c r="AW440" s="506" t="s">
        <v>537</v>
      </c>
      <c r="AX440" s="200" t="s">
        <v>78</v>
      </c>
      <c r="AY440" s="190"/>
      <c r="AZ440" s="478">
        <v>4000000</v>
      </c>
      <c r="BA440" s="203"/>
      <c r="BB440" s="203"/>
      <c r="BC440" s="203"/>
      <c r="BD440" s="203"/>
      <c r="BE440" s="203"/>
      <c r="BF440" s="203"/>
      <c r="BG440" s="203"/>
      <c r="BH440" s="203"/>
      <c r="BI440" s="203"/>
      <c r="BJ440" s="203"/>
      <c r="BK440" s="203"/>
      <c r="BL440" s="203"/>
      <c r="BM440" s="203"/>
      <c r="BN440" s="203"/>
      <c r="BO440" s="203"/>
      <c r="BP440" s="203"/>
      <c r="BQ440" s="203"/>
      <c r="BR440" s="203"/>
      <c r="BS440" s="203"/>
      <c r="BT440" s="202"/>
      <c r="BU440" s="190" t="s">
        <v>4979</v>
      </c>
      <c r="BV440" s="186">
        <v>0</v>
      </c>
      <c r="BW440" s="186">
        <v>0</v>
      </c>
      <c r="BX440" s="186">
        <f t="shared" ref="BX440:BX463" si="74">BV440-BW440</f>
        <v>0</v>
      </c>
      <c r="BY440" s="186">
        <v>12</v>
      </c>
      <c r="BZ440" s="190"/>
      <c r="CA440" s="190"/>
      <c r="CB440" s="190"/>
    </row>
    <row r="441" spans="1:80" ht="15.75" customHeight="1">
      <c r="A441" s="186">
        <f t="shared" si="67"/>
        <v>429</v>
      </c>
      <c r="B441" s="187" t="s">
        <v>195</v>
      </c>
      <c r="C441" s="228" t="s">
        <v>4159</v>
      </c>
      <c r="D441" s="189" t="s">
        <v>4055</v>
      </c>
      <c r="E441" s="190" t="s">
        <v>3571</v>
      </c>
      <c r="F441" s="193" t="s">
        <v>12</v>
      </c>
      <c r="G441" s="186" t="s">
        <v>3188</v>
      </c>
      <c r="H441" s="186" t="s">
        <v>9</v>
      </c>
      <c r="I441" s="186" t="s">
        <v>446</v>
      </c>
      <c r="J441" s="192" t="s">
        <v>447</v>
      </c>
      <c r="K441" s="192" t="s">
        <v>1212</v>
      </c>
      <c r="L441" s="190"/>
      <c r="M441" s="186" t="s">
        <v>70</v>
      </c>
      <c r="N441" s="186" t="s">
        <v>2604</v>
      </c>
      <c r="O441" s="186" t="s">
        <v>72</v>
      </c>
      <c r="P441" s="493">
        <v>34201</v>
      </c>
      <c r="Q441" s="196" t="str">
        <f t="shared" ca="1" si="73"/>
        <v>28 Tahun 6 Bulan</v>
      </c>
      <c r="R441" s="248">
        <v>44431</v>
      </c>
      <c r="S441" s="249">
        <v>44431</v>
      </c>
      <c r="T441" s="198" t="str">
        <f t="shared" ca="1" si="71"/>
        <v>0Tahun</v>
      </c>
      <c r="U441" s="199" t="str">
        <f t="shared" ca="1" si="72"/>
        <v>6Bulan</v>
      </c>
      <c r="V441" s="186" t="s">
        <v>73</v>
      </c>
      <c r="W441" s="189" t="s">
        <v>448</v>
      </c>
      <c r="X441" s="217"/>
      <c r="Y441" s="190" t="s">
        <v>4020</v>
      </c>
      <c r="Z441" s="250" t="s">
        <v>4021</v>
      </c>
      <c r="AA441" s="251" t="s">
        <v>4022</v>
      </c>
      <c r="AB441" s="186" t="s">
        <v>76</v>
      </c>
      <c r="AC441" s="190" t="s">
        <v>412</v>
      </c>
      <c r="AD441" s="190" t="s">
        <v>412</v>
      </c>
      <c r="AE441" s="190" t="s">
        <v>412</v>
      </c>
      <c r="AF441" s="190" t="s">
        <v>412</v>
      </c>
      <c r="AG441" s="190" t="s">
        <v>412</v>
      </c>
      <c r="AH441" s="190" t="s">
        <v>412</v>
      </c>
      <c r="AI441" s="190" t="s">
        <v>412</v>
      </c>
      <c r="AJ441" s="190" t="s">
        <v>412</v>
      </c>
      <c r="AK441" s="190" t="s">
        <v>412</v>
      </c>
      <c r="AL441" s="190" t="s">
        <v>412</v>
      </c>
      <c r="AM441" s="257" t="s">
        <v>4023</v>
      </c>
      <c r="AN441" s="186" t="s">
        <v>4024</v>
      </c>
      <c r="AO441" s="186" t="s">
        <v>4025</v>
      </c>
      <c r="AP441" s="250" t="s">
        <v>4021</v>
      </c>
      <c r="AQ441" s="190" t="s">
        <v>412</v>
      </c>
      <c r="AR441" s="190" t="s">
        <v>412</v>
      </c>
      <c r="AS441" s="190" t="s">
        <v>412</v>
      </c>
      <c r="AT441" s="190" t="s">
        <v>412</v>
      </c>
      <c r="AU441" s="190" t="s">
        <v>412</v>
      </c>
      <c r="AV441" s="190" t="s">
        <v>412</v>
      </c>
      <c r="AW441" s="509" t="s">
        <v>4026</v>
      </c>
      <c r="AX441" s="252" t="s">
        <v>4027</v>
      </c>
      <c r="AY441" s="190" t="s">
        <v>412</v>
      </c>
      <c r="AZ441" s="203">
        <v>10000000</v>
      </c>
      <c r="BA441" s="203"/>
      <c r="BB441" s="203"/>
      <c r="BC441" s="203">
        <v>1000000</v>
      </c>
      <c r="BD441" s="203"/>
      <c r="BE441" s="203"/>
      <c r="BF441" s="203"/>
      <c r="BG441" s="203">
        <v>4000000</v>
      </c>
      <c r="BH441" s="203"/>
      <c r="BI441" s="203"/>
      <c r="BJ441" s="203"/>
      <c r="BK441" s="203"/>
      <c r="BL441" s="203"/>
      <c r="BM441" s="203"/>
      <c r="BN441" s="203"/>
      <c r="BO441" s="203"/>
      <c r="BP441" s="203"/>
      <c r="BQ441" s="203"/>
      <c r="BR441" s="203"/>
      <c r="BS441" s="203"/>
      <c r="BT441" s="227" t="s">
        <v>4018</v>
      </c>
      <c r="BU441" s="190"/>
      <c r="BV441" s="186">
        <v>0</v>
      </c>
      <c r="BW441" s="186">
        <v>0</v>
      </c>
      <c r="BX441" s="186">
        <f t="shared" si="74"/>
        <v>0</v>
      </c>
      <c r="BY441" s="186">
        <f>12-7</f>
        <v>5</v>
      </c>
      <c r="BZ441" s="190"/>
      <c r="CA441" s="190"/>
      <c r="CB441" s="190"/>
    </row>
    <row r="442" spans="1:80" ht="15.75" customHeight="1">
      <c r="A442" s="186">
        <f t="shared" si="67"/>
        <v>430</v>
      </c>
      <c r="B442" s="187" t="s">
        <v>195</v>
      </c>
      <c r="C442" s="228" t="s">
        <v>4311</v>
      </c>
      <c r="D442" s="217" t="s">
        <v>4284</v>
      </c>
      <c r="E442" s="190" t="s">
        <v>3548</v>
      </c>
      <c r="F442" s="191" t="s">
        <v>12</v>
      </c>
      <c r="G442" s="186" t="s">
        <v>3188</v>
      </c>
      <c r="H442" s="186" t="s">
        <v>3218</v>
      </c>
      <c r="I442" s="202" t="s">
        <v>176</v>
      </c>
      <c r="J442" s="186" t="s">
        <v>4715</v>
      </c>
      <c r="K442" s="186" t="s">
        <v>3379</v>
      </c>
      <c r="L442" s="217" t="s">
        <v>3379</v>
      </c>
      <c r="M442" s="193" t="s">
        <v>85</v>
      </c>
      <c r="N442" s="188" t="s">
        <v>2604</v>
      </c>
      <c r="O442" s="194"/>
      <c r="P442" s="492"/>
      <c r="Q442" s="196" t="str">
        <f t="shared" ca="1" si="73"/>
        <v>122 Tahun 2 Bulan</v>
      </c>
      <c r="R442" s="190"/>
      <c r="S442" s="197">
        <v>42118</v>
      </c>
      <c r="T442" s="198" t="str">
        <f t="shared" ca="1" si="71"/>
        <v>6Tahun</v>
      </c>
      <c r="U442" s="199" t="str">
        <f t="shared" ca="1" si="72"/>
        <v>10Bulan</v>
      </c>
      <c r="V442" s="186"/>
      <c r="W442" s="200"/>
      <c r="X442" s="217" t="s">
        <v>5554</v>
      </c>
      <c r="Y442" s="190"/>
      <c r="Z442" s="187"/>
      <c r="AA442" s="201"/>
      <c r="AB442" s="202"/>
      <c r="AC442" s="190"/>
      <c r="AD442" s="190"/>
      <c r="AE442" s="190"/>
      <c r="AF442" s="190"/>
      <c r="AG442" s="190"/>
      <c r="AH442" s="190"/>
      <c r="AI442" s="190"/>
      <c r="AJ442" s="190"/>
      <c r="AK442" s="190"/>
      <c r="AL442" s="190"/>
      <c r="AM442" s="229" t="s">
        <v>2510</v>
      </c>
      <c r="AN442" s="189"/>
      <c r="AO442" s="193"/>
      <c r="AP442" s="193"/>
      <c r="AQ442" s="190"/>
      <c r="AR442" s="190"/>
      <c r="AS442" s="190"/>
      <c r="AT442" s="190"/>
      <c r="AU442" s="193"/>
      <c r="AV442" s="193"/>
      <c r="AW442" s="506"/>
      <c r="AX442" s="200"/>
      <c r="AY442" s="190"/>
      <c r="AZ442" s="203"/>
      <c r="BA442" s="203"/>
      <c r="BB442" s="203"/>
      <c r="BC442" s="203"/>
      <c r="BD442" s="203"/>
      <c r="BE442" s="203"/>
      <c r="BF442" s="203"/>
      <c r="BG442" s="203"/>
      <c r="BH442" s="203"/>
      <c r="BI442" s="203"/>
      <c r="BJ442" s="203"/>
      <c r="BK442" s="203"/>
      <c r="BL442" s="203"/>
      <c r="BM442" s="203"/>
      <c r="BN442" s="203"/>
      <c r="BO442" s="203"/>
      <c r="BP442" s="203"/>
      <c r="BQ442" s="203"/>
      <c r="BR442" s="203"/>
      <c r="BS442" s="203"/>
      <c r="BT442" s="202"/>
      <c r="BU442" s="190"/>
      <c r="BV442" s="186">
        <v>12</v>
      </c>
      <c r="BW442" s="186">
        <v>0</v>
      </c>
      <c r="BX442" s="186">
        <f t="shared" si="74"/>
        <v>12</v>
      </c>
      <c r="BY442" s="186">
        <v>12</v>
      </c>
      <c r="BZ442" s="190"/>
      <c r="CA442" s="190"/>
      <c r="CB442" s="190"/>
    </row>
    <row r="443" spans="1:80" ht="15.75" customHeight="1">
      <c r="A443" s="186">
        <f t="shared" si="67"/>
        <v>431</v>
      </c>
      <c r="B443" s="187" t="s">
        <v>195</v>
      </c>
      <c r="C443" s="228" t="s">
        <v>3517</v>
      </c>
      <c r="D443" s="217" t="s">
        <v>4285</v>
      </c>
      <c r="E443" s="190" t="s">
        <v>2682</v>
      </c>
      <c r="F443" s="191" t="s">
        <v>12</v>
      </c>
      <c r="G443" s="186" t="s">
        <v>3188</v>
      </c>
      <c r="H443" s="186" t="s">
        <v>3213</v>
      </c>
      <c r="I443" s="202" t="s">
        <v>176</v>
      </c>
      <c r="J443" s="186" t="s">
        <v>3213</v>
      </c>
      <c r="K443" s="186" t="s">
        <v>3379</v>
      </c>
      <c r="L443" s="217" t="s">
        <v>3379</v>
      </c>
      <c r="M443" s="193" t="s">
        <v>85</v>
      </c>
      <c r="N443" s="188"/>
      <c r="O443" s="194" t="s">
        <v>72</v>
      </c>
      <c r="P443" s="492">
        <v>34961</v>
      </c>
      <c r="Q443" s="196" t="str">
        <f t="shared" ca="1" si="73"/>
        <v>26 Tahun 5 Bulan</v>
      </c>
      <c r="R443" s="190"/>
      <c r="S443" s="197">
        <v>44315</v>
      </c>
      <c r="T443" s="198" t="str">
        <f t="shared" ca="1" si="71"/>
        <v>0Tahun</v>
      </c>
      <c r="U443" s="199" t="str">
        <f t="shared" ca="1" si="72"/>
        <v>10Bulan</v>
      </c>
      <c r="V443" s="186" t="s">
        <v>3379</v>
      </c>
      <c r="W443" s="200" t="s">
        <v>251</v>
      </c>
      <c r="X443" s="238" t="s">
        <v>5553</v>
      </c>
      <c r="Y443" s="190"/>
      <c r="Z443" s="187" t="s">
        <v>3043</v>
      </c>
      <c r="AA443" s="201"/>
      <c r="AB443" s="202"/>
      <c r="AC443" s="190"/>
      <c r="AD443" s="190"/>
      <c r="AE443" s="190"/>
      <c r="AF443" s="190"/>
      <c r="AG443" s="190"/>
      <c r="AH443" s="190"/>
      <c r="AI443" s="190"/>
      <c r="AJ443" s="190"/>
      <c r="AK443" s="190"/>
      <c r="AL443" s="190"/>
      <c r="AM443" s="229"/>
      <c r="AN443" s="189"/>
      <c r="AO443" s="193"/>
      <c r="AP443" s="193"/>
      <c r="AQ443" s="190"/>
      <c r="AR443" s="190"/>
      <c r="AS443" s="190"/>
      <c r="AT443" s="190"/>
      <c r="AU443" s="193"/>
      <c r="AV443" s="193"/>
      <c r="AW443" s="506"/>
      <c r="AX443" s="200"/>
      <c r="AY443" s="190"/>
      <c r="AZ443" s="203"/>
      <c r="BA443" s="203"/>
      <c r="BB443" s="203"/>
      <c r="BC443" s="203"/>
      <c r="BD443" s="203"/>
      <c r="BE443" s="203"/>
      <c r="BF443" s="203"/>
      <c r="BG443" s="203"/>
      <c r="BH443" s="203"/>
      <c r="BI443" s="203"/>
      <c r="BJ443" s="203"/>
      <c r="BK443" s="203"/>
      <c r="BL443" s="203"/>
      <c r="BM443" s="203"/>
      <c r="BN443" s="203"/>
      <c r="BO443" s="203"/>
      <c r="BP443" s="203"/>
      <c r="BQ443" s="203"/>
      <c r="BR443" s="203"/>
      <c r="BS443" s="203"/>
      <c r="BT443" s="202"/>
      <c r="BU443" s="190"/>
      <c r="BV443" s="186">
        <v>0</v>
      </c>
      <c r="BW443" s="186">
        <v>0</v>
      </c>
      <c r="BX443" s="186">
        <f t="shared" si="74"/>
        <v>0</v>
      </c>
      <c r="BY443" s="186">
        <f>12-3</f>
        <v>9</v>
      </c>
      <c r="BZ443" s="190"/>
      <c r="CA443" s="190"/>
      <c r="CB443" s="190"/>
    </row>
    <row r="444" spans="1:80" ht="15.75" customHeight="1">
      <c r="A444" s="186">
        <f t="shared" si="67"/>
        <v>432</v>
      </c>
      <c r="B444" s="189" t="s">
        <v>195</v>
      </c>
      <c r="C444" s="144" t="s">
        <v>1600</v>
      </c>
      <c r="D444" s="189" t="s">
        <v>1601</v>
      </c>
      <c r="E444" s="190" t="s">
        <v>3549</v>
      </c>
      <c r="F444" s="191" t="s">
        <v>12</v>
      </c>
      <c r="G444" s="186" t="s">
        <v>3188</v>
      </c>
      <c r="H444" s="186" t="s">
        <v>1015</v>
      </c>
      <c r="I444" s="202" t="s">
        <v>176</v>
      </c>
      <c r="J444" s="192" t="s">
        <v>3795</v>
      </c>
      <c r="K444" s="192" t="s">
        <v>1212</v>
      </c>
      <c r="L444" s="217" t="s">
        <v>412</v>
      </c>
      <c r="M444" s="193" t="s">
        <v>85</v>
      </c>
      <c r="N444" s="193" t="s">
        <v>2604</v>
      </c>
      <c r="O444" s="193"/>
      <c r="P444" s="491"/>
      <c r="Q444" s="196" t="str">
        <f t="shared" ca="1" si="73"/>
        <v>122 Tahun 2 Bulan</v>
      </c>
      <c r="R444" s="190"/>
      <c r="S444" s="222">
        <v>44256</v>
      </c>
      <c r="T444" s="198" t="str">
        <f t="shared" ca="1" si="71"/>
        <v>1Tahun</v>
      </c>
      <c r="U444" s="199" t="str">
        <f t="shared" ca="1" si="72"/>
        <v>0Bulan</v>
      </c>
      <c r="V444" s="186" t="s">
        <v>73</v>
      </c>
      <c r="W444" s="209"/>
      <c r="X444" s="217" t="s">
        <v>5555</v>
      </c>
      <c r="Y444" s="190"/>
      <c r="Z444" s="229" t="s">
        <v>2418</v>
      </c>
      <c r="AA444" s="243"/>
      <c r="AB444" s="202" t="s">
        <v>76</v>
      </c>
      <c r="AC444" s="190"/>
      <c r="AD444" s="190"/>
      <c r="AE444" s="190"/>
      <c r="AF444" s="190"/>
      <c r="AG444" s="190"/>
      <c r="AH444" s="190"/>
      <c r="AI444" s="190"/>
      <c r="AJ444" s="190"/>
      <c r="AK444" s="190"/>
      <c r="AL444" s="190"/>
      <c r="AM444" s="229" t="s">
        <v>2514</v>
      </c>
      <c r="AN444" s="189"/>
      <c r="AO444" s="223"/>
      <c r="AP444" s="223"/>
      <c r="AQ444" s="190"/>
      <c r="AR444" s="190"/>
      <c r="AS444" s="190"/>
      <c r="AT444" s="190"/>
      <c r="AU444" s="223"/>
      <c r="AV444" s="223"/>
      <c r="AW444" s="506" t="s">
        <v>2401</v>
      </c>
      <c r="AX444" s="231" t="s">
        <v>2406</v>
      </c>
      <c r="AY444" s="190"/>
      <c r="AZ444" s="203">
        <v>2700000</v>
      </c>
      <c r="BA444" s="203"/>
      <c r="BB444" s="203"/>
      <c r="BC444" s="203"/>
      <c r="BD444" s="203"/>
      <c r="BE444" s="203"/>
      <c r="BF444" s="203"/>
      <c r="BG444" s="203"/>
      <c r="BH444" s="203"/>
      <c r="BI444" s="203"/>
      <c r="BJ444" s="203"/>
      <c r="BK444" s="203"/>
      <c r="BL444" s="203"/>
      <c r="BM444" s="203"/>
      <c r="BN444" s="203"/>
      <c r="BO444" s="203"/>
      <c r="BP444" s="203"/>
      <c r="BQ444" s="203"/>
      <c r="BR444" s="203"/>
      <c r="BS444" s="203"/>
      <c r="BT444" s="191"/>
      <c r="BU444" s="190"/>
      <c r="BV444" s="186">
        <v>0</v>
      </c>
      <c r="BW444" s="186">
        <v>0</v>
      </c>
      <c r="BX444" s="186">
        <f t="shared" si="74"/>
        <v>0</v>
      </c>
      <c r="BY444" s="186">
        <v>10</v>
      </c>
      <c r="BZ444" s="190"/>
      <c r="CA444" s="190"/>
      <c r="CB444" s="190"/>
    </row>
    <row r="445" spans="1:80" ht="15.75" customHeight="1">
      <c r="A445" s="186">
        <f t="shared" si="67"/>
        <v>433</v>
      </c>
      <c r="B445" s="189" t="s">
        <v>195</v>
      </c>
      <c r="C445" s="342" t="s">
        <v>853</v>
      </c>
      <c r="D445" s="217" t="s">
        <v>854</v>
      </c>
      <c r="E445" s="190" t="s">
        <v>2675</v>
      </c>
      <c r="F445" s="191" t="s">
        <v>12</v>
      </c>
      <c r="G445" s="186" t="s">
        <v>3188</v>
      </c>
      <c r="H445" s="186" t="s">
        <v>174</v>
      </c>
      <c r="I445" s="202" t="s">
        <v>176</v>
      </c>
      <c r="J445" s="191" t="s">
        <v>174</v>
      </c>
      <c r="K445" s="192" t="s">
        <v>1212</v>
      </c>
      <c r="L445" s="217" t="s">
        <v>412</v>
      </c>
      <c r="M445" s="193" t="s">
        <v>85</v>
      </c>
      <c r="N445" s="205" t="s">
        <v>2604</v>
      </c>
      <c r="O445" s="194" t="s">
        <v>828</v>
      </c>
      <c r="P445" s="492">
        <v>36844</v>
      </c>
      <c r="Q445" s="196" t="str">
        <f t="shared" ca="1" si="73"/>
        <v>21 Tahun 3 Bulan</v>
      </c>
      <c r="R445" s="190"/>
      <c r="S445" s="206">
        <v>43878</v>
      </c>
      <c r="T445" s="198" t="str">
        <f t="shared" ca="1" si="71"/>
        <v>2Tahun</v>
      </c>
      <c r="U445" s="199" t="str">
        <f t="shared" ca="1" si="72"/>
        <v>0Bulan</v>
      </c>
      <c r="V445" s="186" t="s">
        <v>73</v>
      </c>
      <c r="W445" s="189" t="s">
        <v>1</v>
      </c>
      <c r="X445" s="217"/>
      <c r="Y445" s="190"/>
      <c r="Z445" s="207" t="s">
        <v>855</v>
      </c>
      <c r="AA445" s="208" t="s">
        <v>856</v>
      </c>
      <c r="AB445" s="202" t="s">
        <v>76</v>
      </c>
      <c r="AC445" s="190"/>
      <c r="AD445" s="190"/>
      <c r="AE445" s="190"/>
      <c r="AF445" s="190"/>
      <c r="AG445" s="190"/>
      <c r="AH445" s="190"/>
      <c r="AI445" s="190"/>
      <c r="AJ445" s="190"/>
      <c r="AK445" s="190"/>
      <c r="AL445" s="190"/>
      <c r="AM445" s="229" t="s">
        <v>2512</v>
      </c>
      <c r="AN445" s="189"/>
      <c r="AO445" s="193"/>
      <c r="AP445" s="193"/>
      <c r="AQ445" s="190"/>
      <c r="AR445" s="190"/>
      <c r="AS445" s="190"/>
      <c r="AT445" s="190"/>
      <c r="AU445" s="193"/>
      <c r="AV445" s="193"/>
      <c r="AW445" s="505" t="s">
        <v>857</v>
      </c>
      <c r="AX445" s="200" t="s">
        <v>78</v>
      </c>
      <c r="AY445" s="190"/>
      <c r="AZ445" s="203"/>
      <c r="BA445" s="203">
        <v>500000</v>
      </c>
      <c r="BB445" s="203"/>
      <c r="BC445" s="203"/>
      <c r="BD445" s="203"/>
      <c r="BE445" s="203"/>
      <c r="BF445" s="203"/>
      <c r="BG445" s="203"/>
      <c r="BH445" s="203"/>
      <c r="BI445" s="203"/>
      <c r="BJ445" s="203"/>
      <c r="BK445" s="203"/>
      <c r="BL445" s="203"/>
      <c r="BM445" s="203"/>
      <c r="BN445" s="203"/>
      <c r="BO445" s="203"/>
      <c r="BP445" s="203"/>
      <c r="BQ445" s="203"/>
      <c r="BR445" s="203"/>
      <c r="BS445" s="203"/>
      <c r="BT445" s="191"/>
      <c r="BU445" s="190"/>
      <c r="BV445" s="186">
        <f>12-1</f>
        <v>11</v>
      </c>
      <c r="BW445" s="186">
        <v>3</v>
      </c>
      <c r="BX445" s="186">
        <f t="shared" si="74"/>
        <v>8</v>
      </c>
      <c r="BY445" s="186">
        <v>12</v>
      </c>
      <c r="BZ445" s="190"/>
      <c r="CA445" s="190"/>
      <c r="CB445" s="190"/>
    </row>
    <row r="446" spans="1:80" ht="15.75" customHeight="1">
      <c r="A446" s="186">
        <f t="shared" si="67"/>
        <v>434</v>
      </c>
      <c r="B446" s="189" t="s">
        <v>195</v>
      </c>
      <c r="C446" s="216" t="s">
        <v>1546</v>
      </c>
      <c r="D446" s="189" t="s">
        <v>1726</v>
      </c>
      <c r="E446" s="190" t="s">
        <v>2677</v>
      </c>
      <c r="F446" s="191" t="s">
        <v>12</v>
      </c>
      <c r="G446" s="186" t="s">
        <v>3183</v>
      </c>
      <c r="H446" s="186" t="s">
        <v>98</v>
      </c>
      <c r="I446" s="202" t="s">
        <v>99</v>
      </c>
      <c r="J446" s="191" t="s">
        <v>99</v>
      </c>
      <c r="K446" s="192" t="s">
        <v>1212</v>
      </c>
      <c r="L446" s="190" t="s">
        <v>412</v>
      </c>
      <c r="M446" s="193" t="s">
        <v>85</v>
      </c>
      <c r="N446" s="205" t="s">
        <v>2604</v>
      </c>
      <c r="O446" s="194" t="s">
        <v>1727</v>
      </c>
      <c r="P446" s="492">
        <v>36563</v>
      </c>
      <c r="Q446" s="196" t="str">
        <f t="shared" ca="1" si="73"/>
        <v>22 Tahun 1 Bulan</v>
      </c>
      <c r="R446" s="190"/>
      <c r="S446" s="206">
        <v>44046</v>
      </c>
      <c r="T446" s="198" t="str">
        <f t="shared" ca="1" si="71"/>
        <v>1Tahun</v>
      </c>
      <c r="U446" s="199" t="str">
        <f t="shared" ca="1" si="72"/>
        <v>7Bulan</v>
      </c>
      <c r="V446" s="186" t="s">
        <v>73</v>
      </c>
      <c r="W446" s="200" t="s">
        <v>1</v>
      </c>
      <c r="X446" s="217"/>
      <c r="Y446" s="190"/>
      <c r="Z446" s="207" t="s">
        <v>1728</v>
      </c>
      <c r="AA446" s="201" t="s">
        <v>1729</v>
      </c>
      <c r="AB446" s="191" t="s">
        <v>354</v>
      </c>
      <c r="AC446" s="190"/>
      <c r="AD446" s="190"/>
      <c r="AE446" s="190"/>
      <c r="AF446" s="190"/>
      <c r="AG446" s="190"/>
      <c r="AH446" s="190"/>
      <c r="AI446" s="190"/>
      <c r="AJ446" s="190"/>
      <c r="AK446" s="190"/>
      <c r="AL446" s="190"/>
      <c r="AM446" s="229" t="s">
        <v>2527</v>
      </c>
      <c r="AN446" s="189"/>
      <c r="AO446" s="193"/>
      <c r="AP446" s="193"/>
      <c r="AQ446" s="190"/>
      <c r="AR446" s="190"/>
      <c r="AS446" s="190"/>
      <c r="AT446" s="190"/>
      <c r="AU446" s="193"/>
      <c r="AV446" s="193"/>
      <c r="AW446" s="505" t="s">
        <v>1730</v>
      </c>
      <c r="AX446" s="200" t="s">
        <v>78</v>
      </c>
      <c r="AY446" s="190"/>
      <c r="AZ446" s="203">
        <v>1500000</v>
      </c>
      <c r="BA446" s="203">
        <v>500000</v>
      </c>
      <c r="BB446" s="203"/>
      <c r="BC446" s="203"/>
      <c r="BD446" s="203"/>
      <c r="BE446" s="203"/>
      <c r="BF446" s="203"/>
      <c r="BG446" s="203"/>
      <c r="BH446" s="203"/>
      <c r="BI446" s="203"/>
      <c r="BJ446" s="203"/>
      <c r="BK446" s="203"/>
      <c r="BL446" s="203"/>
      <c r="BM446" s="203"/>
      <c r="BN446" s="203"/>
      <c r="BO446" s="203"/>
      <c r="BP446" s="203"/>
      <c r="BQ446" s="203"/>
      <c r="BR446" s="203"/>
      <c r="BS446" s="203"/>
      <c r="BT446" s="191"/>
      <c r="BU446" s="190"/>
      <c r="BV446" s="186">
        <f>12-7</f>
        <v>5</v>
      </c>
      <c r="BW446" s="186">
        <v>0</v>
      </c>
      <c r="BX446" s="186">
        <f t="shared" si="74"/>
        <v>5</v>
      </c>
      <c r="BY446" s="186">
        <v>12</v>
      </c>
      <c r="BZ446" s="190"/>
      <c r="CA446" s="190"/>
      <c r="CB446" s="190"/>
    </row>
    <row r="447" spans="1:80" ht="15.75" customHeight="1">
      <c r="A447" s="186">
        <f t="shared" si="67"/>
        <v>435</v>
      </c>
      <c r="B447" s="189" t="s">
        <v>195</v>
      </c>
      <c r="C447" s="144" t="s">
        <v>1089</v>
      </c>
      <c r="D447" s="189" t="s">
        <v>1090</v>
      </c>
      <c r="E447" s="190" t="s">
        <v>1070</v>
      </c>
      <c r="F447" s="186" t="s">
        <v>12</v>
      </c>
      <c r="G447" s="186" t="s">
        <v>3188</v>
      </c>
      <c r="H447" s="186" t="s">
        <v>98</v>
      </c>
      <c r="I447" s="202" t="s">
        <v>99</v>
      </c>
      <c r="J447" s="191" t="s">
        <v>99</v>
      </c>
      <c r="K447" s="192" t="s">
        <v>1212</v>
      </c>
      <c r="L447" s="217" t="s">
        <v>412</v>
      </c>
      <c r="M447" s="193" t="s">
        <v>85</v>
      </c>
      <c r="N447" s="205" t="s">
        <v>2604</v>
      </c>
      <c r="O447" s="194" t="s">
        <v>1091</v>
      </c>
      <c r="P447" s="492">
        <v>37541</v>
      </c>
      <c r="Q447" s="196" t="str">
        <f t="shared" ca="1" si="73"/>
        <v>19 Tahun 4 Bulan</v>
      </c>
      <c r="R447" s="236">
        <v>44207</v>
      </c>
      <c r="S447" s="206">
        <v>44207</v>
      </c>
      <c r="T447" s="198" t="str">
        <f t="shared" ca="1" si="71"/>
        <v>1Tahun</v>
      </c>
      <c r="U447" s="199" t="str">
        <f t="shared" ca="1" si="72"/>
        <v>1Bulan</v>
      </c>
      <c r="V447" s="186" t="s">
        <v>73</v>
      </c>
      <c r="W447" s="189" t="s">
        <v>88</v>
      </c>
      <c r="X447" s="217" t="s">
        <v>412</v>
      </c>
      <c r="Y447" s="190"/>
      <c r="Z447" s="207" t="s">
        <v>1092</v>
      </c>
      <c r="AA447" s="208" t="s">
        <v>1093</v>
      </c>
      <c r="AB447" s="202" t="s">
        <v>76</v>
      </c>
      <c r="AC447" s="190" t="s">
        <v>412</v>
      </c>
      <c r="AD447" s="190" t="s">
        <v>412</v>
      </c>
      <c r="AE447" s="190" t="s">
        <v>412</v>
      </c>
      <c r="AF447" s="190" t="s">
        <v>412</v>
      </c>
      <c r="AG447" s="190" t="s">
        <v>412</v>
      </c>
      <c r="AH447" s="190" t="s">
        <v>412</v>
      </c>
      <c r="AI447" s="190" t="s">
        <v>412</v>
      </c>
      <c r="AJ447" s="190" t="s">
        <v>412</v>
      </c>
      <c r="AK447" s="190" t="s">
        <v>412</v>
      </c>
      <c r="AL447" s="190" t="s">
        <v>412</v>
      </c>
      <c r="AM447" s="224" t="s">
        <v>2958</v>
      </c>
      <c r="AN447" s="189" t="s">
        <v>1094</v>
      </c>
      <c r="AO447" s="193" t="s">
        <v>1095</v>
      </c>
      <c r="AP447" s="193" t="s">
        <v>3625</v>
      </c>
      <c r="AQ447" s="190" t="s">
        <v>412</v>
      </c>
      <c r="AR447" s="190" t="s">
        <v>412</v>
      </c>
      <c r="AS447" s="190" t="s">
        <v>412</v>
      </c>
      <c r="AT447" s="190" t="s">
        <v>412</v>
      </c>
      <c r="AU447" s="193"/>
      <c r="AV447" s="193"/>
      <c r="AW447" s="505" t="s">
        <v>1096</v>
      </c>
      <c r="AX447" s="200" t="s">
        <v>78</v>
      </c>
      <c r="AY447" s="190"/>
      <c r="AZ447" s="203">
        <v>1500000</v>
      </c>
      <c r="BA447" s="203">
        <v>500000</v>
      </c>
      <c r="BB447" s="203"/>
      <c r="BC447" s="203"/>
      <c r="BD447" s="203"/>
      <c r="BE447" s="203"/>
      <c r="BF447" s="203"/>
      <c r="BG447" s="203"/>
      <c r="BH447" s="203"/>
      <c r="BI447" s="203"/>
      <c r="BJ447" s="203"/>
      <c r="BK447" s="203"/>
      <c r="BL447" s="203"/>
      <c r="BM447" s="203"/>
      <c r="BN447" s="203"/>
      <c r="BO447" s="203"/>
      <c r="BP447" s="203"/>
      <c r="BQ447" s="203"/>
      <c r="BR447" s="203"/>
      <c r="BS447" s="203"/>
      <c r="BT447" s="191"/>
      <c r="BU447" s="190"/>
      <c r="BV447" s="186">
        <f>0</f>
        <v>0</v>
      </c>
      <c r="BW447" s="186">
        <v>0</v>
      </c>
      <c r="BX447" s="186">
        <f t="shared" si="74"/>
        <v>0</v>
      </c>
      <c r="BY447" s="186">
        <v>12</v>
      </c>
      <c r="BZ447" s="190"/>
      <c r="CA447" s="190"/>
      <c r="CB447" s="190"/>
    </row>
    <row r="448" spans="1:80" ht="13.5" customHeight="1">
      <c r="A448" s="186">
        <f t="shared" si="67"/>
        <v>436</v>
      </c>
      <c r="B448" s="209" t="s">
        <v>195</v>
      </c>
      <c r="C448" s="144" t="s">
        <v>2220</v>
      </c>
      <c r="D448" s="217" t="s">
        <v>2221</v>
      </c>
      <c r="E448" s="190" t="s">
        <v>3422</v>
      </c>
      <c r="F448" s="186" t="s">
        <v>12</v>
      </c>
      <c r="G448" s="186" t="s">
        <v>3188</v>
      </c>
      <c r="H448" s="186" t="s">
        <v>98</v>
      </c>
      <c r="I448" s="202" t="s">
        <v>99</v>
      </c>
      <c r="J448" s="191" t="s">
        <v>99</v>
      </c>
      <c r="K448" s="192" t="s">
        <v>1212</v>
      </c>
      <c r="L448" s="217" t="s">
        <v>412</v>
      </c>
      <c r="M448" s="202" t="s">
        <v>85</v>
      </c>
      <c r="N448" s="212" t="s">
        <v>2604</v>
      </c>
      <c r="O448" s="193" t="s">
        <v>2045</v>
      </c>
      <c r="P448" s="491">
        <v>36896</v>
      </c>
      <c r="Q448" s="196" t="str">
        <f t="shared" ca="1" si="73"/>
        <v>21 Tahun 2 Bulan</v>
      </c>
      <c r="R448" s="236">
        <v>44410</v>
      </c>
      <c r="S448" s="236">
        <v>44410</v>
      </c>
      <c r="T448" s="198" t="str">
        <f t="shared" ca="1" si="71"/>
        <v>0Tahun</v>
      </c>
      <c r="U448" s="199" t="str">
        <f t="shared" ca="1" si="72"/>
        <v>7Bulan</v>
      </c>
      <c r="V448" s="186" t="s">
        <v>73</v>
      </c>
      <c r="W448" s="209" t="s">
        <v>1</v>
      </c>
      <c r="X448" s="217" t="s">
        <v>412</v>
      </c>
      <c r="Y448" s="190" t="s">
        <v>3423</v>
      </c>
      <c r="Z448" s="207" t="s">
        <v>2222</v>
      </c>
      <c r="AA448" s="201" t="s">
        <v>2223</v>
      </c>
      <c r="AB448" s="193" t="s">
        <v>76</v>
      </c>
      <c r="AC448" s="190" t="s">
        <v>412</v>
      </c>
      <c r="AD448" s="190"/>
      <c r="AE448" s="190"/>
      <c r="AF448" s="190"/>
      <c r="AG448" s="190"/>
      <c r="AH448" s="190"/>
      <c r="AI448" s="190"/>
      <c r="AJ448" s="190"/>
      <c r="AK448" s="190"/>
      <c r="AL448" s="190"/>
      <c r="AM448" s="369"/>
      <c r="AN448" s="189" t="s">
        <v>2224</v>
      </c>
      <c r="AO448" s="223" t="s">
        <v>2225</v>
      </c>
      <c r="AP448" s="223" t="s">
        <v>3424</v>
      </c>
      <c r="AQ448" s="190" t="s">
        <v>412</v>
      </c>
      <c r="AR448" s="190"/>
      <c r="AS448" s="190"/>
      <c r="AT448" s="190"/>
      <c r="AU448" s="223"/>
      <c r="AV448" s="223"/>
      <c r="AW448" s="506" t="s">
        <v>2226</v>
      </c>
      <c r="AX448" s="200" t="s">
        <v>78</v>
      </c>
      <c r="AY448" s="190"/>
      <c r="AZ448" s="203">
        <v>1500000</v>
      </c>
      <c r="BA448" s="203">
        <v>500000</v>
      </c>
      <c r="BB448" s="203"/>
      <c r="BC448" s="203"/>
      <c r="BD448" s="203"/>
      <c r="BE448" s="203"/>
      <c r="BF448" s="203"/>
      <c r="BG448" s="203"/>
      <c r="BH448" s="203"/>
      <c r="BI448" s="203"/>
      <c r="BJ448" s="203"/>
      <c r="BK448" s="203"/>
      <c r="BL448" s="203"/>
      <c r="BM448" s="203"/>
      <c r="BN448" s="203"/>
      <c r="BO448" s="203"/>
      <c r="BP448" s="203"/>
      <c r="BQ448" s="203"/>
      <c r="BR448" s="203"/>
      <c r="BS448" s="203"/>
      <c r="BT448" s="211" t="s">
        <v>2227</v>
      </c>
      <c r="BU448" s="190"/>
      <c r="BV448" s="186">
        <v>0</v>
      </c>
      <c r="BW448" s="186">
        <v>0</v>
      </c>
      <c r="BX448" s="186">
        <f t="shared" si="74"/>
        <v>0</v>
      </c>
      <c r="BY448" s="186">
        <f>12-7</f>
        <v>5</v>
      </c>
      <c r="BZ448" s="190"/>
      <c r="CA448" s="190"/>
      <c r="CB448" s="190"/>
    </row>
    <row r="449" spans="1:80" ht="16.5" customHeight="1">
      <c r="A449" s="186">
        <f t="shared" si="67"/>
        <v>437</v>
      </c>
      <c r="B449" s="209" t="s">
        <v>195</v>
      </c>
      <c r="C449" s="228" t="s">
        <v>4125</v>
      </c>
      <c r="D449" s="327" t="s">
        <v>4371</v>
      </c>
      <c r="E449" s="190" t="s">
        <v>106</v>
      </c>
      <c r="F449" s="193" t="s">
        <v>12</v>
      </c>
      <c r="G449" s="186" t="s">
        <v>411</v>
      </c>
      <c r="H449" s="186" t="s">
        <v>121</v>
      </c>
      <c r="I449" s="186" t="s">
        <v>122</v>
      </c>
      <c r="J449" s="191" t="s">
        <v>123</v>
      </c>
      <c r="K449" s="186" t="s">
        <v>1212</v>
      </c>
      <c r="L449" s="190" t="s">
        <v>412</v>
      </c>
      <c r="M449" s="186" t="s">
        <v>70</v>
      </c>
      <c r="N449" s="186" t="s">
        <v>2604</v>
      </c>
      <c r="O449" s="186" t="s">
        <v>4374</v>
      </c>
      <c r="P449" s="493">
        <v>37128</v>
      </c>
      <c r="Q449" s="196" t="str">
        <f t="shared" ca="1" si="73"/>
        <v>20 Tahun 6 Bulan</v>
      </c>
      <c r="R449" s="236">
        <v>44492</v>
      </c>
      <c r="S449" s="236">
        <v>44492</v>
      </c>
      <c r="T449" s="198" t="str">
        <f t="shared" ca="1" si="71"/>
        <v>0Tahun</v>
      </c>
      <c r="U449" s="199" t="str">
        <f t="shared" ca="1" si="72"/>
        <v>4Bulan</v>
      </c>
      <c r="V449" s="186" t="s">
        <v>73</v>
      </c>
      <c r="W449" s="217" t="s">
        <v>88</v>
      </c>
      <c r="X449" s="217" t="s">
        <v>412</v>
      </c>
      <c r="Y449" s="190" t="s">
        <v>4375</v>
      </c>
      <c r="Z449" s="190" t="s">
        <v>4377</v>
      </c>
      <c r="AA449" s="251" t="s">
        <v>4379</v>
      </c>
      <c r="AB449" s="186" t="s">
        <v>76</v>
      </c>
      <c r="AC449" s="190" t="s">
        <v>412</v>
      </c>
      <c r="AD449" s="190" t="s">
        <v>412</v>
      </c>
      <c r="AE449" s="190" t="s">
        <v>412</v>
      </c>
      <c r="AF449" s="190" t="s">
        <v>412</v>
      </c>
      <c r="AG449" s="190" t="s">
        <v>412</v>
      </c>
      <c r="AH449" s="190" t="s">
        <v>412</v>
      </c>
      <c r="AI449" s="190" t="s">
        <v>412</v>
      </c>
      <c r="AJ449" s="190" t="s">
        <v>412</v>
      </c>
      <c r="AK449" s="190" t="s">
        <v>412</v>
      </c>
      <c r="AL449" s="190" t="s">
        <v>412</v>
      </c>
      <c r="AM449" s="313"/>
      <c r="AN449" s="217" t="s">
        <v>4383</v>
      </c>
      <c r="AO449" s="190" t="s">
        <v>4384</v>
      </c>
      <c r="AP449" s="190" t="s">
        <v>4377</v>
      </c>
      <c r="AQ449" s="190"/>
      <c r="AR449" s="190" t="s">
        <v>412</v>
      </c>
      <c r="AS449" s="190" t="s">
        <v>412</v>
      </c>
      <c r="AT449" s="190" t="s">
        <v>412</v>
      </c>
      <c r="AU449" s="190" t="s">
        <v>412</v>
      </c>
      <c r="AV449" s="190" t="s">
        <v>412</v>
      </c>
      <c r="AW449" s="509" t="s">
        <v>4386</v>
      </c>
      <c r="AX449" s="200" t="s">
        <v>4387</v>
      </c>
      <c r="AY449" s="190" t="s">
        <v>412</v>
      </c>
      <c r="AZ449" s="203">
        <v>1410000</v>
      </c>
      <c r="BA449" s="203">
        <v>390000</v>
      </c>
      <c r="BB449" s="203"/>
      <c r="BC449" s="203"/>
      <c r="BD449" s="203"/>
      <c r="BE449" s="203"/>
      <c r="BF449" s="203"/>
      <c r="BG449" s="203"/>
      <c r="BH449" s="203"/>
      <c r="BI449" s="203"/>
      <c r="BJ449" s="203"/>
      <c r="BK449" s="203"/>
      <c r="BL449" s="203"/>
      <c r="BM449" s="203"/>
      <c r="BN449" s="203"/>
      <c r="BO449" s="203"/>
      <c r="BP449" s="203"/>
      <c r="BQ449" s="203"/>
      <c r="BR449" s="203"/>
      <c r="BS449" s="203"/>
      <c r="BT449" s="227" t="s">
        <v>4388</v>
      </c>
      <c r="BU449" s="190"/>
      <c r="BV449" s="186">
        <v>0</v>
      </c>
      <c r="BW449" s="186">
        <v>0</v>
      </c>
      <c r="BX449" s="186">
        <f t="shared" si="74"/>
        <v>0</v>
      </c>
      <c r="BY449" s="186">
        <v>3</v>
      </c>
      <c r="BZ449" s="190"/>
      <c r="CA449" s="190"/>
      <c r="CB449" s="190"/>
    </row>
    <row r="450" spans="1:80" ht="15.75" customHeight="1">
      <c r="A450" s="186">
        <f t="shared" si="67"/>
        <v>438</v>
      </c>
      <c r="B450" s="187" t="s">
        <v>195</v>
      </c>
      <c r="C450" s="188" t="s">
        <v>277</v>
      </c>
      <c r="D450" s="189" t="s">
        <v>278</v>
      </c>
      <c r="E450" s="190" t="s">
        <v>279</v>
      </c>
      <c r="F450" s="192" t="s">
        <v>12</v>
      </c>
      <c r="G450" s="186" t="s">
        <v>3188</v>
      </c>
      <c r="H450" s="186" t="s">
        <v>273</v>
      </c>
      <c r="I450" s="202" t="s">
        <v>122</v>
      </c>
      <c r="J450" s="192" t="s">
        <v>272</v>
      </c>
      <c r="K450" s="192"/>
      <c r="L450" s="217" t="s">
        <v>412</v>
      </c>
      <c r="M450" s="193" t="s">
        <v>70</v>
      </c>
      <c r="N450" s="188" t="s">
        <v>280</v>
      </c>
      <c r="O450" s="194" t="s">
        <v>72</v>
      </c>
      <c r="P450" s="492">
        <v>31966</v>
      </c>
      <c r="Q450" s="196" t="str">
        <f t="shared" ca="1" si="73"/>
        <v>34 Tahun 8 Bulan</v>
      </c>
      <c r="R450" s="190"/>
      <c r="S450" s="197">
        <v>41371</v>
      </c>
      <c r="T450" s="198" t="str">
        <f t="shared" ca="1" si="71"/>
        <v>8Tahun</v>
      </c>
      <c r="U450" s="199" t="str">
        <f t="shared" ca="1" si="72"/>
        <v>11Bulan</v>
      </c>
      <c r="V450" s="186" t="s">
        <v>3287</v>
      </c>
      <c r="W450" s="209"/>
      <c r="X450" s="217"/>
      <c r="Y450" s="190"/>
      <c r="Z450" s="187" t="s">
        <v>281</v>
      </c>
      <c r="AA450" s="201" t="s">
        <v>282</v>
      </c>
      <c r="AB450" s="202" t="s">
        <v>76</v>
      </c>
      <c r="AC450" s="190"/>
      <c r="AD450" s="190"/>
      <c r="AE450" s="190"/>
      <c r="AF450" s="190"/>
      <c r="AG450" s="190"/>
      <c r="AH450" s="190"/>
      <c r="AI450" s="190"/>
      <c r="AJ450" s="190"/>
      <c r="AK450" s="190"/>
      <c r="AL450" s="190"/>
      <c r="AM450" s="229" t="s">
        <v>2517</v>
      </c>
      <c r="AN450" s="189"/>
      <c r="AO450" s="193"/>
      <c r="AP450" s="193"/>
      <c r="AQ450" s="190"/>
      <c r="AR450" s="190"/>
      <c r="AS450" s="190"/>
      <c r="AT450" s="190"/>
      <c r="AU450" s="188" t="s">
        <v>3600</v>
      </c>
      <c r="AV450" s="193"/>
      <c r="AW450" s="506" t="s">
        <v>283</v>
      </c>
      <c r="AX450" s="200" t="s">
        <v>284</v>
      </c>
      <c r="AY450" s="190"/>
      <c r="AZ450" s="405">
        <f>4031068</f>
        <v>4031068</v>
      </c>
      <c r="BA450" s="203">
        <v>0</v>
      </c>
      <c r="BB450" s="203">
        <v>60466</v>
      </c>
      <c r="BC450" s="203"/>
      <c r="BD450" s="203"/>
      <c r="BE450" s="203"/>
      <c r="BF450" s="203"/>
      <c r="BG450" s="203"/>
      <c r="BH450" s="203"/>
      <c r="BI450" s="203"/>
      <c r="BJ450" s="203"/>
      <c r="BK450" s="203"/>
      <c r="BL450" s="203"/>
      <c r="BM450" s="203"/>
      <c r="BN450" s="203"/>
      <c r="BO450" s="203"/>
      <c r="BP450" s="203"/>
      <c r="BQ450" s="203"/>
      <c r="BR450" s="203"/>
      <c r="BS450" s="203"/>
      <c r="BT450" s="202"/>
      <c r="BU450" s="190"/>
      <c r="BV450" s="186">
        <v>12</v>
      </c>
      <c r="BW450" s="186">
        <f>2+2+2</f>
        <v>6</v>
      </c>
      <c r="BX450" s="186">
        <f t="shared" si="74"/>
        <v>6</v>
      </c>
      <c r="BY450" s="186">
        <v>12</v>
      </c>
      <c r="BZ450" s="190"/>
      <c r="CA450" s="398" t="s">
        <v>4243</v>
      </c>
      <c r="CB450" s="190"/>
    </row>
    <row r="451" spans="1:80" ht="15.75" customHeight="1">
      <c r="A451" s="186">
        <f t="shared" si="67"/>
        <v>439</v>
      </c>
      <c r="B451" s="209" t="s">
        <v>387</v>
      </c>
      <c r="C451" s="144" t="s">
        <v>2351</v>
      </c>
      <c r="D451" s="189" t="s">
        <v>2352</v>
      </c>
      <c r="E451" s="190" t="s">
        <v>2353</v>
      </c>
      <c r="F451" s="191" t="s">
        <v>12</v>
      </c>
      <c r="G451" s="186" t="s">
        <v>3191</v>
      </c>
      <c r="H451" s="186" t="s">
        <v>877</v>
      </c>
      <c r="I451" s="186" t="s">
        <v>2354</v>
      </c>
      <c r="J451" s="192" t="s">
        <v>913</v>
      </c>
      <c r="K451" s="192" t="s">
        <v>2884</v>
      </c>
      <c r="L451" s="190" t="s">
        <v>412</v>
      </c>
      <c r="M451" s="193" t="s">
        <v>85</v>
      </c>
      <c r="N451" s="212" t="s">
        <v>2604</v>
      </c>
      <c r="O451" s="193" t="s">
        <v>391</v>
      </c>
      <c r="P451" s="491">
        <v>34709</v>
      </c>
      <c r="Q451" s="196" t="str">
        <f t="shared" ca="1" si="73"/>
        <v>27 Tahun 2 Bulan</v>
      </c>
      <c r="R451" s="222">
        <v>44256</v>
      </c>
      <c r="S451" s="222">
        <v>44256</v>
      </c>
      <c r="T451" s="198" t="str">
        <f t="shared" ca="1" si="71"/>
        <v>1Tahun</v>
      </c>
      <c r="U451" s="199" t="str">
        <f t="shared" ca="1" si="72"/>
        <v>0Bulan</v>
      </c>
      <c r="V451" s="186" t="s">
        <v>73</v>
      </c>
      <c r="W451" s="209" t="s">
        <v>111</v>
      </c>
      <c r="X451" s="217" t="s">
        <v>412</v>
      </c>
      <c r="Y451" s="190" t="s">
        <v>2355</v>
      </c>
      <c r="Z451" s="207" t="s">
        <v>2356</v>
      </c>
      <c r="AA451" s="201" t="s">
        <v>2357</v>
      </c>
      <c r="AB451" s="191" t="s">
        <v>76</v>
      </c>
      <c r="AC451" s="190" t="s">
        <v>412</v>
      </c>
      <c r="AD451" s="190" t="s">
        <v>412</v>
      </c>
      <c r="AE451" s="190" t="s">
        <v>412</v>
      </c>
      <c r="AF451" s="190" t="s">
        <v>412</v>
      </c>
      <c r="AG451" s="190" t="s">
        <v>412</v>
      </c>
      <c r="AH451" s="190" t="s">
        <v>412</v>
      </c>
      <c r="AI451" s="190" t="s">
        <v>412</v>
      </c>
      <c r="AJ451" s="190" t="s">
        <v>412</v>
      </c>
      <c r="AK451" s="190" t="s">
        <v>412</v>
      </c>
      <c r="AL451" s="190" t="s">
        <v>412</v>
      </c>
      <c r="AM451" s="247" t="s">
        <v>2970</v>
      </c>
      <c r="AN451" s="189" t="s">
        <v>2326</v>
      </c>
      <c r="AO451" s="223" t="s">
        <v>2358</v>
      </c>
      <c r="AP451" s="316" t="s">
        <v>2359</v>
      </c>
      <c r="AQ451" s="190" t="s">
        <v>412</v>
      </c>
      <c r="AR451" s="190" t="s">
        <v>412</v>
      </c>
      <c r="AS451" s="190" t="s">
        <v>412</v>
      </c>
      <c r="AT451" s="190" t="s">
        <v>412</v>
      </c>
      <c r="AU451" s="223"/>
      <c r="AV451" s="223"/>
      <c r="AW451" s="506" t="s">
        <v>2360</v>
      </c>
      <c r="AX451" s="200" t="s">
        <v>78</v>
      </c>
      <c r="AY451" s="190"/>
      <c r="AZ451" s="203"/>
      <c r="BA451" s="203"/>
      <c r="BB451" s="203"/>
      <c r="BC451" s="203"/>
      <c r="BD451" s="203"/>
      <c r="BE451" s="203"/>
      <c r="BF451" s="203"/>
      <c r="BG451" s="203"/>
      <c r="BH451" s="203"/>
      <c r="BI451" s="203"/>
      <c r="BJ451" s="203"/>
      <c r="BK451" s="203"/>
      <c r="BL451" s="203"/>
      <c r="BM451" s="203"/>
      <c r="BN451" s="203"/>
      <c r="BO451" s="203"/>
      <c r="BP451" s="203"/>
      <c r="BQ451" s="203"/>
      <c r="BR451" s="203"/>
      <c r="BS451" s="203"/>
      <c r="BT451" s="211" t="s">
        <v>2361</v>
      </c>
      <c r="BU451" s="190"/>
      <c r="BV451" s="186">
        <v>0</v>
      </c>
      <c r="BW451" s="186">
        <v>0</v>
      </c>
      <c r="BX451" s="186">
        <f t="shared" si="74"/>
        <v>0</v>
      </c>
      <c r="BY451" s="186">
        <v>10</v>
      </c>
      <c r="BZ451" s="190"/>
      <c r="CA451" s="190"/>
      <c r="CB451" s="190"/>
    </row>
    <row r="452" spans="1:80" ht="15.75" customHeight="1">
      <c r="A452" s="186">
        <f t="shared" si="67"/>
        <v>440</v>
      </c>
      <c r="B452" s="189" t="s">
        <v>387</v>
      </c>
      <c r="C452" s="144">
        <v>0</v>
      </c>
      <c r="D452" s="189" t="s">
        <v>5556</v>
      </c>
      <c r="E452" s="217" t="s">
        <v>5557</v>
      </c>
      <c r="F452" s="193" t="s">
        <v>12</v>
      </c>
      <c r="G452" s="186" t="s">
        <v>3191</v>
      </c>
      <c r="H452" s="186" t="s">
        <v>9</v>
      </c>
      <c r="I452" s="186" t="s">
        <v>446</v>
      </c>
      <c r="J452" s="192" t="s">
        <v>447</v>
      </c>
      <c r="K452" s="186" t="s">
        <v>3379</v>
      </c>
      <c r="L452" s="190" t="s">
        <v>4707</v>
      </c>
      <c r="M452" s="193" t="s">
        <v>85</v>
      </c>
      <c r="N452" s="212"/>
      <c r="O452" s="193"/>
      <c r="P452" s="491"/>
      <c r="Q452" s="196" t="str">
        <f t="shared" ca="1" si="73"/>
        <v>122 Tahun 2 Bulan</v>
      </c>
      <c r="R452" s="222"/>
      <c r="S452" s="222">
        <v>42872</v>
      </c>
      <c r="T452" s="198" t="str">
        <f t="shared" ref="T452:T454" ca="1" si="75">INT((NOW()-S452)/365)&amp;"Tahun"</f>
        <v>4Tahun</v>
      </c>
      <c r="U452" s="199" t="str">
        <f t="shared" ref="U452:U454" ca="1" si="76">INT(MOD((NOW()-S452),365)/30)&amp;"Bulan"</f>
        <v>9Bulan</v>
      </c>
      <c r="V452" s="186" t="s">
        <v>3379</v>
      </c>
      <c r="W452" s="209" t="s">
        <v>111</v>
      </c>
      <c r="X452" s="217" t="s">
        <v>5558</v>
      </c>
      <c r="Y452" s="190"/>
      <c r="Z452" s="207"/>
      <c r="AA452" s="201"/>
      <c r="AB452" s="191"/>
      <c r="AC452" s="190"/>
      <c r="AD452" s="190"/>
      <c r="AE452" s="190"/>
      <c r="AF452" s="190"/>
      <c r="AG452" s="190"/>
      <c r="AH452" s="190"/>
      <c r="AI452" s="190"/>
      <c r="AJ452" s="190"/>
      <c r="AK452" s="190"/>
      <c r="AL452" s="190"/>
      <c r="AM452" s="247"/>
      <c r="AN452" s="189"/>
      <c r="AO452" s="223"/>
      <c r="AP452" s="316"/>
      <c r="AQ452" s="190"/>
      <c r="AR452" s="190"/>
      <c r="AS452" s="190"/>
      <c r="AT452" s="190"/>
      <c r="AU452" s="223"/>
      <c r="AV452" s="223"/>
      <c r="AW452" s="506"/>
      <c r="AX452" s="200"/>
      <c r="AY452" s="190"/>
      <c r="AZ452" s="203"/>
      <c r="BA452" s="203"/>
      <c r="BB452" s="203"/>
      <c r="BC452" s="203"/>
      <c r="BD452" s="203"/>
      <c r="BE452" s="203"/>
      <c r="BF452" s="203"/>
      <c r="BG452" s="203"/>
      <c r="BH452" s="203"/>
      <c r="BI452" s="203"/>
      <c r="BJ452" s="203"/>
      <c r="BK452" s="203"/>
      <c r="BL452" s="203"/>
      <c r="BM452" s="203"/>
      <c r="BN452" s="203"/>
      <c r="BO452" s="203"/>
      <c r="BP452" s="203"/>
      <c r="BQ452" s="203"/>
      <c r="BR452" s="203"/>
      <c r="BS452" s="203"/>
      <c r="BT452" s="211"/>
      <c r="BU452" s="190"/>
      <c r="BV452" s="186"/>
      <c r="BW452" s="186"/>
      <c r="BX452" s="186"/>
      <c r="BY452" s="186"/>
      <c r="BZ452" s="190"/>
      <c r="CA452" s="190"/>
      <c r="CB452" s="190"/>
    </row>
    <row r="453" spans="1:80" ht="15.75" customHeight="1">
      <c r="A453" s="186">
        <f t="shared" si="67"/>
        <v>441</v>
      </c>
      <c r="B453" s="189" t="s">
        <v>387</v>
      </c>
      <c r="C453" s="144">
        <v>0</v>
      </c>
      <c r="D453" s="189" t="s">
        <v>5559</v>
      </c>
      <c r="E453" s="217" t="s">
        <v>5560</v>
      </c>
      <c r="F453" s="193" t="s">
        <v>12</v>
      </c>
      <c r="G453" s="186" t="s">
        <v>3191</v>
      </c>
      <c r="H453" s="186" t="s">
        <v>9</v>
      </c>
      <c r="I453" s="186" t="s">
        <v>446</v>
      </c>
      <c r="J453" s="192" t="s">
        <v>447</v>
      </c>
      <c r="K453" s="186" t="s">
        <v>3379</v>
      </c>
      <c r="L453" s="190" t="s">
        <v>5347</v>
      </c>
      <c r="M453" s="193" t="s">
        <v>85</v>
      </c>
      <c r="N453" s="212"/>
      <c r="O453" s="193"/>
      <c r="P453" s="491"/>
      <c r="Q453" s="196" t="str">
        <f t="shared" ca="1" si="73"/>
        <v>122 Tahun 2 Bulan</v>
      </c>
      <c r="R453" s="222"/>
      <c r="S453" s="222">
        <v>43151</v>
      </c>
      <c r="T453" s="198" t="str">
        <f t="shared" ca="1" si="75"/>
        <v>4Tahun</v>
      </c>
      <c r="U453" s="199" t="str">
        <f t="shared" ref="U453" ca="1" si="77">INT(MOD((NOW()-S453),365)/30)&amp;"Bulan"</f>
        <v>0Bulan</v>
      </c>
      <c r="V453" s="186" t="s">
        <v>3379</v>
      </c>
      <c r="W453" s="209" t="s">
        <v>111</v>
      </c>
      <c r="X453" s="217" t="s">
        <v>5561</v>
      </c>
      <c r="Y453" s="190"/>
      <c r="Z453" s="207"/>
      <c r="AA453" s="201"/>
      <c r="AB453" s="191"/>
      <c r="AC453" s="190"/>
      <c r="AD453" s="190"/>
      <c r="AE453" s="190"/>
      <c r="AF453" s="190"/>
      <c r="AG453" s="190"/>
      <c r="AH453" s="190"/>
      <c r="AI453" s="190"/>
      <c r="AJ453" s="190"/>
      <c r="AK453" s="190"/>
      <c r="AL453" s="190"/>
      <c r="AM453" s="247"/>
      <c r="AN453" s="189"/>
      <c r="AO453" s="223"/>
      <c r="AP453" s="316"/>
      <c r="AQ453" s="190"/>
      <c r="AR453" s="190"/>
      <c r="AS453" s="190"/>
      <c r="AT453" s="190"/>
      <c r="AU453" s="223"/>
      <c r="AV453" s="223"/>
      <c r="AW453" s="506"/>
      <c r="AX453" s="200"/>
      <c r="AY453" s="190"/>
      <c r="AZ453" s="203"/>
      <c r="BA453" s="203"/>
      <c r="BB453" s="203"/>
      <c r="BC453" s="203"/>
      <c r="BD453" s="203"/>
      <c r="BE453" s="203"/>
      <c r="BF453" s="203"/>
      <c r="BG453" s="203"/>
      <c r="BH453" s="203"/>
      <c r="BI453" s="203"/>
      <c r="BJ453" s="203"/>
      <c r="BK453" s="203"/>
      <c r="BL453" s="203"/>
      <c r="BM453" s="203"/>
      <c r="BN453" s="203"/>
      <c r="BO453" s="203"/>
      <c r="BP453" s="203"/>
      <c r="BQ453" s="203"/>
      <c r="BR453" s="203"/>
      <c r="BS453" s="203"/>
      <c r="BT453" s="211"/>
      <c r="BU453" s="190"/>
      <c r="BV453" s="186"/>
      <c r="BW453" s="186"/>
      <c r="BX453" s="186"/>
      <c r="BY453" s="186"/>
      <c r="BZ453" s="190"/>
      <c r="CA453" s="190"/>
      <c r="CB453" s="190"/>
    </row>
    <row r="454" spans="1:80" ht="15.75" customHeight="1">
      <c r="A454" s="186">
        <f t="shared" si="67"/>
        <v>442</v>
      </c>
      <c r="B454" s="189" t="s">
        <v>387</v>
      </c>
      <c r="C454" s="144" t="s">
        <v>465</v>
      </c>
      <c r="D454" s="189" t="s">
        <v>4049</v>
      </c>
      <c r="E454" s="190" t="s">
        <v>466</v>
      </c>
      <c r="F454" s="193" t="s">
        <v>12</v>
      </c>
      <c r="G454" s="186" t="s">
        <v>3191</v>
      </c>
      <c r="H454" s="186" t="s">
        <v>9</v>
      </c>
      <c r="I454" s="186" t="s">
        <v>446</v>
      </c>
      <c r="J454" s="192" t="s">
        <v>447</v>
      </c>
      <c r="K454" s="192" t="s">
        <v>1212</v>
      </c>
      <c r="L454" s="190" t="s">
        <v>3032</v>
      </c>
      <c r="M454" s="193" t="s">
        <v>85</v>
      </c>
      <c r="N454" s="212" t="s">
        <v>2604</v>
      </c>
      <c r="O454" s="194" t="s">
        <v>191</v>
      </c>
      <c r="P454" s="492">
        <v>35228</v>
      </c>
      <c r="Q454" s="196" t="str">
        <f t="shared" ref="Q454:Q478" ca="1" si="78">(DATEDIF($P454,NOW(),"Y")&amp;" Tahun ")&amp;(DATEDIF($P454,NOW(),"YM")&amp;" Bulan")</f>
        <v>25 Tahun 8 Bulan</v>
      </c>
      <c r="R454" s="206">
        <v>44272</v>
      </c>
      <c r="S454" s="206">
        <v>44272</v>
      </c>
      <c r="T454" s="198" t="str">
        <f t="shared" ca="1" si="75"/>
        <v>0Tahun</v>
      </c>
      <c r="U454" s="199" t="str">
        <f t="shared" ca="1" si="76"/>
        <v>11Bulan</v>
      </c>
      <c r="V454" s="186" t="s">
        <v>73</v>
      </c>
      <c r="W454" s="189" t="s">
        <v>467</v>
      </c>
      <c r="X454" s="217" t="s">
        <v>3042</v>
      </c>
      <c r="Y454" s="190" t="s">
        <v>468</v>
      </c>
      <c r="Z454" s="207" t="s">
        <v>469</v>
      </c>
      <c r="AA454" s="208" t="s">
        <v>470</v>
      </c>
      <c r="AB454" s="191" t="s">
        <v>76</v>
      </c>
      <c r="AC454" s="190" t="s">
        <v>412</v>
      </c>
      <c r="AD454" s="190" t="s">
        <v>412</v>
      </c>
      <c r="AE454" s="190" t="s">
        <v>412</v>
      </c>
      <c r="AF454" s="190" t="s">
        <v>412</v>
      </c>
      <c r="AG454" s="190" t="s">
        <v>412</v>
      </c>
      <c r="AH454" s="190" t="s">
        <v>412</v>
      </c>
      <c r="AI454" s="190" t="s">
        <v>412</v>
      </c>
      <c r="AJ454" s="190" t="s">
        <v>412</v>
      </c>
      <c r="AK454" s="190" t="s">
        <v>412</v>
      </c>
      <c r="AL454" s="190" t="s">
        <v>412</v>
      </c>
      <c r="AM454" s="247" t="s">
        <v>2971</v>
      </c>
      <c r="AN454" s="189" t="s">
        <v>471</v>
      </c>
      <c r="AO454" s="193" t="s">
        <v>472</v>
      </c>
      <c r="AP454" s="316" t="s">
        <v>473</v>
      </c>
      <c r="AQ454" s="190" t="s">
        <v>412</v>
      </c>
      <c r="AR454" s="190" t="s">
        <v>412</v>
      </c>
      <c r="AS454" s="190"/>
      <c r="AT454" s="190"/>
      <c r="AU454" s="193"/>
      <c r="AV454" s="193"/>
      <c r="AW454" s="505" t="s">
        <v>474</v>
      </c>
      <c r="AX454" s="207" t="s">
        <v>475</v>
      </c>
      <c r="AY454" s="190"/>
      <c r="AZ454" s="203">
        <v>2815000</v>
      </c>
      <c r="BA454" s="203"/>
      <c r="BB454" s="203"/>
      <c r="BC454" s="203"/>
      <c r="BD454" s="203"/>
      <c r="BE454" s="203"/>
      <c r="BF454" s="203"/>
      <c r="BG454" s="203"/>
      <c r="BH454" s="203"/>
      <c r="BI454" s="203"/>
      <c r="BJ454" s="203"/>
      <c r="BK454" s="203"/>
      <c r="BL454" s="203"/>
      <c r="BM454" s="203"/>
      <c r="BN454" s="203"/>
      <c r="BO454" s="203"/>
      <c r="BP454" s="203"/>
      <c r="BQ454" s="203"/>
      <c r="BR454" s="203"/>
      <c r="BS454" s="203"/>
      <c r="BT454" s="211" t="s">
        <v>476</v>
      </c>
      <c r="BU454" s="190"/>
      <c r="BV454" s="186">
        <v>0</v>
      </c>
      <c r="BW454" s="186">
        <v>0</v>
      </c>
      <c r="BX454" s="186">
        <f t="shared" si="74"/>
        <v>0</v>
      </c>
      <c r="BY454" s="186">
        <v>10</v>
      </c>
      <c r="BZ454" s="190"/>
      <c r="CA454" s="190"/>
      <c r="CB454" s="190"/>
    </row>
    <row r="455" spans="1:80" ht="15.75" customHeight="1">
      <c r="A455" s="186">
        <f t="shared" si="67"/>
        <v>443</v>
      </c>
      <c r="B455" s="189" t="s">
        <v>387</v>
      </c>
      <c r="C455" s="144">
        <v>0</v>
      </c>
      <c r="D455" s="217" t="s">
        <v>3232</v>
      </c>
      <c r="E455" s="190" t="s">
        <v>3233</v>
      </c>
      <c r="F455" s="191" t="s">
        <v>12</v>
      </c>
      <c r="G455" s="186" t="s">
        <v>3191</v>
      </c>
      <c r="H455" s="186" t="s">
        <v>4915</v>
      </c>
      <c r="I455" s="202" t="s">
        <v>176</v>
      </c>
      <c r="J455" s="186" t="s">
        <v>4715</v>
      </c>
      <c r="K455" s="186" t="s">
        <v>3379</v>
      </c>
      <c r="L455" s="217" t="s">
        <v>3379</v>
      </c>
      <c r="M455" s="193" t="s">
        <v>85</v>
      </c>
      <c r="N455" s="212" t="s">
        <v>2604</v>
      </c>
      <c r="O455" s="194"/>
      <c r="P455" s="492"/>
      <c r="Q455" s="196" t="str">
        <f t="shared" ca="1" si="78"/>
        <v>122 Tahun 2 Bulan</v>
      </c>
      <c r="R455" s="190"/>
      <c r="S455" s="206">
        <v>43327</v>
      </c>
      <c r="T455" s="198" t="str">
        <f t="shared" ref="T455:T497" ca="1" si="79">INT((NOW()-S455)/365)&amp;"Tahun"</f>
        <v>3Tahun</v>
      </c>
      <c r="U455" s="199" t="str">
        <f t="shared" ref="U455:U497" ca="1" si="80">INT(MOD((NOW()-S455),365)/30)&amp;"Bulan"</f>
        <v>6Bulan</v>
      </c>
      <c r="V455" s="186" t="s">
        <v>3379</v>
      </c>
      <c r="W455" s="209"/>
      <c r="X455" s="217" t="s">
        <v>5562</v>
      </c>
      <c r="Y455" s="190"/>
      <c r="Z455" s="374"/>
      <c r="AA455" s="201">
        <v>0</v>
      </c>
      <c r="AB455" s="261"/>
      <c r="AC455" s="190"/>
      <c r="AD455" s="190"/>
      <c r="AE455" s="190"/>
      <c r="AF455" s="190"/>
      <c r="AG455" s="190"/>
      <c r="AH455" s="190"/>
      <c r="AI455" s="190"/>
      <c r="AJ455" s="190"/>
      <c r="AK455" s="190"/>
      <c r="AL455" s="190"/>
      <c r="AM455" s="229" t="s">
        <v>2552</v>
      </c>
      <c r="AN455" s="189"/>
      <c r="AO455" s="193"/>
      <c r="AP455" s="193"/>
      <c r="AQ455" s="190"/>
      <c r="AR455" s="190"/>
      <c r="AS455" s="190"/>
      <c r="AT455" s="190"/>
      <c r="AU455" s="193"/>
      <c r="AV455" s="193"/>
      <c r="AW455" s="512"/>
      <c r="AX455" s="341"/>
      <c r="AY455" s="190"/>
      <c r="AZ455" s="203"/>
      <c r="BA455" s="203"/>
      <c r="BB455" s="203"/>
      <c r="BC455" s="203"/>
      <c r="BD455" s="203"/>
      <c r="BE455" s="203"/>
      <c r="BF455" s="203"/>
      <c r="BG455" s="203"/>
      <c r="BH455" s="203"/>
      <c r="BI455" s="203"/>
      <c r="BJ455" s="203"/>
      <c r="BK455" s="203"/>
      <c r="BL455" s="203"/>
      <c r="BM455" s="203"/>
      <c r="BN455" s="203"/>
      <c r="BO455" s="203"/>
      <c r="BP455" s="203"/>
      <c r="BQ455" s="203"/>
      <c r="BR455" s="203"/>
      <c r="BS455" s="203"/>
      <c r="BT455" s="191"/>
      <c r="BU455" s="190" t="s">
        <v>3379</v>
      </c>
      <c r="BV455" s="471"/>
      <c r="BW455" s="471"/>
      <c r="BX455" s="471"/>
      <c r="BY455" s="471"/>
      <c r="BZ455" s="190"/>
      <c r="CA455" s="190"/>
      <c r="CB455" s="190"/>
    </row>
    <row r="456" spans="1:80" ht="15.75" customHeight="1">
      <c r="A456" s="186">
        <f t="shared" si="67"/>
        <v>444</v>
      </c>
      <c r="B456" s="189" t="s">
        <v>387</v>
      </c>
      <c r="C456" s="216" t="s">
        <v>422</v>
      </c>
      <c r="D456" s="217" t="s">
        <v>423</v>
      </c>
      <c r="E456" s="190" t="s">
        <v>3234</v>
      </c>
      <c r="F456" s="191" t="s">
        <v>12</v>
      </c>
      <c r="G456" s="186" t="s">
        <v>3191</v>
      </c>
      <c r="H456" s="186" t="s">
        <v>209</v>
      </c>
      <c r="I456" s="191" t="s">
        <v>176</v>
      </c>
      <c r="J456" s="191" t="s">
        <v>209</v>
      </c>
      <c r="K456" s="192" t="s">
        <v>1212</v>
      </c>
      <c r="L456" s="190" t="s">
        <v>412</v>
      </c>
      <c r="M456" s="193" t="s">
        <v>85</v>
      </c>
      <c r="N456" s="212" t="s">
        <v>2604</v>
      </c>
      <c r="O456" s="194" t="s">
        <v>391</v>
      </c>
      <c r="P456" s="492">
        <v>36677</v>
      </c>
      <c r="Q456" s="196" t="str">
        <f t="shared" ca="1" si="78"/>
        <v>21 Tahun 9 Bulan</v>
      </c>
      <c r="R456" s="190"/>
      <c r="S456" s="206">
        <v>43252</v>
      </c>
      <c r="T456" s="198" t="str">
        <f t="shared" ca="1" si="79"/>
        <v>3Tahun</v>
      </c>
      <c r="U456" s="199" t="str">
        <f t="shared" ca="1" si="80"/>
        <v>9Bulan</v>
      </c>
      <c r="V456" s="186" t="s">
        <v>73</v>
      </c>
      <c r="W456" s="209"/>
      <c r="X456" s="217"/>
      <c r="Y456" s="190"/>
      <c r="Z456" s="207" t="s">
        <v>424</v>
      </c>
      <c r="AA456" s="201" t="s">
        <v>425</v>
      </c>
      <c r="AB456" s="191" t="s">
        <v>76</v>
      </c>
      <c r="AC456" s="190"/>
      <c r="AD456" s="190"/>
      <c r="AE456" s="190"/>
      <c r="AF456" s="190"/>
      <c r="AG456" s="190"/>
      <c r="AH456" s="190"/>
      <c r="AI456" s="190"/>
      <c r="AJ456" s="190"/>
      <c r="AK456" s="190"/>
      <c r="AL456" s="190"/>
      <c r="AM456" s="229" t="s">
        <v>2551</v>
      </c>
      <c r="AN456" s="189"/>
      <c r="AO456" s="193"/>
      <c r="AP456" s="193"/>
      <c r="AQ456" s="190"/>
      <c r="AR456" s="190"/>
      <c r="AS456" s="190"/>
      <c r="AT456" s="190"/>
      <c r="AU456" s="193"/>
      <c r="AV456" s="193"/>
      <c r="AW456" s="505" t="s">
        <v>426</v>
      </c>
      <c r="AX456" s="200" t="s">
        <v>78</v>
      </c>
      <c r="AY456" s="190"/>
      <c r="AZ456" s="203"/>
      <c r="BA456" s="203"/>
      <c r="BB456" s="203"/>
      <c r="BC456" s="203"/>
      <c r="BD456" s="203"/>
      <c r="BE456" s="203"/>
      <c r="BF456" s="203"/>
      <c r="BG456" s="203"/>
      <c r="BH456" s="203"/>
      <c r="BI456" s="203"/>
      <c r="BJ456" s="203"/>
      <c r="BK456" s="203"/>
      <c r="BL456" s="203"/>
      <c r="BM456" s="203"/>
      <c r="BN456" s="203"/>
      <c r="BO456" s="203"/>
      <c r="BP456" s="203"/>
      <c r="BQ456" s="203"/>
      <c r="BR456" s="203"/>
      <c r="BS456" s="203"/>
      <c r="BT456" s="191"/>
      <c r="BU456" s="190"/>
      <c r="BV456" s="186">
        <v>12</v>
      </c>
      <c r="BW456" s="186">
        <v>2</v>
      </c>
      <c r="BX456" s="186">
        <f t="shared" si="74"/>
        <v>10</v>
      </c>
      <c r="BY456" s="186">
        <v>12</v>
      </c>
      <c r="BZ456" s="190"/>
      <c r="CA456" s="190"/>
      <c r="CB456" s="190"/>
    </row>
    <row r="457" spans="1:80" ht="15.75" customHeight="1">
      <c r="A457" s="186">
        <f t="shared" si="67"/>
        <v>445</v>
      </c>
      <c r="B457" s="189" t="s">
        <v>387</v>
      </c>
      <c r="C457" s="216" t="s">
        <v>1111</v>
      </c>
      <c r="D457" s="217" t="s">
        <v>1112</v>
      </c>
      <c r="E457" s="190" t="s">
        <v>4730</v>
      </c>
      <c r="F457" s="191" t="s">
        <v>12</v>
      </c>
      <c r="G457" s="186" t="s">
        <v>3191</v>
      </c>
      <c r="H457" s="197" t="s">
        <v>174</v>
      </c>
      <c r="I457" s="202" t="s">
        <v>176</v>
      </c>
      <c r="J457" s="197" t="s">
        <v>174</v>
      </c>
      <c r="K457" s="192" t="s">
        <v>1212</v>
      </c>
      <c r="L457" s="190" t="s">
        <v>412</v>
      </c>
      <c r="M457" s="193" t="s">
        <v>85</v>
      </c>
      <c r="N457" s="212" t="s">
        <v>2604</v>
      </c>
      <c r="O457" s="194" t="s">
        <v>708</v>
      </c>
      <c r="P457" s="492">
        <v>35185</v>
      </c>
      <c r="Q457" s="196" t="str">
        <f t="shared" ca="1" si="78"/>
        <v>25 Tahun 10 Bulan</v>
      </c>
      <c r="R457" s="190"/>
      <c r="S457" s="206">
        <v>42358</v>
      </c>
      <c r="T457" s="198" t="str">
        <f t="shared" ca="1" si="79"/>
        <v>6Tahun</v>
      </c>
      <c r="U457" s="199" t="str">
        <f t="shared" ca="1" si="80"/>
        <v>2Bulan</v>
      </c>
      <c r="V457" s="186" t="s">
        <v>73</v>
      </c>
      <c r="W457" s="209"/>
      <c r="X457" s="217"/>
      <c r="Y457" s="190"/>
      <c r="Z457" s="207" t="s">
        <v>1113</v>
      </c>
      <c r="AA457" s="201" t="s">
        <v>1114</v>
      </c>
      <c r="AB457" s="191" t="s">
        <v>451</v>
      </c>
      <c r="AC457" s="190"/>
      <c r="AD457" s="190"/>
      <c r="AE457" s="190"/>
      <c r="AF457" s="190"/>
      <c r="AG457" s="190"/>
      <c r="AH457" s="190"/>
      <c r="AI457" s="190"/>
      <c r="AJ457" s="190"/>
      <c r="AK457" s="190"/>
      <c r="AL457" s="190"/>
      <c r="AM457" s="229" t="s">
        <v>2550</v>
      </c>
      <c r="AN457" s="189"/>
      <c r="AO457" s="193"/>
      <c r="AP457" s="193"/>
      <c r="AQ457" s="190"/>
      <c r="AR457" s="190"/>
      <c r="AS457" s="190"/>
      <c r="AT457" s="190"/>
      <c r="AU457" s="193"/>
      <c r="AV457" s="188" t="s">
        <v>3598</v>
      </c>
      <c r="AW457" s="505" t="s">
        <v>1115</v>
      </c>
      <c r="AX457" s="200" t="s">
        <v>78</v>
      </c>
      <c r="AY457" s="190"/>
      <c r="AZ457" s="203"/>
      <c r="BA457" s="203"/>
      <c r="BB457" s="203"/>
      <c r="BC457" s="203"/>
      <c r="BD457" s="203"/>
      <c r="BE457" s="203"/>
      <c r="BF457" s="203"/>
      <c r="BG457" s="203"/>
      <c r="BH457" s="203"/>
      <c r="BI457" s="203"/>
      <c r="BJ457" s="203"/>
      <c r="BK457" s="203"/>
      <c r="BL457" s="203"/>
      <c r="BM457" s="203"/>
      <c r="BN457" s="203"/>
      <c r="BO457" s="203"/>
      <c r="BP457" s="203"/>
      <c r="BQ457" s="203"/>
      <c r="BR457" s="203"/>
      <c r="BS457" s="203"/>
      <c r="BT457" s="191"/>
      <c r="BU457" s="190"/>
      <c r="BV457" s="186">
        <v>12</v>
      </c>
      <c r="BW457" s="186">
        <v>0</v>
      </c>
      <c r="BX457" s="186">
        <f t="shared" si="74"/>
        <v>12</v>
      </c>
      <c r="BY457" s="186">
        <v>12</v>
      </c>
      <c r="BZ457" s="190"/>
      <c r="CA457" s="190"/>
      <c r="CB457" s="190"/>
    </row>
    <row r="458" spans="1:80" ht="15.75" customHeight="1">
      <c r="A458" s="186">
        <f t="shared" si="67"/>
        <v>446</v>
      </c>
      <c r="B458" s="189" t="s">
        <v>387</v>
      </c>
      <c r="C458" s="479" t="s">
        <v>4986</v>
      </c>
      <c r="D458" s="217" t="s">
        <v>4731</v>
      </c>
      <c r="E458" s="190" t="s">
        <v>2774</v>
      </c>
      <c r="F458" s="191" t="s">
        <v>12</v>
      </c>
      <c r="G458" s="186" t="s">
        <v>3191</v>
      </c>
      <c r="H458" s="186" t="s">
        <v>98</v>
      </c>
      <c r="I458" s="197" t="s">
        <v>99</v>
      </c>
      <c r="J458" s="197" t="s">
        <v>99</v>
      </c>
      <c r="K458" s="192" t="s">
        <v>1212</v>
      </c>
      <c r="L458" s="190" t="s">
        <v>412</v>
      </c>
      <c r="M458" s="193" t="s">
        <v>85</v>
      </c>
      <c r="N458" s="212" t="s">
        <v>2604</v>
      </c>
      <c r="O458" s="194"/>
      <c r="P458" s="492"/>
      <c r="Q458" s="196" t="str">
        <f t="shared" ca="1" si="78"/>
        <v>122 Tahun 2 Bulan</v>
      </c>
      <c r="R458" s="190"/>
      <c r="S458" s="206">
        <v>44511</v>
      </c>
      <c r="T458" s="198" t="str">
        <f t="shared" ca="1" si="79"/>
        <v>0Tahun</v>
      </c>
      <c r="U458" s="199" t="str">
        <f t="shared" ca="1" si="80"/>
        <v>4Bulan</v>
      </c>
      <c r="V458" s="186" t="s">
        <v>73</v>
      </c>
      <c r="W458" s="209"/>
      <c r="X458" s="217"/>
      <c r="Y458" s="190"/>
      <c r="Z458" s="250" t="s">
        <v>4987</v>
      </c>
      <c r="AA458" s="201">
        <v>0</v>
      </c>
      <c r="AB458" s="191" t="s">
        <v>76</v>
      </c>
      <c r="AC458" s="190"/>
      <c r="AD458" s="190"/>
      <c r="AE458" s="190"/>
      <c r="AF458" s="190"/>
      <c r="AG458" s="190"/>
      <c r="AH458" s="190"/>
      <c r="AI458" s="190"/>
      <c r="AJ458" s="190"/>
      <c r="AK458" s="190"/>
      <c r="AL458" s="190"/>
      <c r="AM458" s="259" t="s">
        <v>4988</v>
      </c>
      <c r="AN458" s="189"/>
      <c r="AO458" s="193"/>
      <c r="AP458" s="193"/>
      <c r="AQ458" s="190"/>
      <c r="AR458" s="190"/>
      <c r="AS458" s="190"/>
      <c r="AT458" s="190"/>
      <c r="AU458" s="193"/>
      <c r="AV458" s="188"/>
      <c r="AW458" s="514" t="s">
        <v>4989</v>
      </c>
      <c r="AX458" s="200" t="s">
        <v>78</v>
      </c>
      <c r="AY458" s="190"/>
      <c r="AZ458" s="203">
        <v>1500000</v>
      </c>
      <c r="BA458" s="203">
        <v>500000</v>
      </c>
      <c r="BB458" s="203"/>
      <c r="BC458" s="203"/>
      <c r="BD458" s="203"/>
      <c r="BE458" s="203"/>
      <c r="BF458" s="203"/>
      <c r="BG458" s="203"/>
      <c r="BH458" s="203"/>
      <c r="BI458" s="203"/>
      <c r="BJ458" s="203"/>
      <c r="BK458" s="203"/>
      <c r="BL458" s="203"/>
      <c r="BM458" s="203"/>
      <c r="BN458" s="203"/>
      <c r="BO458" s="203"/>
      <c r="BP458" s="203"/>
      <c r="BQ458" s="203"/>
      <c r="BR458" s="203"/>
      <c r="BS458" s="203"/>
      <c r="BT458" s="191"/>
      <c r="BU458" s="190"/>
      <c r="BV458" s="186">
        <v>0</v>
      </c>
      <c r="BW458" s="186">
        <v>0</v>
      </c>
      <c r="BX458" s="186">
        <f t="shared" si="74"/>
        <v>0</v>
      </c>
      <c r="BY458" s="186">
        <v>2</v>
      </c>
      <c r="BZ458" s="190"/>
      <c r="CA458" s="190"/>
      <c r="CB458" s="190"/>
    </row>
    <row r="459" spans="1:80" ht="15.75" customHeight="1">
      <c r="A459" s="186">
        <f t="shared" si="67"/>
        <v>447</v>
      </c>
      <c r="B459" s="189" t="s">
        <v>387</v>
      </c>
      <c r="C459" s="228" t="s">
        <v>5331</v>
      </c>
      <c r="D459" s="343" t="s">
        <v>5036</v>
      </c>
      <c r="E459" s="190" t="s">
        <v>5037</v>
      </c>
      <c r="F459" s="191" t="s">
        <v>12</v>
      </c>
      <c r="G459" s="186" t="s">
        <v>3191</v>
      </c>
      <c r="H459" s="186" t="s">
        <v>98</v>
      </c>
      <c r="I459" s="197" t="s">
        <v>99</v>
      </c>
      <c r="J459" s="197" t="s">
        <v>99</v>
      </c>
      <c r="K459" s="192" t="s">
        <v>1212</v>
      </c>
      <c r="L459" s="190" t="s">
        <v>412</v>
      </c>
      <c r="M459" s="193" t="s">
        <v>85</v>
      </c>
      <c r="N459" s="212" t="s">
        <v>2604</v>
      </c>
      <c r="O459" s="576" t="s">
        <v>5330</v>
      </c>
      <c r="P459" s="577">
        <v>36787</v>
      </c>
      <c r="Q459" s="196" t="str">
        <f t="shared" ca="1" si="78"/>
        <v>21 Tahun 5 Bulan</v>
      </c>
      <c r="R459" s="190"/>
      <c r="S459" s="206">
        <v>44577</v>
      </c>
      <c r="T459" s="198" t="str">
        <f t="shared" ca="1" si="79"/>
        <v>0Tahun</v>
      </c>
      <c r="U459" s="199" t="str">
        <f t="shared" ca="1" si="80"/>
        <v>1Bulan</v>
      </c>
      <c r="V459" s="186" t="s">
        <v>73</v>
      </c>
      <c r="W459" s="209"/>
      <c r="X459" s="217"/>
      <c r="Y459" s="190"/>
      <c r="Z459" s="250"/>
      <c r="AA459" s="201"/>
      <c r="AB459" s="191"/>
      <c r="AC459" s="190"/>
      <c r="AD459" s="190"/>
      <c r="AE459" s="190"/>
      <c r="AF459" s="190"/>
      <c r="AG459" s="190"/>
      <c r="AH459" s="190"/>
      <c r="AI459" s="190"/>
      <c r="AJ459" s="190"/>
      <c r="AK459" s="190"/>
      <c r="AL459" s="190"/>
      <c r="AM459" s="259"/>
      <c r="AN459" s="189"/>
      <c r="AO459" s="193"/>
      <c r="AP459" s="193"/>
      <c r="AQ459" s="190"/>
      <c r="AR459" s="190"/>
      <c r="AS459" s="190"/>
      <c r="AT459" s="190"/>
      <c r="AU459" s="193"/>
      <c r="AV459" s="188"/>
      <c r="AW459" s="514"/>
      <c r="AX459" s="200"/>
      <c r="AY459" s="190"/>
      <c r="AZ459" s="203"/>
      <c r="BA459" s="203"/>
      <c r="BB459" s="203"/>
      <c r="BC459" s="203"/>
      <c r="BD459" s="203"/>
      <c r="BE459" s="203"/>
      <c r="BF459" s="203"/>
      <c r="BG459" s="203"/>
      <c r="BH459" s="203"/>
      <c r="BI459" s="203"/>
      <c r="BJ459" s="203"/>
      <c r="BK459" s="203"/>
      <c r="BL459" s="203"/>
      <c r="BM459" s="203"/>
      <c r="BN459" s="203"/>
      <c r="BO459" s="203"/>
      <c r="BP459" s="203"/>
      <c r="BQ459" s="203"/>
      <c r="BR459" s="203"/>
      <c r="BS459" s="203"/>
      <c r="BT459" s="191"/>
      <c r="BU459" s="190"/>
      <c r="BV459" s="186">
        <v>0</v>
      </c>
      <c r="BW459" s="186">
        <v>0</v>
      </c>
      <c r="BX459" s="186">
        <f t="shared" ref="BX459" si="81">BV459-BW459</f>
        <v>0</v>
      </c>
      <c r="BY459" s="186"/>
      <c r="BZ459" s="190"/>
      <c r="CA459" s="190"/>
      <c r="CB459" s="190"/>
    </row>
    <row r="460" spans="1:80" ht="15.75" customHeight="1">
      <c r="A460" s="186">
        <f t="shared" si="67"/>
        <v>448</v>
      </c>
      <c r="B460" s="189" t="s">
        <v>387</v>
      </c>
      <c r="C460" s="144" t="s">
        <v>1690</v>
      </c>
      <c r="D460" s="189" t="s">
        <v>1691</v>
      </c>
      <c r="E460" s="190" t="s">
        <v>369</v>
      </c>
      <c r="F460" s="191" t="s">
        <v>12</v>
      </c>
      <c r="G460" s="186" t="s">
        <v>3191</v>
      </c>
      <c r="H460" s="186" t="s">
        <v>4439</v>
      </c>
      <c r="I460" s="186" t="s">
        <v>122</v>
      </c>
      <c r="J460" s="186" t="s">
        <v>227</v>
      </c>
      <c r="K460" s="186" t="s">
        <v>1212</v>
      </c>
      <c r="L460" s="190" t="s">
        <v>412</v>
      </c>
      <c r="M460" s="193" t="s">
        <v>85</v>
      </c>
      <c r="N460" s="193" t="s">
        <v>110</v>
      </c>
      <c r="O460" s="194" t="s">
        <v>391</v>
      </c>
      <c r="P460" s="492">
        <v>28833</v>
      </c>
      <c r="Q460" s="196" t="str">
        <f t="shared" ca="1" si="78"/>
        <v>43 Tahun 3 Bulan</v>
      </c>
      <c r="R460" s="190"/>
      <c r="S460" s="197">
        <v>44168</v>
      </c>
      <c r="T460" s="198" t="str">
        <f t="shared" ca="1" si="79"/>
        <v>1Tahun</v>
      </c>
      <c r="U460" s="199" t="str">
        <f t="shared" ca="1" si="80"/>
        <v>3Bulan</v>
      </c>
      <c r="V460" s="186" t="s">
        <v>73</v>
      </c>
      <c r="W460" s="209" t="s">
        <v>441</v>
      </c>
      <c r="X460" s="217"/>
      <c r="Y460" s="190"/>
      <c r="Z460" s="187" t="s">
        <v>1692</v>
      </c>
      <c r="AA460" s="201" t="s">
        <v>1693</v>
      </c>
      <c r="AB460" s="191" t="s">
        <v>76</v>
      </c>
      <c r="AC460" s="190"/>
      <c r="AD460" s="190"/>
      <c r="AE460" s="190"/>
      <c r="AF460" s="190"/>
      <c r="AG460" s="190"/>
      <c r="AH460" s="190"/>
      <c r="AI460" s="190"/>
      <c r="AJ460" s="190"/>
      <c r="AK460" s="190"/>
      <c r="AL460" s="190"/>
      <c r="AM460" s="229" t="s">
        <v>2506</v>
      </c>
      <c r="AN460" s="189"/>
      <c r="AO460" s="193"/>
      <c r="AP460" s="193"/>
      <c r="AQ460" s="190"/>
      <c r="AR460" s="190"/>
      <c r="AS460" s="190"/>
      <c r="AT460" s="190"/>
      <c r="AU460" s="193"/>
      <c r="AV460" s="193"/>
      <c r="AW460" s="509" t="s">
        <v>1694</v>
      </c>
      <c r="AX460" s="200" t="s">
        <v>78</v>
      </c>
      <c r="AY460" s="190"/>
      <c r="AZ460" s="203"/>
      <c r="BA460" s="203"/>
      <c r="BB460" s="203"/>
      <c r="BC460" s="203"/>
      <c r="BD460" s="203"/>
      <c r="BE460" s="203"/>
      <c r="BF460" s="203"/>
      <c r="BG460" s="203"/>
      <c r="BH460" s="203"/>
      <c r="BI460" s="203"/>
      <c r="BJ460" s="203"/>
      <c r="BK460" s="203"/>
      <c r="BL460" s="203"/>
      <c r="BM460" s="203"/>
      <c r="BN460" s="203"/>
      <c r="BO460" s="203"/>
      <c r="BP460" s="203"/>
      <c r="BQ460" s="203"/>
      <c r="BR460" s="203"/>
      <c r="BS460" s="203"/>
      <c r="BT460" s="191"/>
      <c r="BU460" s="190"/>
      <c r="BV460" s="186">
        <v>0</v>
      </c>
      <c r="BW460" s="186">
        <v>0</v>
      </c>
      <c r="BX460" s="186">
        <f t="shared" si="74"/>
        <v>0</v>
      </c>
      <c r="BY460" s="186">
        <v>12</v>
      </c>
      <c r="BZ460" s="190"/>
      <c r="CA460" s="190"/>
      <c r="CB460" s="190"/>
    </row>
    <row r="461" spans="1:80" ht="15.75" customHeight="1">
      <c r="A461" s="186">
        <f t="shared" si="67"/>
        <v>449</v>
      </c>
      <c r="B461" s="189" t="s">
        <v>454</v>
      </c>
      <c r="C461" s="144" t="s">
        <v>455</v>
      </c>
      <c r="D461" s="189" t="s">
        <v>4050</v>
      </c>
      <c r="E461" s="190" t="s">
        <v>456</v>
      </c>
      <c r="F461" s="193" t="s">
        <v>12</v>
      </c>
      <c r="G461" s="186" t="s">
        <v>3190</v>
      </c>
      <c r="H461" s="186" t="s">
        <v>9</v>
      </c>
      <c r="I461" s="186" t="s">
        <v>446</v>
      </c>
      <c r="J461" s="192" t="s">
        <v>447</v>
      </c>
      <c r="K461" s="192" t="s">
        <v>1212</v>
      </c>
      <c r="L461" s="217" t="s">
        <v>3030</v>
      </c>
      <c r="M461" s="193" t="s">
        <v>85</v>
      </c>
      <c r="N461" s="205" t="s">
        <v>2604</v>
      </c>
      <c r="O461" s="194" t="s">
        <v>87</v>
      </c>
      <c r="P461" s="492">
        <v>35000</v>
      </c>
      <c r="Q461" s="196" t="str">
        <f t="shared" ca="1" si="78"/>
        <v>26 Tahun 4 Bulan</v>
      </c>
      <c r="R461" s="236">
        <v>44123</v>
      </c>
      <c r="S461" s="236">
        <v>44123</v>
      </c>
      <c r="T461" s="198" t="str">
        <f t="shared" ca="1" si="79"/>
        <v>1Tahun</v>
      </c>
      <c r="U461" s="199" t="str">
        <f t="shared" ca="1" si="80"/>
        <v>4Bulan</v>
      </c>
      <c r="V461" s="186" t="s">
        <v>73</v>
      </c>
      <c r="W461" s="189" t="s">
        <v>448</v>
      </c>
      <c r="X461" s="238" t="s">
        <v>5563</v>
      </c>
      <c r="Y461" s="190" t="s">
        <v>412</v>
      </c>
      <c r="Z461" s="187" t="s">
        <v>457</v>
      </c>
      <c r="AA461" s="201" t="s">
        <v>458</v>
      </c>
      <c r="AB461" s="202" t="s">
        <v>354</v>
      </c>
      <c r="AC461" s="190" t="s">
        <v>412</v>
      </c>
      <c r="AD461" s="190" t="s">
        <v>412</v>
      </c>
      <c r="AE461" s="190" t="s">
        <v>412</v>
      </c>
      <c r="AF461" s="190" t="s">
        <v>412</v>
      </c>
      <c r="AG461" s="190" t="s">
        <v>412</v>
      </c>
      <c r="AH461" s="190" t="s">
        <v>412</v>
      </c>
      <c r="AI461" s="190" t="s">
        <v>412</v>
      </c>
      <c r="AJ461" s="190" t="s">
        <v>412</v>
      </c>
      <c r="AK461" s="190" t="s">
        <v>412</v>
      </c>
      <c r="AL461" s="190" t="s">
        <v>412</v>
      </c>
      <c r="AM461" s="229" t="s">
        <v>2553</v>
      </c>
      <c r="AN461" s="189"/>
      <c r="AO461" s="193"/>
      <c r="AP461" s="193"/>
      <c r="AQ461" s="190"/>
      <c r="AR461" s="190"/>
      <c r="AS461" s="190"/>
      <c r="AT461" s="190"/>
      <c r="AU461" s="193"/>
      <c r="AV461" s="193"/>
      <c r="AW461" s="506" t="s">
        <v>459</v>
      </c>
      <c r="AX461" s="200" t="s">
        <v>460</v>
      </c>
      <c r="AY461" s="190"/>
      <c r="AZ461" s="203"/>
      <c r="BA461" s="203"/>
      <c r="BB461" s="203"/>
      <c r="BC461" s="203"/>
      <c r="BD461" s="203"/>
      <c r="BE461" s="203"/>
      <c r="BF461" s="203"/>
      <c r="BG461" s="203"/>
      <c r="BH461" s="203"/>
      <c r="BI461" s="203"/>
      <c r="BJ461" s="203"/>
      <c r="BK461" s="203"/>
      <c r="BL461" s="203"/>
      <c r="BM461" s="203"/>
      <c r="BN461" s="203"/>
      <c r="BO461" s="203"/>
      <c r="BP461" s="203"/>
      <c r="BQ461" s="203"/>
      <c r="BR461" s="203"/>
      <c r="BS461" s="203"/>
      <c r="BT461" s="202"/>
      <c r="BU461" s="190"/>
      <c r="BV461" s="186">
        <v>0</v>
      </c>
      <c r="BW461" s="186">
        <v>0</v>
      </c>
      <c r="BX461" s="186">
        <f t="shared" si="74"/>
        <v>0</v>
      </c>
      <c r="BY461" s="186">
        <v>12</v>
      </c>
      <c r="BZ461" s="190"/>
      <c r="CA461" s="190"/>
      <c r="CB461" s="190"/>
    </row>
    <row r="462" spans="1:80" s="293" customFormat="1" ht="15.75" customHeight="1">
      <c r="A462" s="186">
        <f t="shared" si="67"/>
        <v>450</v>
      </c>
      <c r="B462" s="189" t="s">
        <v>454</v>
      </c>
      <c r="C462" s="144" t="s">
        <v>2379</v>
      </c>
      <c r="D462" s="189" t="s">
        <v>3940</v>
      </c>
      <c r="E462" s="190" t="s">
        <v>2380</v>
      </c>
      <c r="F462" s="191" t="s">
        <v>12</v>
      </c>
      <c r="G462" s="186" t="s">
        <v>3190</v>
      </c>
      <c r="H462" s="186" t="s">
        <v>9</v>
      </c>
      <c r="I462" s="186" t="s">
        <v>446</v>
      </c>
      <c r="J462" s="192" t="s">
        <v>447</v>
      </c>
      <c r="K462" s="192" t="s">
        <v>1212</v>
      </c>
      <c r="L462" s="217" t="s">
        <v>3034</v>
      </c>
      <c r="M462" s="193" t="s">
        <v>85</v>
      </c>
      <c r="N462" s="212" t="s">
        <v>2604</v>
      </c>
      <c r="O462" s="194" t="s">
        <v>639</v>
      </c>
      <c r="P462" s="492">
        <v>34895</v>
      </c>
      <c r="Q462" s="196" t="str">
        <f t="shared" ca="1" si="78"/>
        <v>26 Tahun 7 Bulan</v>
      </c>
      <c r="R462" s="197">
        <v>44221</v>
      </c>
      <c r="S462" s="197">
        <v>44221</v>
      </c>
      <c r="T462" s="198" t="str">
        <f t="shared" ca="1" si="79"/>
        <v>1Tahun</v>
      </c>
      <c r="U462" s="199" t="str">
        <f t="shared" ca="1" si="80"/>
        <v>1Bulan</v>
      </c>
      <c r="V462" s="186" t="s">
        <v>73</v>
      </c>
      <c r="W462" s="189" t="s">
        <v>448</v>
      </c>
      <c r="X462" s="238" t="s">
        <v>5564</v>
      </c>
      <c r="Y462" s="190" t="s">
        <v>412</v>
      </c>
      <c r="Z462" s="207" t="s">
        <v>3035</v>
      </c>
      <c r="AA462" s="201" t="s">
        <v>4913</v>
      </c>
      <c r="AB462" s="202"/>
      <c r="AC462" s="190" t="s">
        <v>412</v>
      </c>
      <c r="AD462" s="190" t="s">
        <v>412</v>
      </c>
      <c r="AE462" s="190" t="s">
        <v>412</v>
      </c>
      <c r="AF462" s="190" t="s">
        <v>412</v>
      </c>
      <c r="AG462" s="190" t="s">
        <v>412</v>
      </c>
      <c r="AH462" s="190" t="s">
        <v>412</v>
      </c>
      <c r="AI462" s="190" t="s">
        <v>412</v>
      </c>
      <c r="AJ462" s="190" t="s">
        <v>412</v>
      </c>
      <c r="AK462" s="190" t="s">
        <v>412</v>
      </c>
      <c r="AL462" s="190" t="s">
        <v>412</v>
      </c>
      <c r="AM462" s="477" t="s">
        <v>4962</v>
      </c>
      <c r="AN462" s="189"/>
      <c r="AO462" s="193"/>
      <c r="AP462" s="193"/>
      <c r="AQ462" s="190"/>
      <c r="AR462" s="190"/>
      <c r="AS462" s="190"/>
      <c r="AT462" s="190"/>
      <c r="AU462" s="193"/>
      <c r="AV462" s="193"/>
      <c r="AW462" s="515" t="s">
        <v>4967</v>
      </c>
      <c r="AX462" s="312" t="s">
        <v>4968</v>
      </c>
      <c r="AY462" s="190"/>
      <c r="AZ462" s="203">
        <v>4000000</v>
      </c>
      <c r="BA462" s="203"/>
      <c r="BB462" s="203"/>
      <c r="BC462" s="203"/>
      <c r="BD462" s="203"/>
      <c r="BE462" s="203"/>
      <c r="BF462" s="203"/>
      <c r="BG462" s="203"/>
      <c r="BH462" s="203"/>
      <c r="BI462" s="203"/>
      <c r="BJ462" s="203"/>
      <c r="BK462" s="203"/>
      <c r="BL462" s="203"/>
      <c r="BM462" s="203"/>
      <c r="BN462" s="203"/>
      <c r="BO462" s="203"/>
      <c r="BP462" s="203"/>
      <c r="BQ462" s="203">
        <v>1000000</v>
      </c>
      <c r="BR462" s="203"/>
      <c r="BS462" s="203"/>
      <c r="BT462" s="191"/>
      <c r="BU462" s="190" t="s">
        <v>4976</v>
      </c>
      <c r="BV462" s="186">
        <v>12</v>
      </c>
      <c r="BW462" s="186">
        <v>0</v>
      </c>
      <c r="BX462" s="186">
        <f t="shared" si="74"/>
        <v>12</v>
      </c>
      <c r="BY462" s="186">
        <v>12</v>
      </c>
      <c r="BZ462" s="190"/>
      <c r="CA462" s="190"/>
      <c r="CB462" s="190"/>
    </row>
    <row r="463" spans="1:80" ht="15.75" customHeight="1">
      <c r="A463" s="186">
        <f t="shared" si="67"/>
        <v>451</v>
      </c>
      <c r="B463" s="189" t="s">
        <v>454</v>
      </c>
      <c r="C463" s="144" t="s">
        <v>3513</v>
      </c>
      <c r="D463" s="217" t="s">
        <v>2601</v>
      </c>
      <c r="E463" s="190" t="s">
        <v>2890</v>
      </c>
      <c r="F463" s="191" t="s">
        <v>12</v>
      </c>
      <c r="G463" s="186" t="s">
        <v>3190</v>
      </c>
      <c r="H463" s="186" t="s">
        <v>3213</v>
      </c>
      <c r="I463" s="202" t="s">
        <v>176</v>
      </c>
      <c r="J463" s="186" t="s">
        <v>3213</v>
      </c>
      <c r="K463" s="186" t="s">
        <v>3379</v>
      </c>
      <c r="L463" s="217" t="s">
        <v>3024</v>
      </c>
      <c r="M463" s="202" t="s">
        <v>85</v>
      </c>
      <c r="N463" s="212" t="s">
        <v>2604</v>
      </c>
      <c r="O463" s="194" t="s">
        <v>3040</v>
      </c>
      <c r="P463" s="492">
        <v>33054</v>
      </c>
      <c r="Q463" s="196" t="str">
        <f t="shared" ca="1" si="78"/>
        <v>31 Tahun 8 Bulan</v>
      </c>
      <c r="R463" s="190"/>
      <c r="S463" s="197">
        <v>44301</v>
      </c>
      <c r="T463" s="198" t="str">
        <f t="shared" ca="1" si="79"/>
        <v>0Tahun</v>
      </c>
      <c r="U463" s="199" t="str">
        <f t="shared" ca="1" si="80"/>
        <v>11Bulan</v>
      </c>
      <c r="V463" s="186" t="s">
        <v>3379</v>
      </c>
      <c r="W463" s="209" t="s">
        <v>251</v>
      </c>
      <c r="X463" s="238" t="s">
        <v>5565</v>
      </c>
      <c r="Y463" s="190"/>
      <c r="Z463" s="187" t="s">
        <v>3041</v>
      </c>
      <c r="AA463" s="251"/>
      <c r="AB463" s="202"/>
      <c r="AC463" s="190"/>
      <c r="AD463" s="190"/>
      <c r="AE463" s="190"/>
      <c r="AF463" s="190"/>
      <c r="AG463" s="190"/>
      <c r="AH463" s="190"/>
      <c r="AI463" s="190" t="s">
        <v>412</v>
      </c>
      <c r="AJ463" s="190" t="s">
        <v>412</v>
      </c>
      <c r="AK463" s="190" t="s">
        <v>412</v>
      </c>
      <c r="AL463" s="190" t="s">
        <v>412</v>
      </c>
      <c r="AM463" s="229" t="s">
        <v>2558</v>
      </c>
      <c r="AN463" s="189"/>
      <c r="AO463" s="193"/>
      <c r="AP463" s="193"/>
      <c r="AQ463" s="190"/>
      <c r="AR463" s="190"/>
      <c r="AS463" s="190"/>
      <c r="AT463" s="190"/>
      <c r="AU463" s="193"/>
      <c r="AV463" s="193"/>
      <c r="AW463" s="506"/>
      <c r="AX463" s="200"/>
      <c r="AY463" s="190"/>
      <c r="AZ463" s="203">
        <v>1000000</v>
      </c>
      <c r="BA463" s="203"/>
      <c r="BB463" s="203"/>
      <c r="BC463" s="203"/>
      <c r="BD463" s="203"/>
      <c r="BE463" s="203"/>
      <c r="BF463" s="203"/>
      <c r="BG463" s="203"/>
      <c r="BH463" s="203"/>
      <c r="BI463" s="203"/>
      <c r="BJ463" s="203"/>
      <c r="BK463" s="203"/>
      <c r="BL463" s="203"/>
      <c r="BM463" s="203"/>
      <c r="BN463" s="203"/>
      <c r="BO463" s="203"/>
      <c r="BP463" s="203"/>
      <c r="BQ463" s="203"/>
      <c r="BR463" s="203"/>
      <c r="BS463" s="203"/>
      <c r="BT463" s="191"/>
      <c r="BU463" s="190"/>
      <c r="BV463" s="186">
        <v>0</v>
      </c>
      <c r="BW463" s="186">
        <v>0</v>
      </c>
      <c r="BX463" s="186">
        <f t="shared" si="74"/>
        <v>0</v>
      </c>
      <c r="BY463" s="186">
        <v>9</v>
      </c>
      <c r="BZ463" s="190"/>
      <c r="CA463" s="190"/>
      <c r="CB463" s="190"/>
    </row>
    <row r="464" spans="1:80">
      <c r="A464" s="186">
        <f t="shared" si="67"/>
        <v>452</v>
      </c>
      <c r="B464" s="189" t="s">
        <v>454</v>
      </c>
      <c r="C464" s="253">
        <v>0</v>
      </c>
      <c r="D464" s="254" t="s">
        <v>5013</v>
      </c>
      <c r="E464" s="204" t="s">
        <v>5014</v>
      </c>
      <c r="F464" s="191" t="s">
        <v>12</v>
      </c>
      <c r="G464" s="186" t="s">
        <v>3190</v>
      </c>
      <c r="H464" s="253" t="s">
        <v>4915</v>
      </c>
      <c r="I464" s="202" t="s">
        <v>176</v>
      </c>
      <c r="J464" s="253" t="s">
        <v>3218</v>
      </c>
      <c r="K464" s="253" t="s">
        <v>3379</v>
      </c>
      <c r="L464" s="254" t="s">
        <v>4715</v>
      </c>
      <c r="M464" s="253" t="s">
        <v>85</v>
      </c>
      <c r="N464" s="212" t="s">
        <v>2604</v>
      </c>
      <c r="O464" s="253" t="s">
        <v>1343</v>
      </c>
      <c r="P464" s="495">
        <v>35412</v>
      </c>
      <c r="Q464" s="196" t="str">
        <f t="shared" ca="1" si="78"/>
        <v>25 Tahun 2 Bulan</v>
      </c>
      <c r="R464" s="253" t="s">
        <v>3379</v>
      </c>
      <c r="S464" s="474">
        <v>44552</v>
      </c>
      <c r="T464" s="198" t="str">
        <f t="shared" ca="1" si="79"/>
        <v>0Tahun</v>
      </c>
      <c r="U464" s="199" t="str">
        <f t="shared" ca="1" si="80"/>
        <v>2Bulan</v>
      </c>
      <c r="V464" s="186" t="s">
        <v>3379</v>
      </c>
      <c r="W464" s="254" t="s">
        <v>111</v>
      </c>
      <c r="X464" s="254" t="s">
        <v>5566</v>
      </c>
      <c r="Y464" s="204" t="s">
        <v>5026</v>
      </c>
      <c r="Z464" s="204" t="s">
        <v>5015</v>
      </c>
      <c r="AA464" s="486" t="s">
        <v>5027</v>
      </c>
      <c r="AB464" s="253" t="s">
        <v>5028</v>
      </c>
      <c r="AC464" s="204" t="s">
        <v>412</v>
      </c>
      <c r="AD464" s="204" t="s">
        <v>412</v>
      </c>
      <c r="AE464" s="204" t="s">
        <v>412</v>
      </c>
      <c r="AF464" s="204" t="s">
        <v>412</v>
      </c>
      <c r="AG464" s="204" t="s">
        <v>412</v>
      </c>
      <c r="AH464" s="204" t="s">
        <v>412</v>
      </c>
      <c r="AI464" s="190" t="s">
        <v>412</v>
      </c>
      <c r="AJ464" s="190" t="s">
        <v>412</v>
      </c>
      <c r="AK464" s="190" t="s">
        <v>412</v>
      </c>
      <c r="AL464" s="190" t="s">
        <v>412</v>
      </c>
      <c r="AM464" s="254" t="s">
        <v>412</v>
      </c>
      <c r="AN464" s="204" t="s">
        <v>412</v>
      </c>
      <c r="AO464" s="204" t="s">
        <v>412</v>
      </c>
      <c r="AP464" s="204" t="s">
        <v>412</v>
      </c>
      <c r="AQ464" s="204" t="s">
        <v>412</v>
      </c>
      <c r="AR464" s="204" t="s">
        <v>412</v>
      </c>
      <c r="AS464" s="204" t="s">
        <v>412</v>
      </c>
      <c r="AT464" s="204" t="s">
        <v>412</v>
      </c>
      <c r="AU464" s="204" t="s">
        <v>412</v>
      </c>
      <c r="AV464" s="204" t="s">
        <v>412</v>
      </c>
      <c r="AW464" s="518" t="s">
        <v>5029</v>
      </c>
      <c r="AZ464" s="256">
        <v>0</v>
      </c>
      <c r="BK464" s="256">
        <v>1800000</v>
      </c>
      <c r="BT464" s="578" t="s">
        <v>5030</v>
      </c>
      <c r="BU464" s="204" t="s">
        <v>3379</v>
      </c>
      <c r="BV464" s="475"/>
      <c r="BW464" s="475"/>
      <c r="BX464" s="475"/>
      <c r="BY464" s="475"/>
    </row>
    <row r="465" spans="1:80" ht="15.75" customHeight="1">
      <c r="A465" s="186">
        <f t="shared" si="67"/>
        <v>453</v>
      </c>
      <c r="B465" s="189" t="s">
        <v>454</v>
      </c>
      <c r="C465" s="144" t="s">
        <v>3514</v>
      </c>
      <c r="D465" s="217" t="s">
        <v>3320</v>
      </c>
      <c r="E465" s="190" t="s">
        <v>3321</v>
      </c>
      <c r="F465" s="191" t="s">
        <v>12</v>
      </c>
      <c r="G465" s="186" t="s">
        <v>3190</v>
      </c>
      <c r="H465" s="186" t="s">
        <v>3322</v>
      </c>
      <c r="I465" s="202" t="s">
        <v>176</v>
      </c>
      <c r="J465" s="186" t="s">
        <v>3323</v>
      </c>
      <c r="K465" s="186" t="s">
        <v>1212</v>
      </c>
      <c r="L465" s="217" t="s">
        <v>412</v>
      </c>
      <c r="M465" s="202" t="s">
        <v>85</v>
      </c>
      <c r="N465" s="212" t="s">
        <v>110</v>
      </c>
      <c r="O465" s="194" t="s">
        <v>3324</v>
      </c>
      <c r="P465" s="492">
        <v>32154</v>
      </c>
      <c r="Q465" s="196" t="str">
        <f t="shared" ca="1" si="78"/>
        <v>34 Tahun 1 Bulan</v>
      </c>
      <c r="R465" s="190"/>
      <c r="S465" s="197">
        <v>44452</v>
      </c>
      <c r="T465" s="198" t="str">
        <f t="shared" ca="1" si="79"/>
        <v>0Tahun</v>
      </c>
      <c r="U465" s="199" t="str">
        <f t="shared" ca="1" si="80"/>
        <v>5Bulan</v>
      </c>
      <c r="V465" s="186" t="s">
        <v>73</v>
      </c>
      <c r="W465" s="209" t="s">
        <v>88</v>
      </c>
      <c r="X465" s="238" t="s">
        <v>412</v>
      </c>
      <c r="Y465" s="190" t="s">
        <v>3325</v>
      </c>
      <c r="Z465" s="207" t="s">
        <v>3326</v>
      </c>
      <c r="AA465" s="201" t="s">
        <v>3327</v>
      </c>
      <c r="AB465" s="202" t="s">
        <v>76</v>
      </c>
      <c r="AC465" s="190" t="s">
        <v>412</v>
      </c>
      <c r="AD465" s="190" t="s">
        <v>412</v>
      </c>
      <c r="AE465" s="190" t="s">
        <v>3328</v>
      </c>
      <c r="AF465" s="219">
        <v>40436</v>
      </c>
      <c r="AG465" s="190" t="s">
        <v>3329</v>
      </c>
      <c r="AH465" s="219">
        <v>41906</v>
      </c>
      <c r="AI465" s="190" t="s">
        <v>412</v>
      </c>
      <c r="AJ465" s="190" t="s">
        <v>412</v>
      </c>
      <c r="AK465" s="190" t="s">
        <v>412</v>
      </c>
      <c r="AL465" s="190" t="s">
        <v>412</v>
      </c>
      <c r="AM465" s="359"/>
      <c r="AN465" s="189" t="s">
        <v>3330</v>
      </c>
      <c r="AO465" s="193" t="s">
        <v>3331</v>
      </c>
      <c r="AP465" s="193" t="s">
        <v>3332</v>
      </c>
      <c r="AQ465" s="190"/>
      <c r="AR465" s="190"/>
      <c r="AS465" s="190"/>
      <c r="AT465" s="190"/>
      <c r="AU465" s="193"/>
      <c r="AV465" s="193"/>
      <c r="AW465" s="506" t="s">
        <v>3333</v>
      </c>
      <c r="AX465" s="200" t="s">
        <v>78</v>
      </c>
      <c r="AY465" s="190"/>
      <c r="AZ465" s="203">
        <v>2500000</v>
      </c>
      <c r="BA465" s="203"/>
      <c r="BB465" s="203"/>
      <c r="BC465" s="203"/>
      <c r="BD465" s="203"/>
      <c r="BE465" s="203"/>
      <c r="BF465" s="203"/>
      <c r="BG465" s="203"/>
      <c r="BH465" s="203"/>
      <c r="BI465" s="203"/>
      <c r="BJ465" s="203"/>
      <c r="BK465" s="203"/>
      <c r="BL465" s="203"/>
      <c r="BM465" s="203"/>
      <c r="BN465" s="203"/>
      <c r="BO465" s="203"/>
      <c r="BP465" s="203"/>
      <c r="BQ465" s="203"/>
      <c r="BR465" s="203"/>
      <c r="BS465" s="203"/>
      <c r="BT465" s="191"/>
      <c r="BU465" s="190"/>
      <c r="BV465" s="186">
        <v>0</v>
      </c>
      <c r="BW465" s="186">
        <v>0</v>
      </c>
      <c r="BX465" s="186">
        <f t="shared" ref="BX465:BX470" si="82">BV465-BW465</f>
        <v>0</v>
      </c>
      <c r="BY465" s="186">
        <v>4</v>
      </c>
      <c r="BZ465" s="190"/>
      <c r="CA465" s="190"/>
      <c r="CB465" s="190"/>
    </row>
    <row r="466" spans="1:80" ht="15.75" customHeight="1">
      <c r="A466" s="186">
        <f t="shared" si="67"/>
        <v>454</v>
      </c>
      <c r="B466" s="189" t="s">
        <v>454</v>
      </c>
      <c r="C466" s="144" t="s">
        <v>2038</v>
      </c>
      <c r="D466" s="238" t="s">
        <v>2039</v>
      </c>
      <c r="E466" s="190" t="s">
        <v>3550</v>
      </c>
      <c r="F466" s="192" t="s">
        <v>12</v>
      </c>
      <c r="G466" s="186" t="s">
        <v>3190</v>
      </c>
      <c r="H466" s="186" t="s">
        <v>174</v>
      </c>
      <c r="I466" s="202" t="s">
        <v>176</v>
      </c>
      <c r="J466" s="191" t="s">
        <v>174</v>
      </c>
      <c r="K466" s="192" t="s">
        <v>1212</v>
      </c>
      <c r="L466" s="217" t="s">
        <v>412</v>
      </c>
      <c r="M466" s="202" t="s">
        <v>85</v>
      </c>
      <c r="N466" s="212" t="s">
        <v>2604</v>
      </c>
      <c r="O466" s="193"/>
      <c r="P466" s="491"/>
      <c r="Q466" s="196" t="str">
        <f t="shared" ca="1" si="78"/>
        <v>122 Tahun 2 Bulan</v>
      </c>
      <c r="R466" s="239">
        <v>44375</v>
      </c>
      <c r="S466" s="239">
        <v>44375</v>
      </c>
      <c r="T466" s="198" t="str">
        <f t="shared" ca="1" si="79"/>
        <v>0Tahun</v>
      </c>
      <c r="U466" s="199" t="str">
        <f t="shared" ca="1" si="80"/>
        <v>8Bulan</v>
      </c>
      <c r="V466" s="186" t="s">
        <v>73</v>
      </c>
      <c r="W466" s="209"/>
      <c r="X466" s="217"/>
      <c r="Y466" s="190"/>
      <c r="Z466" s="190" t="s">
        <v>2040</v>
      </c>
      <c r="AA466" s="243"/>
      <c r="AB466" s="193"/>
      <c r="AC466" s="190" t="s">
        <v>412</v>
      </c>
      <c r="AD466" s="190" t="s">
        <v>412</v>
      </c>
      <c r="AE466" s="190" t="s">
        <v>412</v>
      </c>
      <c r="AF466" s="190" t="s">
        <v>412</v>
      </c>
      <c r="AG466" s="190" t="s">
        <v>412</v>
      </c>
      <c r="AH466" s="190" t="s">
        <v>412</v>
      </c>
      <c r="AI466" s="190" t="s">
        <v>412</v>
      </c>
      <c r="AJ466" s="190" t="s">
        <v>412</v>
      </c>
      <c r="AK466" s="190" t="s">
        <v>412</v>
      </c>
      <c r="AL466" s="190" t="s">
        <v>412</v>
      </c>
      <c r="AM466" s="238" t="s">
        <v>3018</v>
      </c>
      <c r="AN466" s="189"/>
      <c r="AO466" s="223"/>
      <c r="AP466" s="223"/>
      <c r="AQ466" s="190"/>
      <c r="AR466" s="190"/>
      <c r="AS466" s="190"/>
      <c r="AT466" s="190"/>
      <c r="AU466" s="223"/>
      <c r="AV466" s="223"/>
      <c r="AW466" s="509" t="s">
        <v>2041</v>
      </c>
      <c r="AX466" s="223"/>
      <c r="AY466" s="190"/>
      <c r="AZ466" s="203">
        <v>1500000</v>
      </c>
      <c r="BA466" s="203">
        <v>500000</v>
      </c>
      <c r="BB466" s="203"/>
      <c r="BC466" s="203"/>
      <c r="BD466" s="203"/>
      <c r="BE466" s="203"/>
      <c r="BF466" s="203"/>
      <c r="BG466" s="203"/>
      <c r="BH466" s="203"/>
      <c r="BI466" s="203"/>
      <c r="BJ466" s="203"/>
      <c r="BK466" s="203"/>
      <c r="BL466" s="203"/>
      <c r="BM466" s="203"/>
      <c r="BN466" s="203"/>
      <c r="BO466" s="203"/>
      <c r="BP466" s="203"/>
      <c r="BQ466" s="203"/>
      <c r="BR466" s="203"/>
      <c r="BS466" s="203"/>
      <c r="BT466" s="186"/>
      <c r="BU466" s="190"/>
      <c r="BV466" s="186">
        <v>0</v>
      </c>
      <c r="BW466" s="186">
        <v>0</v>
      </c>
      <c r="BX466" s="186">
        <f t="shared" si="82"/>
        <v>0</v>
      </c>
      <c r="BY466" s="186">
        <f>12-5</f>
        <v>7</v>
      </c>
      <c r="BZ466" s="190"/>
      <c r="CA466" s="190"/>
      <c r="CB466" s="190"/>
    </row>
    <row r="467" spans="1:80" ht="15.75" customHeight="1">
      <c r="A467" s="186">
        <f t="shared" si="67"/>
        <v>455</v>
      </c>
      <c r="B467" s="189" t="s">
        <v>454</v>
      </c>
      <c r="C467" s="144" t="s">
        <v>1327</v>
      </c>
      <c r="D467" s="217" t="s">
        <v>1328</v>
      </c>
      <c r="E467" s="190" t="s">
        <v>3551</v>
      </c>
      <c r="F467" s="186" t="s">
        <v>12</v>
      </c>
      <c r="G467" s="186" t="s">
        <v>3190</v>
      </c>
      <c r="H467" s="186" t="s">
        <v>98</v>
      </c>
      <c r="I467" s="202" t="s">
        <v>99</v>
      </c>
      <c r="J467" s="191" t="s">
        <v>99</v>
      </c>
      <c r="K467" s="192" t="s">
        <v>1212</v>
      </c>
      <c r="L467" s="217" t="s">
        <v>412</v>
      </c>
      <c r="M467" s="193" t="s">
        <v>85</v>
      </c>
      <c r="N467" s="212" t="s">
        <v>2604</v>
      </c>
      <c r="O467" s="193" t="s">
        <v>1329</v>
      </c>
      <c r="P467" s="491">
        <v>36890</v>
      </c>
      <c r="Q467" s="196" t="str">
        <f t="shared" ca="1" si="78"/>
        <v>21 Tahun 2 Bulan</v>
      </c>
      <c r="R467" s="236">
        <v>44207</v>
      </c>
      <c r="S467" s="357">
        <v>44207</v>
      </c>
      <c r="T467" s="198" t="str">
        <f t="shared" ca="1" si="79"/>
        <v>1Tahun</v>
      </c>
      <c r="U467" s="199" t="str">
        <f t="shared" ca="1" si="80"/>
        <v>1Bulan</v>
      </c>
      <c r="V467" s="186" t="s">
        <v>73</v>
      </c>
      <c r="W467" s="209" t="s">
        <v>88</v>
      </c>
      <c r="X467" s="217"/>
      <c r="Y467" s="190"/>
      <c r="Z467" s="207" t="s">
        <v>1330</v>
      </c>
      <c r="AA467" s="201" t="s">
        <v>1331</v>
      </c>
      <c r="AB467" s="202" t="s">
        <v>76</v>
      </c>
      <c r="AC467" s="190" t="s">
        <v>412</v>
      </c>
      <c r="AD467" s="190" t="s">
        <v>412</v>
      </c>
      <c r="AE467" s="190" t="s">
        <v>412</v>
      </c>
      <c r="AF467" s="190" t="s">
        <v>412</v>
      </c>
      <c r="AG467" s="190" t="s">
        <v>412</v>
      </c>
      <c r="AH467" s="190" t="s">
        <v>412</v>
      </c>
      <c r="AI467" s="190" t="s">
        <v>412</v>
      </c>
      <c r="AJ467" s="190" t="s">
        <v>412</v>
      </c>
      <c r="AK467" s="190" t="s">
        <v>412</v>
      </c>
      <c r="AL467" s="190" t="s">
        <v>412</v>
      </c>
      <c r="AM467" s="229" t="s">
        <v>2554</v>
      </c>
      <c r="AN467" s="189" t="s">
        <v>1332</v>
      </c>
      <c r="AO467" s="223"/>
      <c r="AP467" s="223" t="s">
        <v>1333</v>
      </c>
      <c r="AQ467" s="190"/>
      <c r="AR467" s="190"/>
      <c r="AS467" s="190"/>
      <c r="AT467" s="190"/>
      <c r="AU467" s="223"/>
      <c r="AV467" s="223"/>
      <c r="AW467" s="506" t="s">
        <v>1334</v>
      </c>
      <c r="AX467" s="200" t="s">
        <v>78</v>
      </c>
      <c r="AY467" s="190"/>
      <c r="AZ467" s="203">
        <v>1500000</v>
      </c>
      <c r="BA467" s="203">
        <v>500000</v>
      </c>
      <c r="BB467" s="203"/>
      <c r="BC467" s="203"/>
      <c r="BD467" s="203"/>
      <c r="BE467" s="203"/>
      <c r="BF467" s="203"/>
      <c r="BG467" s="203"/>
      <c r="BH467" s="203"/>
      <c r="BI467" s="203"/>
      <c r="BJ467" s="203"/>
      <c r="BK467" s="203"/>
      <c r="BL467" s="203"/>
      <c r="BM467" s="203"/>
      <c r="BN467" s="203"/>
      <c r="BO467" s="203"/>
      <c r="BP467" s="203"/>
      <c r="BQ467" s="203"/>
      <c r="BR467" s="203"/>
      <c r="BS467" s="203"/>
      <c r="BT467" s="211" t="s">
        <v>1335</v>
      </c>
      <c r="BU467" s="190"/>
      <c r="BV467" s="186">
        <v>0</v>
      </c>
      <c r="BW467" s="186">
        <v>0</v>
      </c>
      <c r="BX467" s="186">
        <f t="shared" si="82"/>
        <v>0</v>
      </c>
      <c r="BY467" s="186">
        <v>12</v>
      </c>
      <c r="BZ467" s="190"/>
      <c r="CA467" s="190"/>
      <c r="CB467" s="190"/>
    </row>
    <row r="468" spans="1:80" ht="15.75" customHeight="1">
      <c r="A468" s="186">
        <f t="shared" si="67"/>
        <v>456</v>
      </c>
      <c r="B468" s="189" t="s">
        <v>454</v>
      </c>
      <c r="C468" s="144" t="s">
        <v>1380</v>
      </c>
      <c r="D468" s="189" t="s">
        <v>1381</v>
      </c>
      <c r="E468" s="190" t="s">
        <v>3522</v>
      </c>
      <c r="F468" s="186" t="s">
        <v>12</v>
      </c>
      <c r="G468" s="186" t="s">
        <v>3190</v>
      </c>
      <c r="H468" s="186" t="s">
        <v>98</v>
      </c>
      <c r="I468" s="202" t="s">
        <v>99</v>
      </c>
      <c r="J468" s="191" t="s">
        <v>99</v>
      </c>
      <c r="K468" s="192" t="s">
        <v>1212</v>
      </c>
      <c r="L468" s="217" t="s">
        <v>412</v>
      </c>
      <c r="M468" s="193" t="s">
        <v>85</v>
      </c>
      <c r="N468" s="212" t="s">
        <v>2604</v>
      </c>
      <c r="O468" s="194" t="s">
        <v>1382</v>
      </c>
      <c r="P468" s="492">
        <v>37074</v>
      </c>
      <c r="Q468" s="196" t="str">
        <f t="shared" ca="1" si="78"/>
        <v>20 Tahun 8 Bulan</v>
      </c>
      <c r="R468" s="236">
        <v>44207</v>
      </c>
      <c r="S468" s="206">
        <v>44207</v>
      </c>
      <c r="T468" s="198" t="str">
        <f t="shared" ca="1" si="79"/>
        <v>1Tahun</v>
      </c>
      <c r="U468" s="199" t="str">
        <f t="shared" ca="1" si="80"/>
        <v>1Bulan</v>
      </c>
      <c r="V468" s="186" t="s">
        <v>73</v>
      </c>
      <c r="W468" s="189" t="s">
        <v>88</v>
      </c>
      <c r="X468" s="217"/>
      <c r="Y468" s="190"/>
      <c r="Z468" s="207" t="s">
        <v>1383</v>
      </c>
      <c r="AA468" s="208" t="s">
        <v>1384</v>
      </c>
      <c r="AB468" s="202" t="s">
        <v>76</v>
      </c>
      <c r="AC468" s="190" t="s">
        <v>412</v>
      </c>
      <c r="AD468" s="190" t="s">
        <v>412</v>
      </c>
      <c r="AE468" s="190" t="s">
        <v>412</v>
      </c>
      <c r="AF468" s="190" t="s">
        <v>412</v>
      </c>
      <c r="AG468" s="190" t="s">
        <v>412</v>
      </c>
      <c r="AH468" s="190" t="s">
        <v>412</v>
      </c>
      <c r="AI468" s="190" t="s">
        <v>412</v>
      </c>
      <c r="AJ468" s="190" t="s">
        <v>412</v>
      </c>
      <c r="AK468" s="190" t="s">
        <v>412</v>
      </c>
      <c r="AL468" s="190" t="s">
        <v>412</v>
      </c>
      <c r="AM468" s="229" t="s">
        <v>2555</v>
      </c>
      <c r="AN468" s="189" t="s">
        <v>1385</v>
      </c>
      <c r="AO468" s="193"/>
      <c r="AP468" s="193" t="s">
        <v>1386</v>
      </c>
      <c r="AQ468" s="190"/>
      <c r="AR468" s="190"/>
      <c r="AS468" s="190"/>
      <c r="AT468" s="190"/>
      <c r="AU468" s="193"/>
      <c r="AV468" s="193"/>
      <c r="AW468" s="505" t="s">
        <v>1387</v>
      </c>
      <c r="AX468" s="200" t="s">
        <v>78</v>
      </c>
      <c r="AY468" s="190"/>
      <c r="AZ468" s="203">
        <v>1500000</v>
      </c>
      <c r="BA468" s="203">
        <v>500000</v>
      </c>
      <c r="BB468" s="203"/>
      <c r="BC468" s="203"/>
      <c r="BD468" s="203"/>
      <c r="BE468" s="203"/>
      <c r="BF468" s="203"/>
      <c r="BG468" s="203"/>
      <c r="BH468" s="203"/>
      <c r="BI468" s="203"/>
      <c r="BJ468" s="203"/>
      <c r="BK468" s="203"/>
      <c r="BL468" s="203"/>
      <c r="BM468" s="203"/>
      <c r="BN468" s="203"/>
      <c r="BO468" s="203"/>
      <c r="BP468" s="203"/>
      <c r="BQ468" s="203"/>
      <c r="BR468" s="203"/>
      <c r="BS468" s="203"/>
      <c r="BT468" s="211" t="s">
        <v>1388</v>
      </c>
      <c r="BU468" s="190"/>
      <c r="BV468" s="186">
        <v>0</v>
      </c>
      <c r="BW468" s="186">
        <v>0</v>
      </c>
      <c r="BX468" s="186">
        <f t="shared" si="82"/>
        <v>0</v>
      </c>
      <c r="BY468" s="186">
        <v>12</v>
      </c>
      <c r="BZ468" s="190"/>
      <c r="CA468" s="190"/>
      <c r="CB468" s="190"/>
    </row>
    <row r="469" spans="1:80" ht="15.75" customHeight="1">
      <c r="A469" s="186">
        <f t="shared" si="67"/>
        <v>457</v>
      </c>
      <c r="B469" s="189" t="s">
        <v>454</v>
      </c>
      <c r="C469" s="144" t="s">
        <v>1750</v>
      </c>
      <c r="D469" s="189" t="s">
        <v>1751</v>
      </c>
      <c r="E469" s="190" t="s">
        <v>1751</v>
      </c>
      <c r="F469" s="192" t="s">
        <v>12</v>
      </c>
      <c r="G469" s="186" t="s">
        <v>3190</v>
      </c>
      <c r="H469" s="186" t="s">
        <v>121</v>
      </c>
      <c r="I469" s="186" t="s">
        <v>122</v>
      </c>
      <c r="J469" s="191" t="s">
        <v>123</v>
      </c>
      <c r="K469" s="186" t="s">
        <v>1212</v>
      </c>
      <c r="L469" s="217" t="s">
        <v>412</v>
      </c>
      <c r="M469" s="202" t="s">
        <v>70</v>
      </c>
      <c r="N469" s="212" t="s">
        <v>2604</v>
      </c>
      <c r="O469" s="194" t="s">
        <v>87</v>
      </c>
      <c r="P469" s="492">
        <v>31529</v>
      </c>
      <c r="Q469" s="196" t="str">
        <f t="shared" ca="1" si="78"/>
        <v>35 Tahun 10 Bulan</v>
      </c>
      <c r="R469" s="190"/>
      <c r="S469" s="197">
        <v>44152</v>
      </c>
      <c r="T469" s="198" t="str">
        <f t="shared" ca="1" si="79"/>
        <v>1Tahun</v>
      </c>
      <c r="U469" s="199" t="str">
        <f t="shared" ca="1" si="80"/>
        <v>3Bulan</v>
      </c>
      <c r="V469" s="186" t="s">
        <v>73</v>
      </c>
      <c r="W469" s="209" t="s">
        <v>1</v>
      </c>
      <c r="X469" s="217"/>
      <c r="Y469" s="190"/>
      <c r="Z469" s="187" t="s">
        <v>1752</v>
      </c>
      <c r="AA469" s="251" t="s">
        <v>1753</v>
      </c>
      <c r="AB469" s="202" t="s">
        <v>76</v>
      </c>
      <c r="AC469" s="190" t="s">
        <v>412</v>
      </c>
      <c r="AD469" s="190" t="s">
        <v>412</v>
      </c>
      <c r="AE469" s="190" t="s">
        <v>412</v>
      </c>
      <c r="AF469" s="190" t="s">
        <v>412</v>
      </c>
      <c r="AG469" s="190" t="s">
        <v>412</v>
      </c>
      <c r="AH469" s="190" t="s">
        <v>412</v>
      </c>
      <c r="AI469" s="190" t="s">
        <v>412</v>
      </c>
      <c r="AJ469" s="190" t="s">
        <v>412</v>
      </c>
      <c r="AK469" s="190" t="s">
        <v>412</v>
      </c>
      <c r="AL469" s="190" t="s">
        <v>412</v>
      </c>
      <c r="AM469" s="229" t="s">
        <v>2557</v>
      </c>
      <c r="AN469" s="189"/>
      <c r="AO469" s="193"/>
      <c r="AP469" s="193"/>
      <c r="AQ469" s="190"/>
      <c r="AR469" s="190"/>
      <c r="AS469" s="190"/>
      <c r="AT469" s="190"/>
      <c r="AU469" s="193"/>
      <c r="AV469" s="193"/>
      <c r="AW469" s="506" t="s">
        <v>1754</v>
      </c>
      <c r="AX469" s="200" t="s">
        <v>78</v>
      </c>
      <c r="AY469" s="190" t="s">
        <v>412</v>
      </c>
      <c r="AZ469" s="203">
        <v>1610000</v>
      </c>
      <c r="BA469" s="203">
        <v>390000</v>
      </c>
      <c r="BB469" s="203"/>
      <c r="BC469" s="203"/>
      <c r="BD469" s="203"/>
      <c r="BE469" s="203"/>
      <c r="BF469" s="203"/>
      <c r="BG469" s="203"/>
      <c r="BH469" s="203"/>
      <c r="BI469" s="203"/>
      <c r="BJ469" s="203"/>
      <c r="BK469" s="203"/>
      <c r="BL469" s="203"/>
      <c r="BM469" s="203"/>
      <c r="BN469" s="203"/>
      <c r="BO469" s="203"/>
      <c r="BP469" s="203"/>
      <c r="BQ469" s="203"/>
      <c r="BR469" s="203"/>
      <c r="BS469" s="203"/>
      <c r="BT469" s="191"/>
      <c r="BU469" s="190"/>
      <c r="BV469" s="186">
        <v>0</v>
      </c>
      <c r="BW469" s="186">
        <v>0</v>
      </c>
      <c r="BX469" s="186">
        <f t="shared" si="82"/>
        <v>0</v>
      </c>
      <c r="BY469" s="186">
        <v>12</v>
      </c>
      <c r="BZ469" s="190"/>
      <c r="CA469" s="190"/>
      <c r="CB469" s="190"/>
    </row>
    <row r="470" spans="1:80" ht="15.75" customHeight="1">
      <c r="A470" s="186">
        <f t="shared" si="67"/>
        <v>458</v>
      </c>
      <c r="B470" s="187" t="s">
        <v>3159</v>
      </c>
      <c r="C470" s="144" t="s">
        <v>577</v>
      </c>
      <c r="D470" s="189" t="s">
        <v>4051</v>
      </c>
      <c r="E470" s="190" t="s">
        <v>578</v>
      </c>
      <c r="F470" s="193" t="s">
        <v>12</v>
      </c>
      <c r="G470" s="186" t="s">
        <v>3192</v>
      </c>
      <c r="H470" s="186" t="s">
        <v>9</v>
      </c>
      <c r="I470" s="186" t="s">
        <v>446</v>
      </c>
      <c r="J470" s="192" t="s">
        <v>447</v>
      </c>
      <c r="K470" s="192" t="s">
        <v>1212</v>
      </c>
      <c r="L470" s="190" t="s">
        <v>3046</v>
      </c>
      <c r="M470" s="193" t="s">
        <v>85</v>
      </c>
      <c r="N470" s="212" t="s">
        <v>2604</v>
      </c>
      <c r="O470" s="194" t="s">
        <v>579</v>
      </c>
      <c r="P470" s="492">
        <v>32358</v>
      </c>
      <c r="Q470" s="196" t="str">
        <f t="shared" ca="1" si="78"/>
        <v>33 Tahun 7 Bulan</v>
      </c>
      <c r="R470" s="197">
        <v>44291</v>
      </c>
      <c r="S470" s="197">
        <v>44291</v>
      </c>
      <c r="T470" s="198" t="str">
        <f t="shared" ca="1" si="79"/>
        <v>0Tahun</v>
      </c>
      <c r="U470" s="199" t="str">
        <f t="shared" ca="1" si="80"/>
        <v>11Bulan</v>
      </c>
      <c r="V470" s="186" t="s">
        <v>73</v>
      </c>
      <c r="W470" s="189" t="s">
        <v>448</v>
      </c>
      <c r="X470" s="238" t="s">
        <v>5567</v>
      </c>
      <c r="Y470" s="190" t="s">
        <v>4075</v>
      </c>
      <c r="Z470" s="312" t="s">
        <v>4076</v>
      </c>
      <c r="AA470" s="201" t="s">
        <v>4077</v>
      </c>
      <c r="AB470" s="202" t="s">
        <v>76</v>
      </c>
      <c r="AC470" s="190" t="s">
        <v>4078</v>
      </c>
      <c r="AD470" s="219">
        <v>32570</v>
      </c>
      <c r="AE470" s="190" t="s">
        <v>4079</v>
      </c>
      <c r="AF470" s="219">
        <v>42575</v>
      </c>
      <c r="AG470" s="190" t="s">
        <v>412</v>
      </c>
      <c r="AH470" s="190" t="s">
        <v>412</v>
      </c>
      <c r="AI470" s="190" t="s">
        <v>412</v>
      </c>
      <c r="AJ470" s="190" t="s">
        <v>412</v>
      </c>
      <c r="AK470" s="190" t="s">
        <v>412</v>
      </c>
      <c r="AL470" s="190" t="s">
        <v>412</v>
      </c>
      <c r="AM470" s="229" t="s">
        <v>2560</v>
      </c>
      <c r="AN470" s="189" t="s">
        <v>4080</v>
      </c>
      <c r="AO470" s="193" t="s">
        <v>4081</v>
      </c>
      <c r="AP470" s="209" t="s">
        <v>4082</v>
      </c>
      <c r="AQ470" s="190"/>
      <c r="AR470" s="190"/>
      <c r="AS470" s="190"/>
      <c r="AT470" s="190"/>
      <c r="AU470" s="193"/>
      <c r="AV470" s="193"/>
      <c r="AW470" s="506" t="s">
        <v>580</v>
      </c>
      <c r="AX470" s="312" t="s">
        <v>4083</v>
      </c>
      <c r="AY470" s="190"/>
      <c r="AZ470" s="203">
        <v>4500000</v>
      </c>
      <c r="BA470" s="203"/>
      <c r="BB470" s="203"/>
      <c r="BC470" s="203"/>
      <c r="BD470" s="203"/>
      <c r="BE470" s="203"/>
      <c r="BF470" s="203"/>
      <c r="BG470" s="203"/>
      <c r="BH470" s="203"/>
      <c r="BI470" s="203"/>
      <c r="BJ470" s="203"/>
      <c r="BK470" s="203"/>
      <c r="BL470" s="203"/>
      <c r="BM470" s="203"/>
      <c r="BN470" s="203"/>
      <c r="BO470" s="203"/>
      <c r="BP470" s="203"/>
      <c r="BQ470" s="203"/>
      <c r="BR470" s="203"/>
      <c r="BS470" s="203"/>
      <c r="BT470" s="230" t="s">
        <v>4084</v>
      </c>
      <c r="BU470" s="190"/>
      <c r="BV470" s="186">
        <v>0</v>
      </c>
      <c r="BW470" s="186">
        <v>0</v>
      </c>
      <c r="BX470" s="186">
        <f t="shared" si="82"/>
        <v>0</v>
      </c>
      <c r="BY470" s="186">
        <f>12-3</f>
        <v>9</v>
      </c>
      <c r="BZ470" s="190"/>
      <c r="CA470" s="190"/>
      <c r="CB470" s="190"/>
    </row>
    <row r="471" spans="1:80" ht="15.75" customHeight="1">
      <c r="A471" s="186">
        <f t="shared" si="67"/>
        <v>459</v>
      </c>
      <c r="B471" s="187" t="s">
        <v>3159</v>
      </c>
      <c r="C471" s="144" t="s">
        <v>1842</v>
      </c>
      <c r="D471" s="189" t="s">
        <v>1843</v>
      </c>
      <c r="E471" s="190" t="s">
        <v>5571</v>
      </c>
      <c r="F471" s="193" t="s">
        <v>12</v>
      </c>
      <c r="G471" s="186" t="s">
        <v>3192</v>
      </c>
      <c r="H471" s="186" t="s">
        <v>3218</v>
      </c>
      <c r="I471" s="202" t="s">
        <v>176</v>
      </c>
      <c r="J471" s="192" t="s">
        <v>3218</v>
      </c>
      <c r="K471" s="192" t="s">
        <v>3379</v>
      </c>
      <c r="L471" s="190" t="s">
        <v>3379</v>
      </c>
      <c r="M471" s="202" t="s">
        <v>85</v>
      </c>
      <c r="N471" s="205" t="s">
        <v>2604</v>
      </c>
      <c r="O471" s="194"/>
      <c r="P471" s="492"/>
      <c r="Q471" s="196" t="str">
        <f t="shared" ca="1" si="78"/>
        <v>122 Tahun 2 Bulan</v>
      </c>
      <c r="R471" s="219">
        <v>44340</v>
      </c>
      <c r="S471" s="219">
        <v>44340</v>
      </c>
      <c r="T471" s="198" t="str">
        <f t="shared" ca="1" si="79"/>
        <v>0Tahun</v>
      </c>
      <c r="U471" s="199" t="str">
        <f t="shared" ca="1" si="80"/>
        <v>9Bulan</v>
      </c>
      <c r="V471" s="186" t="s">
        <v>73</v>
      </c>
      <c r="W471" s="189" t="s">
        <v>111</v>
      </c>
      <c r="X471" s="238" t="s">
        <v>5568</v>
      </c>
      <c r="Y471" s="190"/>
      <c r="Z471" s="316" t="s">
        <v>1845</v>
      </c>
      <c r="AA471" s="201" t="s">
        <v>1846</v>
      </c>
      <c r="AB471" s="202" t="s">
        <v>354</v>
      </c>
      <c r="AC471" s="190"/>
      <c r="AD471" s="219"/>
      <c r="AE471" s="190"/>
      <c r="AF471" s="219"/>
      <c r="AG471" s="190"/>
      <c r="AH471" s="190"/>
      <c r="AI471" s="190"/>
      <c r="AJ471" s="190"/>
      <c r="AK471" s="190"/>
      <c r="AL471" s="190"/>
      <c r="AM471" s="229" t="s">
        <v>2481</v>
      </c>
      <c r="AN471" s="189"/>
      <c r="AO471" s="193"/>
      <c r="AP471" s="209"/>
      <c r="AQ471" s="190"/>
      <c r="AR471" s="190"/>
      <c r="AS471" s="190"/>
      <c r="AT471" s="190"/>
      <c r="AU471" s="193"/>
      <c r="AV471" s="193"/>
      <c r="AW471" s="234" t="s">
        <v>1847</v>
      </c>
      <c r="AX471" s="312"/>
      <c r="AY471" s="190"/>
      <c r="AZ471" s="203"/>
      <c r="BA471" s="203"/>
      <c r="BB471" s="203"/>
      <c r="BC471" s="203"/>
      <c r="BD471" s="203"/>
      <c r="BE471" s="203"/>
      <c r="BF471" s="203"/>
      <c r="BG471" s="203"/>
      <c r="BH471" s="203"/>
      <c r="BI471" s="203"/>
      <c r="BJ471" s="203"/>
      <c r="BK471" s="203"/>
      <c r="BL471" s="203"/>
      <c r="BM471" s="203"/>
      <c r="BN471" s="203"/>
      <c r="BO471" s="203"/>
      <c r="BP471" s="203"/>
      <c r="BQ471" s="203"/>
      <c r="BR471" s="203"/>
      <c r="BS471" s="203"/>
      <c r="BT471" s="230"/>
      <c r="BU471" s="190"/>
      <c r="BV471" s="186"/>
      <c r="BW471" s="186"/>
      <c r="BX471" s="186"/>
      <c r="BY471" s="186"/>
      <c r="BZ471" s="190"/>
      <c r="CA471" s="190"/>
      <c r="CB471" s="190"/>
    </row>
    <row r="472" spans="1:80" ht="15.75" customHeight="1">
      <c r="A472" s="186">
        <f t="shared" si="67"/>
        <v>460</v>
      </c>
      <c r="B472" s="187" t="s">
        <v>3159</v>
      </c>
      <c r="C472" s="228" t="s">
        <v>4942</v>
      </c>
      <c r="D472" s="250" t="s">
        <v>4943</v>
      </c>
      <c r="E472" s="190" t="s">
        <v>4947</v>
      </c>
      <c r="F472" s="193" t="s">
        <v>12</v>
      </c>
      <c r="G472" s="186" t="s">
        <v>3192</v>
      </c>
      <c r="H472" s="186" t="s">
        <v>3213</v>
      </c>
      <c r="I472" s="202" t="s">
        <v>176</v>
      </c>
      <c r="J472" s="192" t="s">
        <v>3213</v>
      </c>
      <c r="K472" s="192" t="s">
        <v>3379</v>
      </c>
      <c r="L472" s="190" t="s">
        <v>3379</v>
      </c>
      <c r="M472" s="193" t="s">
        <v>85</v>
      </c>
      <c r="N472" s="212" t="s">
        <v>190</v>
      </c>
      <c r="O472" s="194" t="s">
        <v>4946</v>
      </c>
      <c r="P472" s="492">
        <v>30241</v>
      </c>
      <c r="Q472" s="196" t="str">
        <f t="shared" ca="1" si="78"/>
        <v>39 Tahun 4 Bulan</v>
      </c>
      <c r="R472" s="197" t="s">
        <v>3379</v>
      </c>
      <c r="S472" s="197">
        <v>44557</v>
      </c>
      <c r="T472" s="198" t="str">
        <f t="shared" ca="1" si="79"/>
        <v>0Tahun</v>
      </c>
      <c r="U472" s="199" t="str">
        <f t="shared" ca="1" si="80"/>
        <v>2Bulan</v>
      </c>
      <c r="V472" s="186" t="s">
        <v>3379</v>
      </c>
      <c r="W472" s="209" t="s">
        <v>251</v>
      </c>
      <c r="X472" s="238" t="s">
        <v>5570</v>
      </c>
      <c r="Y472" s="190" t="s">
        <v>5117</v>
      </c>
      <c r="Z472" s="312" t="s">
        <v>4944</v>
      </c>
      <c r="AA472" s="201">
        <v>89510120211</v>
      </c>
      <c r="AB472" s="202" t="s">
        <v>76</v>
      </c>
      <c r="AC472" s="190"/>
      <c r="AD472" s="219"/>
      <c r="AE472" s="190"/>
      <c r="AF472" s="219"/>
      <c r="AG472" s="190"/>
      <c r="AH472" s="190"/>
      <c r="AI472" s="190"/>
      <c r="AJ472" s="190"/>
      <c r="AK472" s="190"/>
      <c r="AL472" s="190"/>
      <c r="AM472" s="359"/>
      <c r="AN472" s="189"/>
      <c r="AO472" s="193"/>
      <c r="AP472" s="209"/>
      <c r="AQ472" s="190"/>
      <c r="AR472" s="190"/>
      <c r="AS472" s="190" t="s">
        <v>412</v>
      </c>
      <c r="AT472" s="190" t="s">
        <v>412</v>
      </c>
      <c r="AU472" s="190" t="s">
        <v>412</v>
      </c>
      <c r="AV472" s="190" t="s">
        <v>412</v>
      </c>
      <c r="AW472" s="506">
        <v>3212205710820000</v>
      </c>
      <c r="AX472" s="528">
        <v>0</v>
      </c>
      <c r="AY472" s="190">
        <v>0</v>
      </c>
      <c r="AZ472" s="203">
        <v>0</v>
      </c>
      <c r="BA472" s="203"/>
      <c r="BB472" s="203"/>
      <c r="BC472" s="203"/>
      <c r="BD472" s="203"/>
      <c r="BE472" s="203"/>
      <c r="BF472" s="203"/>
      <c r="BG472" s="203"/>
      <c r="BH472" s="203"/>
      <c r="BI472" s="203"/>
      <c r="BJ472" s="203">
        <v>1000000</v>
      </c>
      <c r="BK472" s="203"/>
      <c r="BL472" s="203"/>
      <c r="BM472" s="203"/>
      <c r="BN472" s="203"/>
      <c r="BO472" s="203"/>
      <c r="BP472" s="203"/>
      <c r="BQ472" s="203"/>
      <c r="BR472" s="203"/>
      <c r="BS472" s="203"/>
      <c r="BT472" s="230"/>
      <c r="BU472" s="190"/>
      <c r="BV472" s="471"/>
      <c r="BW472" s="471"/>
      <c r="BX472" s="471"/>
      <c r="BY472" s="471"/>
      <c r="BZ472" s="190"/>
      <c r="CA472" s="190"/>
      <c r="CB472" s="190"/>
    </row>
    <row r="473" spans="1:80" s="293" customFormat="1" ht="15.75" customHeight="1">
      <c r="A473" s="186">
        <f t="shared" si="67"/>
        <v>461</v>
      </c>
      <c r="B473" s="187" t="s">
        <v>3159</v>
      </c>
      <c r="C473" s="144" t="s">
        <v>1449</v>
      </c>
      <c r="D473" s="189" t="s">
        <v>1450</v>
      </c>
      <c r="E473" s="190" t="s">
        <v>2891</v>
      </c>
      <c r="F473" s="191" t="s">
        <v>12</v>
      </c>
      <c r="G473" s="186" t="s">
        <v>3192</v>
      </c>
      <c r="H473" s="186" t="s">
        <v>1015</v>
      </c>
      <c r="I473" s="202" t="s">
        <v>176</v>
      </c>
      <c r="J473" s="192" t="s">
        <v>3795</v>
      </c>
      <c r="K473" s="192" t="s">
        <v>1212</v>
      </c>
      <c r="L473" s="190" t="s">
        <v>412</v>
      </c>
      <c r="M473" s="193" t="s">
        <v>85</v>
      </c>
      <c r="N473" s="212" t="s">
        <v>2604</v>
      </c>
      <c r="O473" s="194" t="s">
        <v>1451</v>
      </c>
      <c r="P473" s="492">
        <v>35364</v>
      </c>
      <c r="Q473" s="196" t="str">
        <f t="shared" ca="1" si="78"/>
        <v>25 Tahun 4 Bulan</v>
      </c>
      <c r="R473" s="206">
        <v>44090</v>
      </c>
      <c r="S473" s="206">
        <v>44090</v>
      </c>
      <c r="T473" s="198" t="str">
        <f t="shared" ca="1" si="79"/>
        <v>1Tahun</v>
      </c>
      <c r="U473" s="199" t="str">
        <f t="shared" ca="1" si="80"/>
        <v>5Bulan</v>
      </c>
      <c r="V473" s="186" t="s">
        <v>73</v>
      </c>
      <c r="W473" s="189" t="s">
        <v>111</v>
      </c>
      <c r="X473" s="217" t="s">
        <v>5569</v>
      </c>
      <c r="Y473" s="190" t="s">
        <v>412</v>
      </c>
      <c r="Z473" s="207" t="s">
        <v>1452</v>
      </c>
      <c r="AA473" s="208" t="s">
        <v>1453</v>
      </c>
      <c r="AB473" s="191" t="s">
        <v>76</v>
      </c>
      <c r="AC473" s="190" t="s">
        <v>412</v>
      </c>
      <c r="AD473" s="190" t="s">
        <v>412</v>
      </c>
      <c r="AE473" s="190" t="s">
        <v>412</v>
      </c>
      <c r="AF473" s="190" t="s">
        <v>412</v>
      </c>
      <c r="AG473" s="190" t="s">
        <v>412</v>
      </c>
      <c r="AH473" s="190" t="s">
        <v>412</v>
      </c>
      <c r="AI473" s="190" t="s">
        <v>412</v>
      </c>
      <c r="AJ473" s="190" t="s">
        <v>412</v>
      </c>
      <c r="AK473" s="190" t="s">
        <v>412</v>
      </c>
      <c r="AL473" s="190" t="s">
        <v>412</v>
      </c>
      <c r="AM473" s="229" t="s">
        <v>2515</v>
      </c>
      <c r="AN473" s="189"/>
      <c r="AO473" s="193"/>
      <c r="AP473" s="193"/>
      <c r="AQ473" s="190" t="s">
        <v>412</v>
      </c>
      <c r="AR473" s="190" t="s">
        <v>412</v>
      </c>
      <c r="AS473" s="190" t="s">
        <v>412</v>
      </c>
      <c r="AT473" s="190" t="s">
        <v>412</v>
      </c>
      <c r="AU473" s="190" t="s">
        <v>412</v>
      </c>
      <c r="AV473" s="190" t="s">
        <v>412</v>
      </c>
      <c r="AW473" s="505" t="s">
        <v>1454</v>
      </c>
      <c r="AX473" s="200" t="s">
        <v>78</v>
      </c>
      <c r="AY473" s="190"/>
      <c r="AZ473" s="203">
        <v>2700000</v>
      </c>
      <c r="BA473" s="203">
        <v>500000</v>
      </c>
      <c r="BB473" s="203"/>
      <c r="BC473" s="203"/>
      <c r="BD473" s="203"/>
      <c r="BE473" s="203"/>
      <c r="BF473" s="203"/>
      <c r="BG473" s="203">
        <v>300000</v>
      </c>
      <c r="BH473" s="203"/>
      <c r="BI473" s="203"/>
      <c r="BJ473" s="203"/>
      <c r="BK473" s="203"/>
      <c r="BL473" s="203"/>
      <c r="BM473" s="203"/>
      <c r="BN473" s="203"/>
      <c r="BO473" s="203"/>
      <c r="BP473" s="203"/>
      <c r="BQ473" s="203"/>
      <c r="BR473" s="203">
        <v>500000</v>
      </c>
      <c r="BS473" s="203"/>
      <c r="BT473" s="191"/>
      <c r="BU473" s="190"/>
      <c r="BV473" s="186">
        <f>12-8</f>
        <v>4</v>
      </c>
      <c r="BW473" s="186">
        <v>0</v>
      </c>
      <c r="BX473" s="186">
        <f t="shared" ref="BX473:BX478" si="83">BV473-BW473</f>
        <v>4</v>
      </c>
      <c r="BY473" s="186">
        <v>12</v>
      </c>
      <c r="BZ473" s="190"/>
      <c r="CA473" s="190"/>
      <c r="CB473" s="190"/>
    </row>
    <row r="474" spans="1:80" ht="15.75" customHeight="1">
      <c r="A474" s="186">
        <f t="shared" ref="A474:A540" si="84">A473+1</f>
        <v>462</v>
      </c>
      <c r="B474" s="187" t="s">
        <v>3159</v>
      </c>
      <c r="C474" s="144" t="s">
        <v>2186</v>
      </c>
      <c r="D474" s="217" t="s">
        <v>2187</v>
      </c>
      <c r="E474" s="190" t="s">
        <v>2896</v>
      </c>
      <c r="F474" s="191" t="s">
        <v>12</v>
      </c>
      <c r="G474" s="186" t="s">
        <v>3192</v>
      </c>
      <c r="H474" s="186" t="s">
        <v>174</v>
      </c>
      <c r="I474" s="186" t="s">
        <v>176</v>
      </c>
      <c r="J474" s="197" t="s">
        <v>174</v>
      </c>
      <c r="K474" s="192" t="s">
        <v>1212</v>
      </c>
      <c r="L474" s="190" t="s">
        <v>412</v>
      </c>
      <c r="M474" s="202" t="s">
        <v>85</v>
      </c>
      <c r="N474" s="212" t="s">
        <v>2604</v>
      </c>
      <c r="O474" s="193" t="s">
        <v>1451</v>
      </c>
      <c r="P474" s="491">
        <v>37020</v>
      </c>
      <c r="Q474" s="196" t="str">
        <f t="shared" ca="1" si="78"/>
        <v>20 Tahun 10 Bulan</v>
      </c>
      <c r="R474" s="236">
        <v>44398</v>
      </c>
      <c r="S474" s="236">
        <v>44398</v>
      </c>
      <c r="T474" s="198" t="str">
        <f t="shared" ca="1" si="79"/>
        <v>0Tahun</v>
      </c>
      <c r="U474" s="199" t="str">
        <f t="shared" ca="1" si="80"/>
        <v>7Bulan</v>
      </c>
      <c r="V474" s="186" t="s">
        <v>73</v>
      </c>
      <c r="W474" s="209" t="s">
        <v>88</v>
      </c>
      <c r="X474" s="217" t="s">
        <v>412</v>
      </c>
      <c r="Y474" s="190" t="s">
        <v>3418</v>
      </c>
      <c r="Z474" s="207" t="s">
        <v>2188</v>
      </c>
      <c r="AA474" s="201" t="s">
        <v>2189</v>
      </c>
      <c r="AB474" s="193" t="s">
        <v>76</v>
      </c>
      <c r="AC474" s="190" t="s">
        <v>412</v>
      </c>
      <c r="AD474" s="190" t="s">
        <v>412</v>
      </c>
      <c r="AE474" s="190" t="s">
        <v>412</v>
      </c>
      <c r="AF474" s="190" t="s">
        <v>412</v>
      </c>
      <c r="AG474" s="190" t="s">
        <v>412</v>
      </c>
      <c r="AH474" s="190" t="s">
        <v>412</v>
      </c>
      <c r="AI474" s="190" t="s">
        <v>412</v>
      </c>
      <c r="AJ474" s="190" t="s">
        <v>412</v>
      </c>
      <c r="AK474" s="190" t="s">
        <v>412</v>
      </c>
      <c r="AL474" s="190" t="s">
        <v>412</v>
      </c>
      <c r="AM474" s="359"/>
      <c r="AN474" s="189" t="s">
        <v>2196</v>
      </c>
      <c r="AO474" s="223" t="s">
        <v>2197</v>
      </c>
      <c r="AP474" s="223" t="s">
        <v>1451</v>
      </c>
      <c r="AQ474" s="190" t="s">
        <v>412</v>
      </c>
      <c r="AR474" s="190" t="s">
        <v>412</v>
      </c>
      <c r="AS474" s="190" t="s">
        <v>412</v>
      </c>
      <c r="AT474" s="190" t="s">
        <v>412</v>
      </c>
      <c r="AU474" s="190" t="s">
        <v>412</v>
      </c>
      <c r="AV474" s="190" t="s">
        <v>412</v>
      </c>
      <c r="AW474" s="506" t="s">
        <v>2190</v>
      </c>
      <c r="AX474" s="223" t="s">
        <v>2191</v>
      </c>
      <c r="AY474" s="190"/>
      <c r="AZ474" s="203">
        <v>1500000</v>
      </c>
      <c r="BA474" s="203">
        <v>500000</v>
      </c>
      <c r="BB474" s="203"/>
      <c r="BC474" s="203"/>
      <c r="BD474" s="203"/>
      <c r="BE474" s="203"/>
      <c r="BF474" s="203"/>
      <c r="BG474" s="203">
        <v>300000</v>
      </c>
      <c r="BH474" s="203"/>
      <c r="BI474" s="203"/>
      <c r="BJ474" s="203"/>
      <c r="BK474" s="203"/>
      <c r="BL474" s="203"/>
      <c r="BM474" s="203"/>
      <c r="BN474" s="203"/>
      <c r="BO474" s="203"/>
      <c r="BP474" s="203"/>
      <c r="BQ474" s="203"/>
      <c r="BR474" s="203"/>
      <c r="BS474" s="203"/>
      <c r="BT474" s="191"/>
      <c r="BU474" s="190"/>
      <c r="BV474" s="186">
        <v>0</v>
      </c>
      <c r="BW474" s="186">
        <v>0</v>
      </c>
      <c r="BX474" s="186">
        <f t="shared" si="83"/>
        <v>0</v>
      </c>
      <c r="BY474" s="186">
        <f>12-6</f>
        <v>6</v>
      </c>
      <c r="BZ474" s="190"/>
      <c r="CA474" s="190"/>
      <c r="CB474" s="190"/>
    </row>
    <row r="475" spans="1:80" ht="15.75" customHeight="1">
      <c r="A475" s="186">
        <f t="shared" si="84"/>
        <v>463</v>
      </c>
      <c r="B475" s="187" t="s">
        <v>3159</v>
      </c>
      <c r="C475" s="144" t="s">
        <v>1874</v>
      </c>
      <c r="D475" s="189" t="s">
        <v>1875</v>
      </c>
      <c r="E475" s="190" t="s">
        <v>2895</v>
      </c>
      <c r="F475" s="186" t="s">
        <v>12</v>
      </c>
      <c r="G475" s="186" t="s">
        <v>3192</v>
      </c>
      <c r="H475" s="186" t="s">
        <v>98</v>
      </c>
      <c r="I475" s="202" t="s">
        <v>99</v>
      </c>
      <c r="J475" s="191" t="s">
        <v>99</v>
      </c>
      <c r="K475" s="192" t="s">
        <v>1212</v>
      </c>
      <c r="L475" s="190" t="s">
        <v>412</v>
      </c>
      <c r="M475" s="202" t="s">
        <v>85</v>
      </c>
      <c r="N475" s="212" t="s">
        <v>2604</v>
      </c>
      <c r="O475" s="193" t="s">
        <v>1451</v>
      </c>
      <c r="P475" s="491">
        <v>37432</v>
      </c>
      <c r="Q475" s="196" t="str">
        <f t="shared" ca="1" si="78"/>
        <v>19 Tahun 8 Bulan</v>
      </c>
      <c r="R475" s="239">
        <v>44340</v>
      </c>
      <c r="S475" s="239">
        <v>44340</v>
      </c>
      <c r="T475" s="198" t="str">
        <f t="shared" ca="1" si="79"/>
        <v>0Tahun</v>
      </c>
      <c r="U475" s="199" t="str">
        <f t="shared" ca="1" si="80"/>
        <v>9Bulan</v>
      </c>
      <c r="V475" s="186" t="s">
        <v>73</v>
      </c>
      <c r="W475" s="209"/>
      <c r="X475" s="217" t="s">
        <v>412</v>
      </c>
      <c r="Y475" s="190" t="s">
        <v>412</v>
      </c>
      <c r="Z475" s="190" t="s">
        <v>1876</v>
      </c>
      <c r="AA475" s="201" t="s">
        <v>4938</v>
      </c>
      <c r="AB475" s="191" t="s">
        <v>76</v>
      </c>
      <c r="AC475" s="190" t="s">
        <v>412</v>
      </c>
      <c r="AD475" s="190" t="s">
        <v>412</v>
      </c>
      <c r="AE475" s="190" t="s">
        <v>412</v>
      </c>
      <c r="AF475" s="190" t="s">
        <v>412</v>
      </c>
      <c r="AG475" s="190" t="s">
        <v>412</v>
      </c>
      <c r="AH475" s="190" t="s">
        <v>412</v>
      </c>
      <c r="AI475" s="190" t="s">
        <v>412</v>
      </c>
      <c r="AJ475" s="190" t="s">
        <v>412</v>
      </c>
      <c r="AK475" s="190" t="s">
        <v>412</v>
      </c>
      <c r="AL475" s="190" t="s">
        <v>412</v>
      </c>
      <c r="AM475" s="229" t="s">
        <v>2562</v>
      </c>
      <c r="AN475" s="189"/>
      <c r="AO475" s="223"/>
      <c r="AP475" s="223"/>
      <c r="AQ475" s="190" t="s">
        <v>412</v>
      </c>
      <c r="AR475" s="190" t="s">
        <v>412</v>
      </c>
      <c r="AS475" s="190" t="s">
        <v>412</v>
      </c>
      <c r="AT475" s="190" t="s">
        <v>412</v>
      </c>
      <c r="AU475" s="190" t="s">
        <v>412</v>
      </c>
      <c r="AV475" s="190" t="s">
        <v>412</v>
      </c>
      <c r="AW475" s="509" t="s">
        <v>1877</v>
      </c>
      <c r="AX475" s="200" t="s">
        <v>78</v>
      </c>
      <c r="AY475" s="190"/>
      <c r="AZ475" s="203">
        <v>1500000</v>
      </c>
      <c r="BA475" s="203">
        <v>500000</v>
      </c>
      <c r="BB475" s="203"/>
      <c r="BC475" s="203"/>
      <c r="BD475" s="203"/>
      <c r="BE475" s="203"/>
      <c r="BF475" s="203"/>
      <c r="BG475" s="203"/>
      <c r="BH475" s="203"/>
      <c r="BI475" s="203"/>
      <c r="BJ475" s="203"/>
      <c r="BK475" s="203"/>
      <c r="BL475" s="203"/>
      <c r="BM475" s="203"/>
      <c r="BN475" s="203"/>
      <c r="BO475" s="203"/>
      <c r="BP475" s="203"/>
      <c r="BQ475" s="203"/>
      <c r="BR475" s="203"/>
      <c r="BS475" s="203"/>
      <c r="BT475" s="202"/>
      <c r="BU475" s="190"/>
      <c r="BV475" s="186">
        <v>0</v>
      </c>
      <c r="BW475" s="186">
        <v>0</v>
      </c>
      <c r="BX475" s="186">
        <f t="shared" si="83"/>
        <v>0</v>
      </c>
      <c r="BY475" s="186">
        <f>12-4</f>
        <v>8</v>
      </c>
      <c r="BZ475" s="190"/>
      <c r="CA475" s="190"/>
      <c r="CB475" s="190"/>
    </row>
    <row r="476" spans="1:80" ht="15.75" customHeight="1">
      <c r="A476" s="186">
        <f t="shared" si="84"/>
        <v>464</v>
      </c>
      <c r="B476" s="187" t="s">
        <v>3159</v>
      </c>
      <c r="C476" s="144" t="s">
        <v>2192</v>
      </c>
      <c r="D476" s="217" t="s">
        <v>2193</v>
      </c>
      <c r="E476" s="190" t="s">
        <v>1070</v>
      </c>
      <c r="F476" s="186" t="s">
        <v>12</v>
      </c>
      <c r="G476" s="186" t="s">
        <v>3192</v>
      </c>
      <c r="H476" s="186" t="s">
        <v>98</v>
      </c>
      <c r="I476" s="202" t="s">
        <v>99</v>
      </c>
      <c r="J476" s="191" t="s">
        <v>99</v>
      </c>
      <c r="K476" s="192" t="s">
        <v>1212</v>
      </c>
      <c r="L476" s="190" t="s">
        <v>412</v>
      </c>
      <c r="M476" s="202" t="s">
        <v>85</v>
      </c>
      <c r="N476" s="212" t="s">
        <v>2604</v>
      </c>
      <c r="O476" s="193" t="s">
        <v>1451</v>
      </c>
      <c r="P476" s="491">
        <v>36948</v>
      </c>
      <c r="Q476" s="196" t="str">
        <f t="shared" ca="1" si="78"/>
        <v>21 Tahun 0 Bulan</v>
      </c>
      <c r="R476" s="236">
        <v>44398</v>
      </c>
      <c r="S476" s="236">
        <v>44398</v>
      </c>
      <c r="T476" s="198" t="str">
        <f t="shared" ca="1" si="79"/>
        <v>0Tahun</v>
      </c>
      <c r="U476" s="199" t="str">
        <f t="shared" ca="1" si="80"/>
        <v>7Bulan</v>
      </c>
      <c r="V476" s="186" t="s">
        <v>73</v>
      </c>
      <c r="W476" s="209" t="s">
        <v>88</v>
      </c>
      <c r="X476" s="217" t="s">
        <v>412</v>
      </c>
      <c r="Y476" s="190" t="s">
        <v>412</v>
      </c>
      <c r="Z476" s="207" t="s">
        <v>2194</v>
      </c>
      <c r="AA476" s="201" t="s">
        <v>2195</v>
      </c>
      <c r="AB476" s="193" t="s">
        <v>76</v>
      </c>
      <c r="AC476" s="190" t="s">
        <v>412</v>
      </c>
      <c r="AD476" s="190" t="s">
        <v>412</v>
      </c>
      <c r="AE476" s="190" t="s">
        <v>412</v>
      </c>
      <c r="AF476" s="190" t="s">
        <v>412</v>
      </c>
      <c r="AG476" s="190" t="s">
        <v>412</v>
      </c>
      <c r="AH476" s="190" t="s">
        <v>412</v>
      </c>
      <c r="AI476" s="190" t="s">
        <v>412</v>
      </c>
      <c r="AJ476" s="190" t="s">
        <v>412</v>
      </c>
      <c r="AK476" s="190" t="s">
        <v>412</v>
      </c>
      <c r="AL476" s="190" t="s">
        <v>412</v>
      </c>
      <c r="AM476" s="369"/>
      <c r="AN476" s="189"/>
      <c r="AO476" s="223"/>
      <c r="AP476" s="223"/>
      <c r="AQ476" s="190" t="s">
        <v>412</v>
      </c>
      <c r="AR476" s="190" t="s">
        <v>412</v>
      </c>
      <c r="AS476" s="190" t="s">
        <v>412</v>
      </c>
      <c r="AT476" s="190" t="s">
        <v>412</v>
      </c>
      <c r="AU476" s="190" t="s">
        <v>412</v>
      </c>
      <c r="AV476" s="190" t="s">
        <v>412</v>
      </c>
      <c r="AW476" s="506" t="s">
        <v>2198</v>
      </c>
      <c r="AX476" s="200" t="s">
        <v>78</v>
      </c>
      <c r="AY476" s="190"/>
      <c r="AZ476" s="203">
        <v>1500000</v>
      </c>
      <c r="BA476" s="203">
        <v>500000</v>
      </c>
      <c r="BB476" s="203"/>
      <c r="BC476" s="203"/>
      <c r="BD476" s="203"/>
      <c r="BE476" s="203"/>
      <c r="BF476" s="203"/>
      <c r="BG476" s="203"/>
      <c r="BH476" s="203"/>
      <c r="BI476" s="203"/>
      <c r="BJ476" s="203"/>
      <c r="BK476" s="203"/>
      <c r="BL476" s="203"/>
      <c r="BM476" s="203"/>
      <c r="BN476" s="203"/>
      <c r="BO476" s="203"/>
      <c r="BP476" s="203"/>
      <c r="BQ476" s="203"/>
      <c r="BR476" s="203"/>
      <c r="BS476" s="203"/>
      <c r="BT476" s="191"/>
      <c r="BU476" s="190"/>
      <c r="BV476" s="186">
        <v>0</v>
      </c>
      <c r="BW476" s="186">
        <v>0</v>
      </c>
      <c r="BX476" s="186">
        <f t="shared" si="83"/>
        <v>0</v>
      </c>
      <c r="BY476" s="186">
        <f>12-6</f>
        <v>6</v>
      </c>
      <c r="BZ476" s="190"/>
      <c r="CA476" s="190"/>
      <c r="CB476" s="190"/>
    </row>
    <row r="477" spans="1:80" ht="15.75" customHeight="1">
      <c r="A477" s="186">
        <f t="shared" si="84"/>
        <v>465</v>
      </c>
      <c r="B477" s="187" t="s">
        <v>3159</v>
      </c>
      <c r="C477" s="228" t="s">
        <v>3316</v>
      </c>
      <c r="D477" s="217" t="s">
        <v>3167</v>
      </c>
      <c r="E477" s="190" t="s">
        <v>3168</v>
      </c>
      <c r="F477" s="186" t="s">
        <v>12</v>
      </c>
      <c r="G477" s="186" t="s">
        <v>3192</v>
      </c>
      <c r="H477" s="186" t="s">
        <v>98</v>
      </c>
      <c r="I477" s="202" t="s">
        <v>99</v>
      </c>
      <c r="J477" s="191" t="s">
        <v>99</v>
      </c>
      <c r="K477" s="192" t="s">
        <v>1212</v>
      </c>
      <c r="L477" s="190" t="s">
        <v>412</v>
      </c>
      <c r="M477" s="202" t="s">
        <v>85</v>
      </c>
      <c r="N477" s="212" t="s">
        <v>2604</v>
      </c>
      <c r="O477" s="193" t="s">
        <v>1451</v>
      </c>
      <c r="P477" s="498"/>
      <c r="Q477" s="196" t="str">
        <f t="shared" ca="1" si="78"/>
        <v>122 Tahun 2 Bulan</v>
      </c>
      <c r="R477" s="236">
        <v>44417</v>
      </c>
      <c r="S477" s="236">
        <v>44417</v>
      </c>
      <c r="T477" s="198" t="str">
        <f t="shared" ca="1" si="79"/>
        <v>0Tahun</v>
      </c>
      <c r="U477" s="199" t="str">
        <f t="shared" ca="1" si="80"/>
        <v>7Bulan</v>
      </c>
      <c r="V477" s="186" t="s">
        <v>73</v>
      </c>
      <c r="W477" s="209"/>
      <c r="X477" s="217" t="s">
        <v>412</v>
      </c>
      <c r="Y477" s="190" t="s">
        <v>412</v>
      </c>
      <c r="Z477" s="326" t="s">
        <v>4940</v>
      </c>
      <c r="AA477" s="201" t="s">
        <v>4939</v>
      </c>
      <c r="AB477" s="193" t="s">
        <v>76</v>
      </c>
      <c r="AC477" s="190" t="s">
        <v>412</v>
      </c>
      <c r="AD477" s="190" t="s">
        <v>412</v>
      </c>
      <c r="AE477" s="190" t="s">
        <v>412</v>
      </c>
      <c r="AF477" s="190" t="s">
        <v>412</v>
      </c>
      <c r="AG477" s="190" t="s">
        <v>412</v>
      </c>
      <c r="AH477" s="190" t="s">
        <v>412</v>
      </c>
      <c r="AI477" s="190" t="s">
        <v>412</v>
      </c>
      <c r="AJ477" s="190" t="s">
        <v>412</v>
      </c>
      <c r="AK477" s="190" t="s">
        <v>412</v>
      </c>
      <c r="AL477" s="190" t="s">
        <v>412</v>
      </c>
      <c r="AM477" s="369"/>
      <c r="AN477" s="189"/>
      <c r="AO477" s="223"/>
      <c r="AP477" s="223"/>
      <c r="AQ477" s="190" t="s">
        <v>412</v>
      </c>
      <c r="AR477" s="190" t="s">
        <v>412</v>
      </c>
      <c r="AS477" s="190" t="s">
        <v>412</v>
      </c>
      <c r="AT477" s="190" t="s">
        <v>412</v>
      </c>
      <c r="AU477" s="190" t="s">
        <v>412</v>
      </c>
      <c r="AV477" s="190" t="s">
        <v>412</v>
      </c>
      <c r="AW477" s="519" t="s">
        <v>4941</v>
      </c>
      <c r="AX477" s="200" t="s">
        <v>78</v>
      </c>
      <c r="AY477" s="190"/>
      <c r="AZ477" s="203">
        <v>1500000</v>
      </c>
      <c r="BA477" s="203">
        <v>500000</v>
      </c>
      <c r="BB477" s="203"/>
      <c r="BC477" s="203"/>
      <c r="BD477" s="203"/>
      <c r="BE477" s="203"/>
      <c r="BF477" s="203"/>
      <c r="BG477" s="203"/>
      <c r="BH477" s="203"/>
      <c r="BI477" s="203"/>
      <c r="BJ477" s="203"/>
      <c r="BK477" s="203"/>
      <c r="BL477" s="203"/>
      <c r="BM477" s="203"/>
      <c r="BN477" s="203"/>
      <c r="BO477" s="203"/>
      <c r="BP477" s="203"/>
      <c r="BQ477" s="203"/>
      <c r="BR477" s="203"/>
      <c r="BS477" s="203"/>
      <c r="BT477" s="191"/>
      <c r="BU477" s="190"/>
      <c r="BV477" s="186">
        <v>0</v>
      </c>
      <c r="BW477" s="186">
        <v>0</v>
      </c>
      <c r="BX477" s="186">
        <f t="shared" si="83"/>
        <v>0</v>
      </c>
      <c r="BY477" s="186">
        <v>5</v>
      </c>
      <c r="BZ477" s="190"/>
      <c r="CA477" s="190"/>
      <c r="CB477" s="190"/>
    </row>
    <row r="478" spans="1:80" ht="15.75" customHeight="1">
      <c r="A478" s="186">
        <f t="shared" si="84"/>
        <v>466</v>
      </c>
      <c r="B478" s="187" t="s">
        <v>3159</v>
      </c>
      <c r="C478" s="228" t="s">
        <v>3067</v>
      </c>
      <c r="D478" s="189" t="s">
        <v>3057</v>
      </c>
      <c r="E478" s="190" t="s">
        <v>3933</v>
      </c>
      <c r="F478" s="192" t="s">
        <v>12</v>
      </c>
      <c r="G478" s="186" t="s">
        <v>3192</v>
      </c>
      <c r="H478" s="186" t="s">
        <v>121</v>
      </c>
      <c r="I478" s="186" t="s">
        <v>122</v>
      </c>
      <c r="J478" s="191" t="s">
        <v>123</v>
      </c>
      <c r="K478" s="186" t="s">
        <v>1212</v>
      </c>
      <c r="L478" s="190" t="s">
        <v>412</v>
      </c>
      <c r="M478" s="193" t="s">
        <v>70</v>
      </c>
      <c r="N478" s="193" t="s">
        <v>190</v>
      </c>
      <c r="O478" s="193" t="s">
        <v>1451</v>
      </c>
      <c r="P478" s="491">
        <v>32537</v>
      </c>
      <c r="Q478" s="196" t="str">
        <f t="shared" ca="1" si="78"/>
        <v>33 Tahun 1 Bulan</v>
      </c>
      <c r="R478" s="239">
        <v>44445</v>
      </c>
      <c r="S478" s="239">
        <v>44445</v>
      </c>
      <c r="T478" s="198" t="str">
        <f t="shared" ca="1" si="79"/>
        <v>0Tahun</v>
      </c>
      <c r="U478" s="199" t="str">
        <f t="shared" ca="1" si="80"/>
        <v>6Bulan</v>
      </c>
      <c r="V478" s="186" t="s">
        <v>73</v>
      </c>
      <c r="W478" s="209" t="s">
        <v>88</v>
      </c>
      <c r="X478" s="217" t="s">
        <v>412</v>
      </c>
      <c r="Y478" s="190" t="s">
        <v>3058</v>
      </c>
      <c r="Z478" s="316" t="s">
        <v>3062</v>
      </c>
      <c r="AA478" s="201" t="s">
        <v>4945</v>
      </c>
      <c r="AB478" s="193" t="s">
        <v>76</v>
      </c>
      <c r="AC478" s="190" t="s">
        <v>412</v>
      </c>
      <c r="AD478" s="190" t="s">
        <v>412</v>
      </c>
      <c r="AE478" s="190" t="s">
        <v>412</v>
      </c>
      <c r="AF478" s="190" t="s">
        <v>412</v>
      </c>
      <c r="AG478" s="190" t="s">
        <v>412</v>
      </c>
      <c r="AH478" s="190" t="s">
        <v>412</v>
      </c>
      <c r="AI478" s="190" t="s">
        <v>412</v>
      </c>
      <c r="AJ478" s="190" t="s">
        <v>412</v>
      </c>
      <c r="AK478" s="190" t="s">
        <v>412</v>
      </c>
      <c r="AL478" s="190" t="s">
        <v>412</v>
      </c>
      <c r="AM478" s="229" t="s">
        <v>3059</v>
      </c>
      <c r="AN478" s="189" t="s">
        <v>3063</v>
      </c>
      <c r="AO478" s="223" t="s">
        <v>3064</v>
      </c>
      <c r="AP478" s="316" t="s">
        <v>3062</v>
      </c>
      <c r="AQ478" s="190" t="s">
        <v>412</v>
      </c>
      <c r="AR478" s="190" t="s">
        <v>412</v>
      </c>
      <c r="AS478" s="190" t="s">
        <v>412</v>
      </c>
      <c r="AT478" s="190" t="s">
        <v>412</v>
      </c>
      <c r="AU478" s="190" t="s">
        <v>412</v>
      </c>
      <c r="AV478" s="190" t="s">
        <v>412</v>
      </c>
      <c r="AW478" s="506" t="s">
        <v>3061</v>
      </c>
      <c r="AX478" s="200" t="s">
        <v>3060</v>
      </c>
      <c r="AY478" s="190"/>
      <c r="AZ478" s="203">
        <v>1410000</v>
      </c>
      <c r="BA478" s="203">
        <v>390000</v>
      </c>
      <c r="BB478" s="203"/>
      <c r="BC478" s="203"/>
      <c r="BD478" s="203"/>
      <c r="BE478" s="203"/>
      <c r="BF478" s="203"/>
      <c r="BG478" s="203"/>
      <c r="BH478" s="203"/>
      <c r="BI478" s="203"/>
      <c r="BJ478" s="203"/>
      <c r="BK478" s="203"/>
      <c r="BL478" s="203"/>
      <c r="BM478" s="203"/>
      <c r="BN478" s="203"/>
      <c r="BO478" s="203"/>
      <c r="BP478" s="203"/>
      <c r="BQ478" s="203"/>
      <c r="BR478" s="203"/>
      <c r="BS478" s="203"/>
      <c r="BT478" s="211" t="s">
        <v>3065</v>
      </c>
      <c r="BU478" s="190"/>
      <c r="BV478" s="186">
        <v>0</v>
      </c>
      <c r="BW478" s="186">
        <v>0</v>
      </c>
      <c r="BX478" s="186">
        <f t="shared" si="83"/>
        <v>0</v>
      </c>
      <c r="BY478" s="186">
        <v>4</v>
      </c>
      <c r="BZ478" s="190"/>
      <c r="CA478" s="190"/>
      <c r="CB478" s="190"/>
    </row>
    <row r="479" spans="1:80" ht="15.75" customHeight="1">
      <c r="A479" s="186">
        <f t="shared" si="84"/>
        <v>467</v>
      </c>
      <c r="B479" s="187" t="s">
        <v>3160</v>
      </c>
      <c r="C479" s="144" t="s">
        <v>2379</v>
      </c>
      <c r="D479" s="189" t="s">
        <v>3940</v>
      </c>
      <c r="E479" s="586" t="s">
        <v>2380</v>
      </c>
      <c r="F479" s="193" t="s">
        <v>12</v>
      </c>
      <c r="G479" s="186" t="s">
        <v>3193</v>
      </c>
      <c r="H479" s="186" t="s">
        <v>9</v>
      </c>
      <c r="I479" s="186" t="s">
        <v>446</v>
      </c>
      <c r="J479" s="191" t="s">
        <v>447</v>
      </c>
      <c r="K479" s="186" t="s">
        <v>1212</v>
      </c>
      <c r="L479" s="190"/>
      <c r="M479" s="193" t="s">
        <v>85</v>
      </c>
      <c r="N479" s="205" t="s">
        <v>2604</v>
      </c>
      <c r="O479" s="194" t="s">
        <v>639</v>
      </c>
      <c r="P479" s="492">
        <v>34895</v>
      </c>
      <c r="Q479" s="196" t="str">
        <f t="shared" ref="Q479:Q480" ca="1" si="85">(DATEDIF($P479,NOW(),"Y")&amp;" Tahun ")&amp;(DATEDIF($P479,NOW(),"YM")&amp;" Bulan")</f>
        <v>26 Tahun 7 Bulan</v>
      </c>
      <c r="R479" s="197">
        <v>44221</v>
      </c>
      <c r="S479" s="197">
        <v>44221</v>
      </c>
      <c r="T479" s="198" t="str">
        <f t="shared" ca="1" si="79"/>
        <v>1Tahun</v>
      </c>
      <c r="U479" s="199" t="str">
        <f t="shared" ca="1" si="80"/>
        <v>1Bulan</v>
      </c>
      <c r="V479" s="186" t="s">
        <v>73</v>
      </c>
      <c r="W479" s="189" t="s">
        <v>448</v>
      </c>
      <c r="X479" s="217" t="s">
        <v>5521</v>
      </c>
      <c r="Y479" s="190" t="s">
        <v>412</v>
      </c>
      <c r="Z479" s="207" t="s">
        <v>3035</v>
      </c>
      <c r="AA479" s="201" t="s">
        <v>4913</v>
      </c>
      <c r="AB479" s="202"/>
      <c r="AC479" s="190" t="s">
        <v>412</v>
      </c>
      <c r="AD479" s="190" t="s">
        <v>412</v>
      </c>
      <c r="AE479" s="190" t="s">
        <v>412</v>
      </c>
      <c r="AF479" s="190" t="s">
        <v>412</v>
      </c>
      <c r="AG479" s="190" t="s">
        <v>412</v>
      </c>
      <c r="AH479" s="190" t="s">
        <v>412</v>
      </c>
      <c r="AI479" s="190" t="s">
        <v>412</v>
      </c>
      <c r="AJ479" s="190" t="s">
        <v>412</v>
      </c>
      <c r="AK479" s="190" t="s">
        <v>412</v>
      </c>
      <c r="AL479" s="190" t="s">
        <v>412</v>
      </c>
      <c r="AM479" s="477" t="s">
        <v>4962</v>
      </c>
      <c r="AN479" s="189"/>
      <c r="AO479" s="193"/>
      <c r="AP479" s="193"/>
      <c r="AQ479" s="190"/>
      <c r="AR479" s="190"/>
      <c r="AS479" s="190"/>
      <c r="AT479" s="190"/>
      <c r="AU479" s="193"/>
      <c r="AV479" s="193"/>
      <c r="AW479" s="515" t="s">
        <v>4967</v>
      </c>
      <c r="AX479" s="312" t="s">
        <v>4968</v>
      </c>
      <c r="AY479" s="190"/>
      <c r="AZ479" s="203"/>
      <c r="BA479" s="203"/>
      <c r="BB479" s="203"/>
      <c r="BC479" s="203"/>
      <c r="BD479" s="203"/>
      <c r="BE479" s="203"/>
      <c r="BF479" s="203"/>
      <c r="BG479" s="203"/>
      <c r="BH479" s="203"/>
      <c r="BI479" s="203"/>
      <c r="BJ479" s="203"/>
      <c r="BK479" s="203"/>
      <c r="BL479" s="203"/>
      <c r="BM479" s="203"/>
      <c r="BN479" s="203"/>
      <c r="BO479" s="203"/>
      <c r="BP479" s="203"/>
      <c r="BQ479" s="203"/>
      <c r="BR479" s="203"/>
      <c r="BS479" s="203"/>
      <c r="BT479" s="211"/>
      <c r="BU479" s="190"/>
      <c r="BV479" s="186"/>
      <c r="BW479" s="186"/>
      <c r="BX479" s="186"/>
      <c r="BY479" s="186"/>
      <c r="BZ479" s="190"/>
      <c r="CA479" s="190"/>
      <c r="CB479" s="190"/>
    </row>
    <row r="480" spans="1:80" ht="15.75" customHeight="1">
      <c r="A480" s="186">
        <f t="shared" si="84"/>
        <v>468</v>
      </c>
      <c r="B480" s="187" t="s">
        <v>3160</v>
      </c>
      <c r="C480" s="144" t="s">
        <v>533</v>
      </c>
      <c r="D480" s="189" t="s">
        <v>4114</v>
      </c>
      <c r="E480" s="587" t="s">
        <v>3031</v>
      </c>
      <c r="F480" s="193" t="s">
        <v>12</v>
      </c>
      <c r="G480" s="186" t="s">
        <v>3193</v>
      </c>
      <c r="H480" s="186" t="s">
        <v>9</v>
      </c>
      <c r="I480" s="186" t="s">
        <v>446</v>
      </c>
      <c r="J480" s="191" t="s">
        <v>447</v>
      </c>
      <c r="K480" s="186" t="s">
        <v>1212</v>
      </c>
      <c r="L480" s="190" t="s">
        <v>5347</v>
      </c>
      <c r="M480" s="193" t="s">
        <v>85</v>
      </c>
      <c r="N480" s="205" t="s">
        <v>2604</v>
      </c>
      <c r="O480" s="194" t="s">
        <v>72</v>
      </c>
      <c r="P480" s="492">
        <v>35020</v>
      </c>
      <c r="Q480" s="196" t="str">
        <f t="shared" ca="1" si="85"/>
        <v>26 Tahun 3 Bulan</v>
      </c>
      <c r="R480" s="197">
        <v>44216</v>
      </c>
      <c r="S480" s="197">
        <v>44216</v>
      </c>
      <c r="T480" s="198" t="str">
        <f t="shared" ca="1" si="79"/>
        <v>1Tahun</v>
      </c>
      <c r="U480" s="199" t="str">
        <f t="shared" ca="1" si="80"/>
        <v>1Bulan</v>
      </c>
      <c r="V480" s="186" t="s">
        <v>73</v>
      </c>
      <c r="W480" s="189" t="s">
        <v>448</v>
      </c>
      <c r="X480" s="238" t="s">
        <v>5572</v>
      </c>
      <c r="Y480" s="190"/>
      <c r="Z480" s="187" t="s">
        <v>535</v>
      </c>
      <c r="AA480" s="201" t="s">
        <v>536</v>
      </c>
      <c r="AB480" s="202" t="s">
        <v>451</v>
      </c>
      <c r="AC480" s="190"/>
      <c r="AD480" s="190"/>
      <c r="AE480" s="190"/>
      <c r="AF480" s="190"/>
      <c r="AG480" s="190"/>
      <c r="AH480" s="190"/>
      <c r="AI480" s="190"/>
      <c r="AJ480" s="190"/>
      <c r="AK480" s="190"/>
      <c r="AL480" s="190"/>
      <c r="AM480" s="477" t="s">
        <v>4978</v>
      </c>
      <c r="AN480" s="189"/>
      <c r="AO480" s="223"/>
      <c r="AP480" s="316"/>
      <c r="AQ480" s="190"/>
      <c r="AR480" s="190"/>
      <c r="AS480" s="190"/>
      <c r="AT480" s="190"/>
      <c r="AU480" s="190"/>
      <c r="AV480" s="190"/>
      <c r="AW480" s="506" t="s">
        <v>537</v>
      </c>
      <c r="AX480" s="200" t="s">
        <v>78</v>
      </c>
      <c r="AY480" s="190"/>
      <c r="AZ480" s="203"/>
      <c r="BA480" s="203"/>
      <c r="BB480" s="203"/>
      <c r="BC480" s="203"/>
      <c r="BD480" s="203"/>
      <c r="BE480" s="203"/>
      <c r="BF480" s="203"/>
      <c r="BG480" s="203"/>
      <c r="BH480" s="203"/>
      <c r="BI480" s="203"/>
      <c r="BJ480" s="203"/>
      <c r="BK480" s="203"/>
      <c r="BL480" s="203"/>
      <c r="BM480" s="203"/>
      <c r="BN480" s="203"/>
      <c r="BO480" s="203"/>
      <c r="BP480" s="203"/>
      <c r="BQ480" s="203"/>
      <c r="BR480" s="203"/>
      <c r="BS480" s="203"/>
      <c r="BT480" s="211"/>
      <c r="BU480" s="190"/>
      <c r="BV480" s="186"/>
      <c r="BW480" s="186"/>
      <c r="BX480" s="186"/>
      <c r="BY480" s="186"/>
      <c r="BZ480" s="190"/>
      <c r="CA480" s="190"/>
      <c r="CB480" s="190"/>
    </row>
    <row r="481" spans="1:80" ht="15.75" customHeight="1">
      <c r="A481" s="186">
        <f t="shared" si="84"/>
        <v>469</v>
      </c>
      <c r="B481" s="187" t="s">
        <v>3160</v>
      </c>
      <c r="C481" s="144" t="s">
        <v>521</v>
      </c>
      <c r="D481" s="189" t="s">
        <v>4052</v>
      </c>
      <c r="E481" s="190" t="s">
        <v>2893</v>
      </c>
      <c r="F481" s="193" t="s">
        <v>12</v>
      </c>
      <c r="G481" s="186" t="s">
        <v>3193</v>
      </c>
      <c r="H481" s="186" t="s">
        <v>9</v>
      </c>
      <c r="I481" s="186" t="s">
        <v>446</v>
      </c>
      <c r="J481" s="192" t="s">
        <v>447</v>
      </c>
      <c r="K481" s="192" t="s">
        <v>1212</v>
      </c>
      <c r="L481" s="190"/>
      <c r="M481" s="193" t="s">
        <v>85</v>
      </c>
      <c r="N481" s="205" t="s">
        <v>2604</v>
      </c>
      <c r="O481" s="194" t="s">
        <v>3079</v>
      </c>
      <c r="P481" s="492">
        <v>34973</v>
      </c>
      <c r="Q481" s="196" t="str">
        <f t="shared" ref="Q481:Q497" ca="1" si="86">(DATEDIF($P481,NOW(),"Y")&amp;" Tahun ")&amp;(DATEDIF($P481,NOW(),"YM")&amp;" Bulan")</f>
        <v>26 Tahun 5 Bulan</v>
      </c>
      <c r="R481" s="197">
        <v>44291</v>
      </c>
      <c r="S481" s="197">
        <v>44291</v>
      </c>
      <c r="T481" s="198" t="str">
        <f t="shared" ca="1" si="79"/>
        <v>0Tahun</v>
      </c>
      <c r="U481" s="199" t="str">
        <f t="shared" ca="1" si="80"/>
        <v>11Bulan</v>
      </c>
      <c r="V481" s="186" t="s">
        <v>73</v>
      </c>
      <c r="W481" s="189" t="s">
        <v>448</v>
      </c>
      <c r="X481" s="217"/>
      <c r="Y481" s="190" t="s">
        <v>3080</v>
      </c>
      <c r="Z481" s="187" t="s">
        <v>3081</v>
      </c>
      <c r="AA481" s="201" t="s">
        <v>3082</v>
      </c>
      <c r="AB481" s="202" t="s">
        <v>451</v>
      </c>
      <c r="AC481" s="190" t="s">
        <v>412</v>
      </c>
      <c r="AD481" s="190" t="s">
        <v>412</v>
      </c>
      <c r="AE481" s="190" t="s">
        <v>412</v>
      </c>
      <c r="AF481" s="190" t="s">
        <v>412</v>
      </c>
      <c r="AG481" s="190" t="s">
        <v>412</v>
      </c>
      <c r="AH481" s="190" t="s">
        <v>412</v>
      </c>
      <c r="AI481" s="190" t="s">
        <v>412</v>
      </c>
      <c r="AJ481" s="190" t="s">
        <v>412</v>
      </c>
      <c r="AK481" s="190" t="s">
        <v>412</v>
      </c>
      <c r="AL481" s="190" t="s">
        <v>412</v>
      </c>
      <c r="AM481" s="229"/>
      <c r="AN481" s="189"/>
      <c r="AO481" s="193"/>
      <c r="AP481" s="193"/>
      <c r="AQ481" s="190"/>
      <c r="AR481" s="190"/>
      <c r="AS481" s="190"/>
      <c r="AT481" s="190"/>
      <c r="AU481" s="193"/>
      <c r="AV481" s="193"/>
      <c r="AW481" s="506"/>
      <c r="AX481" s="200"/>
      <c r="AY481" s="190"/>
      <c r="AZ481" s="203"/>
      <c r="BA481" s="203"/>
      <c r="BB481" s="203"/>
      <c r="BC481" s="203"/>
      <c r="BD481" s="203"/>
      <c r="BE481" s="203"/>
      <c r="BF481" s="203"/>
      <c r="BG481" s="203"/>
      <c r="BH481" s="203"/>
      <c r="BI481" s="203"/>
      <c r="BJ481" s="203"/>
      <c r="BK481" s="203"/>
      <c r="BL481" s="203"/>
      <c r="BM481" s="203"/>
      <c r="BN481" s="203"/>
      <c r="BO481" s="203"/>
      <c r="BP481" s="203"/>
      <c r="BQ481" s="203"/>
      <c r="BR481" s="203"/>
      <c r="BS481" s="203"/>
      <c r="BT481" s="202"/>
      <c r="BU481" s="190"/>
      <c r="BV481" s="186">
        <v>0</v>
      </c>
      <c r="BW481" s="186">
        <v>0</v>
      </c>
      <c r="BX481" s="186">
        <f t="shared" ref="BX481:BX497" si="87">BV481-BW481</f>
        <v>0</v>
      </c>
      <c r="BY481" s="186">
        <f>12-3</f>
        <v>9</v>
      </c>
      <c r="BZ481" s="190"/>
      <c r="CA481" s="190"/>
      <c r="CB481" s="190"/>
    </row>
    <row r="482" spans="1:80" ht="15.75" customHeight="1">
      <c r="A482" s="186">
        <f t="shared" si="84"/>
        <v>470</v>
      </c>
      <c r="B482" s="187" t="s">
        <v>3160</v>
      </c>
      <c r="C482" s="216" t="s">
        <v>1793</v>
      </c>
      <c r="D482" s="217" t="s">
        <v>1794</v>
      </c>
      <c r="E482" s="190" t="s">
        <v>1795</v>
      </c>
      <c r="F482" s="192" t="s">
        <v>12</v>
      </c>
      <c r="G482" s="186" t="s">
        <v>411</v>
      </c>
      <c r="H482" s="186" t="s">
        <v>174</v>
      </c>
      <c r="I482" s="202" t="s">
        <v>176</v>
      </c>
      <c r="J482" s="191" t="s">
        <v>174</v>
      </c>
      <c r="K482" s="192" t="s">
        <v>1212</v>
      </c>
      <c r="L482" s="190" t="s">
        <v>412</v>
      </c>
      <c r="M482" s="202" t="s">
        <v>85</v>
      </c>
      <c r="N482" s="205" t="s">
        <v>2604</v>
      </c>
      <c r="O482" s="194" t="s">
        <v>1796</v>
      </c>
      <c r="P482" s="492">
        <v>37004</v>
      </c>
      <c r="Q482" s="196" t="str">
        <f t="shared" ca="1" si="86"/>
        <v>20 Tahun 10 Bulan</v>
      </c>
      <c r="R482" s="219">
        <v>43906</v>
      </c>
      <c r="S482" s="206">
        <v>43906</v>
      </c>
      <c r="T482" s="198" t="str">
        <f t="shared" ca="1" si="79"/>
        <v>1Tahun</v>
      </c>
      <c r="U482" s="199" t="str">
        <f t="shared" ca="1" si="80"/>
        <v>12Bulan</v>
      </c>
      <c r="V482" s="186" t="s">
        <v>73</v>
      </c>
      <c r="W482" s="189" t="s">
        <v>88</v>
      </c>
      <c r="X482" s="217" t="s">
        <v>412</v>
      </c>
      <c r="Y482" s="190"/>
      <c r="Z482" s="207" t="s">
        <v>1797</v>
      </c>
      <c r="AA482" s="208" t="s">
        <v>1798</v>
      </c>
      <c r="AB482" s="191" t="s">
        <v>76</v>
      </c>
      <c r="AC482" s="190" t="s">
        <v>412</v>
      </c>
      <c r="AD482" s="190" t="s">
        <v>412</v>
      </c>
      <c r="AE482" s="190" t="s">
        <v>412</v>
      </c>
      <c r="AF482" s="190" t="s">
        <v>412</v>
      </c>
      <c r="AG482" s="190" t="s">
        <v>412</v>
      </c>
      <c r="AH482" s="190" t="s">
        <v>412</v>
      </c>
      <c r="AI482" s="190" t="s">
        <v>412</v>
      </c>
      <c r="AJ482" s="190" t="s">
        <v>412</v>
      </c>
      <c r="AK482" s="190" t="s">
        <v>412</v>
      </c>
      <c r="AL482" s="190" t="s">
        <v>412</v>
      </c>
      <c r="AM482" s="238" t="s">
        <v>2952</v>
      </c>
      <c r="AN482" s="189"/>
      <c r="AO482" s="193"/>
      <c r="AP482" s="193"/>
      <c r="AQ482" s="190"/>
      <c r="AR482" s="190"/>
      <c r="AS482" s="190"/>
      <c r="AT482" s="190"/>
      <c r="AU482" s="193"/>
      <c r="AV482" s="193"/>
      <c r="AW482" s="505" t="s">
        <v>1799</v>
      </c>
      <c r="AX482" s="207" t="s">
        <v>1800</v>
      </c>
      <c r="AY482" s="190"/>
      <c r="AZ482" s="203">
        <v>1500000</v>
      </c>
      <c r="BA482" s="203">
        <v>500000</v>
      </c>
      <c r="BB482" s="203"/>
      <c r="BC482" s="203"/>
      <c r="BD482" s="203"/>
      <c r="BE482" s="203"/>
      <c r="BF482" s="203"/>
      <c r="BG482" s="203">
        <v>300000</v>
      </c>
      <c r="BH482" s="203">
        <v>200000</v>
      </c>
      <c r="BI482" s="203"/>
      <c r="BJ482" s="203"/>
      <c r="BK482" s="203"/>
      <c r="BL482" s="203"/>
      <c r="BM482" s="203"/>
      <c r="BN482" s="203"/>
      <c r="BO482" s="203"/>
      <c r="BP482" s="203"/>
      <c r="BQ482" s="203"/>
      <c r="BR482" s="203"/>
      <c r="BS482" s="203"/>
      <c r="BT482" s="191"/>
      <c r="BU482" s="190" t="s">
        <v>4183</v>
      </c>
      <c r="BV482" s="186">
        <f>12-2</f>
        <v>10</v>
      </c>
      <c r="BW482" s="186">
        <v>0</v>
      </c>
      <c r="BX482" s="186">
        <f t="shared" si="87"/>
        <v>10</v>
      </c>
      <c r="BY482" s="186">
        <v>12</v>
      </c>
      <c r="BZ482" s="190"/>
      <c r="CA482" s="190"/>
      <c r="CB482" s="190"/>
    </row>
    <row r="483" spans="1:80" ht="15.75" customHeight="1">
      <c r="A483" s="186">
        <f t="shared" si="84"/>
        <v>471</v>
      </c>
      <c r="B483" s="187" t="s">
        <v>3160</v>
      </c>
      <c r="C483" s="144" t="s">
        <v>2305</v>
      </c>
      <c r="D483" s="365" t="s">
        <v>2306</v>
      </c>
      <c r="E483" s="190" t="s">
        <v>150</v>
      </c>
      <c r="F483" s="191" t="s">
        <v>12</v>
      </c>
      <c r="G483" s="186" t="s">
        <v>3193</v>
      </c>
      <c r="H483" s="186" t="s">
        <v>98</v>
      </c>
      <c r="I483" s="202" t="s">
        <v>99</v>
      </c>
      <c r="J483" s="191" t="s">
        <v>99</v>
      </c>
      <c r="K483" s="192" t="s">
        <v>1212</v>
      </c>
      <c r="L483" s="190"/>
      <c r="M483" s="193" t="s">
        <v>85</v>
      </c>
      <c r="N483" s="212" t="s">
        <v>2604</v>
      </c>
      <c r="O483" s="193" t="s">
        <v>1158</v>
      </c>
      <c r="P483" s="491">
        <v>37475</v>
      </c>
      <c r="Q483" s="196" t="str">
        <f t="shared" ca="1" si="86"/>
        <v>19 Tahun 7 Bulan</v>
      </c>
      <c r="R483" s="236">
        <v>44298</v>
      </c>
      <c r="S483" s="239">
        <v>44298</v>
      </c>
      <c r="T483" s="198" t="str">
        <f t="shared" ca="1" si="79"/>
        <v>0Tahun</v>
      </c>
      <c r="U483" s="199" t="str">
        <f t="shared" ca="1" si="80"/>
        <v>11Bulan</v>
      </c>
      <c r="V483" s="186" t="s">
        <v>73</v>
      </c>
      <c r="W483" s="209"/>
      <c r="X483" s="217"/>
      <c r="Y483" s="190"/>
      <c r="Z483" s="316" t="s">
        <v>2307</v>
      </c>
      <c r="AA483" s="243"/>
      <c r="AB483" s="191" t="s">
        <v>76</v>
      </c>
      <c r="AC483" s="190"/>
      <c r="AD483" s="190"/>
      <c r="AE483" s="190"/>
      <c r="AF483" s="190"/>
      <c r="AG483" s="190"/>
      <c r="AH483" s="190"/>
      <c r="AI483" s="190"/>
      <c r="AJ483" s="190"/>
      <c r="AK483" s="190"/>
      <c r="AL483" s="190"/>
      <c r="AM483" s="209"/>
      <c r="AN483" s="189" t="s">
        <v>2308</v>
      </c>
      <c r="AO483" s="223"/>
      <c r="AP483" s="223" t="s">
        <v>2309</v>
      </c>
      <c r="AQ483" s="190"/>
      <c r="AR483" s="190"/>
      <c r="AS483" s="190"/>
      <c r="AT483" s="190"/>
      <c r="AU483" s="223"/>
      <c r="AV483" s="223"/>
      <c r="AW483" s="506" t="s">
        <v>2310</v>
      </c>
      <c r="AX483" s="188" t="s">
        <v>78</v>
      </c>
      <c r="AY483" s="190"/>
      <c r="AZ483" s="203">
        <v>1500000</v>
      </c>
      <c r="BA483" s="203">
        <v>500000</v>
      </c>
      <c r="BB483" s="203"/>
      <c r="BC483" s="203"/>
      <c r="BD483" s="203"/>
      <c r="BE483" s="203"/>
      <c r="BF483" s="203"/>
      <c r="BG483" s="203"/>
      <c r="BH483" s="203">
        <v>200000</v>
      </c>
      <c r="BI483" s="203"/>
      <c r="BJ483" s="203"/>
      <c r="BK483" s="203"/>
      <c r="BL483" s="203"/>
      <c r="BM483" s="203"/>
      <c r="BN483" s="203"/>
      <c r="BO483" s="203"/>
      <c r="BP483" s="203"/>
      <c r="BQ483" s="203"/>
      <c r="BR483" s="203"/>
      <c r="BS483" s="203"/>
      <c r="BT483" s="211" t="s">
        <v>2311</v>
      </c>
      <c r="BU483" s="190"/>
      <c r="BV483" s="186">
        <v>0</v>
      </c>
      <c r="BW483" s="186">
        <v>0</v>
      </c>
      <c r="BX483" s="186">
        <f t="shared" si="87"/>
        <v>0</v>
      </c>
      <c r="BY483" s="186">
        <v>9</v>
      </c>
      <c r="BZ483" s="190"/>
      <c r="CA483" s="190"/>
      <c r="CB483" s="190"/>
    </row>
    <row r="484" spans="1:80" ht="15.75" customHeight="1">
      <c r="A484" s="186">
        <f t="shared" si="84"/>
        <v>472</v>
      </c>
      <c r="B484" s="187" t="s">
        <v>3160</v>
      </c>
      <c r="C484" s="144" t="s">
        <v>2287</v>
      </c>
      <c r="D484" s="189" t="s">
        <v>2288</v>
      </c>
      <c r="E484" s="190" t="s">
        <v>2644</v>
      </c>
      <c r="F484" s="191" t="s">
        <v>12</v>
      </c>
      <c r="G484" s="186" t="s">
        <v>3193</v>
      </c>
      <c r="H484" s="186" t="s">
        <v>209</v>
      </c>
      <c r="I484" s="186" t="s">
        <v>176</v>
      </c>
      <c r="J484" s="191" t="s">
        <v>209</v>
      </c>
      <c r="K484" s="192" t="s">
        <v>1212</v>
      </c>
      <c r="L484" s="190"/>
      <c r="M484" s="202" t="s">
        <v>85</v>
      </c>
      <c r="N484" s="205" t="s">
        <v>2604</v>
      </c>
      <c r="O484" s="193" t="s">
        <v>708</v>
      </c>
      <c r="P484" s="491">
        <v>37339</v>
      </c>
      <c r="Q484" s="196" t="str">
        <f t="shared" ca="1" si="86"/>
        <v>19 Tahun 11 Bulan</v>
      </c>
      <c r="R484" s="222">
        <v>44277</v>
      </c>
      <c r="S484" s="222">
        <v>44277</v>
      </c>
      <c r="T484" s="198" t="str">
        <f t="shared" ca="1" si="79"/>
        <v>0Tahun</v>
      </c>
      <c r="U484" s="199" t="str">
        <f t="shared" ca="1" si="80"/>
        <v>11Bulan</v>
      </c>
      <c r="V484" s="186" t="s">
        <v>73</v>
      </c>
      <c r="W484" s="209" t="s">
        <v>88</v>
      </c>
      <c r="X484" s="217"/>
      <c r="Y484" s="190"/>
      <c r="Z484" s="316" t="s">
        <v>2289</v>
      </c>
      <c r="AA484" s="201" t="s">
        <v>2290</v>
      </c>
      <c r="AB484" s="191" t="s">
        <v>76</v>
      </c>
      <c r="AC484" s="190"/>
      <c r="AD484" s="190"/>
      <c r="AE484" s="190"/>
      <c r="AF484" s="190"/>
      <c r="AG484" s="190"/>
      <c r="AH484" s="190"/>
      <c r="AI484" s="190"/>
      <c r="AJ484" s="190"/>
      <c r="AK484" s="190"/>
      <c r="AL484" s="190"/>
      <c r="AM484" s="229" t="s">
        <v>2437</v>
      </c>
      <c r="AN484" s="189" t="s">
        <v>2291</v>
      </c>
      <c r="AO484" s="223"/>
      <c r="AP484" s="223" t="s">
        <v>2292</v>
      </c>
      <c r="AQ484" s="190"/>
      <c r="AR484" s="190"/>
      <c r="AS484" s="190"/>
      <c r="AT484" s="190"/>
      <c r="AU484" s="223"/>
      <c r="AV484" s="223"/>
      <c r="AW484" s="506" t="s">
        <v>2293</v>
      </c>
      <c r="AX484" s="200" t="s">
        <v>78</v>
      </c>
      <c r="AY484" s="190"/>
      <c r="AZ484" s="203">
        <v>1500000</v>
      </c>
      <c r="BA484" s="203">
        <v>500000</v>
      </c>
      <c r="BB484" s="203"/>
      <c r="BC484" s="203"/>
      <c r="BD484" s="203"/>
      <c r="BE484" s="203"/>
      <c r="BF484" s="203"/>
      <c r="BG484" s="203">
        <v>150000</v>
      </c>
      <c r="BH484" s="203">
        <v>200000</v>
      </c>
      <c r="BI484" s="203"/>
      <c r="BJ484" s="203"/>
      <c r="BK484" s="203"/>
      <c r="BL484" s="203"/>
      <c r="BM484" s="203"/>
      <c r="BN484" s="203"/>
      <c r="BO484" s="203"/>
      <c r="BP484" s="203"/>
      <c r="BQ484" s="203"/>
      <c r="BR484" s="203"/>
      <c r="BS484" s="203"/>
      <c r="BT484" s="211" t="s">
        <v>2294</v>
      </c>
      <c r="BU484" s="190" t="s">
        <v>4320</v>
      </c>
      <c r="BV484" s="186">
        <v>0</v>
      </c>
      <c r="BW484" s="186">
        <v>0</v>
      </c>
      <c r="BX484" s="186">
        <f t="shared" si="87"/>
        <v>0</v>
      </c>
      <c r="BY484" s="186">
        <v>10</v>
      </c>
      <c r="BZ484" s="190"/>
      <c r="CA484" s="190"/>
      <c r="CB484" s="190"/>
    </row>
    <row r="485" spans="1:80" ht="15.75" customHeight="1">
      <c r="A485" s="186">
        <f t="shared" si="84"/>
        <v>473</v>
      </c>
      <c r="B485" s="187" t="s">
        <v>3161</v>
      </c>
      <c r="C485" s="334" t="s">
        <v>997</v>
      </c>
      <c r="D485" s="189" t="s">
        <v>5573</v>
      </c>
      <c r="E485" s="258" t="s">
        <v>5574</v>
      </c>
      <c r="F485" s="193" t="s">
        <v>12</v>
      </c>
      <c r="G485" s="186" t="s">
        <v>3194</v>
      </c>
      <c r="H485" s="186" t="s">
        <v>9</v>
      </c>
      <c r="I485" s="186" t="s">
        <v>446</v>
      </c>
      <c r="J485" s="191" t="s">
        <v>447</v>
      </c>
      <c r="K485" s="192" t="s">
        <v>1212</v>
      </c>
      <c r="L485" s="190" t="s">
        <v>4707</v>
      </c>
      <c r="M485" s="202" t="s">
        <v>70</v>
      </c>
      <c r="N485" s="205"/>
      <c r="O485" s="193"/>
      <c r="P485" s="491"/>
      <c r="Q485" s="196" t="str">
        <f t="shared" ca="1" si="86"/>
        <v>122 Tahun 2 Bulan</v>
      </c>
      <c r="R485" s="222"/>
      <c r="S485" s="222"/>
      <c r="T485" s="198" t="str">
        <f t="shared" ca="1" si="79"/>
        <v>122Tahun</v>
      </c>
      <c r="U485" s="199" t="str">
        <f t="shared" ca="1" si="80"/>
        <v>3Bulan</v>
      </c>
      <c r="V485" s="186" t="s">
        <v>73</v>
      </c>
      <c r="W485" s="209" t="s">
        <v>111</v>
      </c>
      <c r="X485" s="217" t="s">
        <v>5576</v>
      </c>
      <c r="Y485" s="190"/>
      <c r="Z485" s="316"/>
      <c r="AA485" s="201"/>
      <c r="AB485" s="191"/>
      <c r="AC485" s="190"/>
      <c r="AD485" s="190"/>
      <c r="AE485" s="190"/>
      <c r="AF485" s="190"/>
      <c r="AG485" s="190"/>
      <c r="AH485" s="190"/>
      <c r="AI485" s="190"/>
      <c r="AJ485" s="190"/>
      <c r="AK485" s="190"/>
      <c r="AL485" s="190"/>
      <c r="AM485" s="229"/>
      <c r="AN485" s="189"/>
      <c r="AO485" s="223"/>
      <c r="AP485" s="223"/>
      <c r="AQ485" s="190"/>
      <c r="AR485" s="190"/>
      <c r="AS485" s="190"/>
      <c r="AT485" s="190"/>
      <c r="AU485" s="223"/>
      <c r="AV485" s="223"/>
      <c r="AW485" s="506"/>
      <c r="AX485" s="200"/>
      <c r="AY485" s="190"/>
      <c r="AZ485" s="203"/>
      <c r="BA485" s="203"/>
      <c r="BB485" s="203"/>
      <c r="BC485" s="203"/>
      <c r="BD485" s="203"/>
      <c r="BE485" s="203"/>
      <c r="BF485" s="203"/>
      <c r="BG485" s="203"/>
      <c r="BH485" s="203"/>
      <c r="BI485" s="203"/>
      <c r="BJ485" s="203"/>
      <c r="BK485" s="203"/>
      <c r="BL485" s="203"/>
      <c r="BM485" s="203"/>
      <c r="BN485" s="203"/>
      <c r="BO485" s="203"/>
      <c r="BP485" s="203"/>
      <c r="BQ485" s="203"/>
      <c r="BR485" s="203"/>
      <c r="BS485" s="203"/>
      <c r="BT485" s="211"/>
      <c r="BU485" s="190"/>
      <c r="BV485" s="186"/>
      <c r="BW485" s="186"/>
      <c r="BX485" s="186"/>
      <c r="BY485" s="186"/>
      <c r="BZ485" s="190"/>
      <c r="CA485" s="190"/>
      <c r="CB485" s="190"/>
    </row>
    <row r="486" spans="1:80" ht="15.75" customHeight="1">
      <c r="A486" s="186">
        <f t="shared" si="84"/>
        <v>474</v>
      </c>
      <c r="B486" s="187" t="s">
        <v>3161</v>
      </c>
      <c r="C486" s="144" t="s">
        <v>597</v>
      </c>
      <c r="D486" s="189" t="s">
        <v>4038</v>
      </c>
      <c r="E486" s="190" t="s">
        <v>2897</v>
      </c>
      <c r="F486" s="193" t="s">
        <v>12</v>
      </c>
      <c r="G486" s="186" t="s">
        <v>3194</v>
      </c>
      <c r="H486" s="186" t="s">
        <v>9</v>
      </c>
      <c r="I486" s="186" t="s">
        <v>446</v>
      </c>
      <c r="J486" s="192" t="s">
        <v>447</v>
      </c>
      <c r="K486" s="192" t="s">
        <v>1212</v>
      </c>
      <c r="L486" s="190" t="s">
        <v>5347</v>
      </c>
      <c r="M486" s="202" t="s">
        <v>85</v>
      </c>
      <c r="N486" s="212" t="s">
        <v>2604</v>
      </c>
      <c r="O486" s="194" t="s">
        <v>4056</v>
      </c>
      <c r="P486" s="492">
        <v>33547</v>
      </c>
      <c r="Q486" s="196" t="str">
        <f t="shared" ca="1" si="86"/>
        <v>30 Tahun 4 Bulan</v>
      </c>
      <c r="R486" s="197">
        <v>44291</v>
      </c>
      <c r="S486" s="197">
        <v>44291</v>
      </c>
      <c r="T486" s="198" t="str">
        <f t="shared" ca="1" si="79"/>
        <v>0Tahun</v>
      </c>
      <c r="U486" s="199" t="str">
        <f t="shared" ca="1" si="80"/>
        <v>11Bulan</v>
      </c>
      <c r="V486" s="186" t="s">
        <v>73</v>
      </c>
      <c r="W486" s="200" t="s">
        <v>467</v>
      </c>
      <c r="X486" s="217" t="s">
        <v>5577</v>
      </c>
      <c r="Y486" s="190" t="s">
        <v>4057</v>
      </c>
      <c r="Z486" s="312" t="s">
        <v>4063</v>
      </c>
      <c r="AA486" s="201" t="s">
        <v>4059</v>
      </c>
      <c r="AB486" s="202" t="s">
        <v>451</v>
      </c>
      <c r="AC486" s="190" t="s">
        <v>412</v>
      </c>
      <c r="AD486" s="190" t="s">
        <v>412</v>
      </c>
      <c r="AE486" s="190" t="s">
        <v>412</v>
      </c>
      <c r="AF486" s="190" t="s">
        <v>412</v>
      </c>
      <c r="AG486" s="190" t="s">
        <v>412</v>
      </c>
      <c r="AH486" s="190" t="s">
        <v>412</v>
      </c>
      <c r="AI486" s="190" t="s">
        <v>412</v>
      </c>
      <c r="AJ486" s="190" t="s">
        <v>412</v>
      </c>
      <c r="AK486" s="190" t="s">
        <v>412</v>
      </c>
      <c r="AL486" s="190" t="s">
        <v>412</v>
      </c>
      <c r="AM486" s="500" t="s">
        <v>4060</v>
      </c>
      <c r="AN486" s="189" t="s">
        <v>4061</v>
      </c>
      <c r="AO486" s="193" t="s">
        <v>4062</v>
      </c>
      <c r="AP486" s="312" t="s">
        <v>4063</v>
      </c>
      <c r="AQ486" s="190" t="s">
        <v>412</v>
      </c>
      <c r="AR486" s="190" t="s">
        <v>412</v>
      </c>
      <c r="AS486" s="190" t="s">
        <v>412</v>
      </c>
      <c r="AT486" s="190" t="s">
        <v>412</v>
      </c>
      <c r="AU486" s="190" t="s">
        <v>412</v>
      </c>
      <c r="AV486" s="190" t="s">
        <v>412</v>
      </c>
      <c r="AW486" s="515" t="s">
        <v>4058</v>
      </c>
      <c r="AX486" s="200" t="s">
        <v>3072</v>
      </c>
      <c r="AY486" s="190" t="s">
        <v>412</v>
      </c>
      <c r="AZ486" s="203">
        <v>3000000</v>
      </c>
      <c r="BA486" s="203"/>
      <c r="BB486" s="203"/>
      <c r="BC486" s="203"/>
      <c r="BD486" s="203"/>
      <c r="BE486" s="203"/>
      <c r="BF486" s="203"/>
      <c r="BG486" s="203"/>
      <c r="BH486" s="203"/>
      <c r="BI486" s="203"/>
      <c r="BJ486" s="203"/>
      <c r="BK486" s="203"/>
      <c r="BL486" s="203"/>
      <c r="BM486" s="203"/>
      <c r="BN486" s="203"/>
      <c r="BO486" s="203"/>
      <c r="BP486" s="203"/>
      <c r="BQ486" s="203"/>
      <c r="BR486" s="203"/>
      <c r="BS486" s="203"/>
      <c r="BT486" s="230" t="s">
        <v>4064</v>
      </c>
      <c r="BU486" s="190"/>
      <c r="BV486" s="186">
        <v>0</v>
      </c>
      <c r="BW486" s="186">
        <v>0</v>
      </c>
      <c r="BX486" s="186">
        <f t="shared" si="87"/>
        <v>0</v>
      </c>
      <c r="BY486" s="186">
        <v>9</v>
      </c>
      <c r="BZ486" s="190"/>
      <c r="CA486" s="190"/>
      <c r="CB486" s="190"/>
    </row>
    <row r="487" spans="1:80" ht="15.75" customHeight="1">
      <c r="A487" s="186">
        <f t="shared" si="84"/>
        <v>475</v>
      </c>
      <c r="B487" s="189" t="s">
        <v>3161</v>
      </c>
      <c r="C487" s="216" t="s">
        <v>4003</v>
      </c>
      <c r="D487" s="189" t="s">
        <v>263</v>
      </c>
      <c r="E487" s="190" t="s">
        <v>264</v>
      </c>
      <c r="F487" s="191" t="s">
        <v>12</v>
      </c>
      <c r="G487" s="186" t="s">
        <v>2378</v>
      </c>
      <c r="H487" s="197" t="s">
        <v>174</v>
      </c>
      <c r="I487" s="202" t="s">
        <v>176</v>
      </c>
      <c r="J487" s="197" t="s">
        <v>174</v>
      </c>
      <c r="K487" s="192" t="s">
        <v>1212</v>
      </c>
      <c r="L487" s="190"/>
      <c r="M487" s="193" t="s">
        <v>85</v>
      </c>
      <c r="N487" s="205" t="s">
        <v>2604</v>
      </c>
      <c r="O487" s="194" t="s">
        <v>265</v>
      </c>
      <c r="P487" s="492">
        <v>35514</v>
      </c>
      <c r="Q487" s="196" t="str">
        <f t="shared" ca="1" si="86"/>
        <v>24 Tahun 11 Bulan</v>
      </c>
      <c r="R487" s="190"/>
      <c r="S487" s="197">
        <v>43794</v>
      </c>
      <c r="T487" s="198" t="str">
        <f t="shared" ca="1" si="79"/>
        <v>2Tahun</v>
      </c>
      <c r="U487" s="199" t="str">
        <f t="shared" ca="1" si="80"/>
        <v>3Bulan</v>
      </c>
      <c r="V487" s="186" t="s">
        <v>73</v>
      </c>
      <c r="W487" s="200" t="s">
        <v>251</v>
      </c>
      <c r="X487" s="217"/>
      <c r="Y487" s="190"/>
      <c r="Z487" s="187" t="s">
        <v>266</v>
      </c>
      <c r="AA487" s="201" t="s">
        <v>267</v>
      </c>
      <c r="AB487" s="202" t="s">
        <v>76</v>
      </c>
      <c r="AC487" s="190"/>
      <c r="AD487" s="190"/>
      <c r="AE487" s="190"/>
      <c r="AF487" s="190"/>
      <c r="AG487" s="190"/>
      <c r="AH487" s="190"/>
      <c r="AI487" s="190"/>
      <c r="AJ487" s="190"/>
      <c r="AK487" s="190"/>
      <c r="AL487" s="190"/>
      <c r="AM487" s="229" t="s">
        <v>2503</v>
      </c>
      <c r="AN487" s="189"/>
      <c r="AO487" s="193"/>
      <c r="AP487" s="193"/>
      <c r="AQ487" s="190"/>
      <c r="AR487" s="190"/>
      <c r="AS487" s="190"/>
      <c r="AT487" s="190"/>
      <c r="AU487" s="193"/>
      <c r="AV487" s="193"/>
      <c r="AW487" s="506" t="s">
        <v>268</v>
      </c>
      <c r="AX487" s="200" t="s">
        <v>78</v>
      </c>
      <c r="AY487" s="190"/>
      <c r="AZ487" s="203"/>
      <c r="BA487" s="203"/>
      <c r="BB487" s="203"/>
      <c r="BC487" s="203"/>
      <c r="BD487" s="203"/>
      <c r="BE487" s="203"/>
      <c r="BF487" s="203"/>
      <c r="BG487" s="203"/>
      <c r="BH487" s="203"/>
      <c r="BI487" s="203"/>
      <c r="BJ487" s="203"/>
      <c r="BK487" s="203"/>
      <c r="BL487" s="203"/>
      <c r="BM487" s="203"/>
      <c r="BN487" s="203"/>
      <c r="BO487" s="203"/>
      <c r="BP487" s="203"/>
      <c r="BQ487" s="203"/>
      <c r="BR487" s="203"/>
      <c r="BS487" s="203"/>
      <c r="BT487" s="202"/>
      <c r="BU487" s="190"/>
      <c r="BV487" s="186">
        <v>12</v>
      </c>
      <c r="BW487" s="186">
        <v>1</v>
      </c>
      <c r="BX487" s="186">
        <f t="shared" si="87"/>
        <v>11</v>
      </c>
      <c r="BY487" s="186">
        <v>12</v>
      </c>
      <c r="BZ487" s="190"/>
      <c r="CA487" s="190"/>
      <c r="CB487" s="190"/>
    </row>
    <row r="488" spans="1:80" ht="15.75" customHeight="1">
      <c r="A488" s="186">
        <f t="shared" si="84"/>
        <v>476</v>
      </c>
      <c r="B488" s="189" t="s">
        <v>3161</v>
      </c>
      <c r="C488" s="228" t="s">
        <v>4683</v>
      </c>
      <c r="D488" s="189" t="s">
        <v>4323</v>
      </c>
      <c r="E488" s="190" t="s">
        <v>4324</v>
      </c>
      <c r="F488" s="191" t="s">
        <v>12</v>
      </c>
      <c r="G488" s="186" t="s">
        <v>2378</v>
      </c>
      <c r="H488" s="197" t="s">
        <v>98</v>
      </c>
      <c r="I488" s="202" t="s">
        <v>99</v>
      </c>
      <c r="J488" s="197" t="s">
        <v>99</v>
      </c>
      <c r="K488" s="192" t="s">
        <v>1212</v>
      </c>
      <c r="L488" s="190" t="s">
        <v>412</v>
      </c>
      <c r="M488" s="193" t="s">
        <v>85</v>
      </c>
      <c r="N488" s="205" t="s">
        <v>2604</v>
      </c>
      <c r="O488" s="194" t="s">
        <v>2102</v>
      </c>
      <c r="P488" s="492">
        <v>37054</v>
      </c>
      <c r="Q488" s="196" t="str">
        <f t="shared" ca="1" si="86"/>
        <v>20 Tahun 8 Bulan</v>
      </c>
      <c r="R488" s="190"/>
      <c r="S488" s="197">
        <v>44455</v>
      </c>
      <c r="T488" s="198" t="str">
        <f t="shared" ca="1" si="79"/>
        <v>0Tahun</v>
      </c>
      <c r="U488" s="199" t="str">
        <f t="shared" ca="1" si="80"/>
        <v>5Bulan</v>
      </c>
      <c r="V488" s="186" t="s">
        <v>73</v>
      </c>
      <c r="W488" s="200" t="s">
        <v>88</v>
      </c>
      <c r="X488" s="217" t="s">
        <v>412</v>
      </c>
      <c r="Y488" s="190" t="s">
        <v>4332</v>
      </c>
      <c r="Z488" s="187" t="s">
        <v>4325</v>
      </c>
      <c r="AA488" s="201" t="s">
        <v>4326</v>
      </c>
      <c r="AB488" s="202" t="s">
        <v>76</v>
      </c>
      <c r="AC488" s="190" t="s">
        <v>412</v>
      </c>
      <c r="AD488" s="190" t="s">
        <v>412</v>
      </c>
      <c r="AE488" s="190" t="s">
        <v>412</v>
      </c>
      <c r="AF488" s="190" t="s">
        <v>412</v>
      </c>
      <c r="AG488" s="190" t="s">
        <v>412</v>
      </c>
      <c r="AH488" s="190" t="s">
        <v>412</v>
      </c>
      <c r="AI488" s="190" t="s">
        <v>412</v>
      </c>
      <c r="AJ488" s="190" t="s">
        <v>412</v>
      </c>
      <c r="AK488" s="190" t="s">
        <v>412</v>
      </c>
      <c r="AL488" s="190" t="s">
        <v>412</v>
      </c>
      <c r="AM488" s="229" t="s">
        <v>4327</v>
      </c>
      <c r="AN488" s="189" t="s">
        <v>4328</v>
      </c>
      <c r="AO488" s="193" t="s">
        <v>4329</v>
      </c>
      <c r="AP488" s="193" t="s">
        <v>4330</v>
      </c>
      <c r="AQ488" s="190"/>
      <c r="AR488" s="190"/>
      <c r="AS488" s="190"/>
      <c r="AT488" s="190"/>
      <c r="AU488" s="193"/>
      <c r="AV488" s="193"/>
      <c r="AW488" s="506" t="s">
        <v>4331</v>
      </c>
      <c r="AX488" s="200" t="s">
        <v>78</v>
      </c>
      <c r="AY488" s="190"/>
      <c r="AZ488" s="203">
        <v>1500000</v>
      </c>
      <c r="BA488" s="203">
        <v>500000</v>
      </c>
      <c r="BB488" s="203"/>
      <c r="BC488" s="203"/>
      <c r="BD488" s="203"/>
      <c r="BE488" s="203"/>
      <c r="BF488" s="203"/>
      <c r="BG488" s="203"/>
      <c r="BH488" s="203"/>
      <c r="BI488" s="203"/>
      <c r="BJ488" s="203"/>
      <c r="BK488" s="203"/>
      <c r="BL488" s="203"/>
      <c r="BM488" s="203"/>
      <c r="BN488" s="203"/>
      <c r="BO488" s="203"/>
      <c r="BP488" s="203"/>
      <c r="BQ488" s="203"/>
      <c r="BR488" s="203"/>
      <c r="BS488" s="203"/>
      <c r="BT488" s="202"/>
      <c r="BU488" s="190"/>
      <c r="BV488" s="186">
        <v>0</v>
      </c>
      <c r="BW488" s="186">
        <v>0</v>
      </c>
      <c r="BX488" s="186">
        <f t="shared" si="87"/>
        <v>0</v>
      </c>
      <c r="BY488" s="186">
        <v>4</v>
      </c>
      <c r="BZ488" s="190"/>
      <c r="CA488" s="190"/>
      <c r="CB488" s="190"/>
    </row>
    <row r="489" spans="1:80" ht="15.75" customHeight="1">
      <c r="A489" s="186">
        <f t="shared" si="84"/>
        <v>477</v>
      </c>
      <c r="B489" s="187" t="s">
        <v>3382</v>
      </c>
      <c r="C489" s="334" t="s">
        <v>997</v>
      </c>
      <c r="D489" s="189" t="s">
        <v>5578</v>
      </c>
      <c r="E489" s="190" t="s">
        <v>5578</v>
      </c>
      <c r="F489" s="186" t="s">
        <v>12</v>
      </c>
      <c r="G489" s="186" t="s">
        <v>3385</v>
      </c>
      <c r="H489" s="186" t="s">
        <v>9</v>
      </c>
      <c r="I489" s="186" t="s">
        <v>446</v>
      </c>
      <c r="J489" s="197" t="s">
        <v>447</v>
      </c>
      <c r="K489" s="192" t="s">
        <v>1212</v>
      </c>
      <c r="L489" s="190" t="s">
        <v>5347</v>
      </c>
      <c r="M489" s="193" t="s">
        <v>85</v>
      </c>
      <c r="N489" s="205"/>
      <c r="O489" s="194"/>
      <c r="P489" s="492"/>
      <c r="Q489" s="196" t="str">
        <f t="shared" ca="1" si="86"/>
        <v>122 Tahun 2 Bulan</v>
      </c>
      <c r="R489" s="190"/>
      <c r="S489" s="197"/>
      <c r="T489" s="198" t="str">
        <f t="shared" ca="1" si="79"/>
        <v>122Tahun</v>
      </c>
      <c r="U489" s="199" t="str">
        <f t="shared" ca="1" si="80"/>
        <v>3Bulan</v>
      </c>
      <c r="V489" s="186"/>
      <c r="W489" s="200"/>
      <c r="X489" s="217"/>
      <c r="Y489" s="190"/>
      <c r="Z489" s="187"/>
      <c r="AA489" s="201"/>
      <c r="AB489" s="202"/>
      <c r="AC489" s="190"/>
      <c r="AD489" s="190"/>
      <c r="AE489" s="190"/>
      <c r="AF489" s="190"/>
      <c r="AG489" s="190"/>
      <c r="AH489" s="190"/>
      <c r="AI489" s="190"/>
      <c r="AJ489" s="190"/>
      <c r="AK489" s="190"/>
      <c r="AL489" s="190"/>
      <c r="AM489" s="229"/>
      <c r="AN489" s="189"/>
      <c r="AO489" s="193"/>
      <c r="AP489" s="193"/>
      <c r="AQ489" s="190"/>
      <c r="AR489" s="190"/>
      <c r="AS489" s="190"/>
      <c r="AT489" s="190"/>
      <c r="AU489" s="193"/>
      <c r="AV489" s="193"/>
      <c r="AW489" s="506"/>
      <c r="AX489" s="200"/>
      <c r="AY489" s="190"/>
      <c r="AZ489" s="203"/>
      <c r="BA489" s="203"/>
      <c r="BB489" s="203"/>
      <c r="BC489" s="203"/>
      <c r="BD489" s="203"/>
      <c r="BE489" s="203"/>
      <c r="BF489" s="203"/>
      <c r="BG489" s="203"/>
      <c r="BH489" s="203"/>
      <c r="BI489" s="203"/>
      <c r="BJ489" s="203"/>
      <c r="BK489" s="203"/>
      <c r="BL489" s="203"/>
      <c r="BM489" s="203"/>
      <c r="BN489" s="203"/>
      <c r="BO489" s="203"/>
      <c r="BP489" s="203"/>
      <c r="BQ489" s="203"/>
      <c r="BR489" s="203"/>
      <c r="BS489" s="203"/>
      <c r="BT489" s="202"/>
      <c r="BU489" s="190"/>
      <c r="BV489" s="186"/>
      <c r="BW489" s="186"/>
      <c r="BX489" s="186"/>
      <c r="BY489" s="186"/>
      <c r="BZ489" s="190"/>
      <c r="CA489" s="190"/>
      <c r="CB489" s="190"/>
    </row>
    <row r="490" spans="1:80" ht="15.75" customHeight="1">
      <c r="A490" s="186">
        <f t="shared" si="84"/>
        <v>478</v>
      </c>
      <c r="B490" s="187" t="s">
        <v>3382</v>
      </c>
      <c r="C490" s="228" t="s">
        <v>4300</v>
      </c>
      <c r="D490" s="238" t="s">
        <v>3383</v>
      </c>
      <c r="E490" s="190" t="s">
        <v>3384</v>
      </c>
      <c r="F490" s="186" t="s">
        <v>12</v>
      </c>
      <c r="G490" s="186" t="s">
        <v>3385</v>
      </c>
      <c r="H490" s="186" t="s">
        <v>98</v>
      </c>
      <c r="I490" s="202" t="s">
        <v>99</v>
      </c>
      <c r="J490" s="191" t="s">
        <v>99</v>
      </c>
      <c r="K490" s="192" t="s">
        <v>1212</v>
      </c>
      <c r="L490" s="190" t="s">
        <v>412</v>
      </c>
      <c r="M490" s="202" t="s">
        <v>85</v>
      </c>
      <c r="N490" s="205" t="s">
        <v>2604</v>
      </c>
      <c r="O490" s="193" t="s">
        <v>3386</v>
      </c>
      <c r="P490" s="491">
        <v>37758</v>
      </c>
      <c r="Q490" s="196" t="str">
        <f t="shared" ca="1" si="86"/>
        <v>18 Tahun 9 Bulan</v>
      </c>
      <c r="R490" s="236"/>
      <c r="S490" s="352">
        <v>44428</v>
      </c>
      <c r="T490" s="198" t="str">
        <f t="shared" ca="1" si="79"/>
        <v>0Tahun</v>
      </c>
      <c r="U490" s="199" t="str">
        <f t="shared" ca="1" si="80"/>
        <v>6Bulan</v>
      </c>
      <c r="V490" s="186" t="s">
        <v>73</v>
      </c>
      <c r="W490" s="209" t="s">
        <v>1</v>
      </c>
      <c r="X490" s="217"/>
      <c r="Y490" s="190" t="s">
        <v>412</v>
      </c>
      <c r="Z490" s="312" t="s">
        <v>4190</v>
      </c>
      <c r="AA490" s="312"/>
      <c r="AB490" s="193" t="s">
        <v>354</v>
      </c>
      <c r="AC490" s="190" t="s">
        <v>412</v>
      </c>
      <c r="AD490" s="190"/>
      <c r="AE490" s="190"/>
      <c r="AF490" s="190"/>
      <c r="AG490" s="190"/>
      <c r="AH490" s="190"/>
      <c r="AI490" s="190"/>
      <c r="AJ490" s="190"/>
      <c r="AK490" s="190"/>
      <c r="AL490" s="190"/>
      <c r="AM490" s="359"/>
      <c r="AN490" s="189" t="s">
        <v>3387</v>
      </c>
      <c r="AO490" s="223" t="s">
        <v>3388</v>
      </c>
      <c r="AP490" s="223" t="s">
        <v>3389</v>
      </c>
      <c r="AQ490" s="190"/>
      <c r="AR490" s="190"/>
      <c r="AS490" s="190"/>
      <c r="AT490" s="190"/>
      <c r="AU490" s="223"/>
      <c r="AV490" s="223"/>
      <c r="AW490" s="515" t="s">
        <v>3390</v>
      </c>
      <c r="AX490" s="188" t="s">
        <v>78</v>
      </c>
      <c r="AY490" s="190"/>
      <c r="AZ490" s="203">
        <v>1200000</v>
      </c>
      <c r="BA490" s="203">
        <v>500000</v>
      </c>
      <c r="BB490" s="203"/>
      <c r="BC490" s="203"/>
      <c r="BD490" s="203"/>
      <c r="BE490" s="203"/>
      <c r="BF490" s="203"/>
      <c r="BG490" s="203"/>
      <c r="BH490" s="203"/>
      <c r="BI490" s="203"/>
      <c r="BJ490" s="203"/>
      <c r="BK490" s="203"/>
      <c r="BL490" s="203"/>
      <c r="BM490" s="203"/>
      <c r="BN490" s="203"/>
      <c r="BO490" s="203"/>
      <c r="BP490" s="203"/>
      <c r="BQ490" s="203"/>
      <c r="BR490" s="203"/>
      <c r="BS490" s="203"/>
      <c r="BT490" s="227" t="s">
        <v>3391</v>
      </c>
      <c r="BU490" s="190"/>
      <c r="BV490" s="186">
        <v>0</v>
      </c>
      <c r="BW490" s="186">
        <v>0</v>
      </c>
      <c r="BX490" s="186">
        <f t="shared" si="87"/>
        <v>0</v>
      </c>
      <c r="BY490" s="186">
        <f>12-7</f>
        <v>5</v>
      </c>
      <c r="BZ490" s="190"/>
      <c r="CA490" s="190"/>
      <c r="CB490" s="190"/>
    </row>
    <row r="491" spans="1:80" ht="15.75" customHeight="1">
      <c r="A491" s="186">
        <f t="shared" si="84"/>
        <v>479</v>
      </c>
      <c r="B491" s="187" t="s">
        <v>3382</v>
      </c>
      <c r="C491" s="228" t="s">
        <v>4301</v>
      </c>
      <c r="D491" s="238" t="s">
        <v>3393</v>
      </c>
      <c r="E491" s="190" t="s">
        <v>3394</v>
      </c>
      <c r="F491" s="186" t="s">
        <v>12</v>
      </c>
      <c r="G491" s="186" t="s">
        <v>3385</v>
      </c>
      <c r="H491" s="186" t="s">
        <v>174</v>
      </c>
      <c r="I491" s="202" t="s">
        <v>4192</v>
      </c>
      <c r="J491" s="191" t="s">
        <v>174</v>
      </c>
      <c r="K491" s="192" t="s">
        <v>1212</v>
      </c>
      <c r="L491" s="190" t="s">
        <v>412</v>
      </c>
      <c r="M491" s="202" t="s">
        <v>85</v>
      </c>
      <c r="N491" s="205" t="s">
        <v>2604</v>
      </c>
      <c r="O491" s="193" t="s">
        <v>3386</v>
      </c>
      <c r="P491" s="491">
        <v>37875</v>
      </c>
      <c r="Q491" s="196" t="str">
        <f t="shared" ca="1" si="86"/>
        <v>18 Tahun 6 Bulan</v>
      </c>
      <c r="R491" s="236"/>
      <c r="S491" s="352">
        <v>44428</v>
      </c>
      <c r="T491" s="198" t="str">
        <f t="shared" ca="1" si="79"/>
        <v>0Tahun</v>
      </c>
      <c r="U491" s="199" t="str">
        <f t="shared" ca="1" si="80"/>
        <v>6Bulan</v>
      </c>
      <c r="V491" s="186" t="s">
        <v>73</v>
      </c>
      <c r="W491" s="209" t="s">
        <v>1</v>
      </c>
      <c r="X491" s="217"/>
      <c r="Y491" s="190"/>
      <c r="Z491" s="250" t="s">
        <v>4189</v>
      </c>
      <c r="AA491" s="250"/>
      <c r="AB491" s="193" t="s">
        <v>354</v>
      </c>
      <c r="AC491" s="190"/>
      <c r="AD491" s="190"/>
      <c r="AE491" s="190"/>
      <c r="AF491" s="190"/>
      <c r="AG491" s="190"/>
      <c r="AH491" s="190"/>
      <c r="AI491" s="190"/>
      <c r="AJ491" s="190"/>
      <c r="AK491" s="190"/>
      <c r="AL491" s="190"/>
      <c r="AM491" s="359"/>
      <c r="AN491" s="189" t="s">
        <v>3395</v>
      </c>
      <c r="AO491" s="223" t="s">
        <v>3396</v>
      </c>
      <c r="AP491" s="223" t="s">
        <v>3397</v>
      </c>
      <c r="AQ491" s="190"/>
      <c r="AR491" s="190"/>
      <c r="AS491" s="190"/>
      <c r="AT491" s="190"/>
      <c r="AU491" s="223"/>
      <c r="AV491" s="223"/>
      <c r="AW491" s="514" t="s">
        <v>3398</v>
      </c>
      <c r="AX491" s="188" t="s">
        <v>78</v>
      </c>
      <c r="AY491" s="190"/>
      <c r="AZ491" s="203">
        <v>1200000</v>
      </c>
      <c r="BA491" s="203">
        <v>500000</v>
      </c>
      <c r="BB491" s="203"/>
      <c r="BC491" s="203"/>
      <c r="BD491" s="203"/>
      <c r="BE491" s="203"/>
      <c r="BF491" s="203"/>
      <c r="BG491" s="203">
        <v>300000</v>
      </c>
      <c r="BH491" s="203"/>
      <c r="BI491" s="203"/>
      <c r="BJ491" s="203"/>
      <c r="BK491" s="203"/>
      <c r="BL491" s="203"/>
      <c r="BM491" s="203"/>
      <c r="BN491" s="203"/>
      <c r="BO491" s="203"/>
      <c r="BP491" s="203"/>
      <c r="BQ491" s="203"/>
      <c r="BR491" s="203"/>
      <c r="BS491" s="203"/>
      <c r="BT491" s="227" t="s">
        <v>3392</v>
      </c>
      <c r="BU491" s="190"/>
      <c r="BV491" s="186">
        <v>0</v>
      </c>
      <c r="BW491" s="186">
        <v>0</v>
      </c>
      <c r="BX491" s="186">
        <f t="shared" si="87"/>
        <v>0</v>
      </c>
      <c r="BY491" s="186">
        <v>5</v>
      </c>
      <c r="BZ491" s="190"/>
      <c r="CA491" s="190"/>
      <c r="CB491" s="190"/>
    </row>
    <row r="492" spans="1:80" ht="15.75" customHeight="1">
      <c r="A492" s="186">
        <f t="shared" si="84"/>
        <v>480</v>
      </c>
      <c r="B492" s="187" t="s">
        <v>3382</v>
      </c>
      <c r="C492" s="228" t="s">
        <v>4302</v>
      </c>
      <c r="D492" s="238" t="s">
        <v>3399</v>
      </c>
      <c r="E492" s="190" t="s">
        <v>1616</v>
      </c>
      <c r="F492" s="186" t="s">
        <v>12</v>
      </c>
      <c r="G492" s="186" t="s">
        <v>3385</v>
      </c>
      <c r="H492" s="186" t="s">
        <v>98</v>
      </c>
      <c r="I492" s="202" t="s">
        <v>99</v>
      </c>
      <c r="J492" s="191" t="s">
        <v>99</v>
      </c>
      <c r="K492" s="192" t="s">
        <v>1212</v>
      </c>
      <c r="L492" s="190" t="s">
        <v>412</v>
      </c>
      <c r="M492" s="202" t="s">
        <v>85</v>
      </c>
      <c r="N492" s="205" t="s">
        <v>2604</v>
      </c>
      <c r="O492" s="193" t="s">
        <v>3400</v>
      </c>
      <c r="P492" s="498"/>
      <c r="Q492" s="196" t="str">
        <f t="shared" ca="1" si="86"/>
        <v>122 Tahun 2 Bulan</v>
      </c>
      <c r="R492" s="236"/>
      <c r="S492" s="352">
        <v>44428</v>
      </c>
      <c r="T492" s="198" t="str">
        <f t="shared" ca="1" si="79"/>
        <v>0Tahun</v>
      </c>
      <c r="U492" s="199" t="str">
        <f t="shared" ca="1" si="80"/>
        <v>6Bulan</v>
      </c>
      <c r="V492" s="186" t="s">
        <v>73</v>
      </c>
      <c r="W492" s="209" t="s">
        <v>1</v>
      </c>
      <c r="X492" s="217"/>
      <c r="Y492" s="190"/>
      <c r="Z492" s="250" t="s">
        <v>4188</v>
      </c>
      <c r="AA492" s="250"/>
      <c r="AB492" s="193"/>
      <c r="AC492" s="190"/>
      <c r="AD492" s="190"/>
      <c r="AE492" s="190"/>
      <c r="AF492" s="190"/>
      <c r="AG492" s="190"/>
      <c r="AH492" s="190"/>
      <c r="AI492" s="190"/>
      <c r="AJ492" s="190"/>
      <c r="AK492" s="190"/>
      <c r="AL492" s="190"/>
      <c r="AM492" s="359"/>
      <c r="AN492" s="189"/>
      <c r="AO492" s="223"/>
      <c r="AP492" s="223"/>
      <c r="AQ492" s="190"/>
      <c r="AR492" s="190"/>
      <c r="AS492" s="190"/>
      <c r="AT492" s="190"/>
      <c r="AU492" s="223"/>
      <c r="AV492" s="223"/>
      <c r="AW492" s="514" t="s">
        <v>4186</v>
      </c>
      <c r="AX492" s="188" t="s">
        <v>78</v>
      </c>
      <c r="AY492" s="190"/>
      <c r="AZ492" s="203">
        <v>1200000</v>
      </c>
      <c r="BA492" s="203">
        <v>500000</v>
      </c>
      <c r="BB492" s="203"/>
      <c r="BC492" s="203"/>
      <c r="BD492" s="203"/>
      <c r="BE492" s="203"/>
      <c r="BF492" s="203"/>
      <c r="BG492" s="203"/>
      <c r="BH492" s="203"/>
      <c r="BI492" s="203"/>
      <c r="BJ492" s="203"/>
      <c r="BK492" s="203"/>
      <c r="BL492" s="203"/>
      <c r="BM492" s="203"/>
      <c r="BN492" s="203"/>
      <c r="BO492" s="203"/>
      <c r="BP492" s="203"/>
      <c r="BQ492" s="203"/>
      <c r="BR492" s="203"/>
      <c r="BS492" s="203"/>
      <c r="BT492" s="382"/>
      <c r="BU492" s="190"/>
      <c r="BV492" s="186">
        <v>0</v>
      </c>
      <c r="BW492" s="186">
        <v>0</v>
      </c>
      <c r="BX492" s="186">
        <f t="shared" si="87"/>
        <v>0</v>
      </c>
      <c r="BY492" s="186">
        <v>5</v>
      </c>
      <c r="BZ492" s="190"/>
      <c r="CA492" s="190"/>
      <c r="CB492" s="190"/>
    </row>
    <row r="493" spans="1:80" ht="15.75" customHeight="1">
      <c r="A493" s="186">
        <f t="shared" si="84"/>
        <v>481</v>
      </c>
      <c r="B493" s="187" t="s">
        <v>3382</v>
      </c>
      <c r="C493" s="228" t="s">
        <v>4303</v>
      </c>
      <c r="D493" s="327" t="s">
        <v>3928</v>
      </c>
      <c r="E493" s="190" t="s">
        <v>2779</v>
      </c>
      <c r="F493" s="193" t="s">
        <v>12</v>
      </c>
      <c r="G493" s="186" t="s">
        <v>3385</v>
      </c>
      <c r="H493" s="186" t="s">
        <v>98</v>
      </c>
      <c r="I493" s="202" t="s">
        <v>99</v>
      </c>
      <c r="J493" s="191" t="s">
        <v>99</v>
      </c>
      <c r="K493" s="192" t="s">
        <v>1212</v>
      </c>
      <c r="L493" s="190" t="s">
        <v>412</v>
      </c>
      <c r="M493" s="202" t="s">
        <v>85</v>
      </c>
      <c r="N493" s="205" t="s">
        <v>2604</v>
      </c>
      <c r="O493" s="193" t="s">
        <v>3400</v>
      </c>
      <c r="P493" s="491">
        <v>36573</v>
      </c>
      <c r="Q493" s="196" t="str">
        <f t="shared" ca="1" si="86"/>
        <v>22 Tahun 0 Bulan</v>
      </c>
      <c r="R493" s="236"/>
      <c r="S493" s="352">
        <v>44428</v>
      </c>
      <c r="T493" s="198" t="str">
        <f t="shared" ca="1" si="79"/>
        <v>0Tahun</v>
      </c>
      <c r="U493" s="199" t="str">
        <f t="shared" ca="1" si="80"/>
        <v>6Bulan</v>
      </c>
      <c r="V493" s="186" t="s">
        <v>73</v>
      </c>
      <c r="W493" s="209" t="s">
        <v>1</v>
      </c>
      <c r="X493" s="217"/>
      <c r="Y493" s="190" t="s">
        <v>412</v>
      </c>
      <c r="Z493" s="250" t="s">
        <v>4191</v>
      </c>
      <c r="AA493" s="337" t="s">
        <v>4357</v>
      </c>
      <c r="AB493" s="193" t="s">
        <v>354</v>
      </c>
      <c r="AC493" s="190" t="s">
        <v>412</v>
      </c>
      <c r="AD493" s="190" t="s">
        <v>412</v>
      </c>
      <c r="AE493" s="190" t="s">
        <v>412</v>
      </c>
      <c r="AF493" s="190" t="s">
        <v>412</v>
      </c>
      <c r="AG493" s="190" t="s">
        <v>412</v>
      </c>
      <c r="AH493" s="190" t="s">
        <v>412</v>
      </c>
      <c r="AI493" s="190" t="s">
        <v>412</v>
      </c>
      <c r="AJ493" s="190" t="s">
        <v>412</v>
      </c>
      <c r="AK493" s="190" t="s">
        <v>412</v>
      </c>
      <c r="AL493" s="190" t="s">
        <v>412</v>
      </c>
      <c r="AM493" s="359"/>
      <c r="AN493" s="189" t="s">
        <v>4358</v>
      </c>
      <c r="AO493" s="223" t="s">
        <v>4359</v>
      </c>
      <c r="AP493" s="250" t="s">
        <v>4191</v>
      </c>
      <c r="AQ493" s="190" t="s">
        <v>412</v>
      </c>
      <c r="AR493" s="190" t="s">
        <v>412</v>
      </c>
      <c r="AS493" s="190" t="s">
        <v>412</v>
      </c>
      <c r="AT493" s="190" t="s">
        <v>412</v>
      </c>
      <c r="AU493" s="190" t="s">
        <v>412</v>
      </c>
      <c r="AV493" s="190" t="s">
        <v>412</v>
      </c>
      <c r="AW493" s="514" t="s">
        <v>4187</v>
      </c>
      <c r="AX493" s="188" t="s">
        <v>78</v>
      </c>
      <c r="AY493" s="190"/>
      <c r="AZ493" s="203">
        <v>1200000</v>
      </c>
      <c r="BA493" s="203">
        <v>500000</v>
      </c>
      <c r="BB493" s="203"/>
      <c r="BC493" s="203"/>
      <c r="BD493" s="203"/>
      <c r="BE493" s="203"/>
      <c r="BF493" s="203"/>
      <c r="BG493" s="203"/>
      <c r="BH493" s="203"/>
      <c r="BI493" s="203"/>
      <c r="BJ493" s="203"/>
      <c r="BK493" s="203"/>
      <c r="BL493" s="203"/>
      <c r="BM493" s="203"/>
      <c r="BN493" s="203"/>
      <c r="BO493" s="203"/>
      <c r="BP493" s="203"/>
      <c r="BQ493" s="203"/>
      <c r="BR493" s="203"/>
      <c r="BS493" s="203"/>
      <c r="BT493" s="382"/>
      <c r="BU493" s="190"/>
      <c r="BV493" s="186">
        <v>0</v>
      </c>
      <c r="BW493" s="186">
        <v>0</v>
      </c>
      <c r="BX493" s="186">
        <f t="shared" si="87"/>
        <v>0</v>
      </c>
      <c r="BY493" s="186">
        <v>5</v>
      </c>
      <c r="BZ493" s="190"/>
      <c r="CA493" s="190"/>
      <c r="CB493" s="190"/>
    </row>
    <row r="494" spans="1:80" ht="15.75" customHeight="1">
      <c r="A494" s="186">
        <f t="shared" si="84"/>
        <v>482</v>
      </c>
      <c r="B494" s="209" t="s">
        <v>3195</v>
      </c>
      <c r="C494" s="334" t="s">
        <v>997</v>
      </c>
      <c r="D494" s="189" t="s">
        <v>2319</v>
      </c>
      <c r="E494" s="190" t="s">
        <v>3557</v>
      </c>
      <c r="F494" s="192" t="s">
        <v>12</v>
      </c>
      <c r="G494" s="186" t="s">
        <v>3196</v>
      </c>
      <c r="H494" s="186"/>
      <c r="I494" s="202" t="s">
        <v>176</v>
      </c>
      <c r="J494" s="202" t="s">
        <v>176</v>
      </c>
      <c r="K494" s="193" t="s">
        <v>1212</v>
      </c>
      <c r="L494" s="190"/>
      <c r="M494" s="193" t="s">
        <v>85</v>
      </c>
      <c r="N494" s="193" t="s">
        <v>5215</v>
      </c>
      <c r="O494" s="193" t="s">
        <v>639</v>
      </c>
      <c r="P494" s="491">
        <v>29581</v>
      </c>
      <c r="Q494" s="196" t="str">
        <f t="shared" ca="1" si="86"/>
        <v>41 Tahun 2 Bulan</v>
      </c>
      <c r="R494" s="190"/>
      <c r="S494" s="399">
        <v>37561</v>
      </c>
      <c r="T494" s="198" t="str">
        <f t="shared" ca="1" si="79"/>
        <v>19Tahun</v>
      </c>
      <c r="U494" s="199" t="str">
        <f t="shared" ca="1" si="80"/>
        <v>4Bulan</v>
      </c>
      <c r="V494" s="186" t="s">
        <v>73</v>
      </c>
      <c r="W494" s="209" t="s">
        <v>251</v>
      </c>
      <c r="X494" s="217"/>
      <c r="Y494" s="190" t="s">
        <v>5216</v>
      </c>
      <c r="Z494" s="207" t="s">
        <v>5217</v>
      </c>
      <c r="AA494" s="201" t="s">
        <v>5218</v>
      </c>
      <c r="AB494" s="193" t="s">
        <v>354</v>
      </c>
      <c r="AC494" s="190" t="s">
        <v>5219</v>
      </c>
      <c r="AD494" s="219">
        <v>29334</v>
      </c>
      <c r="AE494" s="190" t="s">
        <v>3804</v>
      </c>
      <c r="AF494" s="219">
        <v>40444</v>
      </c>
      <c r="AG494" s="190"/>
      <c r="AH494" s="190"/>
      <c r="AI494" s="190"/>
      <c r="AJ494" s="190"/>
      <c r="AK494" s="190"/>
      <c r="AL494" s="190"/>
      <c r="AM494" s="209"/>
      <c r="AN494" s="189"/>
      <c r="AO494" s="223"/>
      <c r="AP494" s="223"/>
      <c r="AQ494" s="190"/>
      <c r="AR494" s="190"/>
      <c r="AS494" s="190"/>
      <c r="AT494" s="190"/>
      <c r="AU494" s="223"/>
      <c r="AV494" s="223"/>
      <c r="AW494" s="508"/>
      <c r="AX494" s="188" t="s">
        <v>78</v>
      </c>
      <c r="AY494" s="190"/>
      <c r="AZ494" s="203"/>
      <c r="BA494" s="203"/>
      <c r="BB494" s="203"/>
      <c r="BC494" s="203"/>
      <c r="BD494" s="203"/>
      <c r="BE494" s="203"/>
      <c r="BF494" s="203"/>
      <c r="BG494" s="203"/>
      <c r="BH494" s="203"/>
      <c r="BI494" s="203"/>
      <c r="BJ494" s="203"/>
      <c r="BK494" s="203"/>
      <c r="BL494" s="203"/>
      <c r="BM494" s="203"/>
      <c r="BN494" s="203"/>
      <c r="BO494" s="203"/>
      <c r="BP494" s="203"/>
      <c r="BQ494" s="203"/>
      <c r="BR494" s="203"/>
      <c r="BS494" s="203"/>
      <c r="BT494" s="191"/>
      <c r="BU494" s="190"/>
      <c r="BV494" s="186">
        <v>12</v>
      </c>
      <c r="BW494" s="186">
        <v>0</v>
      </c>
      <c r="BX494" s="186">
        <f t="shared" si="87"/>
        <v>12</v>
      </c>
      <c r="BY494" s="263"/>
      <c r="BZ494" s="190"/>
      <c r="CA494" s="190"/>
      <c r="CB494" s="190"/>
    </row>
    <row r="495" spans="1:80" ht="15.75" customHeight="1">
      <c r="A495" s="186">
        <f t="shared" si="84"/>
        <v>483</v>
      </c>
      <c r="B495" s="209" t="s">
        <v>3195</v>
      </c>
      <c r="C495" s="334" t="s">
        <v>997</v>
      </c>
      <c r="D495" s="217" t="s">
        <v>2586</v>
      </c>
      <c r="E495" s="190" t="s">
        <v>3527</v>
      </c>
      <c r="F495" s="191" t="s">
        <v>12</v>
      </c>
      <c r="G495" s="186" t="s">
        <v>3196</v>
      </c>
      <c r="H495" s="186" t="s">
        <v>3213</v>
      </c>
      <c r="I495" s="202" t="s">
        <v>176</v>
      </c>
      <c r="J495" s="186" t="s">
        <v>3213</v>
      </c>
      <c r="K495" s="186" t="s">
        <v>3379</v>
      </c>
      <c r="L495" s="190" t="s">
        <v>2391</v>
      </c>
      <c r="M495" s="193"/>
      <c r="N495" s="193"/>
      <c r="O495" s="193"/>
      <c r="P495" s="491"/>
      <c r="Q495" s="196" t="str">
        <f t="shared" ca="1" si="86"/>
        <v>122 Tahun 2 Bulan</v>
      </c>
      <c r="R495" s="190"/>
      <c r="S495" s="222">
        <v>43248</v>
      </c>
      <c r="T495" s="198" t="str">
        <f t="shared" ca="1" si="79"/>
        <v>3Tahun</v>
      </c>
      <c r="U495" s="199" t="str">
        <f t="shared" ca="1" si="80"/>
        <v>9Bulan</v>
      </c>
      <c r="V495" s="186"/>
      <c r="W495" s="209"/>
      <c r="X495" s="217" t="s">
        <v>4273</v>
      </c>
      <c r="Y495" s="190"/>
      <c r="Z495" s="207"/>
      <c r="AA495" s="243"/>
      <c r="AB495" s="193"/>
      <c r="AC495" s="190"/>
      <c r="AD495" s="190"/>
      <c r="AE495" s="190"/>
      <c r="AF495" s="190"/>
      <c r="AG495" s="190"/>
      <c r="AH495" s="190"/>
      <c r="AI495" s="190"/>
      <c r="AJ495" s="190"/>
      <c r="AK495" s="190"/>
      <c r="AL495" s="190"/>
      <c r="AM495" s="209"/>
      <c r="AN495" s="189"/>
      <c r="AO495" s="223"/>
      <c r="AP495" s="223"/>
      <c r="AQ495" s="190"/>
      <c r="AR495" s="190"/>
      <c r="AS495" s="190"/>
      <c r="AT495" s="190"/>
      <c r="AU495" s="223"/>
      <c r="AV495" s="223"/>
      <c r="AW495" s="508"/>
      <c r="AX495" s="188"/>
      <c r="AY495" s="190"/>
      <c r="AZ495" s="203"/>
      <c r="BA495" s="203"/>
      <c r="BB495" s="203"/>
      <c r="BC495" s="203"/>
      <c r="BD495" s="203"/>
      <c r="BE495" s="203"/>
      <c r="BF495" s="203"/>
      <c r="BG495" s="203"/>
      <c r="BH495" s="203"/>
      <c r="BI495" s="203"/>
      <c r="BJ495" s="203"/>
      <c r="BK495" s="203"/>
      <c r="BL495" s="203"/>
      <c r="BM495" s="203"/>
      <c r="BN495" s="203"/>
      <c r="BO495" s="203"/>
      <c r="BP495" s="203"/>
      <c r="BQ495" s="203"/>
      <c r="BR495" s="203"/>
      <c r="BS495" s="203"/>
      <c r="BT495" s="191"/>
      <c r="BU495" s="190"/>
      <c r="BV495" s="186">
        <v>12</v>
      </c>
      <c r="BW495" s="186">
        <v>0</v>
      </c>
      <c r="BX495" s="186">
        <f t="shared" si="87"/>
        <v>12</v>
      </c>
      <c r="BY495" s="186">
        <v>12</v>
      </c>
      <c r="BZ495" s="190"/>
      <c r="CA495" s="190"/>
      <c r="CB495" s="190"/>
    </row>
    <row r="496" spans="1:80" ht="15.75" customHeight="1">
      <c r="A496" s="186">
        <f t="shared" si="84"/>
        <v>484</v>
      </c>
      <c r="B496" s="209" t="s">
        <v>3195</v>
      </c>
      <c r="C496" s="334" t="s">
        <v>997</v>
      </c>
      <c r="D496" s="189" t="s">
        <v>5209</v>
      </c>
      <c r="E496" s="190" t="s">
        <v>2671</v>
      </c>
      <c r="F496" s="191" t="s">
        <v>12</v>
      </c>
      <c r="G496" s="186" t="s">
        <v>5214</v>
      </c>
      <c r="H496" s="186"/>
      <c r="I496" s="202" t="s">
        <v>176</v>
      </c>
      <c r="J496" s="202" t="s">
        <v>176</v>
      </c>
      <c r="K496" s="192" t="s">
        <v>1212</v>
      </c>
      <c r="L496" s="190" t="s">
        <v>412</v>
      </c>
      <c r="M496" s="193" t="s">
        <v>85</v>
      </c>
      <c r="N496" s="205" t="s">
        <v>2604</v>
      </c>
      <c r="O496" s="194" t="s">
        <v>5210</v>
      </c>
      <c r="P496" s="492">
        <v>30333</v>
      </c>
      <c r="Q496" s="196" t="str">
        <f t="shared" ca="1" si="86"/>
        <v>39 Tahun 1 Bulan</v>
      </c>
      <c r="R496" s="197">
        <v>40486</v>
      </c>
      <c r="S496" s="197">
        <v>40486</v>
      </c>
      <c r="T496" s="198" t="str">
        <f t="shared" ca="1" si="79"/>
        <v>11Tahun</v>
      </c>
      <c r="U496" s="199" t="str">
        <f t="shared" ca="1" si="80"/>
        <v>4Bulan</v>
      </c>
      <c r="V496" s="186"/>
      <c r="W496" s="200" t="s">
        <v>5179</v>
      </c>
      <c r="X496" s="217"/>
      <c r="Y496" s="190" t="s">
        <v>5211</v>
      </c>
      <c r="Z496" s="187" t="s">
        <v>5212</v>
      </c>
      <c r="AA496" s="201" t="s">
        <v>5213</v>
      </c>
      <c r="AB496" s="202" t="s">
        <v>354</v>
      </c>
      <c r="AC496" s="190"/>
      <c r="AD496" s="190"/>
      <c r="AE496" s="190"/>
      <c r="AF496" s="190"/>
      <c r="AG496" s="190"/>
      <c r="AH496" s="190"/>
      <c r="AI496" s="190"/>
      <c r="AJ496" s="190"/>
      <c r="AK496" s="190"/>
      <c r="AL496" s="190"/>
      <c r="AM496" s="189"/>
      <c r="AN496" s="189"/>
      <c r="AO496" s="193"/>
      <c r="AP496" s="193"/>
      <c r="AQ496" s="190"/>
      <c r="AR496" s="190"/>
      <c r="AS496" s="190"/>
      <c r="AT496" s="190"/>
      <c r="AU496" s="193"/>
      <c r="AV496" s="193"/>
      <c r="AW496" s="506"/>
      <c r="AX496" s="200"/>
      <c r="AY496" s="190"/>
      <c r="AZ496" s="203"/>
      <c r="BA496" s="203"/>
      <c r="BB496" s="203"/>
      <c r="BC496" s="203"/>
      <c r="BD496" s="203"/>
      <c r="BE496" s="203"/>
      <c r="BF496" s="203"/>
      <c r="BG496" s="203"/>
      <c r="BH496" s="203"/>
      <c r="BI496" s="203"/>
      <c r="BJ496" s="203"/>
      <c r="BK496" s="203"/>
      <c r="BL496" s="203"/>
      <c r="BM496" s="203"/>
      <c r="BN496" s="203"/>
      <c r="BO496" s="203"/>
      <c r="BP496" s="203"/>
      <c r="BQ496" s="203"/>
      <c r="BR496" s="203"/>
      <c r="BS496" s="203"/>
      <c r="BT496" s="191"/>
      <c r="BU496" s="190"/>
      <c r="BV496" s="186"/>
      <c r="BW496" s="186"/>
      <c r="BX496" s="186"/>
      <c r="BY496" s="186"/>
      <c r="BZ496" s="190"/>
      <c r="CA496" s="190"/>
      <c r="CB496" s="190"/>
    </row>
    <row r="497" spans="1:80" ht="15.75" customHeight="1">
      <c r="A497" s="186">
        <f t="shared" si="84"/>
        <v>485</v>
      </c>
      <c r="B497" s="209" t="s">
        <v>3195</v>
      </c>
      <c r="C497" s="228" t="s">
        <v>4317</v>
      </c>
      <c r="D497" s="217" t="s">
        <v>2585</v>
      </c>
      <c r="E497" s="190" t="s">
        <v>3525</v>
      </c>
      <c r="F497" s="191" t="s">
        <v>12</v>
      </c>
      <c r="G497" s="186" t="s">
        <v>3196</v>
      </c>
      <c r="H497" s="186" t="s">
        <v>3218</v>
      </c>
      <c r="I497" s="202" t="s">
        <v>176</v>
      </c>
      <c r="J497" s="186" t="s">
        <v>4715</v>
      </c>
      <c r="K497" s="186" t="s">
        <v>3379</v>
      </c>
      <c r="L497" s="190" t="s">
        <v>2391</v>
      </c>
      <c r="M497" s="193" t="s">
        <v>70</v>
      </c>
      <c r="N497" s="193"/>
      <c r="O497" s="193"/>
      <c r="P497" s="491"/>
      <c r="Q497" s="196" t="str">
        <f t="shared" ca="1" si="86"/>
        <v>122 Tahun 2 Bulan</v>
      </c>
      <c r="R497" s="190"/>
      <c r="S497" s="222">
        <v>43087</v>
      </c>
      <c r="T497" s="198" t="str">
        <f t="shared" ca="1" si="79"/>
        <v>4Tahun</v>
      </c>
      <c r="U497" s="199" t="str">
        <f t="shared" ca="1" si="80"/>
        <v>2Bulan</v>
      </c>
      <c r="V497" s="186"/>
      <c r="W497" s="209"/>
      <c r="X497" s="217" t="s">
        <v>4273</v>
      </c>
      <c r="Y497" s="190"/>
      <c r="Z497" s="207"/>
      <c r="AA497" s="243"/>
      <c r="AB497" s="193"/>
      <c r="AC497" s="190"/>
      <c r="AD497" s="190"/>
      <c r="AE497" s="190"/>
      <c r="AF497" s="190"/>
      <c r="AG497" s="190"/>
      <c r="AH497" s="190"/>
      <c r="AI497" s="190"/>
      <c r="AJ497" s="190"/>
      <c r="AK497" s="190"/>
      <c r="AL497" s="190"/>
      <c r="AM497" s="209"/>
      <c r="AN497" s="189"/>
      <c r="AO497" s="223"/>
      <c r="AP497" s="223"/>
      <c r="AQ497" s="190"/>
      <c r="AR497" s="190"/>
      <c r="AS497" s="190"/>
      <c r="AT497" s="190"/>
      <c r="AU497" s="223"/>
      <c r="AV497" s="223"/>
      <c r="AW497" s="508"/>
      <c r="AX497" s="188"/>
      <c r="AY497" s="190"/>
      <c r="AZ497" s="203"/>
      <c r="BA497" s="203"/>
      <c r="BB497" s="203"/>
      <c r="BC497" s="203"/>
      <c r="BD497" s="203"/>
      <c r="BE497" s="203"/>
      <c r="BF497" s="203"/>
      <c r="BG497" s="203"/>
      <c r="BH497" s="203"/>
      <c r="BI497" s="203"/>
      <c r="BJ497" s="203"/>
      <c r="BK497" s="203"/>
      <c r="BL497" s="203"/>
      <c r="BM497" s="203"/>
      <c r="BN497" s="203"/>
      <c r="BO497" s="203"/>
      <c r="BP497" s="203"/>
      <c r="BQ497" s="203"/>
      <c r="BR497" s="203"/>
      <c r="BS497" s="203"/>
      <c r="BT497" s="191"/>
      <c r="BU497" s="190"/>
      <c r="BV497" s="186">
        <v>12</v>
      </c>
      <c r="BW497" s="186">
        <v>0</v>
      </c>
      <c r="BX497" s="186">
        <f t="shared" si="87"/>
        <v>12</v>
      </c>
      <c r="BY497" s="186">
        <v>12</v>
      </c>
      <c r="BZ497" s="190"/>
      <c r="CA497" s="190"/>
      <c r="CB497" s="190"/>
    </row>
    <row r="498" spans="1:80" ht="15.75" customHeight="1">
      <c r="A498" s="186">
        <f t="shared" si="84"/>
        <v>486</v>
      </c>
      <c r="B498" s="187" t="s">
        <v>705</v>
      </c>
      <c r="C498" s="334" t="s">
        <v>997</v>
      </c>
      <c r="D498" s="217" t="s">
        <v>5579</v>
      </c>
      <c r="E498" s="217" t="s">
        <v>5579</v>
      </c>
      <c r="F498" s="191" t="s">
        <v>12</v>
      </c>
      <c r="G498" s="186" t="s">
        <v>3197</v>
      </c>
      <c r="H498" s="186" t="s">
        <v>9</v>
      </c>
      <c r="I498" s="186" t="s">
        <v>446</v>
      </c>
      <c r="J498" s="191" t="s">
        <v>447</v>
      </c>
      <c r="K498" s="186"/>
      <c r="L498" s="190" t="s">
        <v>4707</v>
      </c>
      <c r="M498" s="193" t="s">
        <v>70</v>
      </c>
      <c r="N498" s="193"/>
      <c r="O498" s="193"/>
      <c r="P498" s="491"/>
      <c r="Q498" s="196" t="str">
        <f t="shared" ref="Q498:Q499" ca="1" si="88">(DATEDIF($P498,NOW(),"Y")&amp;" Tahun ")&amp;(DATEDIF($P498,NOW(),"YM")&amp;" Bulan")</f>
        <v>122 Tahun 2 Bulan</v>
      </c>
      <c r="R498" s="190"/>
      <c r="S498" s="222">
        <v>43782</v>
      </c>
      <c r="T498" s="198" t="str">
        <f t="shared" ref="T498:T499" ca="1" si="89">INT((NOW()-S498)/365)&amp;"Tahun"</f>
        <v>2Tahun</v>
      </c>
      <c r="U498" s="199" t="str">
        <f t="shared" ref="U498:U499" ca="1" si="90">INT(MOD((NOW()-S498),365)/30)&amp;"Bulan"</f>
        <v>3Bulan</v>
      </c>
      <c r="V498" s="186"/>
      <c r="W498" s="209"/>
      <c r="X498" s="217" t="s">
        <v>5582</v>
      </c>
      <c r="Y498" s="190"/>
      <c r="Z498" s="207"/>
      <c r="AA498" s="243"/>
      <c r="AB498" s="193"/>
      <c r="AC498" s="190"/>
      <c r="AD498" s="190"/>
      <c r="AE498" s="190"/>
      <c r="AF498" s="190"/>
      <c r="AG498" s="190"/>
      <c r="AH498" s="190"/>
      <c r="AI498" s="190"/>
      <c r="AJ498" s="190"/>
      <c r="AK498" s="190"/>
      <c r="AL498" s="190"/>
      <c r="AM498" s="209"/>
      <c r="AN498" s="189"/>
      <c r="AO498" s="223"/>
      <c r="AP498" s="223"/>
      <c r="AQ498" s="190"/>
      <c r="AR498" s="190"/>
      <c r="AS498" s="190"/>
      <c r="AT498" s="190"/>
      <c r="AU498" s="223"/>
      <c r="AV498" s="223"/>
      <c r="AW498" s="508"/>
      <c r="AX498" s="188"/>
      <c r="AY498" s="190"/>
      <c r="AZ498" s="203"/>
      <c r="BA498" s="203"/>
      <c r="BB498" s="203"/>
      <c r="BC498" s="203"/>
      <c r="BD498" s="203"/>
      <c r="BE498" s="203"/>
      <c r="BF498" s="203"/>
      <c r="BG498" s="203"/>
      <c r="BH498" s="203"/>
      <c r="BI498" s="203"/>
      <c r="BJ498" s="203"/>
      <c r="BK498" s="203"/>
      <c r="BL498" s="203"/>
      <c r="BM498" s="203"/>
      <c r="BN498" s="203"/>
      <c r="BO498" s="203"/>
      <c r="BP498" s="203"/>
      <c r="BQ498" s="203"/>
      <c r="BR498" s="203"/>
      <c r="BS498" s="203"/>
      <c r="BT498" s="191"/>
      <c r="BU498" s="190"/>
      <c r="BV498" s="186"/>
      <c r="BW498" s="186"/>
      <c r="BX498" s="186"/>
      <c r="BY498" s="186"/>
      <c r="BZ498" s="190"/>
      <c r="CA498" s="190"/>
      <c r="CB498" s="190"/>
    </row>
    <row r="499" spans="1:80" s="387" customFormat="1" ht="15.75" customHeight="1">
      <c r="A499" s="186">
        <f t="shared" si="84"/>
        <v>487</v>
      </c>
      <c r="B499" s="187" t="s">
        <v>705</v>
      </c>
      <c r="C499" s="334" t="s">
        <v>997</v>
      </c>
      <c r="D499" s="327" t="s">
        <v>5580</v>
      </c>
      <c r="E499" s="327" t="s">
        <v>5580</v>
      </c>
      <c r="F499" s="191" t="s">
        <v>12</v>
      </c>
      <c r="G499" s="186" t="s">
        <v>3197</v>
      </c>
      <c r="H499" s="186" t="s">
        <v>9</v>
      </c>
      <c r="I499" s="186" t="s">
        <v>446</v>
      </c>
      <c r="J499" s="191" t="s">
        <v>447</v>
      </c>
      <c r="K499" s="263"/>
      <c r="L499" s="313" t="s">
        <v>5581</v>
      </c>
      <c r="M499" s="244" t="s">
        <v>85</v>
      </c>
      <c r="N499" s="244"/>
      <c r="O499" s="244"/>
      <c r="P499" s="498"/>
      <c r="Q499" s="196" t="str">
        <f t="shared" ca="1" si="88"/>
        <v>122 Tahun 2 Bulan</v>
      </c>
      <c r="R499" s="262"/>
      <c r="S499" s="399">
        <v>43355</v>
      </c>
      <c r="T499" s="198" t="str">
        <f t="shared" ca="1" si="89"/>
        <v>3Tahun</v>
      </c>
      <c r="U499" s="199" t="str">
        <f t="shared" ca="1" si="90"/>
        <v>6Bulan</v>
      </c>
      <c r="V499" s="263"/>
      <c r="W499" s="369"/>
      <c r="X499" s="313" t="s">
        <v>5583</v>
      </c>
      <c r="Y499" s="262"/>
      <c r="Z499" s="374"/>
      <c r="AA499" s="373"/>
      <c r="AB499" s="244"/>
      <c r="AC499" s="262"/>
      <c r="AD499" s="262"/>
      <c r="AE499" s="262"/>
      <c r="AF499" s="262"/>
      <c r="AG499" s="262"/>
      <c r="AH499" s="262"/>
      <c r="AI499" s="262"/>
      <c r="AJ499" s="262"/>
      <c r="AK499" s="262"/>
      <c r="AL499" s="262"/>
      <c r="AM499" s="369"/>
      <c r="AN499" s="235"/>
      <c r="AO499" s="237"/>
      <c r="AP499" s="237"/>
      <c r="AQ499" s="262"/>
      <c r="AR499" s="262"/>
      <c r="AS499" s="262"/>
      <c r="AT499" s="262"/>
      <c r="AU499" s="237"/>
      <c r="AV499" s="237"/>
      <c r="AW499" s="510"/>
      <c r="AX499" s="242"/>
      <c r="AY499" s="262"/>
      <c r="AZ499" s="386"/>
      <c r="BA499" s="386"/>
      <c r="BB499" s="386"/>
      <c r="BC499" s="386"/>
      <c r="BD499" s="386"/>
      <c r="BE499" s="386"/>
      <c r="BF499" s="386"/>
      <c r="BG499" s="386"/>
      <c r="BH499" s="386"/>
      <c r="BI499" s="386"/>
      <c r="BJ499" s="386"/>
      <c r="BK499" s="386"/>
      <c r="BL499" s="386"/>
      <c r="BM499" s="386"/>
      <c r="BN499" s="386"/>
      <c r="BO499" s="386"/>
      <c r="BP499" s="386"/>
      <c r="BQ499" s="386"/>
      <c r="BR499" s="386"/>
      <c r="BS499" s="386"/>
      <c r="BT499" s="261"/>
      <c r="BU499" s="262"/>
      <c r="BV499" s="263"/>
      <c r="BW499" s="263"/>
      <c r="BX499" s="263"/>
      <c r="BY499" s="263"/>
      <c r="BZ499" s="262"/>
      <c r="CA499" s="262"/>
      <c r="CB499" s="262"/>
    </row>
    <row r="500" spans="1:80" ht="15.75" customHeight="1">
      <c r="A500" s="186">
        <f t="shared" si="84"/>
        <v>488</v>
      </c>
      <c r="B500" s="187" t="s">
        <v>705</v>
      </c>
      <c r="C500" s="228" t="s">
        <v>4314</v>
      </c>
      <c r="D500" s="217" t="s">
        <v>4368</v>
      </c>
      <c r="E500" s="190" t="s">
        <v>3562</v>
      </c>
      <c r="F500" s="191" t="s">
        <v>12</v>
      </c>
      <c r="G500" s="186" t="s">
        <v>3197</v>
      </c>
      <c r="H500" s="186" t="s">
        <v>3218</v>
      </c>
      <c r="I500" s="202" t="s">
        <v>176</v>
      </c>
      <c r="J500" s="186" t="s">
        <v>4715</v>
      </c>
      <c r="K500" s="186" t="s">
        <v>3379</v>
      </c>
      <c r="L500" s="217" t="s">
        <v>2391</v>
      </c>
      <c r="M500" s="193" t="s">
        <v>70</v>
      </c>
      <c r="N500" s="193"/>
      <c r="O500" s="193" t="s">
        <v>4369</v>
      </c>
      <c r="P500" s="491">
        <v>29147</v>
      </c>
      <c r="Q500" s="196" t="str">
        <f t="shared" ref="Q500:Q531" ca="1" si="91">(DATEDIF($P500,NOW(),"Y")&amp;" Tahun ")&amp;(DATEDIF($P500,NOW(),"YM")&amp;" Bulan")</f>
        <v>42 Tahun 4 Bulan</v>
      </c>
      <c r="R500" s="190"/>
      <c r="S500" s="222">
        <v>42675</v>
      </c>
      <c r="T500" s="198" t="str">
        <f t="shared" ref="T500:T531" ca="1" si="92">INT((NOW()-S500)/365)&amp;"Tahun"</f>
        <v>5Tahun</v>
      </c>
      <c r="U500" s="199" t="str">
        <f t="shared" ref="U500:U531" ca="1" si="93">INT(MOD((NOW()-S500),365)/30)&amp;"Bulan"</f>
        <v>4Bulan</v>
      </c>
      <c r="V500" s="186" t="s">
        <v>3379</v>
      </c>
      <c r="W500" s="209" t="s">
        <v>111</v>
      </c>
      <c r="X500" s="217" t="s">
        <v>4289</v>
      </c>
      <c r="Y500" s="190"/>
      <c r="Z500" s="207"/>
      <c r="AA500" s="243"/>
      <c r="AB500" s="193"/>
      <c r="AC500" s="190"/>
      <c r="AD500" s="190"/>
      <c r="AE500" s="190"/>
      <c r="AF500" s="190"/>
      <c r="AG500" s="190"/>
      <c r="AH500" s="190"/>
      <c r="AI500" s="190"/>
      <c r="AJ500" s="190"/>
      <c r="AK500" s="190"/>
      <c r="AL500" s="190"/>
      <c r="AM500" s="209"/>
      <c r="AN500" s="189"/>
      <c r="AO500" s="223"/>
      <c r="AP500" s="223"/>
      <c r="AQ500" s="190"/>
      <c r="AR500" s="190"/>
      <c r="AS500" s="190"/>
      <c r="AT500" s="190"/>
      <c r="AU500" s="223"/>
      <c r="AV500" s="223"/>
      <c r="AW500" s="508"/>
      <c r="AX500" s="188"/>
      <c r="AY500" s="190"/>
      <c r="AZ500" s="203"/>
      <c r="BA500" s="203"/>
      <c r="BB500" s="203"/>
      <c r="BC500" s="203"/>
      <c r="BD500" s="203"/>
      <c r="BE500" s="203"/>
      <c r="BF500" s="203"/>
      <c r="BG500" s="203"/>
      <c r="BH500" s="203"/>
      <c r="BI500" s="203"/>
      <c r="BJ500" s="203"/>
      <c r="BK500" s="203"/>
      <c r="BL500" s="203"/>
      <c r="BM500" s="203"/>
      <c r="BN500" s="203"/>
      <c r="BO500" s="203"/>
      <c r="BP500" s="203"/>
      <c r="BQ500" s="203"/>
      <c r="BR500" s="203"/>
      <c r="BS500" s="203"/>
      <c r="BT500" s="191"/>
      <c r="BU500" s="190"/>
      <c r="BV500" s="186">
        <v>12</v>
      </c>
      <c r="BW500" s="186">
        <v>0</v>
      </c>
      <c r="BX500" s="186">
        <f>BV500-BW500</f>
        <v>12</v>
      </c>
      <c r="BY500" s="186">
        <v>12</v>
      </c>
      <c r="BZ500" s="190"/>
      <c r="CA500" s="190"/>
      <c r="CB500" s="190"/>
    </row>
    <row r="501" spans="1:80" ht="15.75" customHeight="1">
      <c r="A501" s="186">
        <f t="shared" si="84"/>
        <v>489</v>
      </c>
      <c r="B501" s="187" t="s">
        <v>705</v>
      </c>
      <c r="C501" s="228" t="s">
        <v>4914</v>
      </c>
      <c r="D501" s="217" t="s">
        <v>4718</v>
      </c>
      <c r="E501" s="190" t="s">
        <v>4714</v>
      </c>
      <c r="F501" s="191" t="s">
        <v>12</v>
      </c>
      <c r="G501" s="186" t="s">
        <v>3197</v>
      </c>
      <c r="H501" s="186" t="s">
        <v>4915</v>
      </c>
      <c r="I501" s="202" t="s">
        <v>176</v>
      </c>
      <c r="J501" s="186" t="s">
        <v>4918</v>
      </c>
      <c r="K501" s="192" t="s">
        <v>3379</v>
      </c>
      <c r="L501" s="217" t="s">
        <v>2391</v>
      </c>
      <c r="M501" s="193" t="s">
        <v>85</v>
      </c>
      <c r="N501" s="193" t="s">
        <v>280</v>
      </c>
      <c r="O501" s="193" t="s">
        <v>734</v>
      </c>
      <c r="P501" s="491">
        <v>30998</v>
      </c>
      <c r="Q501" s="196" t="str">
        <f t="shared" ca="1" si="91"/>
        <v>37 Tahun 3 Bulan</v>
      </c>
      <c r="R501" s="190"/>
      <c r="S501" s="222">
        <v>44566</v>
      </c>
      <c r="T501" s="198" t="str">
        <f t="shared" ca="1" si="92"/>
        <v>0Tahun</v>
      </c>
      <c r="U501" s="199" t="str">
        <f t="shared" ca="1" si="93"/>
        <v>2Bulan</v>
      </c>
      <c r="V501" s="186" t="s">
        <v>3379</v>
      </c>
      <c r="W501" s="209" t="s">
        <v>111</v>
      </c>
      <c r="X501" s="217" t="s">
        <v>4917</v>
      </c>
      <c r="Y501" s="190" t="s">
        <v>412</v>
      </c>
      <c r="Z501" s="207" t="s">
        <v>4919</v>
      </c>
      <c r="AA501" s="201" t="s">
        <v>4920</v>
      </c>
      <c r="AB501" s="193" t="s">
        <v>76</v>
      </c>
      <c r="AC501" s="190" t="s">
        <v>2321</v>
      </c>
      <c r="AD501" s="470" t="s">
        <v>4921</v>
      </c>
      <c r="AE501" s="190" t="s">
        <v>412</v>
      </c>
      <c r="AF501" s="190" t="s">
        <v>412</v>
      </c>
      <c r="AG501" s="190" t="s">
        <v>412</v>
      </c>
      <c r="AH501" s="190" t="s">
        <v>412</v>
      </c>
      <c r="AI501" s="190" t="s">
        <v>412</v>
      </c>
      <c r="AJ501" s="190" t="s">
        <v>412</v>
      </c>
      <c r="AK501" s="190" t="s">
        <v>412</v>
      </c>
      <c r="AL501" s="190" t="s">
        <v>412</v>
      </c>
      <c r="AM501" s="209" t="s">
        <v>4922</v>
      </c>
      <c r="AN501" s="189"/>
      <c r="AO501" s="223"/>
      <c r="AP501" s="223"/>
      <c r="AQ501" s="190"/>
      <c r="AR501" s="190"/>
      <c r="AS501" s="190"/>
      <c r="AT501" s="190"/>
      <c r="AU501" s="223"/>
      <c r="AV501" s="223"/>
      <c r="AW501" s="508"/>
      <c r="AX501" s="188"/>
      <c r="AY501" s="190"/>
      <c r="AZ501" s="203"/>
      <c r="BA501" s="203"/>
      <c r="BB501" s="203"/>
      <c r="BC501" s="203"/>
      <c r="BD501" s="203"/>
      <c r="BE501" s="203"/>
      <c r="BF501" s="203"/>
      <c r="BG501" s="203"/>
      <c r="BH501" s="203"/>
      <c r="BI501" s="203"/>
      <c r="BJ501" s="203"/>
      <c r="BK501" s="203">
        <v>2300000</v>
      </c>
      <c r="BL501" s="203"/>
      <c r="BM501" s="203"/>
      <c r="BN501" s="203"/>
      <c r="BO501" s="203"/>
      <c r="BP501" s="203"/>
      <c r="BQ501" s="203"/>
      <c r="BR501" s="203"/>
      <c r="BS501" s="203"/>
      <c r="BT501" s="191"/>
      <c r="BU501" s="190" t="s">
        <v>4918</v>
      </c>
      <c r="BV501" s="471"/>
      <c r="BW501" s="471"/>
      <c r="BX501" s="471"/>
      <c r="BY501" s="471"/>
      <c r="BZ501" s="190"/>
      <c r="CA501" s="190"/>
      <c r="CB501" s="190"/>
    </row>
    <row r="502" spans="1:80" ht="15.75" customHeight="1">
      <c r="A502" s="186">
        <f t="shared" si="84"/>
        <v>490</v>
      </c>
      <c r="B502" s="187" t="s">
        <v>705</v>
      </c>
      <c r="C502" s="334" t="s">
        <v>997</v>
      </c>
      <c r="D502" s="217" t="s">
        <v>4716</v>
      </c>
      <c r="E502" s="190" t="s">
        <v>4717</v>
      </c>
      <c r="F502" s="191" t="s">
        <v>12</v>
      </c>
      <c r="G502" s="186" t="s">
        <v>3197</v>
      </c>
      <c r="H502" s="186" t="s">
        <v>4915</v>
      </c>
      <c r="I502" s="202" t="s">
        <v>176</v>
      </c>
      <c r="J502" s="186" t="s">
        <v>4715</v>
      </c>
      <c r="K502" s="186" t="s">
        <v>3379</v>
      </c>
      <c r="L502" s="217" t="s">
        <v>2391</v>
      </c>
      <c r="M502" s="193"/>
      <c r="N502" s="193"/>
      <c r="O502" s="193"/>
      <c r="P502" s="491"/>
      <c r="Q502" s="196" t="str">
        <f t="shared" ca="1" si="91"/>
        <v>122 Tahun 2 Bulan</v>
      </c>
      <c r="R502" s="190"/>
      <c r="S502" s="399">
        <v>43478</v>
      </c>
      <c r="T502" s="198" t="str">
        <f t="shared" ca="1" si="92"/>
        <v>3Tahun</v>
      </c>
      <c r="U502" s="199" t="str">
        <f t="shared" ca="1" si="93"/>
        <v>1Bulan</v>
      </c>
      <c r="V502" s="186" t="s">
        <v>3379</v>
      </c>
      <c r="W502" s="209" t="s">
        <v>5575</v>
      </c>
      <c r="X502" s="217" t="s">
        <v>5584</v>
      </c>
      <c r="Y502" s="190"/>
      <c r="Z502" s="207"/>
      <c r="AA502" s="243"/>
      <c r="AB502" s="193"/>
      <c r="AC502" s="190"/>
      <c r="AD502" s="190"/>
      <c r="AE502" s="190"/>
      <c r="AF502" s="190"/>
      <c r="AG502" s="190"/>
      <c r="AH502" s="190"/>
      <c r="AI502" s="190"/>
      <c r="AJ502" s="190"/>
      <c r="AK502" s="190"/>
      <c r="AL502" s="190"/>
      <c r="AM502" s="209"/>
      <c r="AN502" s="189"/>
      <c r="AO502" s="223"/>
      <c r="AP502" s="223"/>
      <c r="AQ502" s="190"/>
      <c r="AR502" s="190"/>
      <c r="AS502" s="190"/>
      <c r="AT502" s="190"/>
      <c r="AU502" s="223"/>
      <c r="AV502" s="223"/>
      <c r="AW502" s="508"/>
      <c r="AX502" s="188"/>
      <c r="AY502" s="190"/>
      <c r="AZ502" s="203"/>
      <c r="BA502" s="203"/>
      <c r="BB502" s="203"/>
      <c r="BC502" s="203"/>
      <c r="BD502" s="203"/>
      <c r="BE502" s="203"/>
      <c r="BF502" s="203"/>
      <c r="BG502" s="203"/>
      <c r="BH502" s="203"/>
      <c r="BI502" s="203"/>
      <c r="BJ502" s="203"/>
      <c r="BK502" s="203"/>
      <c r="BL502" s="203"/>
      <c r="BM502" s="203"/>
      <c r="BN502" s="203"/>
      <c r="BO502" s="203"/>
      <c r="BP502" s="203"/>
      <c r="BQ502" s="203"/>
      <c r="BR502" s="203"/>
      <c r="BS502" s="203"/>
      <c r="BT502" s="191"/>
      <c r="BU502" s="190"/>
      <c r="BV502" s="186">
        <v>0</v>
      </c>
      <c r="BW502" s="186">
        <v>0</v>
      </c>
      <c r="BX502" s="186">
        <f t="shared" ref="BX502:BX536" si="94">BV502-BW502</f>
        <v>0</v>
      </c>
      <c r="BY502" s="263"/>
      <c r="BZ502" s="190"/>
      <c r="CA502" s="190"/>
      <c r="CB502" s="190"/>
    </row>
    <row r="503" spans="1:80" ht="15.75" customHeight="1">
      <c r="A503" s="186">
        <f t="shared" si="84"/>
        <v>491</v>
      </c>
      <c r="B503" s="187" t="s">
        <v>705</v>
      </c>
      <c r="C503" s="334" t="s">
        <v>997</v>
      </c>
      <c r="D503" s="217" t="s">
        <v>4287</v>
      </c>
      <c r="E503" s="190" t="s">
        <v>3558</v>
      </c>
      <c r="F503" s="191" t="s">
        <v>12</v>
      </c>
      <c r="G503" s="186" t="s">
        <v>3197</v>
      </c>
      <c r="H503" s="186" t="s">
        <v>3213</v>
      </c>
      <c r="I503" s="202" t="s">
        <v>176</v>
      </c>
      <c r="J503" s="186" t="s">
        <v>3213</v>
      </c>
      <c r="K503" s="186"/>
      <c r="L503" s="217" t="s">
        <v>2391</v>
      </c>
      <c r="M503" s="193" t="s">
        <v>85</v>
      </c>
      <c r="N503" s="193"/>
      <c r="O503" s="193"/>
      <c r="P503" s="491"/>
      <c r="Q503" s="196" t="str">
        <f t="shared" ca="1" si="91"/>
        <v>122 Tahun 2 Bulan</v>
      </c>
      <c r="R503" s="190"/>
      <c r="S503" s="222">
        <v>43285</v>
      </c>
      <c r="T503" s="198" t="str">
        <f t="shared" ca="1" si="92"/>
        <v>3Tahun</v>
      </c>
      <c r="U503" s="199" t="str">
        <f t="shared" ca="1" si="93"/>
        <v>8Bulan</v>
      </c>
      <c r="V503" s="186" t="s">
        <v>3379</v>
      </c>
      <c r="W503" s="209"/>
      <c r="X503" s="217" t="s">
        <v>4288</v>
      </c>
      <c r="Y503" s="190"/>
      <c r="Z503" s="207"/>
      <c r="AA503" s="243"/>
      <c r="AB503" s="193"/>
      <c r="AC503" s="190"/>
      <c r="AD503" s="190"/>
      <c r="AE503" s="190"/>
      <c r="AF503" s="190"/>
      <c r="AG503" s="190"/>
      <c r="AH503" s="190"/>
      <c r="AI503" s="190"/>
      <c r="AJ503" s="190"/>
      <c r="AK503" s="190"/>
      <c r="AL503" s="190"/>
      <c r="AM503" s="209"/>
      <c r="AN503" s="189"/>
      <c r="AO503" s="223"/>
      <c r="AP503" s="223"/>
      <c r="AQ503" s="190"/>
      <c r="AR503" s="190"/>
      <c r="AS503" s="190"/>
      <c r="AT503" s="190"/>
      <c r="AU503" s="223"/>
      <c r="AV503" s="223"/>
      <c r="AW503" s="508"/>
      <c r="AX503" s="188"/>
      <c r="AY503" s="190"/>
      <c r="AZ503" s="203"/>
      <c r="BA503" s="203"/>
      <c r="BB503" s="203"/>
      <c r="BC503" s="203"/>
      <c r="BD503" s="203"/>
      <c r="BE503" s="203"/>
      <c r="BF503" s="203"/>
      <c r="BG503" s="203"/>
      <c r="BH503" s="203"/>
      <c r="BI503" s="203"/>
      <c r="BJ503" s="203"/>
      <c r="BK503" s="203"/>
      <c r="BL503" s="203"/>
      <c r="BM503" s="203"/>
      <c r="BN503" s="203"/>
      <c r="BO503" s="203"/>
      <c r="BP503" s="203"/>
      <c r="BQ503" s="203"/>
      <c r="BR503" s="203"/>
      <c r="BS503" s="203"/>
      <c r="BT503" s="191"/>
      <c r="BU503" s="190"/>
      <c r="BV503" s="186">
        <v>12</v>
      </c>
      <c r="BW503" s="186">
        <v>0</v>
      </c>
      <c r="BX503" s="186">
        <f t="shared" si="94"/>
        <v>12</v>
      </c>
      <c r="BY503" s="186">
        <v>12</v>
      </c>
      <c r="BZ503" s="190"/>
      <c r="CA503" s="190"/>
      <c r="CB503" s="190"/>
    </row>
    <row r="504" spans="1:80" ht="15.75" customHeight="1">
      <c r="A504" s="186">
        <f t="shared" si="84"/>
        <v>492</v>
      </c>
      <c r="B504" s="187" t="s">
        <v>705</v>
      </c>
      <c r="C504" s="228" t="s">
        <v>4298</v>
      </c>
      <c r="D504" s="217" t="s">
        <v>2584</v>
      </c>
      <c r="E504" s="190" t="s">
        <v>3523</v>
      </c>
      <c r="F504" s="191" t="s">
        <v>12</v>
      </c>
      <c r="G504" s="186" t="s">
        <v>3197</v>
      </c>
      <c r="H504" s="186" t="s">
        <v>3215</v>
      </c>
      <c r="I504" s="202" t="s">
        <v>176</v>
      </c>
      <c r="J504" s="186" t="s">
        <v>3038</v>
      </c>
      <c r="K504" s="186" t="s">
        <v>3379</v>
      </c>
      <c r="L504" s="217" t="s">
        <v>3379</v>
      </c>
      <c r="M504" s="193" t="s">
        <v>85</v>
      </c>
      <c r="N504" s="212" t="s">
        <v>2604</v>
      </c>
      <c r="O504" s="194" t="s">
        <v>5011</v>
      </c>
      <c r="P504" s="492">
        <v>35519</v>
      </c>
      <c r="Q504" s="196" t="str">
        <f t="shared" ca="1" si="91"/>
        <v>24 Tahun 11 Bulan</v>
      </c>
      <c r="R504" s="190" t="s">
        <v>3379</v>
      </c>
      <c r="S504" s="222">
        <v>44400</v>
      </c>
      <c r="T504" s="198" t="str">
        <f t="shared" ca="1" si="92"/>
        <v>0Tahun</v>
      </c>
      <c r="U504" s="199" t="str">
        <f t="shared" ca="1" si="93"/>
        <v>7Bulan</v>
      </c>
      <c r="V504" s="186" t="s">
        <v>3379</v>
      </c>
      <c r="W504" s="209" t="s">
        <v>111</v>
      </c>
      <c r="X504" s="217"/>
      <c r="Y504" s="190" t="s">
        <v>5034</v>
      </c>
      <c r="Z504" s="229" t="s">
        <v>2414</v>
      </c>
      <c r="AA504" s="201" t="s">
        <v>5012</v>
      </c>
      <c r="AB504" s="202" t="s">
        <v>354</v>
      </c>
      <c r="AC504" s="190" t="s">
        <v>412</v>
      </c>
      <c r="AD504" s="190" t="s">
        <v>412</v>
      </c>
      <c r="AE504" s="190" t="s">
        <v>412</v>
      </c>
      <c r="AF504" s="190" t="s">
        <v>412</v>
      </c>
      <c r="AG504" s="190" t="s">
        <v>412</v>
      </c>
      <c r="AH504" s="190" t="s">
        <v>412</v>
      </c>
      <c r="AI504" s="190" t="s">
        <v>412</v>
      </c>
      <c r="AJ504" s="190" t="s">
        <v>412</v>
      </c>
      <c r="AK504" s="190" t="s">
        <v>412</v>
      </c>
      <c r="AL504" s="190" t="s">
        <v>412</v>
      </c>
      <c r="AM504" s="229" t="s">
        <v>2452</v>
      </c>
      <c r="AN504" s="189"/>
      <c r="AO504" s="223"/>
      <c r="AP504" s="223"/>
      <c r="AQ504" s="190"/>
      <c r="AR504" s="190"/>
      <c r="AS504" s="190"/>
      <c r="AT504" s="190"/>
      <c r="AU504" s="223"/>
      <c r="AV504" s="223"/>
      <c r="AW504" s="506" t="s">
        <v>2398</v>
      </c>
      <c r="AX504" s="188"/>
      <c r="AY504" s="190"/>
      <c r="AZ504" s="203"/>
      <c r="BA504" s="203"/>
      <c r="BB504" s="203"/>
      <c r="BC504" s="203"/>
      <c r="BD504" s="203"/>
      <c r="BE504" s="203"/>
      <c r="BF504" s="203"/>
      <c r="BG504" s="203"/>
      <c r="BH504" s="203"/>
      <c r="BI504" s="203"/>
      <c r="BJ504" s="203"/>
      <c r="BK504" s="203">
        <v>1000000</v>
      </c>
      <c r="BL504" s="203"/>
      <c r="BM504" s="203"/>
      <c r="BN504" s="203"/>
      <c r="BO504" s="203"/>
      <c r="BP504" s="203"/>
      <c r="BQ504" s="203"/>
      <c r="BR504" s="203"/>
      <c r="BS504" s="203"/>
      <c r="BT504" s="230" t="s">
        <v>5035</v>
      </c>
      <c r="BU504" s="190" t="s">
        <v>3379</v>
      </c>
      <c r="BV504" s="471"/>
      <c r="BW504" s="471"/>
      <c r="BX504" s="471"/>
      <c r="BY504" s="471"/>
      <c r="BZ504" s="190"/>
      <c r="CA504" s="190"/>
      <c r="CB504" s="190"/>
    </row>
    <row r="505" spans="1:80" ht="15.75" customHeight="1">
      <c r="A505" s="186">
        <f t="shared" si="84"/>
        <v>493</v>
      </c>
      <c r="B505" s="187" t="s">
        <v>705</v>
      </c>
      <c r="C505" s="574" t="s">
        <v>5333</v>
      </c>
      <c r="D505" s="189" t="s">
        <v>2587</v>
      </c>
      <c r="E505" s="190" t="s">
        <v>2260</v>
      </c>
      <c r="F505" s="191" t="s">
        <v>12</v>
      </c>
      <c r="G505" s="186" t="s">
        <v>3197</v>
      </c>
      <c r="H505" s="186" t="s">
        <v>1015</v>
      </c>
      <c r="I505" s="186" t="s">
        <v>176</v>
      </c>
      <c r="J505" s="192" t="s">
        <v>3795</v>
      </c>
      <c r="K505" s="192" t="s">
        <v>1212</v>
      </c>
      <c r="L505" s="217" t="s">
        <v>412</v>
      </c>
      <c r="M505" s="202" t="s">
        <v>85</v>
      </c>
      <c r="N505" s="193"/>
      <c r="O505" s="193" t="s">
        <v>72</v>
      </c>
      <c r="P505" s="491">
        <v>34494</v>
      </c>
      <c r="Q505" s="196" t="str">
        <f t="shared" ca="1" si="91"/>
        <v>27 Tahun 9 Bulan</v>
      </c>
      <c r="R505" s="190"/>
      <c r="S505" s="222">
        <v>42613</v>
      </c>
      <c r="T505" s="198" t="str">
        <f t="shared" ca="1" si="92"/>
        <v>5Tahun</v>
      </c>
      <c r="U505" s="199" t="str">
        <f t="shared" ca="1" si="93"/>
        <v>6Bulan</v>
      </c>
      <c r="V505" s="186"/>
      <c r="W505" s="209" t="s">
        <v>5179</v>
      </c>
      <c r="X505" s="217" t="s">
        <v>4290</v>
      </c>
      <c r="Y505" s="190" t="s">
        <v>5221</v>
      </c>
      <c r="Z505" s="207" t="s">
        <v>5222</v>
      </c>
      <c r="AA505" s="201" t="s">
        <v>5223</v>
      </c>
      <c r="AB505" s="193" t="s">
        <v>76</v>
      </c>
      <c r="AC505" s="190" t="s">
        <v>412</v>
      </c>
      <c r="AD505" s="190"/>
      <c r="AE505" s="190"/>
      <c r="AF505" s="190"/>
      <c r="AG505" s="190"/>
      <c r="AH505" s="190"/>
      <c r="AI505" s="190"/>
      <c r="AJ505" s="190"/>
      <c r="AK505" s="190"/>
      <c r="AL505" s="190"/>
      <c r="AM505" s="209"/>
      <c r="AN505" s="189"/>
      <c r="AO505" s="223"/>
      <c r="AP505" s="223"/>
      <c r="AQ505" s="190"/>
      <c r="AR505" s="190"/>
      <c r="AS505" s="190"/>
      <c r="AT505" s="190"/>
      <c r="AU505" s="223"/>
      <c r="AV505" s="223"/>
      <c r="AW505" s="508"/>
      <c r="AX505" s="223"/>
      <c r="AY505" s="190"/>
      <c r="AZ505" s="203"/>
      <c r="BA505" s="203"/>
      <c r="BB505" s="203"/>
      <c r="BC505" s="203"/>
      <c r="BD505" s="203"/>
      <c r="BE505" s="203"/>
      <c r="BF505" s="203"/>
      <c r="BG505" s="203"/>
      <c r="BH505" s="203"/>
      <c r="BI505" s="203"/>
      <c r="BJ505" s="203"/>
      <c r="BK505" s="203"/>
      <c r="BL505" s="203"/>
      <c r="BM505" s="203"/>
      <c r="BN505" s="203"/>
      <c r="BO505" s="203"/>
      <c r="BP505" s="203"/>
      <c r="BQ505" s="203"/>
      <c r="BR505" s="203"/>
      <c r="BS505" s="203"/>
      <c r="BT505" s="191"/>
      <c r="BU505" s="190"/>
      <c r="BV505" s="186">
        <v>12</v>
      </c>
      <c r="BW505" s="186">
        <v>5</v>
      </c>
      <c r="BX505" s="186">
        <f t="shared" si="94"/>
        <v>7</v>
      </c>
      <c r="BY505" s="186">
        <v>12</v>
      </c>
      <c r="BZ505" s="190"/>
      <c r="CA505" s="190"/>
      <c r="CB505" s="190"/>
    </row>
    <row r="506" spans="1:80" ht="15.75" customHeight="1">
      <c r="A506" s="186">
        <f t="shared" si="84"/>
        <v>494</v>
      </c>
      <c r="B506" s="187" t="s">
        <v>705</v>
      </c>
      <c r="C506" s="188" t="s">
        <v>1037</v>
      </c>
      <c r="D506" s="189" t="s">
        <v>1038</v>
      </c>
      <c r="E506" s="190" t="s">
        <v>3559</v>
      </c>
      <c r="F506" s="192" t="s">
        <v>12</v>
      </c>
      <c r="G506" s="186" t="s">
        <v>3197</v>
      </c>
      <c r="H506" s="186" t="s">
        <v>121</v>
      </c>
      <c r="I506" s="186" t="s">
        <v>122</v>
      </c>
      <c r="J506" s="191" t="s">
        <v>123</v>
      </c>
      <c r="K506" s="186" t="s">
        <v>1212</v>
      </c>
      <c r="L506" s="217" t="s">
        <v>412</v>
      </c>
      <c r="M506" s="193" t="s">
        <v>70</v>
      </c>
      <c r="N506" s="193" t="s">
        <v>2604</v>
      </c>
      <c r="O506" s="194" t="s">
        <v>5242</v>
      </c>
      <c r="P506" s="492">
        <v>35304</v>
      </c>
      <c r="Q506" s="196" t="str">
        <f t="shared" ca="1" si="91"/>
        <v>25 Tahun 6 Bulan</v>
      </c>
      <c r="R506" s="190"/>
      <c r="S506" s="197">
        <v>42703</v>
      </c>
      <c r="T506" s="198" t="str">
        <f t="shared" ca="1" si="92"/>
        <v>5Tahun</v>
      </c>
      <c r="U506" s="199" t="str">
        <f t="shared" ca="1" si="93"/>
        <v>3Bulan</v>
      </c>
      <c r="V506" s="186"/>
      <c r="W506" s="209" t="s">
        <v>441</v>
      </c>
      <c r="X506" s="217"/>
      <c r="Y506" s="190"/>
      <c r="Z506" s="187" t="s">
        <v>1040</v>
      </c>
      <c r="AA506" s="251" t="s">
        <v>1041</v>
      </c>
      <c r="AB506" s="202" t="s">
        <v>76</v>
      </c>
      <c r="AC506" s="190"/>
      <c r="AD506" s="190"/>
      <c r="AE506" s="190"/>
      <c r="AF506" s="190"/>
      <c r="AG506" s="190"/>
      <c r="AH506" s="190"/>
      <c r="AI506" s="190"/>
      <c r="AJ506" s="190"/>
      <c r="AK506" s="190"/>
      <c r="AL506" s="190"/>
      <c r="AM506" s="187" t="s">
        <v>2983</v>
      </c>
      <c r="AN506" s="189"/>
      <c r="AO506" s="193"/>
      <c r="AP506" s="193"/>
      <c r="AQ506" s="190"/>
      <c r="AR506" s="190"/>
      <c r="AS506" s="190"/>
      <c r="AT506" s="190"/>
      <c r="AU506" s="193"/>
      <c r="AV506" s="193"/>
      <c r="AW506" s="506" t="s">
        <v>1042</v>
      </c>
      <c r="AX506" s="200" t="s">
        <v>78</v>
      </c>
      <c r="AY506" s="190"/>
      <c r="AZ506" s="203"/>
      <c r="BA506" s="203"/>
      <c r="BB506" s="203"/>
      <c r="BC506" s="203"/>
      <c r="BD506" s="203"/>
      <c r="BE506" s="203"/>
      <c r="BF506" s="203"/>
      <c r="BG506" s="203"/>
      <c r="BH506" s="203"/>
      <c r="BI506" s="203"/>
      <c r="BJ506" s="203"/>
      <c r="BK506" s="203"/>
      <c r="BL506" s="203"/>
      <c r="BM506" s="203"/>
      <c r="BN506" s="203"/>
      <c r="BO506" s="203"/>
      <c r="BP506" s="203"/>
      <c r="BQ506" s="203"/>
      <c r="BR506" s="203"/>
      <c r="BS506" s="203"/>
      <c r="BT506" s="202"/>
      <c r="BU506" s="190"/>
      <c r="BV506" s="186">
        <v>12</v>
      </c>
      <c r="BW506" s="186">
        <v>2</v>
      </c>
      <c r="BX506" s="186">
        <f t="shared" si="94"/>
        <v>10</v>
      </c>
      <c r="BY506" s="186">
        <v>12</v>
      </c>
      <c r="BZ506" s="190"/>
      <c r="CA506" s="190"/>
      <c r="CB506" s="190"/>
    </row>
    <row r="507" spans="1:80" ht="15.75" customHeight="1">
      <c r="A507" s="186">
        <f t="shared" si="84"/>
        <v>495</v>
      </c>
      <c r="B507" s="187" t="s">
        <v>705</v>
      </c>
      <c r="C507" s="334" t="s">
        <v>997</v>
      </c>
      <c r="D507" s="189" t="s">
        <v>4713</v>
      </c>
      <c r="E507" s="190" t="s">
        <v>2261</v>
      </c>
      <c r="F507" s="192" t="s">
        <v>12</v>
      </c>
      <c r="G507" s="186" t="s">
        <v>3197</v>
      </c>
      <c r="H507" s="186" t="s">
        <v>121</v>
      </c>
      <c r="I507" s="186" t="s">
        <v>122</v>
      </c>
      <c r="J507" s="191" t="s">
        <v>123</v>
      </c>
      <c r="K507" s="186" t="s">
        <v>1212</v>
      </c>
      <c r="L507" s="217" t="s">
        <v>412</v>
      </c>
      <c r="M507" s="193" t="s">
        <v>70</v>
      </c>
      <c r="N507" s="193"/>
      <c r="O507" s="193"/>
      <c r="P507" s="491"/>
      <c r="Q507" s="196" t="str">
        <f t="shared" ca="1" si="91"/>
        <v>122 Tahun 2 Bulan</v>
      </c>
      <c r="R507" s="190"/>
      <c r="S507" s="244"/>
      <c r="T507" s="198" t="str">
        <f t="shared" ca="1" si="92"/>
        <v>122Tahun</v>
      </c>
      <c r="U507" s="199" t="str">
        <f t="shared" ca="1" si="93"/>
        <v>3Bulan</v>
      </c>
      <c r="V507" s="186"/>
      <c r="W507" s="209"/>
      <c r="X507" s="217"/>
      <c r="Y507" s="190"/>
      <c r="Z507" s="207"/>
      <c r="AA507" s="243"/>
      <c r="AB507" s="193"/>
      <c r="AC507" s="190"/>
      <c r="AD507" s="190"/>
      <c r="AE507" s="190"/>
      <c r="AF507" s="190"/>
      <c r="AG507" s="190"/>
      <c r="AH507" s="190"/>
      <c r="AI507" s="190"/>
      <c r="AJ507" s="190"/>
      <c r="AK507" s="190"/>
      <c r="AL507" s="190"/>
      <c r="AM507" s="209"/>
      <c r="AN507" s="189"/>
      <c r="AO507" s="223"/>
      <c r="AP507" s="223"/>
      <c r="AQ507" s="190"/>
      <c r="AR507" s="190"/>
      <c r="AS507" s="190"/>
      <c r="AT507" s="190"/>
      <c r="AU507" s="223"/>
      <c r="AV507" s="223"/>
      <c r="AW507" s="508"/>
      <c r="AX507" s="223"/>
      <c r="AY507" s="190"/>
      <c r="AZ507" s="203"/>
      <c r="BA507" s="203"/>
      <c r="BB507" s="203"/>
      <c r="BC507" s="203"/>
      <c r="BD507" s="203"/>
      <c r="BE507" s="203"/>
      <c r="BF507" s="203"/>
      <c r="BG507" s="203"/>
      <c r="BH507" s="203"/>
      <c r="BI507" s="203"/>
      <c r="BJ507" s="203"/>
      <c r="BK507" s="203"/>
      <c r="BL507" s="203"/>
      <c r="BM507" s="203"/>
      <c r="BN507" s="203"/>
      <c r="BO507" s="203"/>
      <c r="BP507" s="203"/>
      <c r="BQ507" s="203"/>
      <c r="BR507" s="203"/>
      <c r="BS507" s="203"/>
      <c r="BT507" s="191"/>
      <c r="BU507" s="190"/>
      <c r="BV507" s="186">
        <v>0</v>
      </c>
      <c r="BW507" s="186">
        <v>0</v>
      </c>
      <c r="BX507" s="186">
        <f t="shared" si="94"/>
        <v>0</v>
      </c>
      <c r="BY507" s="263"/>
      <c r="BZ507" s="190"/>
      <c r="CA507" s="190"/>
      <c r="CB507" s="190"/>
    </row>
    <row r="508" spans="1:80" ht="15.75" customHeight="1">
      <c r="A508" s="186">
        <f t="shared" si="84"/>
        <v>496</v>
      </c>
      <c r="B508" s="187" t="s">
        <v>705</v>
      </c>
      <c r="C508" s="188" t="s">
        <v>1571</v>
      </c>
      <c r="D508" s="189" t="s">
        <v>1572</v>
      </c>
      <c r="E508" s="190" t="s">
        <v>3118</v>
      </c>
      <c r="F508" s="192" t="s">
        <v>12</v>
      </c>
      <c r="G508" s="186" t="s">
        <v>3197</v>
      </c>
      <c r="H508" s="186" t="s">
        <v>630</v>
      </c>
      <c r="I508" s="186" t="s">
        <v>176</v>
      </c>
      <c r="J508" s="192" t="s">
        <v>1213</v>
      </c>
      <c r="K508" s="191" t="s">
        <v>1212</v>
      </c>
      <c r="L508" s="217" t="s">
        <v>412</v>
      </c>
      <c r="M508" s="193" t="s">
        <v>85</v>
      </c>
      <c r="N508" s="193" t="s">
        <v>2604</v>
      </c>
      <c r="O508" s="194" t="s">
        <v>1573</v>
      </c>
      <c r="P508" s="492">
        <v>30905</v>
      </c>
      <c r="Q508" s="196" t="str">
        <f t="shared" ca="1" si="91"/>
        <v>37 Tahun 7 Bulan</v>
      </c>
      <c r="R508" s="190"/>
      <c r="S508" s="197">
        <v>43082</v>
      </c>
      <c r="T508" s="198" t="str">
        <f t="shared" ca="1" si="92"/>
        <v>4Tahun</v>
      </c>
      <c r="U508" s="199" t="str">
        <f t="shared" ca="1" si="93"/>
        <v>2Bulan</v>
      </c>
      <c r="V508" s="186"/>
      <c r="W508" s="209" t="s">
        <v>5179</v>
      </c>
      <c r="X508" s="217"/>
      <c r="Y508" s="190" t="s">
        <v>5234</v>
      </c>
      <c r="Z508" s="187" t="s">
        <v>5235</v>
      </c>
      <c r="AA508" s="251" t="s">
        <v>1574</v>
      </c>
      <c r="AB508" s="202" t="s">
        <v>76</v>
      </c>
      <c r="AC508" s="190" t="s">
        <v>2669</v>
      </c>
      <c r="AD508" s="190" t="s">
        <v>5236</v>
      </c>
      <c r="AE508" s="190"/>
      <c r="AF508" s="190"/>
      <c r="AG508" s="190"/>
      <c r="AH508" s="190"/>
      <c r="AI508" s="190"/>
      <c r="AJ508" s="190"/>
      <c r="AK508" s="190"/>
      <c r="AL508" s="190"/>
      <c r="AM508" s="187" t="s">
        <v>202</v>
      </c>
      <c r="AN508" s="189"/>
      <c r="AO508" s="193"/>
      <c r="AP508" s="193"/>
      <c r="AQ508" s="190"/>
      <c r="AR508" s="190"/>
      <c r="AS508" s="190"/>
      <c r="AT508" s="190"/>
      <c r="AU508" s="193"/>
      <c r="AV508" s="193"/>
      <c r="AW508" s="506" t="s">
        <v>1575</v>
      </c>
      <c r="AX508" s="200" t="s">
        <v>78</v>
      </c>
      <c r="AY508" s="190"/>
      <c r="AZ508" s="203"/>
      <c r="BA508" s="203"/>
      <c r="BB508" s="203"/>
      <c r="BC508" s="203"/>
      <c r="BD508" s="203"/>
      <c r="BE508" s="203"/>
      <c r="BF508" s="203"/>
      <c r="BG508" s="203"/>
      <c r="BH508" s="203"/>
      <c r="BI508" s="203"/>
      <c r="BJ508" s="203"/>
      <c r="BK508" s="203"/>
      <c r="BL508" s="203"/>
      <c r="BM508" s="203"/>
      <c r="BN508" s="203"/>
      <c r="BO508" s="203"/>
      <c r="BP508" s="203"/>
      <c r="BQ508" s="203"/>
      <c r="BR508" s="203"/>
      <c r="BS508" s="203"/>
      <c r="BT508" s="202"/>
      <c r="BU508" s="190"/>
      <c r="BV508" s="186">
        <v>12</v>
      </c>
      <c r="BW508" s="186">
        <v>2</v>
      </c>
      <c r="BX508" s="186">
        <f t="shared" si="94"/>
        <v>10</v>
      </c>
      <c r="BY508" s="186">
        <v>12</v>
      </c>
      <c r="BZ508" s="190"/>
      <c r="CA508" s="190"/>
      <c r="CB508" s="190"/>
    </row>
    <row r="509" spans="1:80" ht="15.75" customHeight="1">
      <c r="A509" s="186">
        <f t="shared" si="84"/>
        <v>497</v>
      </c>
      <c r="B509" s="187" t="s">
        <v>705</v>
      </c>
      <c r="C509" s="188" t="s">
        <v>1670</v>
      </c>
      <c r="D509" s="189" t="s">
        <v>1671</v>
      </c>
      <c r="E509" s="190" t="s">
        <v>1671</v>
      </c>
      <c r="F509" s="192" t="s">
        <v>12</v>
      </c>
      <c r="G509" s="186" t="s">
        <v>3197</v>
      </c>
      <c r="H509" s="186" t="s">
        <v>630</v>
      </c>
      <c r="I509" s="186" t="s">
        <v>176</v>
      </c>
      <c r="J509" s="192" t="s">
        <v>1213</v>
      </c>
      <c r="K509" s="191" t="s">
        <v>1212</v>
      </c>
      <c r="L509" s="217" t="s">
        <v>412</v>
      </c>
      <c r="M509" s="193" t="s">
        <v>85</v>
      </c>
      <c r="N509" s="193" t="s">
        <v>110</v>
      </c>
      <c r="O509" s="194" t="s">
        <v>579</v>
      </c>
      <c r="P509" s="492">
        <v>34155</v>
      </c>
      <c r="Q509" s="196" t="str">
        <f t="shared" ca="1" si="91"/>
        <v>28 Tahun 8 Bulan</v>
      </c>
      <c r="R509" s="190"/>
      <c r="S509" s="197">
        <v>35431</v>
      </c>
      <c r="T509" s="198" t="str">
        <f t="shared" ca="1" si="92"/>
        <v>25Tahun</v>
      </c>
      <c r="U509" s="199" t="str">
        <f t="shared" ca="1" si="93"/>
        <v>2Bulan</v>
      </c>
      <c r="V509" s="186"/>
      <c r="W509" s="209" t="s">
        <v>5179</v>
      </c>
      <c r="X509" s="217"/>
      <c r="Y509" s="190" t="s">
        <v>5224</v>
      </c>
      <c r="Z509" s="187" t="s">
        <v>1672</v>
      </c>
      <c r="AA509" s="251" t="s">
        <v>1673</v>
      </c>
      <c r="AB509" s="202" t="s">
        <v>76</v>
      </c>
      <c r="AC509" s="190" t="s">
        <v>5225</v>
      </c>
      <c r="AD509" s="219">
        <v>26608</v>
      </c>
      <c r="AE509" s="190" t="s">
        <v>5226</v>
      </c>
      <c r="AF509" s="219">
        <v>37456</v>
      </c>
      <c r="AG509" s="190" t="s">
        <v>5227</v>
      </c>
      <c r="AH509" s="219">
        <v>39086</v>
      </c>
      <c r="AI509" s="190"/>
      <c r="AJ509" s="190"/>
      <c r="AK509" s="190"/>
      <c r="AL509" s="190"/>
      <c r="AM509" s="187" t="s">
        <v>202</v>
      </c>
      <c r="AN509" s="189" t="s">
        <v>5228</v>
      </c>
      <c r="AO509" s="193" t="s">
        <v>5229</v>
      </c>
      <c r="AP509" s="193"/>
      <c r="AQ509" s="190"/>
      <c r="AR509" s="190"/>
      <c r="AS509" s="190"/>
      <c r="AT509" s="190"/>
      <c r="AU509" s="193"/>
      <c r="AV509" s="193"/>
      <c r="AW509" s="506" t="s">
        <v>1674</v>
      </c>
      <c r="AX509" s="200" t="s">
        <v>78</v>
      </c>
      <c r="AY509" s="190"/>
      <c r="AZ509" s="203"/>
      <c r="BA509" s="203"/>
      <c r="BB509" s="203"/>
      <c r="BC509" s="203"/>
      <c r="BD509" s="203"/>
      <c r="BE509" s="203"/>
      <c r="BF509" s="203"/>
      <c r="BG509" s="203"/>
      <c r="BH509" s="203"/>
      <c r="BI509" s="203"/>
      <c r="BJ509" s="203"/>
      <c r="BK509" s="203"/>
      <c r="BL509" s="203"/>
      <c r="BM509" s="203"/>
      <c r="BN509" s="203"/>
      <c r="BO509" s="203"/>
      <c r="BP509" s="203"/>
      <c r="BQ509" s="203"/>
      <c r="BR509" s="203"/>
      <c r="BS509" s="203"/>
      <c r="BT509" s="202"/>
      <c r="BU509" s="190"/>
      <c r="BV509" s="186">
        <v>12</v>
      </c>
      <c r="BW509" s="186">
        <v>0</v>
      </c>
      <c r="BX509" s="186">
        <f t="shared" si="94"/>
        <v>12</v>
      </c>
      <c r="BY509" s="186">
        <v>12</v>
      </c>
      <c r="BZ509" s="190"/>
      <c r="CA509" s="190"/>
      <c r="CB509" s="190"/>
    </row>
    <row r="510" spans="1:80" ht="15.75" customHeight="1">
      <c r="A510" s="186">
        <f t="shared" si="84"/>
        <v>498</v>
      </c>
      <c r="B510" s="187" t="s">
        <v>705</v>
      </c>
      <c r="C510" s="574" t="s">
        <v>367</v>
      </c>
      <c r="D510" s="189" t="s">
        <v>2259</v>
      </c>
      <c r="E510" s="190" t="s">
        <v>2657</v>
      </c>
      <c r="F510" s="192" t="s">
        <v>12</v>
      </c>
      <c r="G510" s="186" t="s">
        <v>3197</v>
      </c>
      <c r="H510" s="186" t="s">
        <v>630</v>
      </c>
      <c r="I510" s="186" t="s">
        <v>176</v>
      </c>
      <c r="J510" s="186" t="s">
        <v>1213</v>
      </c>
      <c r="K510" s="191" t="s">
        <v>1212</v>
      </c>
      <c r="L510" s="217" t="s">
        <v>412</v>
      </c>
      <c r="M510" s="202" t="s">
        <v>85</v>
      </c>
      <c r="N510" s="193" t="s">
        <v>2604</v>
      </c>
      <c r="O510" s="193" t="s">
        <v>5237</v>
      </c>
      <c r="P510" s="491">
        <v>36286</v>
      </c>
      <c r="Q510" s="196" t="str">
        <f t="shared" ca="1" si="91"/>
        <v>22 Tahun 10 Bulan</v>
      </c>
      <c r="R510" s="190"/>
      <c r="S510" s="399">
        <v>43087</v>
      </c>
      <c r="T510" s="198" t="str">
        <f t="shared" ca="1" si="92"/>
        <v>4Tahun</v>
      </c>
      <c r="U510" s="199" t="str">
        <f t="shared" ca="1" si="93"/>
        <v>2Bulan</v>
      </c>
      <c r="V510" s="186"/>
      <c r="W510" s="209" t="s">
        <v>5179</v>
      </c>
      <c r="X510" s="217"/>
      <c r="Y510" s="190" t="s">
        <v>5238</v>
      </c>
      <c r="Z510" s="207" t="s">
        <v>5239</v>
      </c>
      <c r="AA510" s="201" t="s">
        <v>5240</v>
      </c>
      <c r="AB510" s="193" t="s">
        <v>76</v>
      </c>
      <c r="AC510" s="190"/>
      <c r="AD510" s="190"/>
      <c r="AE510" s="190"/>
      <c r="AF510" s="190"/>
      <c r="AG510" s="190"/>
      <c r="AH510" s="190"/>
      <c r="AI510" s="190"/>
      <c r="AJ510" s="190"/>
      <c r="AK510" s="190"/>
      <c r="AL510" s="190"/>
      <c r="AM510" s="209"/>
      <c r="AN510" s="189" t="s">
        <v>5241</v>
      </c>
      <c r="AO510" s="223" t="s">
        <v>4583</v>
      </c>
      <c r="AP510" s="223"/>
      <c r="AQ510" s="190"/>
      <c r="AR510" s="190"/>
      <c r="AS510" s="190"/>
      <c r="AT510" s="190"/>
      <c r="AU510" s="223"/>
      <c r="AV510" s="223"/>
      <c r="AW510" s="508"/>
      <c r="AX510" s="223"/>
      <c r="AY510" s="190"/>
      <c r="AZ510" s="203"/>
      <c r="BA510" s="203"/>
      <c r="BB510" s="203"/>
      <c r="BC510" s="203"/>
      <c r="BD510" s="203"/>
      <c r="BE510" s="203"/>
      <c r="BF510" s="203"/>
      <c r="BG510" s="203"/>
      <c r="BH510" s="203"/>
      <c r="BI510" s="203"/>
      <c r="BJ510" s="203"/>
      <c r="BK510" s="203"/>
      <c r="BL510" s="203"/>
      <c r="BM510" s="203"/>
      <c r="BN510" s="203"/>
      <c r="BO510" s="203"/>
      <c r="BP510" s="203"/>
      <c r="BQ510" s="203"/>
      <c r="BR510" s="203"/>
      <c r="BS510" s="203"/>
      <c r="BT510" s="191"/>
      <c r="BU510" s="190"/>
      <c r="BV510" s="186">
        <v>0</v>
      </c>
      <c r="BW510" s="186">
        <v>1</v>
      </c>
      <c r="BX510" s="186">
        <f t="shared" si="94"/>
        <v>-1</v>
      </c>
      <c r="BY510" s="263"/>
      <c r="BZ510" s="190"/>
      <c r="CA510" s="190"/>
      <c r="CB510" s="190"/>
    </row>
    <row r="511" spans="1:80" ht="15.75" customHeight="1">
      <c r="A511" s="186">
        <f t="shared" si="84"/>
        <v>499</v>
      </c>
      <c r="B511" s="187" t="s">
        <v>705</v>
      </c>
      <c r="C511" s="188" t="s">
        <v>706</v>
      </c>
      <c r="D511" s="189" t="s">
        <v>707</v>
      </c>
      <c r="E511" s="190" t="s">
        <v>3560</v>
      </c>
      <c r="F511" s="191" t="s">
        <v>12</v>
      </c>
      <c r="G511" s="186" t="s">
        <v>3197</v>
      </c>
      <c r="H511" s="186" t="s">
        <v>209</v>
      </c>
      <c r="I511" s="186" t="s">
        <v>176</v>
      </c>
      <c r="J511" s="192" t="s">
        <v>209</v>
      </c>
      <c r="K511" s="192" t="s">
        <v>1212</v>
      </c>
      <c r="L511" s="217" t="s">
        <v>412</v>
      </c>
      <c r="M511" s="202" t="s">
        <v>70</v>
      </c>
      <c r="N511" s="193" t="s">
        <v>71</v>
      </c>
      <c r="O511" s="194" t="s">
        <v>708</v>
      </c>
      <c r="P511" s="492">
        <v>28305</v>
      </c>
      <c r="Q511" s="196" t="str">
        <f t="shared" ca="1" si="91"/>
        <v>44 Tahun 8 Bulan</v>
      </c>
      <c r="R511" s="190"/>
      <c r="S511" s="197">
        <v>37968</v>
      </c>
      <c r="T511" s="198" t="str">
        <f t="shared" ca="1" si="92"/>
        <v>18Tahun</v>
      </c>
      <c r="U511" s="199" t="str">
        <f t="shared" ca="1" si="93"/>
        <v>3Bulan</v>
      </c>
      <c r="V511" s="186"/>
      <c r="W511" s="209" t="s">
        <v>5179</v>
      </c>
      <c r="X511" s="217"/>
      <c r="Y511" s="190"/>
      <c r="Z511" s="187" t="s">
        <v>709</v>
      </c>
      <c r="AA511" s="201" t="s">
        <v>710</v>
      </c>
      <c r="AB511" s="202" t="s">
        <v>76</v>
      </c>
      <c r="AC511" s="190" t="s">
        <v>5230</v>
      </c>
      <c r="AD511" s="219">
        <v>29941</v>
      </c>
      <c r="AE511" s="190" t="s">
        <v>5231</v>
      </c>
      <c r="AF511" s="219">
        <v>40379</v>
      </c>
      <c r="AG511" s="190"/>
      <c r="AH511" s="190"/>
      <c r="AI511" s="190"/>
      <c r="AJ511" s="190"/>
      <c r="AK511" s="190"/>
      <c r="AL511" s="190"/>
      <c r="AM511" s="187" t="s">
        <v>202</v>
      </c>
      <c r="AN511" s="189" t="s">
        <v>5232</v>
      </c>
      <c r="AO511" s="193" t="s">
        <v>5233</v>
      </c>
      <c r="AP511" s="193"/>
      <c r="AQ511" s="190"/>
      <c r="AR511" s="190"/>
      <c r="AS511" s="190"/>
      <c r="AT511" s="190"/>
      <c r="AU511" s="193"/>
      <c r="AV511" s="193"/>
      <c r="AW511" s="506" t="s">
        <v>711</v>
      </c>
      <c r="AX511" s="200" t="s">
        <v>712</v>
      </c>
      <c r="AY511" s="190"/>
      <c r="AZ511" s="203"/>
      <c r="BA511" s="203"/>
      <c r="BB511" s="203"/>
      <c r="BC511" s="203"/>
      <c r="BD511" s="203"/>
      <c r="BE511" s="203"/>
      <c r="BF511" s="203"/>
      <c r="BG511" s="203"/>
      <c r="BH511" s="203"/>
      <c r="BI511" s="203"/>
      <c r="BJ511" s="203"/>
      <c r="BK511" s="203"/>
      <c r="BL511" s="203"/>
      <c r="BM511" s="203"/>
      <c r="BN511" s="203"/>
      <c r="BO511" s="203"/>
      <c r="BP511" s="203"/>
      <c r="BQ511" s="203"/>
      <c r="BR511" s="203"/>
      <c r="BS511" s="203"/>
      <c r="BT511" s="202"/>
      <c r="BU511" s="190"/>
      <c r="BV511" s="186">
        <v>12</v>
      </c>
      <c r="BW511" s="186">
        <v>5</v>
      </c>
      <c r="BX511" s="186">
        <f t="shared" si="94"/>
        <v>7</v>
      </c>
      <c r="BY511" s="186">
        <v>12</v>
      </c>
      <c r="BZ511" s="190"/>
      <c r="CA511" s="190"/>
      <c r="CB511" s="190"/>
    </row>
    <row r="512" spans="1:80" ht="15.75" customHeight="1">
      <c r="A512" s="186">
        <f t="shared" si="84"/>
        <v>500</v>
      </c>
      <c r="B512" s="187" t="s">
        <v>882</v>
      </c>
      <c r="C512" s="188" t="s">
        <v>883</v>
      </c>
      <c r="D512" s="189" t="s">
        <v>884</v>
      </c>
      <c r="E512" s="190" t="s">
        <v>3561</v>
      </c>
      <c r="F512" s="192" t="s">
        <v>12</v>
      </c>
      <c r="G512" s="186" t="s">
        <v>3198</v>
      </c>
      <c r="H512" s="186" t="s">
        <v>82</v>
      </c>
      <c r="I512" s="191" t="s">
        <v>83</v>
      </c>
      <c r="J512" s="192" t="s">
        <v>802</v>
      </c>
      <c r="K512" s="186" t="s">
        <v>5003</v>
      </c>
      <c r="L512" s="190"/>
      <c r="M512" s="193" t="s">
        <v>70</v>
      </c>
      <c r="N512" s="188" t="s">
        <v>280</v>
      </c>
      <c r="O512" s="194" t="s">
        <v>87</v>
      </c>
      <c r="P512" s="492">
        <v>32533</v>
      </c>
      <c r="Q512" s="196" t="str">
        <f t="shared" ca="1" si="91"/>
        <v>33 Tahun 1 Bulan</v>
      </c>
      <c r="R512" s="190"/>
      <c r="S512" s="197">
        <v>42156</v>
      </c>
      <c r="T512" s="198" t="str">
        <f t="shared" ca="1" si="92"/>
        <v>6Tahun</v>
      </c>
      <c r="U512" s="199" t="str">
        <f t="shared" ca="1" si="93"/>
        <v>9Bulan</v>
      </c>
      <c r="V512" s="186"/>
      <c r="W512" s="200" t="s">
        <v>111</v>
      </c>
      <c r="X512" s="217"/>
      <c r="Y512" s="190"/>
      <c r="Z512" s="187" t="s">
        <v>885</v>
      </c>
      <c r="AA512" s="201" t="s">
        <v>886</v>
      </c>
      <c r="AB512" s="202" t="s">
        <v>114</v>
      </c>
      <c r="AC512" s="190"/>
      <c r="AD512" s="190"/>
      <c r="AE512" s="190"/>
      <c r="AF512" s="190"/>
      <c r="AG512" s="190"/>
      <c r="AH512" s="190"/>
      <c r="AI512" s="190"/>
      <c r="AJ512" s="190"/>
      <c r="AK512" s="190"/>
      <c r="AL512" s="190"/>
      <c r="AM512" s="187" t="s">
        <v>3014</v>
      </c>
      <c r="AN512" s="189"/>
      <c r="AO512" s="193"/>
      <c r="AP512" s="193"/>
      <c r="AQ512" s="190"/>
      <c r="AR512" s="190"/>
      <c r="AS512" s="190"/>
      <c r="AT512" s="190"/>
      <c r="AU512" s="193"/>
      <c r="AV512" s="193"/>
      <c r="AW512" s="506" t="s">
        <v>887</v>
      </c>
      <c r="AX512" s="200" t="s">
        <v>888</v>
      </c>
      <c r="AY512" s="190"/>
      <c r="AZ512" s="203"/>
      <c r="BA512" s="203"/>
      <c r="BB512" s="203"/>
      <c r="BC512" s="203"/>
      <c r="BD512" s="203"/>
      <c r="BE512" s="203"/>
      <c r="BF512" s="203"/>
      <c r="BG512" s="203"/>
      <c r="BH512" s="203"/>
      <c r="BI512" s="203"/>
      <c r="BJ512" s="203"/>
      <c r="BK512" s="203"/>
      <c r="BL512" s="203"/>
      <c r="BM512" s="203"/>
      <c r="BN512" s="203"/>
      <c r="BO512" s="203"/>
      <c r="BP512" s="203"/>
      <c r="BQ512" s="203"/>
      <c r="BR512" s="203"/>
      <c r="BS512" s="203"/>
      <c r="BT512" s="202"/>
      <c r="BU512" s="190"/>
      <c r="BV512" s="186">
        <v>12</v>
      </c>
      <c r="BW512" s="186">
        <v>0</v>
      </c>
      <c r="BX512" s="186">
        <f t="shared" si="94"/>
        <v>12</v>
      </c>
      <c r="BY512" s="186">
        <v>12</v>
      </c>
      <c r="BZ512" s="190"/>
      <c r="CA512" s="190"/>
      <c r="CB512" s="190"/>
    </row>
    <row r="513" spans="1:80" ht="13.5" customHeight="1">
      <c r="A513" s="186">
        <f t="shared" si="84"/>
        <v>501</v>
      </c>
      <c r="B513" s="187" t="s">
        <v>882</v>
      </c>
      <c r="C513" s="188" t="s">
        <v>819</v>
      </c>
      <c r="D513" s="189" t="s">
        <v>820</v>
      </c>
      <c r="E513" s="190" t="s">
        <v>1844</v>
      </c>
      <c r="F513" s="191" t="s">
        <v>66</v>
      </c>
      <c r="G513" s="186" t="s">
        <v>3200</v>
      </c>
      <c r="H513" s="186" t="s">
        <v>82</v>
      </c>
      <c r="I513" s="191" t="s">
        <v>83</v>
      </c>
      <c r="J513" s="191" t="s">
        <v>84</v>
      </c>
      <c r="K513" s="191"/>
      <c r="L513" s="190"/>
      <c r="M513" s="193" t="s">
        <v>85</v>
      </c>
      <c r="N513" s="188" t="s">
        <v>280</v>
      </c>
      <c r="O513" s="194" t="s">
        <v>821</v>
      </c>
      <c r="P513" s="492">
        <v>35459</v>
      </c>
      <c r="Q513" s="196" t="str">
        <f t="shared" ca="1" si="91"/>
        <v>25 Tahun 1 Bulan</v>
      </c>
      <c r="R513" s="190"/>
      <c r="S513" s="197">
        <v>43346</v>
      </c>
      <c r="T513" s="198" t="str">
        <f t="shared" ca="1" si="92"/>
        <v>3Tahun</v>
      </c>
      <c r="U513" s="199" t="str">
        <f t="shared" ca="1" si="93"/>
        <v>6Bulan</v>
      </c>
      <c r="V513" s="186" t="s">
        <v>73</v>
      </c>
      <c r="W513" s="200" t="s">
        <v>251</v>
      </c>
      <c r="X513" s="217"/>
      <c r="Y513" s="190"/>
      <c r="Z513" s="187" t="s">
        <v>822</v>
      </c>
      <c r="AA513" s="201" t="s">
        <v>823</v>
      </c>
      <c r="AB513" s="202" t="s">
        <v>76</v>
      </c>
      <c r="AC513" s="190"/>
      <c r="AD513" s="190"/>
      <c r="AE513" s="190"/>
      <c r="AF513" s="190"/>
      <c r="AG513" s="190"/>
      <c r="AH513" s="190"/>
      <c r="AI513" s="190"/>
      <c r="AJ513" s="190"/>
      <c r="AK513" s="190"/>
      <c r="AL513" s="190"/>
      <c r="AM513" s="229" t="s">
        <v>2467</v>
      </c>
      <c r="AN513" s="189"/>
      <c r="AO513" s="193"/>
      <c r="AP513" s="193"/>
      <c r="AQ513" s="190"/>
      <c r="AR513" s="190"/>
      <c r="AS513" s="190"/>
      <c r="AT513" s="190"/>
      <c r="AU513" s="188" t="s">
        <v>2787</v>
      </c>
      <c r="AV513" s="193"/>
      <c r="AW513" s="506" t="s">
        <v>825</v>
      </c>
      <c r="AX513" s="200" t="s">
        <v>826</v>
      </c>
      <c r="AY513" s="190"/>
      <c r="AZ513" s="203"/>
      <c r="BA513" s="203"/>
      <c r="BB513" s="203"/>
      <c r="BC513" s="203"/>
      <c r="BD513" s="203"/>
      <c r="BE513" s="203"/>
      <c r="BF513" s="203"/>
      <c r="BG513" s="203"/>
      <c r="BH513" s="203"/>
      <c r="BI513" s="203"/>
      <c r="BJ513" s="203"/>
      <c r="BK513" s="203"/>
      <c r="BL513" s="203"/>
      <c r="BM513" s="203"/>
      <c r="BN513" s="203"/>
      <c r="BO513" s="203"/>
      <c r="BP513" s="203"/>
      <c r="BQ513" s="203"/>
      <c r="BR513" s="203"/>
      <c r="BS513" s="203"/>
      <c r="BT513" s="202"/>
      <c r="BU513" s="190"/>
      <c r="BV513" s="186">
        <v>12</v>
      </c>
      <c r="BW513" s="186">
        <v>0.5</v>
      </c>
      <c r="BX513" s="186">
        <f t="shared" si="94"/>
        <v>11.5</v>
      </c>
      <c r="BY513" s="186">
        <v>12</v>
      </c>
      <c r="BZ513" s="190"/>
      <c r="CA513" s="190"/>
      <c r="CB513" s="190"/>
    </row>
    <row r="514" spans="1:80" ht="15.75" customHeight="1">
      <c r="A514" s="186">
        <f t="shared" si="84"/>
        <v>502</v>
      </c>
      <c r="B514" s="189" t="s">
        <v>1613</v>
      </c>
      <c r="C514" s="144" t="s">
        <v>2362</v>
      </c>
      <c r="D514" s="189" t="s">
        <v>2363</v>
      </c>
      <c r="E514" s="190" t="s">
        <v>2364</v>
      </c>
      <c r="F514" s="191" t="s">
        <v>12</v>
      </c>
      <c r="G514" s="186" t="s">
        <v>2366</v>
      </c>
      <c r="H514" s="193" t="s">
        <v>2365</v>
      </c>
      <c r="I514" s="193" t="s">
        <v>2365</v>
      </c>
      <c r="J514" s="193" t="s">
        <v>2365</v>
      </c>
      <c r="K514" s="193" t="s">
        <v>1212</v>
      </c>
      <c r="L514" s="190" t="s">
        <v>412</v>
      </c>
      <c r="M514" s="202" t="s">
        <v>70</v>
      </c>
      <c r="N514" s="212" t="s">
        <v>2604</v>
      </c>
      <c r="O514" s="193" t="s">
        <v>2367</v>
      </c>
      <c r="P514" s="491">
        <v>33383</v>
      </c>
      <c r="Q514" s="196" t="str">
        <f t="shared" ca="1" si="91"/>
        <v>30 Tahun 9 Bulan</v>
      </c>
      <c r="R514" s="222">
        <v>44256</v>
      </c>
      <c r="S514" s="222">
        <v>44256</v>
      </c>
      <c r="T514" s="198" t="str">
        <f t="shared" ca="1" si="92"/>
        <v>1Tahun</v>
      </c>
      <c r="U514" s="199" t="str">
        <f t="shared" ca="1" si="93"/>
        <v>0Bulan</v>
      </c>
      <c r="V514" s="186" t="s">
        <v>73</v>
      </c>
      <c r="W514" s="209" t="s">
        <v>111</v>
      </c>
      <c r="X514" s="217" t="s">
        <v>412</v>
      </c>
      <c r="Y514" s="190" t="s">
        <v>2368</v>
      </c>
      <c r="Z514" s="316" t="s">
        <v>2369</v>
      </c>
      <c r="AA514" s="201" t="s">
        <v>2370</v>
      </c>
      <c r="AB514" s="193" t="s">
        <v>76</v>
      </c>
      <c r="AC514" s="190" t="s">
        <v>412</v>
      </c>
      <c r="AD514" s="190" t="s">
        <v>412</v>
      </c>
      <c r="AE514" s="190" t="s">
        <v>412</v>
      </c>
      <c r="AF514" s="190" t="s">
        <v>412</v>
      </c>
      <c r="AG514" s="190" t="s">
        <v>412</v>
      </c>
      <c r="AH514" s="190" t="s">
        <v>412</v>
      </c>
      <c r="AI514" s="190" t="s">
        <v>412</v>
      </c>
      <c r="AJ514" s="190" t="s">
        <v>412</v>
      </c>
      <c r="AK514" s="190" t="s">
        <v>412</v>
      </c>
      <c r="AL514" s="190" t="s">
        <v>412</v>
      </c>
      <c r="AM514" s="229" t="s">
        <v>2565</v>
      </c>
      <c r="AN514" s="189" t="s">
        <v>2371</v>
      </c>
      <c r="AO514" s="223" t="s">
        <v>412</v>
      </c>
      <c r="AP514" s="223" t="s">
        <v>2372</v>
      </c>
      <c r="AQ514" s="190" t="s">
        <v>412</v>
      </c>
      <c r="AR514" s="190" t="s">
        <v>412</v>
      </c>
      <c r="AS514" s="190" t="s">
        <v>412</v>
      </c>
      <c r="AT514" s="190" t="s">
        <v>412</v>
      </c>
      <c r="AU514" s="190" t="s">
        <v>412</v>
      </c>
      <c r="AV514" s="223" t="s">
        <v>412</v>
      </c>
      <c r="AW514" s="506" t="s">
        <v>2373</v>
      </c>
      <c r="AX514" s="200" t="s">
        <v>2374</v>
      </c>
      <c r="AY514" s="190" t="s">
        <v>412</v>
      </c>
      <c r="AZ514" s="203"/>
      <c r="BA514" s="203"/>
      <c r="BB514" s="203"/>
      <c r="BC514" s="203"/>
      <c r="BD514" s="203"/>
      <c r="BE514" s="203"/>
      <c r="BF514" s="203"/>
      <c r="BG514" s="203"/>
      <c r="BH514" s="203"/>
      <c r="BI514" s="203"/>
      <c r="BJ514" s="203"/>
      <c r="BK514" s="203"/>
      <c r="BL514" s="203"/>
      <c r="BM514" s="203"/>
      <c r="BN514" s="203"/>
      <c r="BO514" s="203"/>
      <c r="BP514" s="203"/>
      <c r="BQ514" s="203"/>
      <c r="BR514" s="203"/>
      <c r="BS514" s="203"/>
      <c r="BT514" s="211" t="s">
        <v>2375</v>
      </c>
      <c r="BU514" s="190"/>
      <c r="BV514" s="186">
        <v>0</v>
      </c>
      <c r="BW514" s="186">
        <v>0</v>
      </c>
      <c r="BX514" s="186">
        <f t="shared" si="94"/>
        <v>0</v>
      </c>
      <c r="BY514" s="186">
        <v>10</v>
      </c>
      <c r="BZ514" s="190"/>
      <c r="CA514" s="190"/>
      <c r="CB514" s="190"/>
    </row>
    <row r="515" spans="1:80" ht="15.75" customHeight="1">
      <c r="A515" s="186">
        <f t="shared" si="84"/>
        <v>503</v>
      </c>
      <c r="B515" s="189" t="s">
        <v>1613</v>
      </c>
      <c r="C515" s="144" t="s">
        <v>1614</v>
      </c>
      <c r="D515" s="189" t="s">
        <v>1615</v>
      </c>
      <c r="E515" s="190" t="s">
        <v>1616</v>
      </c>
      <c r="F515" s="191" t="s">
        <v>12</v>
      </c>
      <c r="G515" s="186" t="s">
        <v>2366</v>
      </c>
      <c r="H515" s="186" t="s">
        <v>1617</v>
      </c>
      <c r="I515" s="202" t="s">
        <v>176</v>
      </c>
      <c r="J515" s="191" t="s">
        <v>1617</v>
      </c>
      <c r="K515" s="191"/>
      <c r="L515" s="190" t="s">
        <v>174</v>
      </c>
      <c r="M515" s="193" t="s">
        <v>85</v>
      </c>
      <c r="N515" s="212" t="s">
        <v>2604</v>
      </c>
      <c r="O515" s="194" t="s">
        <v>1004</v>
      </c>
      <c r="P515" s="492">
        <v>36155</v>
      </c>
      <c r="Q515" s="196" t="str">
        <f t="shared" ca="1" si="91"/>
        <v>23 Tahun 2 Bulan</v>
      </c>
      <c r="R515" s="206">
        <v>44215</v>
      </c>
      <c r="S515" s="206">
        <v>44215</v>
      </c>
      <c r="T515" s="198" t="str">
        <f t="shared" ca="1" si="92"/>
        <v>1Tahun</v>
      </c>
      <c r="U515" s="199" t="str">
        <f t="shared" ca="1" si="93"/>
        <v>1Bulan</v>
      </c>
      <c r="V515" s="186" t="s">
        <v>73</v>
      </c>
      <c r="W515" s="189" t="s">
        <v>1618</v>
      </c>
      <c r="X515" s="217" t="s">
        <v>412</v>
      </c>
      <c r="Y515" s="190" t="s">
        <v>1619</v>
      </c>
      <c r="Z515" s="207" t="s">
        <v>1620</v>
      </c>
      <c r="AA515" s="208" t="s">
        <v>1621</v>
      </c>
      <c r="AB515" s="191" t="s">
        <v>76</v>
      </c>
      <c r="AC515" s="190" t="s">
        <v>412</v>
      </c>
      <c r="AD515" s="190" t="s">
        <v>412</v>
      </c>
      <c r="AE515" s="190" t="s">
        <v>412</v>
      </c>
      <c r="AF515" s="190" t="s">
        <v>412</v>
      </c>
      <c r="AG515" s="190" t="s">
        <v>412</v>
      </c>
      <c r="AH515" s="190" t="s">
        <v>412</v>
      </c>
      <c r="AI515" s="190" t="s">
        <v>412</v>
      </c>
      <c r="AJ515" s="190" t="s">
        <v>412</v>
      </c>
      <c r="AK515" s="190" t="s">
        <v>412</v>
      </c>
      <c r="AL515" s="190" t="s">
        <v>412</v>
      </c>
      <c r="AM515" s="229" t="s">
        <v>2566</v>
      </c>
      <c r="AN515" s="189" t="s">
        <v>1622</v>
      </c>
      <c r="AO515" s="193" t="s">
        <v>1623</v>
      </c>
      <c r="AP515" s="193" t="s">
        <v>1624</v>
      </c>
      <c r="AQ515" s="190" t="s">
        <v>412</v>
      </c>
      <c r="AR515" s="190" t="s">
        <v>412</v>
      </c>
      <c r="AS515" s="190" t="s">
        <v>412</v>
      </c>
      <c r="AT515" s="190"/>
      <c r="AU515" s="193"/>
      <c r="AV515" s="188" t="s">
        <v>1625</v>
      </c>
      <c r="AW515" s="505" t="s">
        <v>1626</v>
      </c>
      <c r="AX515" s="189" t="s">
        <v>1627</v>
      </c>
      <c r="AY515" s="190" t="s">
        <v>412</v>
      </c>
      <c r="AZ515" s="203">
        <v>2500000</v>
      </c>
      <c r="BA515" s="203"/>
      <c r="BB515" s="203">
        <v>200000</v>
      </c>
      <c r="BC515" s="203"/>
      <c r="BD515" s="203"/>
      <c r="BE515" s="203"/>
      <c r="BF515" s="203"/>
      <c r="BG515" s="203">
        <v>200000</v>
      </c>
      <c r="BH515" s="203"/>
      <c r="BI515" s="203"/>
      <c r="BJ515" s="203"/>
      <c r="BK515" s="203"/>
      <c r="BL515" s="203"/>
      <c r="BM515" s="203"/>
      <c r="BN515" s="203"/>
      <c r="BO515" s="203"/>
      <c r="BP515" s="203"/>
      <c r="BQ515" s="203"/>
      <c r="BR515" s="203"/>
      <c r="BS515" s="203"/>
      <c r="BT515" s="211" t="s">
        <v>1628</v>
      </c>
      <c r="BU515" s="190"/>
      <c r="BV515" s="186">
        <v>0</v>
      </c>
      <c r="BW515" s="186">
        <v>0</v>
      </c>
      <c r="BX515" s="186">
        <f t="shared" si="94"/>
        <v>0</v>
      </c>
      <c r="BY515" s="186">
        <v>12</v>
      </c>
      <c r="BZ515" s="190"/>
      <c r="CA515" s="190"/>
      <c r="CB515" s="190"/>
    </row>
    <row r="516" spans="1:80" ht="15.75" customHeight="1">
      <c r="A516" s="186">
        <f t="shared" si="84"/>
        <v>504</v>
      </c>
      <c r="B516" s="189" t="s">
        <v>5249</v>
      </c>
      <c r="C516" s="228" t="s">
        <v>5332</v>
      </c>
      <c r="D516" s="189" t="s">
        <v>5250</v>
      </c>
      <c r="E516" s="190" t="s">
        <v>5251</v>
      </c>
      <c r="F516" s="191" t="s">
        <v>12</v>
      </c>
      <c r="G516" s="186"/>
      <c r="H516" s="186" t="s">
        <v>3256</v>
      </c>
      <c r="I516" s="202" t="s">
        <v>5249</v>
      </c>
      <c r="J516" s="191" t="s">
        <v>3256</v>
      </c>
      <c r="K516" s="191"/>
      <c r="L516" s="190"/>
      <c r="M516" s="193" t="s">
        <v>70</v>
      </c>
      <c r="N516" s="212" t="s">
        <v>110</v>
      </c>
      <c r="O516" s="194" t="s">
        <v>87</v>
      </c>
      <c r="P516" s="492">
        <v>29325</v>
      </c>
      <c r="Q516" s="196" t="str">
        <f t="shared" ca="1" si="91"/>
        <v>41 Tahun 10 Bulan</v>
      </c>
      <c r="R516" s="206"/>
      <c r="S516" s="206">
        <v>44503</v>
      </c>
      <c r="T516" s="198" t="str">
        <f t="shared" ca="1" si="92"/>
        <v>0Tahun</v>
      </c>
      <c r="U516" s="199" t="str">
        <f t="shared" ca="1" si="93"/>
        <v>4Bulan</v>
      </c>
      <c r="V516" s="186" t="s">
        <v>73</v>
      </c>
      <c r="W516" s="189" t="s">
        <v>88</v>
      </c>
      <c r="X516" s="217"/>
      <c r="Y516" s="190" t="s">
        <v>5252</v>
      </c>
      <c r="Z516" s="207" t="s">
        <v>5253</v>
      </c>
      <c r="AA516" s="208" t="s">
        <v>5254</v>
      </c>
      <c r="AB516" s="191" t="s">
        <v>76</v>
      </c>
      <c r="AC516" s="190" t="s">
        <v>5255</v>
      </c>
      <c r="AD516" s="219">
        <v>29989</v>
      </c>
      <c r="AE516" s="190" t="s">
        <v>5256</v>
      </c>
      <c r="AF516" s="219">
        <v>39710</v>
      </c>
      <c r="AG516" s="190" t="s">
        <v>5257</v>
      </c>
      <c r="AH516" s="219">
        <v>43868</v>
      </c>
      <c r="AI516" s="190"/>
      <c r="AJ516" s="190"/>
      <c r="AK516" s="190"/>
      <c r="AL516" s="190"/>
      <c r="AM516" s="229"/>
      <c r="AN516" s="189" t="s">
        <v>5258</v>
      </c>
      <c r="AO516" s="193" t="s">
        <v>5259</v>
      </c>
      <c r="AP516" s="193" t="s">
        <v>5260</v>
      </c>
      <c r="AQ516" s="190"/>
      <c r="AR516" s="190"/>
      <c r="AS516" s="190"/>
      <c r="AT516" s="190"/>
      <c r="AU516" s="193"/>
      <c r="AV516" s="188"/>
      <c r="AW516" s="505" t="s">
        <v>5261</v>
      </c>
      <c r="AX516" s="187" t="s">
        <v>5262</v>
      </c>
      <c r="AY516" s="190"/>
      <c r="AZ516" s="203"/>
      <c r="BA516" s="203"/>
      <c r="BB516" s="203"/>
      <c r="BC516" s="203"/>
      <c r="BD516" s="203"/>
      <c r="BE516" s="203"/>
      <c r="BF516" s="203"/>
      <c r="BG516" s="203"/>
      <c r="BH516" s="203"/>
      <c r="BI516" s="203"/>
      <c r="BJ516" s="203"/>
      <c r="BK516" s="203"/>
      <c r="BL516" s="203"/>
      <c r="BM516" s="203"/>
      <c r="BN516" s="203"/>
      <c r="BO516" s="203"/>
      <c r="BP516" s="203"/>
      <c r="BQ516" s="203"/>
      <c r="BR516" s="203"/>
      <c r="BS516" s="203"/>
      <c r="BT516" s="211"/>
      <c r="BU516" s="190"/>
      <c r="BV516" s="186"/>
      <c r="BW516" s="186"/>
      <c r="BX516" s="186"/>
      <c r="BY516" s="186"/>
      <c r="BZ516" s="190"/>
      <c r="CA516" s="190"/>
      <c r="CB516" s="190"/>
    </row>
    <row r="517" spans="1:80" ht="13.5" customHeight="1">
      <c r="A517" s="186">
        <f t="shared" si="84"/>
        <v>505</v>
      </c>
      <c r="B517" s="189" t="s">
        <v>225</v>
      </c>
      <c r="C517" s="228" t="s">
        <v>3475</v>
      </c>
      <c r="D517" s="189" t="s">
        <v>4053</v>
      </c>
      <c r="E517" s="190" t="s">
        <v>445</v>
      </c>
      <c r="F517" s="193" t="s">
        <v>12</v>
      </c>
      <c r="G517" s="186" t="s">
        <v>3199</v>
      </c>
      <c r="H517" s="186" t="s">
        <v>9</v>
      </c>
      <c r="I517" s="186" t="s">
        <v>446</v>
      </c>
      <c r="J517" s="192" t="s">
        <v>447</v>
      </c>
      <c r="K517" s="192" t="s">
        <v>1212</v>
      </c>
      <c r="L517" s="190"/>
      <c r="M517" s="193" t="s">
        <v>85</v>
      </c>
      <c r="N517" s="220" t="s">
        <v>71</v>
      </c>
      <c r="O517" s="194" t="s">
        <v>72</v>
      </c>
      <c r="P517" s="492">
        <v>32516</v>
      </c>
      <c r="Q517" s="196" t="str">
        <f t="shared" ca="1" si="91"/>
        <v>33 Tahun 2 Bulan</v>
      </c>
      <c r="R517" s="186"/>
      <c r="S517" s="206">
        <v>42737</v>
      </c>
      <c r="T517" s="198" t="str">
        <f t="shared" ca="1" si="92"/>
        <v>5Tahun</v>
      </c>
      <c r="U517" s="199" t="str">
        <f t="shared" ca="1" si="93"/>
        <v>2Bulan</v>
      </c>
      <c r="V517" s="186"/>
      <c r="W517" s="189" t="s">
        <v>448</v>
      </c>
      <c r="X517" s="217"/>
      <c r="Y517" s="190"/>
      <c r="Z517" s="207" t="s">
        <v>449</v>
      </c>
      <c r="AA517" s="208" t="s">
        <v>450</v>
      </c>
      <c r="AB517" s="191" t="s">
        <v>451</v>
      </c>
      <c r="AC517" s="190"/>
      <c r="AD517" s="190"/>
      <c r="AE517" s="190"/>
      <c r="AF517" s="190"/>
      <c r="AG517" s="190"/>
      <c r="AH517" s="190"/>
      <c r="AI517" s="190"/>
      <c r="AJ517" s="190"/>
      <c r="AK517" s="190"/>
      <c r="AL517" s="190"/>
      <c r="AM517" s="200" t="s">
        <v>2973</v>
      </c>
      <c r="AN517" s="189"/>
      <c r="AO517" s="193"/>
      <c r="AP517" s="193"/>
      <c r="AQ517" s="190"/>
      <c r="AR517" s="190"/>
      <c r="AS517" s="190"/>
      <c r="AT517" s="190"/>
      <c r="AU517" s="193"/>
      <c r="AV517" s="193"/>
      <c r="AW517" s="505" t="s">
        <v>452</v>
      </c>
      <c r="AX517" s="207" t="s">
        <v>453</v>
      </c>
      <c r="AY517" s="190"/>
      <c r="AZ517" s="203"/>
      <c r="BA517" s="203"/>
      <c r="BB517" s="203"/>
      <c r="BC517" s="203"/>
      <c r="BD517" s="203"/>
      <c r="BE517" s="203"/>
      <c r="BF517" s="203"/>
      <c r="BG517" s="203"/>
      <c r="BH517" s="203"/>
      <c r="BI517" s="203"/>
      <c r="BJ517" s="203"/>
      <c r="BK517" s="203"/>
      <c r="BL517" s="203"/>
      <c r="BM517" s="203"/>
      <c r="BN517" s="203"/>
      <c r="BO517" s="203"/>
      <c r="BP517" s="203"/>
      <c r="BQ517" s="203"/>
      <c r="BR517" s="203"/>
      <c r="BS517" s="203"/>
      <c r="BT517" s="191"/>
      <c r="BU517" s="190"/>
      <c r="BV517" s="186">
        <v>12</v>
      </c>
      <c r="BW517" s="186">
        <v>0</v>
      </c>
      <c r="BX517" s="186">
        <f t="shared" si="94"/>
        <v>12</v>
      </c>
      <c r="BY517" s="186">
        <v>12</v>
      </c>
      <c r="BZ517" s="190"/>
      <c r="CA517" s="190"/>
      <c r="CB517" s="190"/>
    </row>
    <row r="518" spans="1:80" ht="13.5" customHeight="1">
      <c r="A518" s="186">
        <f t="shared" si="84"/>
        <v>506</v>
      </c>
      <c r="B518" s="189" t="s">
        <v>225</v>
      </c>
      <c r="C518" s="228" t="s">
        <v>3476</v>
      </c>
      <c r="D518" s="189" t="s">
        <v>4054</v>
      </c>
      <c r="E518" s="190" t="s">
        <v>3564</v>
      </c>
      <c r="F518" s="193" t="s">
        <v>12</v>
      </c>
      <c r="G518" s="186" t="s">
        <v>3199</v>
      </c>
      <c r="H518" s="186" t="s">
        <v>9</v>
      </c>
      <c r="I518" s="186" t="s">
        <v>446</v>
      </c>
      <c r="J518" s="192" t="s">
        <v>447</v>
      </c>
      <c r="K518" s="192" t="s">
        <v>1212</v>
      </c>
      <c r="L518" s="190"/>
      <c r="M518" s="193" t="s">
        <v>85</v>
      </c>
      <c r="N518" s="220" t="s">
        <v>71</v>
      </c>
      <c r="O518" s="194" t="s">
        <v>72</v>
      </c>
      <c r="P518" s="492">
        <v>19381</v>
      </c>
      <c r="Q518" s="196" t="str">
        <f t="shared" ca="1" si="91"/>
        <v>69 Tahun 1 Bulan</v>
      </c>
      <c r="R518" s="186"/>
      <c r="S518" s="206">
        <v>39354</v>
      </c>
      <c r="T518" s="198" t="str">
        <f t="shared" ca="1" si="92"/>
        <v>14Tahun</v>
      </c>
      <c r="U518" s="199" t="str">
        <f t="shared" ca="1" si="93"/>
        <v>5Bulan</v>
      </c>
      <c r="V518" s="186"/>
      <c r="W518" s="189" t="s">
        <v>448</v>
      </c>
      <c r="X518" s="217"/>
      <c r="Y518" s="190"/>
      <c r="Z518" s="207" t="s">
        <v>461</v>
      </c>
      <c r="AA518" s="208" t="s">
        <v>462</v>
      </c>
      <c r="AB518" s="191" t="s">
        <v>451</v>
      </c>
      <c r="AC518" s="190"/>
      <c r="AD518" s="190"/>
      <c r="AE518" s="190"/>
      <c r="AF518" s="190"/>
      <c r="AG518" s="190"/>
      <c r="AH518" s="190"/>
      <c r="AI518" s="190"/>
      <c r="AJ518" s="190"/>
      <c r="AK518" s="190"/>
      <c r="AL518" s="190"/>
      <c r="AM518" s="200" t="s">
        <v>2974</v>
      </c>
      <c r="AN518" s="189"/>
      <c r="AO518" s="193"/>
      <c r="AP518" s="193"/>
      <c r="AQ518" s="190"/>
      <c r="AR518" s="190"/>
      <c r="AS518" s="190"/>
      <c r="AT518" s="190"/>
      <c r="AU518" s="193"/>
      <c r="AV518" s="193"/>
      <c r="AW518" s="505" t="s">
        <v>463</v>
      </c>
      <c r="AX518" s="207" t="s">
        <v>464</v>
      </c>
      <c r="AY518" s="190"/>
      <c r="AZ518" s="203"/>
      <c r="BA518" s="203"/>
      <c r="BB518" s="203"/>
      <c r="BC518" s="203"/>
      <c r="BD518" s="203"/>
      <c r="BE518" s="203"/>
      <c r="BF518" s="203"/>
      <c r="BG518" s="203"/>
      <c r="BH518" s="203"/>
      <c r="BI518" s="203"/>
      <c r="BJ518" s="203"/>
      <c r="BK518" s="203"/>
      <c r="BL518" s="203"/>
      <c r="BM518" s="203"/>
      <c r="BN518" s="203"/>
      <c r="BO518" s="203"/>
      <c r="BP518" s="203"/>
      <c r="BQ518" s="203"/>
      <c r="BR518" s="203"/>
      <c r="BS518" s="203"/>
      <c r="BT518" s="191"/>
      <c r="BU518" s="190"/>
      <c r="BV518" s="186">
        <v>12</v>
      </c>
      <c r="BW518" s="186">
        <v>0</v>
      </c>
      <c r="BX518" s="186">
        <f t="shared" si="94"/>
        <v>12</v>
      </c>
      <c r="BY518" s="186">
        <v>12</v>
      </c>
      <c r="BZ518" s="190"/>
      <c r="CA518" s="190"/>
      <c r="CB518" s="190"/>
    </row>
    <row r="519" spans="1:80" ht="13.5" customHeight="1">
      <c r="A519" s="186">
        <f t="shared" si="84"/>
        <v>507</v>
      </c>
      <c r="B519" s="189" t="s">
        <v>225</v>
      </c>
      <c r="C519" s="228" t="s">
        <v>3477</v>
      </c>
      <c r="D519" s="189" t="s">
        <v>648</v>
      </c>
      <c r="E519" s="190" t="s">
        <v>2891</v>
      </c>
      <c r="F519" s="191" t="s">
        <v>12</v>
      </c>
      <c r="G519" s="186" t="s">
        <v>3199</v>
      </c>
      <c r="H519" s="186" t="s">
        <v>650</v>
      </c>
      <c r="I519" s="202" t="s">
        <v>176</v>
      </c>
      <c r="J519" s="193" t="s">
        <v>649</v>
      </c>
      <c r="K519" s="186" t="s">
        <v>1212</v>
      </c>
      <c r="L519" s="190"/>
      <c r="M519" s="202" t="s">
        <v>85</v>
      </c>
      <c r="N519" s="220" t="s">
        <v>280</v>
      </c>
      <c r="O519" s="194" t="s">
        <v>651</v>
      </c>
      <c r="P519" s="492">
        <v>28914</v>
      </c>
      <c r="Q519" s="196" t="str">
        <f t="shared" ca="1" si="91"/>
        <v>43 Tahun 0 Bulan</v>
      </c>
      <c r="R519" s="190"/>
      <c r="S519" s="206">
        <v>43602</v>
      </c>
      <c r="T519" s="198" t="str">
        <f t="shared" ca="1" si="92"/>
        <v>2Tahun</v>
      </c>
      <c r="U519" s="199" t="str">
        <f t="shared" ca="1" si="93"/>
        <v>9Bulan</v>
      </c>
      <c r="V519" s="186"/>
      <c r="W519" s="189" t="s">
        <v>652</v>
      </c>
      <c r="X519" s="217"/>
      <c r="Y519" s="190"/>
      <c r="Z519" s="207" t="s">
        <v>653</v>
      </c>
      <c r="AA519" s="208" t="s">
        <v>654</v>
      </c>
      <c r="AB519" s="191" t="s">
        <v>451</v>
      </c>
      <c r="AC519" s="190"/>
      <c r="AD519" s="190"/>
      <c r="AE519" s="190"/>
      <c r="AF519" s="190"/>
      <c r="AG519" s="190"/>
      <c r="AH519" s="190"/>
      <c r="AI519" s="190"/>
      <c r="AJ519" s="190"/>
      <c r="AK519" s="190"/>
      <c r="AL519" s="190"/>
      <c r="AM519" s="200" t="s">
        <v>2975</v>
      </c>
      <c r="AN519" s="189"/>
      <c r="AO519" s="193"/>
      <c r="AP519" s="193"/>
      <c r="AQ519" s="190"/>
      <c r="AR519" s="190"/>
      <c r="AS519" s="190"/>
      <c r="AT519" s="190"/>
      <c r="AU519" s="193"/>
      <c r="AV519" s="193"/>
      <c r="AW519" s="505" t="s">
        <v>655</v>
      </c>
      <c r="AX519" s="207" t="s">
        <v>656</v>
      </c>
      <c r="AY519" s="190"/>
      <c r="AZ519" s="203"/>
      <c r="BA519" s="203"/>
      <c r="BB519" s="203"/>
      <c r="BC519" s="203"/>
      <c r="BD519" s="203"/>
      <c r="BE519" s="203"/>
      <c r="BF519" s="203"/>
      <c r="BG519" s="203"/>
      <c r="BH519" s="203"/>
      <c r="BI519" s="203"/>
      <c r="BJ519" s="203"/>
      <c r="BK519" s="203"/>
      <c r="BL519" s="203"/>
      <c r="BM519" s="203"/>
      <c r="BN519" s="203"/>
      <c r="BO519" s="203"/>
      <c r="BP519" s="203"/>
      <c r="BQ519" s="203"/>
      <c r="BR519" s="203"/>
      <c r="BS519" s="203"/>
      <c r="BT519" s="191"/>
      <c r="BU519" s="190"/>
      <c r="BV519" s="186">
        <v>12</v>
      </c>
      <c r="BW519" s="186">
        <v>0</v>
      </c>
      <c r="BX519" s="186">
        <f t="shared" si="94"/>
        <v>12</v>
      </c>
      <c r="BY519" s="186">
        <v>12</v>
      </c>
      <c r="BZ519" s="190"/>
      <c r="CA519" s="190"/>
      <c r="CB519" s="190"/>
    </row>
    <row r="520" spans="1:80" ht="13.5" customHeight="1">
      <c r="A520" s="186">
        <f t="shared" si="84"/>
        <v>508</v>
      </c>
      <c r="B520" s="189" t="s">
        <v>225</v>
      </c>
      <c r="C520" s="228" t="s">
        <v>3478</v>
      </c>
      <c r="D520" s="189" t="s">
        <v>1199</v>
      </c>
      <c r="E520" s="190" t="s">
        <v>3563</v>
      </c>
      <c r="F520" s="191" t="s">
        <v>12</v>
      </c>
      <c r="G520" s="186" t="s">
        <v>3199</v>
      </c>
      <c r="H520" s="186" t="s">
        <v>1015</v>
      </c>
      <c r="I520" s="202" t="s">
        <v>176</v>
      </c>
      <c r="J520" s="192" t="s">
        <v>3795</v>
      </c>
      <c r="K520" s="192" t="s">
        <v>1212</v>
      </c>
      <c r="L520" s="190"/>
      <c r="M520" s="193" t="s">
        <v>85</v>
      </c>
      <c r="N520" s="220" t="s">
        <v>71</v>
      </c>
      <c r="O520" s="194" t="s">
        <v>72</v>
      </c>
      <c r="P520" s="492">
        <v>29582</v>
      </c>
      <c r="Q520" s="196" t="str">
        <f t="shared" ca="1" si="91"/>
        <v>41 Tahun 2 Bulan</v>
      </c>
      <c r="R520" s="190"/>
      <c r="S520" s="206">
        <v>42445</v>
      </c>
      <c r="T520" s="198" t="str">
        <f t="shared" ca="1" si="92"/>
        <v>5Tahun</v>
      </c>
      <c r="U520" s="199" t="str">
        <f t="shared" ca="1" si="93"/>
        <v>12Bulan</v>
      </c>
      <c r="V520" s="186"/>
      <c r="W520" s="189" t="s">
        <v>1200</v>
      </c>
      <c r="X520" s="217"/>
      <c r="Y520" s="190"/>
      <c r="Z520" s="207" t="s">
        <v>1201</v>
      </c>
      <c r="AA520" s="208" t="s">
        <v>1202</v>
      </c>
      <c r="AB520" s="191" t="s">
        <v>451</v>
      </c>
      <c r="AC520" s="190"/>
      <c r="AD520" s="190"/>
      <c r="AE520" s="190"/>
      <c r="AF520" s="190"/>
      <c r="AG520" s="190"/>
      <c r="AH520" s="190"/>
      <c r="AI520" s="190"/>
      <c r="AJ520" s="190"/>
      <c r="AK520" s="190"/>
      <c r="AL520" s="190"/>
      <c r="AM520" s="200" t="s">
        <v>2981</v>
      </c>
      <c r="AN520" s="189"/>
      <c r="AO520" s="193"/>
      <c r="AP520" s="193"/>
      <c r="AQ520" s="190"/>
      <c r="AR520" s="190"/>
      <c r="AS520" s="190"/>
      <c r="AT520" s="190"/>
      <c r="AU520" s="193"/>
      <c r="AV520" s="193"/>
      <c r="AW520" s="505" t="s">
        <v>1203</v>
      </c>
      <c r="AX520" s="207" t="s">
        <v>1204</v>
      </c>
      <c r="AY520" s="190"/>
      <c r="AZ520" s="203"/>
      <c r="BA520" s="203"/>
      <c r="BB520" s="203"/>
      <c r="BC520" s="203"/>
      <c r="BD520" s="203"/>
      <c r="BE520" s="203"/>
      <c r="BF520" s="203"/>
      <c r="BG520" s="203"/>
      <c r="BH520" s="203"/>
      <c r="BI520" s="203"/>
      <c r="BJ520" s="203"/>
      <c r="BK520" s="203"/>
      <c r="BL520" s="203"/>
      <c r="BM520" s="203"/>
      <c r="BN520" s="203"/>
      <c r="BO520" s="203"/>
      <c r="BP520" s="203"/>
      <c r="BQ520" s="203"/>
      <c r="BR520" s="203"/>
      <c r="BS520" s="203"/>
      <c r="BT520" s="191"/>
      <c r="BU520" s="190"/>
      <c r="BV520" s="186">
        <v>12</v>
      </c>
      <c r="BW520" s="186">
        <v>0</v>
      </c>
      <c r="BX520" s="186">
        <f t="shared" si="94"/>
        <v>12</v>
      </c>
      <c r="BY520" s="186">
        <v>12</v>
      </c>
      <c r="BZ520" s="190"/>
      <c r="CA520" s="190"/>
      <c r="CB520" s="190"/>
    </row>
    <row r="521" spans="1:80" ht="13.5" customHeight="1">
      <c r="A521" s="186">
        <f t="shared" si="84"/>
        <v>509</v>
      </c>
      <c r="B521" s="189" t="s">
        <v>225</v>
      </c>
      <c r="C521" s="334" t="s">
        <v>997</v>
      </c>
      <c r="D521" s="189" t="s">
        <v>1353</v>
      </c>
      <c r="E521" s="190" t="s">
        <v>3555</v>
      </c>
      <c r="F521" s="191" t="s">
        <v>12</v>
      </c>
      <c r="G521" s="186" t="s">
        <v>3199</v>
      </c>
      <c r="H521" s="192" t="s">
        <v>249</v>
      </c>
      <c r="I521" s="202" t="s">
        <v>176</v>
      </c>
      <c r="J521" s="199" t="s">
        <v>249</v>
      </c>
      <c r="K521" s="199"/>
      <c r="L521" s="190"/>
      <c r="M521" s="193" t="s">
        <v>85</v>
      </c>
      <c r="N521" s="220" t="s">
        <v>110</v>
      </c>
      <c r="O521" s="194" t="s">
        <v>326</v>
      </c>
      <c r="P521" s="492">
        <v>24502</v>
      </c>
      <c r="Q521" s="196" t="str">
        <f t="shared" ca="1" si="91"/>
        <v>55 Tahun 1 Bulan</v>
      </c>
      <c r="R521" s="190"/>
      <c r="S521" s="335"/>
      <c r="T521" s="198" t="str">
        <f t="shared" ca="1" si="92"/>
        <v>122Tahun</v>
      </c>
      <c r="U521" s="199" t="str">
        <f t="shared" ca="1" si="93"/>
        <v>3Bulan</v>
      </c>
      <c r="V521" s="186"/>
      <c r="W521" s="189" t="s">
        <v>251</v>
      </c>
      <c r="X521" s="217"/>
      <c r="Y521" s="190"/>
      <c r="Z521" s="207" t="s">
        <v>1354</v>
      </c>
      <c r="AA521" s="388"/>
      <c r="AB521" s="191" t="s">
        <v>354</v>
      </c>
      <c r="AC521" s="190"/>
      <c r="AD521" s="190"/>
      <c r="AE521" s="190"/>
      <c r="AF521" s="190"/>
      <c r="AG521" s="190"/>
      <c r="AH521" s="190"/>
      <c r="AI521" s="190"/>
      <c r="AJ521" s="190"/>
      <c r="AK521" s="190"/>
      <c r="AL521" s="190"/>
      <c r="AM521" s="200" t="s">
        <v>2976</v>
      </c>
      <c r="AN521" s="189"/>
      <c r="AO521" s="193"/>
      <c r="AP521" s="193"/>
      <c r="AQ521" s="190"/>
      <c r="AR521" s="190"/>
      <c r="AS521" s="190"/>
      <c r="AT521" s="190"/>
      <c r="AU521" s="193"/>
      <c r="AV521" s="193"/>
      <c r="AW521" s="505" t="s">
        <v>1355</v>
      </c>
      <c r="AX521" s="207" t="s">
        <v>1356</v>
      </c>
      <c r="AY521" s="190"/>
      <c r="AZ521" s="203"/>
      <c r="BA521" s="203"/>
      <c r="BB521" s="203"/>
      <c r="BC521" s="203"/>
      <c r="BD521" s="203"/>
      <c r="BE521" s="203"/>
      <c r="BF521" s="203"/>
      <c r="BG521" s="203"/>
      <c r="BH521" s="203"/>
      <c r="BI521" s="203"/>
      <c r="BJ521" s="203"/>
      <c r="BK521" s="203"/>
      <c r="BL521" s="203"/>
      <c r="BM521" s="203"/>
      <c r="BN521" s="203"/>
      <c r="BO521" s="203"/>
      <c r="BP521" s="203"/>
      <c r="BQ521" s="203"/>
      <c r="BR521" s="203"/>
      <c r="BS521" s="203"/>
      <c r="BT521" s="191"/>
      <c r="BU521" s="190"/>
      <c r="BV521" s="186">
        <v>0</v>
      </c>
      <c r="BW521" s="186">
        <v>0</v>
      </c>
      <c r="BX521" s="186">
        <f t="shared" si="94"/>
        <v>0</v>
      </c>
      <c r="BY521" s="263"/>
      <c r="BZ521" s="190"/>
      <c r="CA521" s="190"/>
      <c r="CB521" s="190"/>
    </row>
    <row r="522" spans="1:80" ht="13.5" customHeight="1">
      <c r="A522" s="186">
        <f t="shared" si="84"/>
        <v>510</v>
      </c>
      <c r="B522" s="189" t="s">
        <v>225</v>
      </c>
      <c r="C522" s="228" t="s">
        <v>3479</v>
      </c>
      <c r="D522" s="189" t="s">
        <v>240</v>
      </c>
      <c r="E522" s="190" t="s">
        <v>240</v>
      </c>
      <c r="F522" s="191" t="s">
        <v>12</v>
      </c>
      <c r="G522" s="186" t="s">
        <v>3199</v>
      </c>
      <c r="H522" s="186" t="s">
        <v>98</v>
      </c>
      <c r="I522" s="202" t="s">
        <v>99</v>
      </c>
      <c r="J522" s="191" t="s">
        <v>99</v>
      </c>
      <c r="K522" s="192" t="s">
        <v>1212</v>
      </c>
      <c r="L522" s="190"/>
      <c r="M522" s="193" t="s">
        <v>85</v>
      </c>
      <c r="N522" s="220" t="s">
        <v>110</v>
      </c>
      <c r="O522" s="194" t="s">
        <v>241</v>
      </c>
      <c r="P522" s="492">
        <v>30119</v>
      </c>
      <c r="Q522" s="196" t="str">
        <f t="shared" ca="1" si="91"/>
        <v>39 Tahun 8 Bulan</v>
      </c>
      <c r="R522" s="190"/>
      <c r="S522" s="206">
        <v>42005</v>
      </c>
      <c r="T522" s="198" t="str">
        <f t="shared" ca="1" si="92"/>
        <v>7Tahun</v>
      </c>
      <c r="U522" s="199" t="str">
        <f t="shared" ca="1" si="93"/>
        <v>2Bulan</v>
      </c>
      <c r="V522" s="186"/>
      <c r="W522" s="189" t="s">
        <v>230</v>
      </c>
      <c r="X522" s="217"/>
      <c r="Y522" s="190"/>
      <c r="Z522" s="207" t="s">
        <v>242</v>
      </c>
      <c r="AA522" s="208" t="s">
        <v>243</v>
      </c>
      <c r="AB522" s="191" t="s">
        <v>76</v>
      </c>
      <c r="AC522" s="190"/>
      <c r="AD522" s="190"/>
      <c r="AE522" s="190"/>
      <c r="AF522" s="190"/>
      <c r="AG522" s="190"/>
      <c r="AH522" s="190"/>
      <c r="AI522" s="190"/>
      <c r="AJ522" s="190"/>
      <c r="AK522" s="190"/>
      <c r="AL522" s="190"/>
      <c r="AM522" s="200" t="s">
        <v>2977</v>
      </c>
      <c r="AN522" s="189"/>
      <c r="AO522" s="193"/>
      <c r="AP522" s="193"/>
      <c r="AQ522" s="190"/>
      <c r="AR522" s="190"/>
      <c r="AS522" s="190"/>
      <c r="AT522" s="190"/>
      <c r="AU522" s="193"/>
      <c r="AV522" s="193"/>
      <c r="AW522" s="505" t="s">
        <v>244</v>
      </c>
      <c r="AX522" s="200" t="s">
        <v>78</v>
      </c>
      <c r="AY522" s="190"/>
      <c r="AZ522" s="203"/>
      <c r="BA522" s="203"/>
      <c r="BB522" s="203"/>
      <c r="BC522" s="203"/>
      <c r="BD522" s="203"/>
      <c r="BE522" s="203"/>
      <c r="BF522" s="203"/>
      <c r="BG522" s="203"/>
      <c r="BH522" s="203"/>
      <c r="BI522" s="203"/>
      <c r="BJ522" s="203"/>
      <c r="BK522" s="203"/>
      <c r="BL522" s="203"/>
      <c r="BM522" s="203"/>
      <c r="BN522" s="203"/>
      <c r="BO522" s="203"/>
      <c r="BP522" s="203"/>
      <c r="BQ522" s="203"/>
      <c r="BR522" s="203"/>
      <c r="BS522" s="203"/>
      <c r="BT522" s="191"/>
      <c r="BU522" s="190"/>
      <c r="BV522" s="186">
        <v>12</v>
      </c>
      <c r="BW522" s="186">
        <v>0</v>
      </c>
      <c r="BX522" s="186">
        <f t="shared" si="94"/>
        <v>12</v>
      </c>
      <c r="BY522" s="186">
        <v>12</v>
      </c>
      <c r="BZ522" s="190"/>
      <c r="CA522" s="190"/>
      <c r="CB522" s="190"/>
    </row>
    <row r="523" spans="1:80" ht="13.5" customHeight="1">
      <c r="A523" s="186">
        <f t="shared" si="84"/>
        <v>511</v>
      </c>
      <c r="B523" s="189" t="s">
        <v>225</v>
      </c>
      <c r="C523" s="228" t="s">
        <v>3480</v>
      </c>
      <c r="D523" s="189" t="s">
        <v>629</v>
      </c>
      <c r="E523" s="190" t="s">
        <v>2637</v>
      </c>
      <c r="F523" s="191" t="s">
        <v>12</v>
      </c>
      <c r="G523" s="186" t="s">
        <v>3199</v>
      </c>
      <c r="H523" s="186" t="s">
        <v>98</v>
      </c>
      <c r="I523" s="202" t="s">
        <v>99</v>
      </c>
      <c r="J523" s="191" t="s">
        <v>99</v>
      </c>
      <c r="K523" s="192" t="s">
        <v>1212</v>
      </c>
      <c r="L523" s="190" t="s">
        <v>630</v>
      </c>
      <c r="M523" s="202" t="s">
        <v>85</v>
      </c>
      <c r="N523" s="220" t="s">
        <v>110</v>
      </c>
      <c r="O523" s="194" t="s">
        <v>72</v>
      </c>
      <c r="P523" s="492">
        <v>22542</v>
      </c>
      <c r="Q523" s="196" t="str">
        <f t="shared" ca="1" si="91"/>
        <v>60 Tahun 5 Bulan</v>
      </c>
      <c r="R523" s="190"/>
      <c r="S523" s="206">
        <v>39354</v>
      </c>
      <c r="T523" s="198" t="str">
        <f t="shared" ca="1" si="92"/>
        <v>14Tahun</v>
      </c>
      <c r="U523" s="199" t="str">
        <f t="shared" ca="1" si="93"/>
        <v>5Bulan</v>
      </c>
      <c r="V523" s="186"/>
      <c r="W523" s="189" t="s">
        <v>631</v>
      </c>
      <c r="X523" s="217"/>
      <c r="Y523" s="190"/>
      <c r="Z523" s="207" t="s">
        <v>632</v>
      </c>
      <c r="AA523" s="208" t="s">
        <v>633</v>
      </c>
      <c r="AB523" s="191" t="s">
        <v>451</v>
      </c>
      <c r="AC523" s="190"/>
      <c r="AD523" s="190"/>
      <c r="AE523" s="190"/>
      <c r="AF523" s="190"/>
      <c r="AG523" s="190"/>
      <c r="AH523" s="190"/>
      <c r="AI523" s="190"/>
      <c r="AJ523" s="190"/>
      <c r="AK523" s="190"/>
      <c r="AL523" s="190"/>
      <c r="AM523" s="200" t="s">
        <v>2978</v>
      </c>
      <c r="AN523" s="189"/>
      <c r="AO523" s="193"/>
      <c r="AP523" s="193"/>
      <c r="AQ523" s="190"/>
      <c r="AR523" s="190"/>
      <c r="AS523" s="190"/>
      <c r="AT523" s="190"/>
      <c r="AU523" s="193"/>
      <c r="AV523" s="193"/>
      <c r="AW523" s="505" t="s">
        <v>634</v>
      </c>
      <c r="AX523" s="200" t="s">
        <v>78</v>
      </c>
      <c r="AY523" s="190"/>
      <c r="AZ523" s="203"/>
      <c r="BA523" s="203"/>
      <c r="BB523" s="203"/>
      <c r="BC523" s="203"/>
      <c r="BD523" s="203"/>
      <c r="BE523" s="203"/>
      <c r="BF523" s="203"/>
      <c r="BG523" s="203"/>
      <c r="BH523" s="203"/>
      <c r="BI523" s="203"/>
      <c r="BJ523" s="203"/>
      <c r="BK523" s="203"/>
      <c r="BL523" s="203"/>
      <c r="BM523" s="203"/>
      <c r="BN523" s="203"/>
      <c r="BO523" s="203"/>
      <c r="BP523" s="203"/>
      <c r="BQ523" s="203"/>
      <c r="BR523" s="203"/>
      <c r="BS523" s="203"/>
      <c r="BT523" s="191"/>
      <c r="BU523" s="190"/>
      <c r="BV523" s="186">
        <v>12</v>
      </c>
      <c r="BW523" s="186">
        <v>0</v>
      </c>
      <c r="BX523" s="186">
        <f t="shared" si="94"/>
        <v>12</v>
      </c>
      <c r="BY523" s="186">
        <v>12</v>
      </c>
      <c r="BZ523" s="190"/>
      <c r="CA523" s="190"/>
      <c r="CB523" s="190"/>
    </row>
    <row r="524" spans="1:80" ht="13.5" customHeight="1">
      <c r="A524" s="186">
        <f t="shared" si="84"/>
        <v>512</v>
      </c>
      <c r="B524" s="189" t="s">
        <v>225</v>
      </c>
      <c r="C524" s="228" t="s">
        <v>3481</v>
      </c>
      <c r="D524" s="189" t="s">
        <v>1323</v>
      </c>
      <c r="E524" s="190" t="s">
        <v>3565</v>
      </c>
      <c r="F524" s="191" t="s">
        <v>12</v>
      </c>
      <c r="G524" s="186" t="s">
        <v>3199</v>
      </c>
      <c r="H524" s="186" t="s">
        <v>98</v>
      </c>
      <c r="I524" s="202" t="s">
        <v>99</v>
      </c>
      <c r="J524" s="191" t="s">
        <v>99</v>
      </c>
      <c r="K524" s="192" t="s">
        <v>1212</v>
      </c>
      <c r="L524" s="190"/>
      <c r="M524" s="193" t="s">
        <v>85</v>
      </c>
      <c r="N524" s="220" t="s">
        <v>110</v>
      </c>
      <c r="O524" s="194" t="s">
        <v>72</v>
      </c>
      <c r="P524" s="492">
        <v>34646</v>
      </c>
      <c r="Q524" s="196" t="str">
        <f t="shared" ca="1" si="91"/>
        <v>27 Tahun 4 Bulan</v>
      </c>
      <c r="R524" s="190"/>
      <c r="S524" s="206">
        <v>42795</v>
      </c>
      <c r="T524" s="198" t="str">
        <f t="shared" ca="1" si="92"/>
        <v>5Tahun</v>
      </c>
      <c r="U524" s="199" t="str">
        <f t="shared" ca="1" si="93"/>
        <v>0Bulan</v>
      </c>
      <c r="V524" s="186"/>
      <c r="W524" s="189" t="s">
        <v>230</v>
      </c>
      <c r="X524" s="217"/>
      <c r="Y524" s="190"/>
      <c r="Z524" s="207" t="s">
        <v>1324</v>
      </c>
      <c r="AA524" s="208" t="s">
        <v>1325</v>
      </c>
      <c r="AB524" s="191" t="s">
        <v>76</v>
      </c>
      <c r="AC524" s="190"/>
      <c r="AD524" s="190"/>
      <c r="AE524" s="190"/>
      <c r="AF524" s="190"/>
      <c r="AG524" s="190"/>
      <c r="AH524" s="190"/>
      <c r="AI524" s="190"/>
      <c r="AJ524" s="190"/>
      <c r="AK524" s="190"/>
      <c r="AL524" s="190"/>
      <c r="AM524" s="200" t="s">
        <v>2979</v>
      </c>
      <c r="AN524" s="189"/>
      <c r="AO524" s="193"/>
      <c r="AP524" s="193"/>
      <c r="AQ524" s="190"/>
      <c r="AR524" s="190"/>
      <c r="AS524" s="190"/>
      <c r="AT524" s="190"/>
      <c r="AU524" s="193"/>
      <c r="AV524" s="193"/>
      <c r="AW524" s="505" t="s">
        <v>1326</v>
      </c>
      <c r="AX524" s="200" t="s">
        <v>78</v>
      </c>
      <c r="AY524" s="190"/>
      <c r="AZ524" s="203"/>
      <c r="BA524" s="203"/>
      <c r="BB524" s="203"/>
      <c r="BC524" s="203"/>
      <c r="BD524" s="203"/>
      <c r="BE524" s="203"/>
      <c r="BF524" s="203"/>
      <c r="BG524" s="203"/>
      <c r="BH524" s="203"/>
      <c r="BI524" s="203"/>
      <c r="BJ524" s="203"/>
      <c r="BK524" s="203"/>
      <c r="BL524" s="203"/>
      <c r="BM524" s="203"/>
      <c r="BN524" s="203"/>
      <c r="BO524" s="203"/>
      <c r="BP524" s="203"/>
      <c r="BQ524" s="203"/>
      <c r="BR524" s="203"/>
      <c r="BS524" s="203"/>
      <c r="BT524" s="191"/>
      <c r="BU524" s="190"/>
      <c r="BV524" s="186">
        <v>12</v>
      </c>
      <c r="BW524" s="186">
        <v>0</v>
      </c>
      <c r="BX524" s="186">
        <f t="shared" si="94"/>
        <v>12</v>
      </c>
      <c r="BY524" s="186">
        <v>12</v>
      </c>
      <c r="BZ524" s="190"/>
      <c r="CA524" s="190"/>
      <c r="CB524" s="190"/>
    </row>
    <row r="525" spans="1:80" ht="13.5" customHeight="1">
      <c r="A525" s="186">
        <f t="shared" si="84"/>
        <v>513</v>
      </c>
      <c r="B525" s="189" t="s">
        <v>225</v>
      </c>
      <c r="C525" s="228" t="s">
        <v>3482</v>
      </c>
      <c r="D525" s="189" t="s">
        <v>1642</v>
      </c>
      <c r="E525" s="190" t="s">
        <v>369</v>
      </c>
      <c r="F525" s="191" t="s">
        <v>12</v>
      </c>
      <c r="G525" s="186" t="s">
        <v>3199</v>
      </c>
      <c r="H525" s="186" t="s">
        <v>98</v>
      </c>
      <c r="I525" s="202" t="s">
        <v>99</v>
      </c>
      <c r="J525" s="191" t="s">
        <v>99</v>
      </c>
      <c r="K525" s="192" t="s">
        <v>1212</v>
      </c>
      <c r="L525" s="190"/>
      <c r="M525" s="193" t="s">
        <v>85</v>
      </c>
      <c r="N525" s="220" t="s">
        <v>280</v>
      </c>
      <c r="O525" s="194" t="s">
        <v>708</v>
      </c>
      <c r="P525" s="492">
        <v>33654</v>
      </c>
      <c r="Q525" s="196" t="str">
        <f t="shared" ca="1" si="91"/>
        <v>30 Tahun 0 Bulan</v>
      </c>
      <c r="R525" s="190"/>
      <c r="S525" s="206">
        <v>43282</v>
      </c>
      <c r="T525" s="198" t="str">
        <f t="shared" ca="1" si="92"/>
        <v>3Tahun</v>
      </c>
      <c r="U525" s="199" t="str">
        <f t="shared" ca="1" si="93"/>
        <v>8Bulan</v>
      </c>
      <c r="V525" s="186"/>
      <c r="W525" s="189" t="s">
        <v>88</v>
      </c>
      <c r="X525" s="217"/>
      <c r="Y525" s="190"/>
      <c r="Z525" s="207" t="s">
        <v>1643</v>
      </c>
      <c r="AA525" s="208" t="s">
        <v>1644</v>
      </c>
      <c r="AB525" s="191" t="s">
        <v>76</v>
      </c>
      <c r="AC525" s="190"/>
      <c r="AD525" s="190"/>
      <c r="AE525" s="190"/>
      <c r="AF525" s="190"/>
      <c r="AG525" s="190"/>
      <c r="AH525" s="190"/>
      <c r="AI525" s="190"/>
      <c r="AJ525" s="190"/>
      <c r="AK525" s="190"/>
      <c r="AL525" s="190"/>
      <c r="AM525" s="200" t="s">
        <v>2980</v>
      </c>
      <c r="AN525" s="189"/>
      <c r="AO525" s="193"/>
      <c r="AP525" s="193"/>
      <c r="AQ525" s="190"/>
      <c r="AR525" s="190"/>
      <c r="AS525" s="190"/>
      <c r="AT525" s="190"/>
      <c r="AU525" s="193"/>
      <c r="AV525" s="193"/>
      <c r="AW525" s="505" t="s">
        <v>1645</v>
      </c>
      <c r="AX525" s="200" t="s">
        <v>78</v>
      </c>
      <c r="AY525" s="190"/>
      <c r="AZ525" s="203"/>
      <c r="BA525" s="203"/>
      <c r="BB525" s="203"/>
      <c r="BC525" s="203"/>
      <c r="BD525" s="203"/>
      <c r="BE525" s="203"/>
      <c r="BF525" s="203"/>
      <c r="BG525" s="203"/>
      <c r="BH525" s="203"/>
      <c r="BI525" s="203"/>
      <c r="BJ525" s="203"/>
      <c r="BK525" s="203"/>
      <c r="BL525" s="203"/>
      <c r="BM525" s="203"/>
      <c r="BN525" s="203"/>
      <c r="BO525" s="203"/>
      <c r="BP525" s="203"/>
      <c r="BQ525" s="203"/>
      <c r="BR525" s="203"/>
      <c r="BS525" s="203"/>
      <c r="BT525" s="191"/>
      <c r="BU525" s="190"/>
      <c r="BV525" s="186">
        <v>12</v>
      </c>
      <c r="BW525" s="186">
        <v>0</v>
      </c>
      <c r="BX525" s="186">
        <f t="shared" si="94"/>
        <v>12</v>
      </c>
      <c r="BY525" s="186">
        <v>12</v>
      </c>
      <c r="BZ525" s="190"/>
      <c r="CA525" s="190"/>
      <c r="CB525" s="190"/>
    </row>
    <row r="526" spans="1:80" ht="13.5" customHeight="1">
      <c r="A526" s="186">
        <f t="shared" si="84"/>
        <v>514</v>
      </c>
      <c r="B526" s="189" t="s">
        <v>225</v>
      </c>
      <c r="C526" s="334" t="s">
        <v>997</v>
      </c>
      <c r="D526" s="189" t="s">
        <v>1646</v>
      </c>
      <c r="E526" s="190" t="s">
        <v>3566</v>
      </c>
      <c r="F526" s="191" t="s">
        <v>12</v>
      </c>
      <c r="G526" s="186" t="s">
        <v>3199</v>
      </c>
      <c r="H526" s="186" t="s">
        <v>98</v>
      </c>
      <c r="I526" s="202" t="s">
        <v>99</v>
      </c>
      <c r="J526" s="191" t="s">
        <v>99</v>
      </c>
      <c r="K526" s="192" t="s">
        <v>1212</v>
      </c>
      <c r="L526" s="190"/>
      <c r="M526" s="193" t="s">
        <v>85</v>
      </c>
      <c r="N526" s="205" t="s">
        <v>2604</v>
      </c>
      <c r="O526" s="194" t="s">
        <v>72</v>
      </c>
      <c r="P526" s="492">
        <v>35810</v>
      </c>
      <c r="Q526" s="196" t="str">
        <f t="shared" ca="1" si="91"/>
        <v>24 Tahun 1 Bulan</v>
      </c>
      <c r="R526" s="190"/>
      <c r="S526" s="335"/>
      <c r="T526" s="198" t="str">
        <f t="shared" ca="1" si="92"/>
        <v>122Tahun</v>
      </c>
      <c r="U526" s="199" t="str">
        <f t="shared" ca="1" si="93"/>
        <v>3Bulan</v>
      </c>
      <c r="V526" s="186"/>
      <c r="W526" s="189"/>
      <c r="X526" s="217"/>
      <c r="Y526" s="190"/>
      <c r="Z526" s="207" t="s">
        <v>1647</v>
      </c>
      <c r="AA526" s="388"/>
      <c r="AB526" s="191" t="s">
        <v>76</v>
      </c>
      <c r="AC526" s="190"/>
      <c r="AD526" s="190"/>
      <c r="AE526" s="190"/>
      <c r="AF526" s="190"/>
      <c r="AG526" s="190"/>
      <c r="AH526" s="190"/>
      <c r="AI526" s="190"/>
      <c r="AJ526" s="190"/>
      <c r="AK526" s="190"/>
      <c r="AL526" s="190"/>
      <c r="AM526" s="209"/>
      <c r="AN526" s="189"/>
      <c r="AO526" s="193"/>
      <c r="AP526" s="193"/>
      <c r="AQ526" s="190"/>
      <c r="AR526" s="190"/>
      <c r="AS526" s="190"/>
      <c r="AT526" s="190"/>
      <c r="AU526" s="193"/>
      <c r="AV526" s="193"/>
      <c r="AW526" s="505" t="s">
        <v>1648</v>
      </c>
      <c r="AX526" s="200" t="s">
        <v>78</v>
      </c>
      <c r="AY526" s="190"/>
      <c r="AZ526" s="203"/>
      <c r="BA526" s="203"/>
      <c r="BB526" s="203"/>
      <c r="BC526" s="203"/>
      <c r="BD526" s="203"/>
      <c r="BE526" s="203"/>
      <c r="BF526" s="203"/>
      <c r="BG526" s="203"/>
      <c r="BH526" s="203"/>
      <c r="BI526" s="203"/>
      <c r="BJ526" s="203"/>
      <c r="BK526" s="203"/>
      <c r="BL526" s="203"/>
      <c r="BM526" s="203"/>
      <c r="BN526" s="203"/>
      <c r="BO526" s="203"/>
      <c r="BP526" s="203"/>
      <c r="BQ526" s="203"/>
      <c r="BR526" s="203"/>
      <c r="BS526" s="203"/>
      <c r="BT526" s="191"/>
      <c r="BU526" s="190"/>
      <c r="BV526" s="186">
        <v>0</v>
      </c>
      <c r="BW526" s="186">
        <v>0</v>
      </c>
      <c r="BX526" s="186">
        <f t="shared" si="94"/>
        <v>0</v>
      </c>
      <c r="BY526" s="263"/>
      <c r="BZ526" s="190"/>
      <c r="CA526" s="190"/>
      <c r="CB526" s="190"/>
    </row>
    <row r="527" spans="1:80" ht="13.5" customHeight="1">
      <c r="A527" s="186">
        <f t="shared" si="84"/>
        <v>515</v>
      </c>
      <c r="B527" s="189" t="s">
        <v>225</v>
      </c>
      <c r="C527" s="228" t="s">
        <v>3483</v>
      </c>
      <c r="D527" s="189" t="s">
        <v>226</v>
      </c>
      <c r="E527" s="190" t="s">
        <v>3088</v>
      </c>
      <c r="F527" s="191" t="s">
        <v>12</v>
      </c>
      <c r="G527" s="186" t="s">
        <v>3199</v>
      </c>
      <c r="H527" s="186" t="s">
        <v>4439</v>
      </c>
      <c r="I527" s="186" t="s">
        <v>122</v>
      </c>
      <c r="J527" s="186" t="s">
        <v>227</v>
      </c>
      <c r="K527" s="186" t="s">
        <v>1212</v>
      </c>
      <c r="L527" s="190" t="s">
        <v>412</v>
      </c>
      <c r="M527" s="193" t="s">
        <v>85</v>
      </c>
      <c r="N527" s="220" t="s">
        <v>228</v>
      </c>
      <c r="O527" s="194" t="s">
        <v>229</v>
      </c>
      <c r="P527" s="492">
        <v>22555</v>
      </c>
      <c r="Q527" s="196" t="str">
        <f t="shared" ca="1" si="91"/>
        <v>60 Tahun 5 Bulan</v>
      </c>
      <c r="R527" s="190"/>
      <c r="S527" s="206">
        <v>39354</v>
      </c>
      <c r="T527" s="198" t="str">
        <f t="shared" ca="1" si="92"/>
        <v>14Tahun</v>
      </c>
      <c r="U527" s="199" t="str">
        <f t="shared" ca="1" si="93"/>
        <v>5Bulan</v>
      </c>
      <c r="V527" s="186"/>
      <c r="W527" s="189" t="s">
        <v>230</v>
      </c>
      <c r="X527" s="217"/>
      <c r="Y527" s="190"/>
      <c r="Z527" s="207" t="s">
        <v>231</v>
      </c>
      <c r="AA527" s="208" t="s">
        <v>232</v>
      </c>
      <c r="AB527" s="191" t="s">
        <v>76</v>
      </c>
      <c r="AC527" s="190"/>
      <c r="AD527" s="190"/>
      <c r="AE527" s="190"/>
      <c r="AF527" s="190"/>
      <c r="AG527" s="190"/>
      <c r="AH527" s="190"/>
      <c r="AI527" s="190"/>
      <c r="AJ527" s="190"/>
      <c r="AK527" s="190"/>
      <c r="AL527" s="190"/>
      <c r="AM527" s="200" t="s">
        <v>2982</v>
      </c>
      <c r="AN527" s="189"/>
      <c r="AO527" s="193"/>
      <c r="AP527" s="193"/>
      <c r="AQ527" s="190"/>
      <c r="AR527" s="190"/>
      <c r="AS527" s="190"/>
      <c r="AT527" s="190"/>
      <c r="AU527" s="193"/>
      <c r="AV527" s="193"/>
      <c r="AW527" s="505" t="s">
        <v>233</v>
      </c>
      <c r="AX527" s="200" t="s">
        <v>78</v>
      </c>
      <c r="AY527" s="190"/>
      <c r="AZ527" s="203"/>
      <c r="BA527" s="203"/>
      <c r="BB527" s="203"/>
      <c r="BC527" s="203"/>
      <c r="BD527" s="203"/>
      <c r="BE527" s="203"/>
      <c r="BF527" s="203"/>
      <c r="BG527" s="203"/>
      <c r="BH527" s="203"/>
      <c r="BI527" s="203"/>
      <c r="BJ527" s="203"/>
      <c r="BK527" s="203"/>
      <c r="BL527" s="203"/>
      <c r="BM527" s="203"/>
      <c r="BN527" s="203"/>
      <c r="BO527" s="203"/>
      <c r="BP527" s="203"/>
      <c r="BQ527" s="203"/>
      <c r="BR527" s="203"/>
      <c r="BS527" s="203"/>
      <c r="BT527" s="191"/>
      <c r="BU527" s="190"/>
      <c r="BV527" s="186">
        <v>12</v>
      </c>
      <c r="BW527" s="186">
        <v>0</v>
      </c>
      <c r="BX527" s="186">
        <f t="shared" si="94"/>
        <v>12</v>
      </c>
      <c r="BY527" s="186">
        <v>12</v>
      </c>
      <c r="BZ527" s="190"/>
      <c r="CA527" s="190"/>
      <c r="CB527" s="190"/>
    </row>
    <row r="528" spans="1:80" ht="13.5" customHeight="1">
      <c r="A528" s="186">
        <f t="shared" si="84"/>
        <v>516</v>
      </c>
      <c r="B528" s="187" t="s">
        <v>62</v>
      </c>
      <c r="C528" s="188" t="s">
        <v>800</v>
      </c>
      <c r="D528" s="189" t="s">
        <v>801</v>
      </c>
      <c r="E528" s="190" t="s">
        <v>2751</v>
      </c>
      <c r="F528" s="191" t="s">
        <v>66</v>
      </c>
      <c r="G528" s="186" t="s">
        <v>3200</v>
      </c>
      <c r="H528" s="186" t="s">
        <v>82</v>
      </c>
      <c r="I528" s="191" t="s">
        <v>83</v>
      </c>
      <c r="J528" s="192" t="s">
        <v>802</v>
      </c>
      <c r="K528" s="186" t="s">
        <v>5003</v>
      </c>
      <c r="L528" s="190"/>
      <c r="M528" s="193" t="s">
        <v>85</v>
      </c>
      <c r="N528" s="188" t="s">
        <v>110</v>
      </c>
      <c r="O528" s="194" t="s">
        <v>87</v>
      </c>
      <c r="P528" s="492">
        <v>30368</v>
      </c>
      <c r="Q528" s="196" t="str">
        <f t="shared" ca="1" si="91"/>
        <v>39 Tahun 0 Bulan</v>
      </c>
      <c r="R528" s="190"/>
      <c r="S528" s="197">
        <v>43626</v>
      </c>
      <c r="T528" s="198" t="str">
        <f t="shared" ca="1" si="92"/>
        <v>2Tahun</v>
      </c>
      <c r="U528" s="199" t="str">
        <f t="shared" ca="1" si="93"/>
        <v>9Bulan</v>
      </c>
      <c r="V528" s="186"/>
      <c r="W528" s="200" t="s">
        <v>111</v>
      </c>
      <c r="X528" s="217" t="s">
        <v>412</v>
      </c>
      <c r="Y528" s="190"/>
      <c r="Z528" s="187" t="s">
        <v>803</v>
      </c>
      <c r="AA528" s="201" t="s">
        <v>804</v>
      </c>
      <c r="AB528" s="202" t="s">
        <v>76</v>
      </c>
      <c r="AC528" s="190" t="s">
        <v>4592</v>
      </c>
      <c r="AD528" s="262"/>
      <c r="AE528" s="389" t="s">
        <v>4600</v>
      </c>
      <c r="AF528" s="390"/>
      <c r="AG528" s="389" t="s">
        <v>4601</v>
      </c>
      <c r="AH528" s="262"/>
      <c r="AI528" s="190" t="s">
        <v>412</v>
      </c>
      <c r="AJ528" s="190" t="s">
        <v>412</v>
      </c>
      <c r="AK528" s="190" t="s">
        <v>412</v>
      </c>
      <c r="AL528" s="190" t="s">
        <v>412</v>
      </c>
      <c r="AM528" s="187" t="s">
        <v>2984</v>
      </c>
      <c r="AN528" s="186" t="s">
        <v>4567</v>
      </c>
      <c r="AO528" s="186" t="s">
        <v>4586</v>
      </c>
      <c r="AP528" s="193"/>
      <c r="AQ528" s="190"/>
      <c r="AR528" s="190"/>
      <c r="AS528" s="190"/>
      <c r="AT528" s="190"/>
      <c r="AU528" s="193" t="s">
        <v>882</v>
      </c>
      <c r="AV528" s="193"/>
      <c r="AW528" s="506" t="s">
        <v>806</v>
      </c>
      <c r="AX528" s="200" t="s">
        <v>807</v>
      </c>
      <c r="AY528" s="190" t="s">
        <v>412</v>
      </c>
      <c r="AZ528" s="203"/>
      <c r="BA528" s="203"/>
      <c r="BB528" s="203"/>
      <c r="BC528" s="203"/>
      <c r="BD528" s="203"/>
      <c r="BE528" s="203"/>
      <c r="BF528" s="203"/>
      <c r="BG528" s="203"/>
      <c r="BH528" s="203"/>
      <c r="BI528" s="203"/>
      <c r="BJ528" s="203"/>
      <c r="BK528" s="203"/>
      <c r="BL528" s="203"/>
      <c r="BM528" s="203"/>
      <c r="BN528" s="203"/>
      <c r="BO528" s="203"/>
      <c r="BP528" s="203"/>
      <c r="BQ528" s="203"/>
      <c r="BR528" s="203"/>
      <c r="BS528" s="203"/>
      <c r="BT528" s="202"/>
      <c r="BU528" s="190"/>
      <c r="BV528" s="186">
        <v>12</v>
      </c>
      <c r="BW528" s="186">
        <v>6.5</v>
      </c>
      <c r="BX528" s="186">
        <f t="shared" si="94"/>
        <v>5.5</v>
      </c>
      <c r="BY528" s="186">
        <v>12</v>
      </c>
      <c r="BZ528" s="190"/>
      <c r="CA528" s="190"/>
      <c r="CB528" s="190"/>
    </row>
    <row r="529" spans="1:16333" ht="13.5" customHeight="1">
      <c r="A529" s="186">
        <f t="shared" si="84"/>
        <v>517</v>
      </c>
      <c r="B529" s="187" t="s">
        <v>62</v>
      </c>
      <c r="C529" s="188" t="s">
        <v>1162</v>
      </c>
      <c r="D529" s="189" t="s">
        <v>1163</v>
      </c>
      <c r="E529" s="190" t="s">
        <v>2757</v>
      </c>
      <c r="F529" s="191" t="s">
        <v>66</v>
      </c>
      <c r="G529" s="186" t="s">
        <v>3200</v>
      </c>
      <c r="H529" s="186" t="s">
        <v>82</v>
      </c>
      <c r="I529" s="191" t="s">
        <v>83</v>
      </c>
      <c r="J529" s="192" t="s">
        <v>802</v>
      </c>
      <c r="K529" s="186" t="s">
        <v>5003</v>
      </c>
      <c r="L529" s="190"/>
      <c r="M529" s="202" t="s">
        <v>70</v>
      </c>
      <c r="N529" s="188" t="s">
        <v>71</v>
      </c>
      <c r="O529" s="194" t="s">
        <v>72</v>
      </c>
      <c r="P529" s="492">
        <v>33377</v>
      </c>
      <c r="Q529" s="196" t="str">
        <f t="shared" ca="1" si="91"/>
        <v>30 Tahun 9 Bulan</v>
      </c>
      <c r="R529" s="190"/>
      <c r="S529" s="197">
        <v>41564</v>
      </c>
      <c r="T529" s="198" t="str">
        <f t="shared" ca="1" si="92"/>
        <v>8Tahun</v>
      </c>
      <c r="U529" s="199" t="str">
        <f t="shared" ca="1" si="93"/>
        <v>4Bulan</v>
      </c>
      <c r="V529" s="186"/>
      <c r="W529" s="200" t="s">
        <v>111</v>
      </c>
      <c r="X529" s="217" t="s">
        <v>412</v>
      </c>
      <c r="Y529" s="190"/>
      <c r="Z529" s="187" t="s">
        <v>1164</v>
      </c>
      <c r="AA529" s="201" t="s">
        <v>1165</v>
      </c>
      <c r="AB529" s="202" t="s">
        <v>862</v>
      </c>
      <c r="AC529" s="190" t="s">
        <v>4593</v>
      </c>
      <c r="AD529" s="262"/>
      <c r="AE529" s="389" t="s">
        <v>4597</v>
      </c>
      <c r="AF529" s="262"/>
      <c r="AG529" s="262"/>
      <c r="AH529" s="262"/>
      <c r="AI529" s="190" t="s">
        <v>412</v>
      </c>
      <c r="AJ529" s="190" t="s">
        <v>412</v>
      </c>
      <c r="AK529" s="190" t="s">
        <v>412</v>
      </c>
      <c r="AL529" s="190" t="s">
        <v>412</v>
      </c>
      <c r="AM529" s="187" t="s">
        <v>2985</v>
      </c>
      <c r="AN529" s="186" t="s">
        <v>4568</v>
      </c>
      <c r="AO529" s="186" t="s">
        <v>4587</v>
      </c>
      <c r="AP529" s="193"/>
      <c r="AQ529" s="190"/>
      <c r="AR529" s="190"/>
      <c r="AS529" s="190"/>
      <c r="AT529" s="190"/>
      <c r="AU529" s="193" t="s">
        <v>882</v>
      </c>
      <c r="AV529" s="193"/>
      <c r="AW529" s="506" t="s">
        <v>1167</v>
      </c>
      <c r="AX529" s="200" t="s">
        <v>1168</v>
      </c>
      <c r="AY529" s="190" t="s">
        <v>412</v>
      </c>
      <c r="AZ529" s="203"/>
      <c r="BA529" s="203"/>
      <c r="BB529" s="203"/>
      <c r="BC529" s="203"/>
      <c r="BD529" s="203"/>
      <c r="BE529" s="203"/>
      <c r="BF529" s="203"/>
      <c r="BG529" s="203"/>
      <c r="BH529" s="203"/>
      <c r="BI529" s="203"/>
      <c r="BJ529" s="203"/>
      <c r="BK529" s="203"/>
      <c r="BL529" s="203"/>
      <c r="BM529" s="203"/>
      <c r="BN529" s="203"/>
      <c r="BO529" s="203"/>
      <c r="BP529" s="203"/>
      <c r="BQ529" s="203"/>
      <c r="BR529" s="203"/>
      <c r="BS529" s="203"/>
      <c r="BT529" s="202"/>
      <c r="BU529" s="190"/>
      <c r="BV529" s="186">
        <v>12</v>
      </c>
      <c r="BW529" s="186">
        <v>8.5</v>
      </c>
      <c r="BX529" s="186">
        <f t="shared" si="94"/>
        <v>3.5</v>
      </c>
      <c r="BY529" s="186">
        <v>12</v>
      </c>
      <c r="BZ529" s="190"/>
      <c r="CA529" s="190"/>
      <c r="CB529" s="190"/>
    </row>
    <row r="530" spans="1:16333" ht="13.5" customHeight="1">
      <c r="A530" s="186">
        <f t="shared" si="84"/>
        <v>518</v>
      </c>
      <c r="B530" s="187" t="s">
        <v>62</v>
      </c>
      <c r="C530" s="188" t="s">
        <v>1238</v>
      </c>
      <c r="D530" s="189" t="s">
        <v>1239</v>
      </c>
      <c r="E530" s="190" t="s">
        <v>2646</v>
      </c>
      <c r="F530" s="191" t="s">
        <v>66</v>
      </c>
      <c r="G530" s="186" t="s">
        <v>3200</v>
      </c>
      <c r="H530" s="186" t="s">
        <v>82</v>
      </c>
      <c r="I530" s="191" t="s">
        <v>83</v>
      </c>
      <c r="J530" s="192" t="s">
        <v>802</v>
      </c>
      <c r="K530" s="186" t="s">
        <v>5003</v>
      </c>
      <c r="L530" s="190"/>
      <c r="M530" s="193" t="s">
        <v>85</v>
      </c>
      <c r="N530" s="188" t="s">
        <v>71</v>
      </c>
      <c r="O530" s="194" t="s">
        <v>1240</v>
      </c>
      <c r="P530" s="492">
        <v>34476</v>
      </c>
      <c r="Q530" s="196" t="str">
        <f t="shared" ca="1" si="91"/>
        <v>27 Tahun 9 Bulan</v>
      </c>
      <c r="R530" s="190"/>
      <c r="S530" s="197">
        <v>42009</v>
      </c>
      <c r="T530" s="198" t="str">
        <f t="shared" ca="1" si="92"/>
        <v>7Tahun</v>
      </c>
      <c r="U530" s="199" t="str">
        <f t="shared" ca="1" si="93"/>
        <v>2Bulan</v>
      </c>
      <c r="V530" s="186"/>
      <c r="W530" s="200" t="s">
        <v>111</v>
      </c>
      <c r="X530" s="217" t="s">
        <v>412</v>
      </c>
      <c r="Y530" s="190"/>
      <c r="Z530" s="187" t="s">
        <v>1241</v>
      </c>
      <c r="AA530" s="201" t="s">
        <v>1242</v>
      </c>
      <c r="AB530" s="202" t="s">
        <v>76</v>
      </c>
      <c r="AC530" s="190" t="s">
        <v>4594</v>
      </c>
      <c r="AD530" s="262"/>
      <c r="AE530" s="389" t="s">
        <v>4599</v>
      </c>
      <c r="AF530" s="262"/>
      <c r="AG530" s="262"/>
      <c r="AH530" s="262"/>
      <c r="AI530" s="190" t="s">
        <v>412</v>
      </c>
      <c r="AJ530" s="190" t="s">
        <v>412</v>
      </c>
      <c r="AK530" s="190" t="s">
        <v>412</v>
      </c>
      <c r="AL530" s="190" t="s">
        <v>412</v>
      </c>
      <c r="AM530" s="187" t="s">
        <v>2991</v>
      </c>
      <c r="AN530" s="186" t="s">
        <v>4569</v>
      </c>
      <c r="AO530" s="186" t="s">
        <v>4583</v>
      </c>
      <c r="AP530" s="193"/>
      <c r="AQ530" s="190"/>
      <c r="AR530" s="190"/>
      <c r="AS530" s="190"/>
      <c r="AT530" s="190"/>
      <c r="AU530" s="188" t="s">
        <v>2785</v>
      </c>
      <c r="AV530" s="193"/>
      <c r="AW530" s="506" t="s">
        <v>1244</v>
      </c>
      <c r="AX530" s="200" t="s">
        <v>4564</v>
      </c>
      <c r="AY530" s="190" t="s">
        <v>412</v>
      </c>
      <c r="AZ530" s="203">
        <v>6667800</v>
      </c>
      <c r="BA530" s="203"/>
      <c r="BB530" s="203"/>
      <c r="BC530" s="203"/>
      <c r="BD530" s="203"/>
      <c r="BE530" s="203"/>
      <c r="BF530" s="203"/>
      <c r="BG530" s="203"/>
      <c r="BH530" s="203"/>
      <c r="BI530" s="203"/>
      <c r="BJ530" s="203"/>
      <c r="BK530" s="203"/>
      <c r="BL530" s="203"/>
      <c r="BM530" s="203"/>
      <c r="BN530" s="203"/>
      <c r="BO530" s="203"/>
      <c r="BP530" s="203"/>
      <c r="BQ530" s="203"/>
      <c r="BR530" s="203"/>
      <c r="BS530" s="203"/>
      <c r="BT530" s="202"/>
      <c r="BU530" s="190"/>
      <c r="BV530" s="186">
        <v>12</v>
      </c>
      <c r="BW530" s="186">
        <v>11</v>
      </c>
      <c r="BX530" s="186">
        <f t="shared" si="94"/>
        <v>1</v>
      </c>
      <c r="BY530" s="186">
        <v>12</v>
      </c>
      <c r="BZ530" s="190"/>
      <c r="CA530" s="190"/>
      <c r="CB530" s="190"/>
    </row>
    <row r="531" spans="1:16333" ht="13.5" customHeight="1">
      <c r="A531" s="186">
        <f t="shared" si="84"/>
        <v>519</v>
      </c>
      <c r="B531" s="187" t="s">
        <v>62</v>
      </c>
      <c r="C531" s="188" t="s">
        <v>1581</v>
      </c>
      <c r="D531" s="189" t="s">
        <v>1582</v>
      </c>
      <c r="E531" s="190" t="s">
        <v>2644</v>
      </c>
      <c r="F531" s="191" t="s">
        <v>66</v>
      </c>
      <c r="G531" s="186" t="s">
        <v>3200</v>
      </c>
      <c r="H531" s="186" t="s">
        <v>1583</v>
      </c>
      <c r="I531" s="186" t="s">
        <v>83</v>
      </c>
      <c r="J531" s="192" t="s">
        <v>335</v>
      </c>
      <c r="K531" s="192" t="s">
        <v>2884</v>
      </c>
      <c r="L531" s="190"/>
      <c r="M531" s="193" t="s">
        <v>85</v>
      </c>
      <c r="N531" s="188" t="s">
        <v>110</v>
      </c>
      <c r="O531" s="194" t="s">
        <v>1584</v>
      </c>
      <c r="P531" s="492">
        <v>32313</v>
      </c>
      <c r="Q531" s="196" t="str">
        <f t="shared" ca="1" si="91"/>
        <v>33 Tahun 8 Bulan</v>
      </c>
      <c r="R531" s="190"/>
      <c r="S531" s="197">
        <v>41699</v>
      </c>
      <c r="T531" s="198" t="str">
        <f t="shared" ca="1" si="92"/>
        <v>8Tahun</v>
      </c>
      <c r="U531" s="199" t="str">
        <f t="shared" ca="1" si="93"/>
        <v>0Bulan</v>
      </c>
      <c r="V531" s="186"/>
      <c r="W531" s="200" t="s">
        <v>111</v>
      </c>
      <c r="X531" s="217" t="s">
        <v>412</v>
      </c>
      <c r="Y531" s="190"/>
      <c r="Z531" s="187" t="s">
        <v>1585</v>
      </c>
      <c r="AA531" s="201" t="s">
        <v>1586</v>
      </c>
      <c r="AB531" s="202" t="s">
        <v>76</v>
      </c>
      <c r="AC531" s="190" t="s">
        <v>4595</v>
      </c>
      <c r="AD531" s="262"/>
      <c r="AE531" s="389" t="s">
        <v>4598</v>
      </c>
      <c r="AF531" s="390"/>
      <c r="AG531" s="389" t="s">
        <v>4602</v>
      </c>
      <c r="AH531" s="262"/>
      <c r="AI531" s="190" t="s">
        <v>412</v>
      </c>
      <c r="AJ531" s="190" t="s">
        <v>412</v>
      </c>
      <c r="AK531" s="190" t="s">
        <v>412</v>
      </c>
      <c r="AL531" s="190" t="s">
        <v>412</v>
      </c>
      <c r="AM531" s="187" t="s">
        <v>2987</v>
      </c>
      <c r="AN531" s="186" t="s">
        <v>4570</v>
      </c>
      <c r="AO531" s="186" t="s">
        <v>4584</v>
      </c>
      <c r="AP531" s="193"/>
      <c r="AQ531" s="190"/>
      <c r="AR531" s="190"/>
      <c r="AS531" s="190"/>
      <c r="AT531" s="190"/>
      <c r="AU531" s="193"/>
      <c r="AV531" s="193"/>
      <c r="AW531" s="506" t="s">
        <v>1588</v>
      </c>
      <c r="AX531" s="200" t="s">
        <v>1589</v>
      </c>
      <c r="AY531" s="190" t="s">
        <v>412</v>
      </c>
      <c r="AZ531" s="203">
        <v>4881135</v>
      </c>
      <c r="BA531" s="203"/>
      <c r="BB531" s="203"/>
      <c r="BC531" s="203"/>
      <c r="BD531" s="203"/>
      <c r="BE531" s="203"/>
      <c r="BF531" s="203"/>
      <c r="BG531" s="203">
        <v>1000000</v>
      </c>
      <c r="BH531" s="203"/>
      <c r="BI531" s="203"/>
      <c r="BJ531" s="203"/>
      <c r="BK531" s="203"/>
      <c r="BL531" s="203"/>
      <c r="BM531" s="203"/>
      <c r="BN531" s="203"/>
      <c r="BO531" s="203"/>
      <c r="BP531" s="203"/>
      <c r="BQ531" s="203"/>
      <c r="BR531" s="203"/>
      <c r="BS531" s="203"/>
      <c r="BT531" s="202"/>
      <c r="BU531" s="190"/>
      <c r="BV531" s="186">
        <v>12</v>
      </c>
      <c r="BW531" s="186">
        <v>9.5</v>
      </c>
      <c r="BX531" s="186">
        <f t="shared" si="94"/>
        <v>2.5</v>
      </c>
      <c r="BY531" s="186">
        <v>12</v>
      </c>
      <c r="BZ531" s="190"/>
      <c r="CA531" s="190"/>
      <c r="CB531" s="190"/>
    </row>
    <row r="532" spans="1:16333" ht="13.5" customHeight="1">
      <c r="A532" s="186">
        <f t="shared" si="84"/>
        <v>520</v>
      </c>
      <c r="B532" s="187" t="s">
        <v>62</v>
      </c>
      <c r="C532" s="228" t="s">
        <v>5334</v>
      </c>
      <c r="D532" s="189" t="s">
        <v>5081</v>
      </c>
      <c r="E532" s="190" t="s">
        <v>3773</v>
      </c>
      <c r="F532" s="191" t="s">
        <v>66</v>
      </c>
      <c r="G532" s="186" t="s">
        <v>3200</v>
      </c>
      <c r="H532" s="186" t="s">
        <v>1583</v>
      </c>
      <c r="I532" s="186" t="s">
        <v>83</v>
      </c>
      <c r="J532" s="192" t="s">
        <v>335</v>
      </c>
      <c r="K532" s="192" t="s">
        <v>2884</v>
      </c>
      <c r="L532" s="190" t="s">
        <v>412</v>
      </c>
      <c r="M532" s="193" t="s">
        <v>70</v>
      </c>
      <c r="N532" s="188" t="s">
        <v>2604</v>
      </c>
      <c r="O532" s="194" t="s">
        <v>87</v>
      </c>
      <c r="P532" s="492">
        <v>36092</v>
      </c>
      <c r="Q532" s="196" t="str">
        <f t="shared" ref="Q532:Q563" ca="1" si="95">(DATEDIF($P532,NOW(),"Y")&amp;" Tahun ")&amp;(DATEDIF($P532,NOW(),"YM")&amp;" Bulan")</f>
        <v>23 Tahun 4 Bulan</v>
      </c>
      <c r="R532" s="204"/>
      <c r="S532" s="219">
        <v>44600</v>
      </c>
      <c r="T532" s="198" t="str">
        <f t="shared" ref="T532:T563" ca="1" si="96">INT((NOW()-S532)/365)&amp;"Tahun"</f>
        <v>0Tahun</v>
      </c>
      <c r="U532" s="199" t="str">
        <f t="shared" ref="U532:U563" ca="1" si="97">INT(MOD((NOW()-S532),365)/30)&amp;"Bulan"</f>
        <v>1Bulan</v>
      </c>
      <c r="V532" s="186" t="s">
        <v>73</v>
      </c>
      <c r="W532" s="200" t="s">
        <v>111</v>
      </c>
      <c r="X532" s="217" t="s">
        <v>412</v>
      </c>
      <c r="Y532" s="190" t="s">
        <v>5082</v>
      </c>
      <c r="Z532" s="187" t="s">
        <v>5083</v>
      </c>
      <c r="AA532" s="201">
        <v>81288974509</v>
      </c>
      <c r="AB532" s="202" t="s">
        <v>5028</v>
      </c>
      <c r="AC532" s="190" t="s">
        <v>412</v>
      </c>
      <c r="AD532" s="190" t="s">
        <v>412</v>
      </c>
      <c r="AE532" s="190" t="s">
        <v>412</v>
      </c>
      <c r="AF532" s="190" t="s">
        <v>412</v>
      </c>
      <c r="AG532" s="190" t="s">
        <v>412</v>
      </c>
      <c r="AH532" s="190" t="s">
        <v>412</v>
      </c>
      <c r="AI532" s="190" t="s">
        <v>412</v>
      </c>
      <c r="AJ532" s="190" t="s">
        <v>412</v>
      </c>
      <c r="AK532" s="190" t="s">
        <v>412</v>
      </c>
      <c r="AL532" s="190" t="s">
        <v>412</v>
      </c>
      <c r="AM532" s="241"/>
      <c r="AN532" s="186" t="s">
        <v>5084</v>
      </c>
      <c r="AO532" s="186" t="s">
        <v>5085</v>
      </c>
      <c r="AP532" s="187" t="s">
        <v>5083</v>
      </c>
      <c r="AQ532" s="190" t="s">
        <v>412</v>
      </c>
      <c r="AR532" s="190" t="s">
        <v>412</v>
      </c>
      <c r="AS532" s="190" t="s">
        <v>412</v>
      </c>
      <c r="AT532" s="190" t="s">
        <v>412</v>
      </c>
      <c r="AU532" s="190" t="s">
        <v>412</v>
      </c>
      <c r="AV532" s="190" t="s">
        <v>412</v>
      </c>
      <c r="AW532" s="506">
        <v>3603122410980000</v>
      </c>
      <c r="AX532" s="200" t="s">
        <v>5086</v>
      </c>
      <c r="AY532" s="190" t="s">
        <v>412</v>
      </c>
      <c r="AZ532" s="203">
        <v>6000000</v>
      </c>
      <c r="BA532" s="203"/>
      <c r="BB532" s="203"/>
      <c r="BC532" s="203"/>
      <c r="BD532" s="203"/>
      <c r="BE532" s="203"/>
      <c r="BF532" s="203"/>
      <c r="BG532" s="203"/>
      <c r="BH532" s="203"/>
      <c r="BI532" s="203"/>
      <c r="BJ532" s="203"/>
      <c r="BK532" s="203"/>
      <c r="BL532" s="203"/>
      <c r="BM532" s="203"/>
      <c r="BN532" s="203"/>
      <c r="BO532" s="203"/>
      <c r="BP532" s="203"/>
      <c r="BQ532" s="203"/>
      <c r="BR532" s="203"/>
      <c r="BS532" s="203"/>
      <c r="BT532" s="230" t="s">
        <v>5087</v>
      </c>
      <c r="BU532" s="190"/>
      <c r="BV532" s="525"/>
      <c r="BW532" s="525"/>
      <c r="BX532" s="525"/>
      <c r="BY532" s="186">
        <v>0</v>
      </c>
      <c r="BZ532" s="190"/>
      <c r="CA532" s="190"/>
      <c r="CB532" s="190"/>
    </row>
    <row r="533" spans="1:16333" ht="13.5" customHeight="1">
      <c r="A533" s="186">
        <f t="shared" si="84"/>
        <v>521</v>
      </c>
      <c r="B533" s="187" t="s">
        <v>62</v>
      </c>
      <c r="C533" s="188" t="s">
        <v>1710</v>
      </c>
      <c r="D533" s="189" t="s">
        <v>1711</v>
      </c>
      <c r="E533" s="190" t="s">
        <v>2754</v>
      </c>
      <c r="F533" s="191" t="s">
        <v>66</v>
      </c>
      <c r="G533" s="186" t="s">
        <v>3200</v>
      </c>
      <c r="H533" s="186" t="s">
        <v>82</v>
      </c>
      <c r="I533" s="191" t="s">
        <v>83</v>
      </c>
      <c r="J533" s="191" t="s">
        <v>84</v>
      </c>
      <c r="K533" s="191" t="s">
        <v>1212</v>
      </c>
      <c r="L533" s="190" t="s">
        <v>412</v>
      </c>
      <c r="M533" s="202" t="s">
        <v>85</v>
      </c>
      <c r="N533" s="193" t="s">
        <v>280</v>
      </c>
      <c r="O533" s="194" t="s">
        <v>902</v>
      </c>
      <c r="P533" s="492">
        <v>30392</v>
      </c>
      <c r="Q533" s="196" t="str">
        <f t="shared" ca="1" si="95"/>
        <v>38 Tahun 11 Bulan</v>
      </c>
      <c r="R533" s="190"/>
      <c r="S533" s="197">
        <v>40087</v>
      </c>
      <c r="T533" s="198" t="str">
        <f t="shared" ca="1" si="96"/>
        <v>12Tahun</v>
      </c>
      <c r="U533" s="199" t="str">
        <f t="shared" ca="1" si="97"/>
        <v>5Bulan</v>
      </c>
      <c r="V533" s="186"/>
      <c r="W533" s="200" t="s">
        <v>111</v>
      </c>
      <c r="X533" s="217" t="s">
        <v>412</v>
      </c>
      <c r="Y533" s="190"/>
      <c r="Z533" s="187" t="s">
        <v>1712</v>
      </c>
      <c r="AA533" s="201" t="s">
        <v>1713</v>
      </c>
      <c r="AB533" s="202" t="s">
        <v>76</v>
      </c>
      <c r="AC533" s="190" t="s">
        <v>4590</v>
      </c>
      <c r="AD533" s="262"/>
      <c r="AE533" s="190" t="s">
        <v>412</v>
      </c>
      <c r="AF533" s="190" t="s">
        <v>412</v>
      </c>
      <c r="AG533" s="190" t="s">
        <v>412</v>
      </c>
      <c r="AH533" s="190" t="s">
        <v>412</v>
      </c>
      <c r="AI533" s="190" t="s">
        <v>412</v>
      </c>
      <c r="AJ533" s="190" t="s">
        <v>412</v>
      </c>
      <c r="AK533" s="190" t="s">
        <v>412</v>
      </c>
      <c r="AL533" s="190" t="s">
        <v>412</v>
      </c>
      <c r="AM533" s="187" t="s">
        <v>2994</v>
      </c>
      <c r="AN533" s="186" t="s">
        <v>4571</v>
      </c>
      <c r="AO533" s="186" t="s">
        <v>4585</v>
      </c>
      <c r="AP533" s="193"/>
      <c r="AQ533" s="190"/>
      <c r="AR533" s="190"/>
      <c r="AS533" s="190"/>
      <c r="AT533" s="190"/>
      <c r="AU533" s="193" t="s">
        <v>882</v>
      </c>
      <c r="AV533" s="193"/>
      <c r="AW533" s="506" t="s">
        <v>1715</v>
      </c>
      <c r="AX533" s="200" t="s">
        <v>78</v>
      </c>
      <c r="AY533" s="190" t="s">
        <v>412</v>
      </c>
      <c r="AZ533" s="203"/>
      <c r="BA533" s="203"/>
      <c r="BB533" s="203"/>
      <c r="BC533" s="203"/>
      <c r="BD533" s="203"/>
      <c r="BE533" s="203"/>
      <c r="BF533" s="203"/>
      <c r="BG533" s="203"/>
      <c r="BH533" s="203"/>
      <c r="BI533" s="203"/>
      <c r="BJ533" s="203"/>
      <c r="BK533" s="203"/>
      <c r="BL533" s="203"/>
      <c r="BM533" s="203"/>
      <c r="BN533" s="203"/>
      <c r="BO533" s="203"/>
      <c r="BP533" s="203"/>
      <c r="BQ533" s="203"/>
      <c r="BR533" s="203"/>
      <c r="BS533" s="203"/>
      <c r="BT533" s="202"/>
      <c r="BU533" s="190"/>
      <c r="BV533" s="186">
        <v>12</v>
      </c>
      <c r="BW533" s="186">
        <v>12</v>
      </c>
      <c r="BX533" s="186">
        <f t="shared" si="94"/>
        <v>0</v>
      </c>
      <c r="BY533" s="186">
        <v>12</v>
      </c>
      <c r="BZ533" s="190"/>
      <c r="CA533" s="190"/>
      <c r="CB533" s="190"/>
    </row>
    <row r="534" spans="1:16333" ht="13.5" customHeight="1">
      <c r="A534" s="186">
        <f t="shared" si="84"/>
        <v>522</v>
      </c>
      <c r="B534" s="187" t="s">
        <v>62</v>
      </c>
      <c r="C534" s="144" t="s">
        <v>684</v>
      </c>
      <c r="D534" s="189" t="s">
        <v>685</v>
      </c>
      <c r="E534" s="190" t="s">
        <v>2758</v>
      </c>
      <c r="F534" s="191" t="s">
        <v>66</v>
      </c>
      <c r="G534" s="186" t="s">
        <v>3200</v>
      </c>
      <c r="H534" s="186" t="s">
        <v>82</v>
      </c>
      <c r="I534" s="191" t="s">
        <v>83</v>
      </c>
      <c r="J534" s="192" t="s">
        <v>84</v>
      </c>
      <c r="K534" s="191" t="s">
        <v>1212</v>
      </c>
      <c r="L534" s="190" t="s">
        <v>412</v>
      </c>
      <c r="M534" s="193" t="s">
        <v>85</v>
      </c>
      <c r="N534" s="212" t="s">
        <v>2604</v>
      </c>
      <c r="O534" s="194" t="s">
        <v>87</v>
      </c>
      <c r="P534" s="492">
        <v>35105</v>
      </c>
      <c r="Q534" s="196" t="str">
        <f t="shared" ca="1" si="95"/>
        <v>26 Tahun 1 Bulan</v>
      </c>
      <c r="R534" s="197">
        <v>44172</v>
      </c>
      <c r="S534" s="197">
        <v>44172</v>
      </c>
      <c r="T534" s="198" t="str">
        <f t="shared" ca="1" si="96"/>
        <v>1Tahun</v>
      </c>
      <c r="U534" s="199" t="str">
        <f t="shared" ca="1" si="97"/>
        <v>3Bulan</v>
      </c>
      <c r="V534" s="186" t="s">
        <v>73</v>
      </c>
      <c r="W534" s="200" t="s">
        <v>111</v>
      </c>
      <c r="X534" s="217" t="s">
        <v>412</v>
      </c>
      <c r="Y534" s="190"/>
      <c r="Z534" s="187" t="s">
        <v>686</v>
      </c>
      <c r="AA534" s="213" t="s">
        <v>687</v>
      </c>
      <c r="AB534" s="202" t="s">
        <v>354</v>
      </c>
      <c r="AC534" s="190" t="s">
        <v>412</v>
      </c>
      <c r="AD534" s="190" t="s">
        <v>412</v>
      </c>
      <c r="AE534" s="190" t="s">
        <v>412</v>
      </c>
      <c r="AF534" s="190" t="s">
        <v>412</v>
      </c>
      <c r="AG534" s="190" t="s">
        <v>412</v>
      </c>
      <c r="AH534" s="190" t="s">
        <v>412</v>
      </c>
      <c r="AI534" s="190" t="s">
        <v>412</v>
      </c>
      <c r="AJ534" s="190" t="s">
        <v>412</v>
      </c>
      <c r="AK534" s="190" t="s">
        <v>412</v>
      </c>
      <c r="AL534" s="190" t="s">
        <v>412</v>
      </c>
      <c r="AM534" s="214" t="s">
        <v>2988</v>
      </c>
      <c r="AN534" s="191" t="s">
        <v>3460</v>
      </c>
      <c r="AO534" s="244"/>
      <c r="AP534" s="193"/>
      <c r="AQ534" s="190" t="s">
        <v>412</v>
      </c>
      <c r="AR534" s="190" t="s">
        <v>412</v>
      </c>
      <c r="AS534" s="190" t="s">
        <v>412</v>
      </c>
      <c r="AT534" s="190" t="s">
        <v>412</v>
      </c>
      <c r="AU534" s="188" t="s">
        <v>2800</v>
      </c>
      <c r="AV534" s="193" t="s">
        <v>412</v>
      </c>
      <c r="AW534" s="513" t="s">
        <v>689</v>
      </c>
      <c r="AX534" s="215" t="s">
        <v>690</v>
      </c>
      <c r="AY534" s="190" t="s">
        <v>412</v>
      </c>
      <c r="AZ534" s="203">
        <v>4600000</v>
      </c>
      <c r="BA534" s="203">
        <v>0</v>
      </c>
      <c r="BB534" s="203">
        <v>0</v>
      </c>
      <c r="BC534" s="203">
        <v>0</v>
      </c>
      <c r="BD534" s="203">
        <v>0</v>
      </c>
      <c r="BE534" s="203"/>
      <c r="BF534" s="203"/>
      <c r="BG534" s="203">
        <v>0</v>
      </c>
      <c r="BH534" s="203"/>
      <c r="BI534" s="203"/>
      <c r="BJ534" s="203">
        <v>0</v>
      </c>
      <c r="BK534" s="203">
        <v>0</v>
      </c>
      <c r="BL534" s="203"/>
      <c r="BM534" s="203"/>
      <c r="BN534" s="203"/>
      <c r="BO534" s="203"/>
      <c r="BP534" s="203"/>
      <c r="BQ534" s="203"/>
      <c r="BR534" s="203">
        <v>0</v>
      </c>
      <c r="BS534" s="203"/>
      <c r="BT534" s="202"/>
      <c r="BU534" s="190"/>
      <c r="BV534" s="186">
        <v>1</v>
      </c>
      <c r="BW534" s="186">
        <v>1</v>
      </c>
      <c r="BX534" s="186">
        <f t="shared" si="94"/>
        <v>0</v>
      </c>
      <c r="BY534" s="186">
        <v>12</v>
      </c>
      <c r="BZ534" s="190"/>
      <c r="CA534" s="190"/>
      <c r="CB534" s="190"/>
    </row>
    <row r="535" spans="1:16333" ht="13.5" customHeight="1">
      <c r="A535" s="186">
        <f t="shared" si="84"/>
        <v>523</v>
      </c>
      <c r="B535" s="189" t="s">
        <v>62</v>
      </c>
      <c r="C535" s="216" t="s">
        <v>79</v>
      </c>
      <c r="D535" s="189" t="s">
        <v>80</v>
      </c>
      <c r="E535" s="190" t="s">
        <v>81</v>
      </c>
      <c r="F535" s="191" t="s">
        <v>66</v>
      </c>
      <c r="G535" s="186" t="s">
        <v>3200</v>
      </c>
      <c r="H535" s="186" t="s">
        <v>82</v>
      </c>
      <c r="I535" s="191" t="s">
        <v>83</v>
      </c>
      <c r="J535" s="191" t="s">
        <v>84</v>
      </c>
      <c r="K535" s="191" t="s">
        <v>1212</v>
      </c>
      <c r="L535" s="190" t="s">
        <v>412</v>
      </c>
      <c r="M535" s="193" t="s">
        <v>85</v>
      </c>
      <c r="N535" s="212" t="s">
        <v>2604</v>
      </c>
      <c r="O535" s="194" t="s">
        <v>87</v>
      </c>
      <c r="P535" s="492">
        <v>36455</v>
      </c>
      <c r="Q535" s="196" t="str">
        <f t="shared" ca="1" si="95"/>
        <v>22 Tahun 4 Bulan</v>
      </c>
      <c r="R535" s="206">
        <v>43927</v>
      </c>
      <c r="S535" s="206">
        <v>43927</v>
      </c>
      <c r="T535" s="198" t="str">
        <f t="shared" ca="1" si="96"/>
        <v>1Tahun</v>
      </c>
      <c r="U535" s="199" t="str">
        <f t="shared" ca="1" si="97"/>
        <v>11Bulan</v>
      </c>
      <c r="V535" s="186" t="s">
        <v>73</v>
      </c>
      <c r="W535" s="189" t="s">
        <v>88</v>
      </c>
      <c r="X535" s="217" t="s">
        <v>412</v>
      </c>
      <c r="Y535" s="190" t="s">
        <v>3896</v>
      </c>
      <c r="Z535" s="207" t="s">
        <v>89</v>
      </c>
      <c r="AA535" s="208" t="s">
        <v>90</v>
      </c>
      <c r="AB535" s="191" t="s">
        <v>76</v>
      </c>
      <c r="AC535" s="190" t="s">
        <v>412</v>
      </c>
      <c r="AD535" s="190" t="s">
        <v>412</v>
      </c>
      <c r="AE535" s="190" t="s">
        <v>412</v>
      </c>
      <c r="AF535" s="190" t="s">
        <v>412</v>
      </c>
      <c r="AG535" s="190" t="s">
        <v>412</v>
      </c>
      <c r="AH535" s="190" t="s">
        <v>412</v>
      </c>
      <c r="AI535" s="190" t="s">
        <v>412</v>
      </c>
      <c r="AJ535" s="190" t="s">
        <v>412</v>
      </c>
      <c r="AK535" s="190" t="s">
        <v>412</v>
      </c>
      <c r="AL535" s="190" t="s">
        <v>412</v>
      </c>
      <c r="AM535" s="217" t="s">
        <v>2989</v>
      </c>
      <c r="AN535" s="191" t="s">
        <v>3897</v>
      </c>
      <c r="AO535" s="193" t="s">
        <v>3898</v>
      </c>
      <c r="AP535" s="193" t="s">
        <v>3899</v>
      </c>
      <c r="AQ535" s="190"/>
      <c r="AR535" s="190"/>
      <c r="AS535" s="190"/>
      <c r="AT535" s="190"/>
      <c r="AU535" s="188" t="s">
        <v>2795</v>
      </c>
      <c r="AV535" s="193"/>
      <c r="AW535" s="505" t="s">
        <v>92</v>
      </c>
      <c r="AX535" s="200" t="s">
        <v>93</v>
      </c>
      <c r="AY535" s="190" t="s">
        <v>412</v>
      </c>
      <c r="AZ535" s="203">
        <v>4563000</v>
      </c>
      <c r="BA535" s="203"/>
      <c r="BB535" s="203"/>
      <c r="BC535" s="203"/>
      <c r="BD535" s="203"/>
      <c r="BE535" s="203"/>
      <c r="BF535" s="203"/>
      <c r="BG535" s="203"/>
      <c r="BH535" s="203"/>
      <c r="BI535" s="203"/>
      <c r="BJ535" s="203"/>
      <c r="BK535" s="203"/>
      <c r="BL535" s="203"/>
      <c r="BM535" s="203"/>
      <c r="BN535" s="203"/>
      <c r="BO535" s="203"/>
      <c r="BP535" s="203"/>
      <c r="BQ535" s="203"/>
      <c r="BR535" s="203"/>
      <c r="BS535" s="203"/>
      <c r="BT535" s="211" t="s">
        <v>3900</v>
      </c>
      <c r="BU535" s="190"/>
      <c r="BV535" s="186">
        <f>12-3</f>
        <v>9</v>
      </c>
      <c r="BW535" s="186">
        <v>4</v>
      </c>
      <c r="BX535" s="186">
        <f t="shared" si="94"/>
        <v>5</v>
      </c>
      <c r="BY535" s="186">
        <v>12</v>
      </c>
      <c r="BZ535" s="190"/>
      <c r="CA535" s="190"/>
      <c r="CB535" s="190"/>
    </row>
    <row r="536" spans="1:16333" ht="13.5" customHeight="1">
      <c r="A536" s="186">
        <f t="shared" si="84"/>
        <v>524</v>
      </c>
      <c r="B536" s="189" t="s">
        <v>62</v>
      </c>
      <c r="C536" s="216" t="s">
        <v>156</v>
      </c>
      <c r="D536" s="189" t="s">
        <v>157</v>
      </c>
      <c r="E536" s="190" t="s">
        <v>158</v>
      </c>
      <c r="F536" s="191" t="s">
        <v>66</v>
      </c>
      <c r="G536" s="186" t="s">
        <v>3200</v>
      </c>
      <c r="H536" s="186" t="s">
        <v>82</v>
      </c>
      <c r="I536" s="191" t="s">
        <v>83</v>
      </c>
      <c r="J536" s="191" t="s">
        <v>84</v>
      </c>
      <c r="K536" s="191" t="s">
        <v>1212</v>
      </c>
      <c r="L536" s="190"/>
      <c r="M536" s="193" t="s">
        <v>70</v>
      </c>
      <c r="N536" s="212" t="s">
        <v>2604</v>
      </c>
      <c r="O536" s="194" t="s">
        <v>87</v>
      </c>
      <c r="P536" s="492">
        <v>36624</v>
      </c>
      <c r="Q536" s="196" t="str">
        <f t="shared" ca="1" si="95"/>
        <v>21 Tahun 11 Bulan</v>
      </c>
      <c r="R536" s="190"/>
      <c r="S536" s="206">
        <v>44011</v>
      </c>
      <c r="T536" s="198" t="str">
        <f t="shared" ca="1" si="96"/>
        <v>1Tahun</v>
      </c>
      <c r="U536" s="199" t="str">
        <f t="shared" ca="1" si="97"/>
        <v>8Bulan</v>
      </c>
      <c r="V536" s="186"/>
      <c r="W536" s="200" t="s">
        <v>88</v>
      </c>
      <c r="X536" s="217" t="s">
        <v>412</v>
      </c>
      <c r="Y536" s="190"/>
      <c r="Z536" s="207" t="s">
        <v>159</v>
      </c>
      <c r="AA536" s="201" t="s">
        <v>160</v>
      </c>
      <c r="AB536" s="191" t="s">
        <v>76</v>
      </c>
      <c r="AC536" s="190" t="s">
        <v>412</v>
      </c>
      <c r="AD536" s="190" t="s">
        <v>412</v>
      </c>
      <c r="AE536" s="190" t="s">
        <v>412</v>
      </c>
      <c r="AF536" s="190" t="s">
        <v>412</v>
      </c>
      <c r="AG536" s="190" t="s">
        <v>412</v>
      </c>
      <c r="AH536" s="190" t="s">
        <v>412</v>
      </c>
      <c r="AI536" s="190" t="s">
        <v>412</v>
      </c>
      <c r="AJ536" s="190" t="s">
        <v>412</v>
      </c>
      <c r="AK536" s="190" t="s">
        <v>412</v>
      </c>
      <c r="AL536" s="190" t="s">
        <v>412</v>
      </c>
      <c r="AM536" s="209" t="s">
        <v>2990</v>
      </c>
      <c r="AN536" s="261"/>
      <c r="AO536" s="244"/>
      <c r="AP536" s="193"/>
      <c r="AQ536" s="190"/>
      <c r="AR536" s="190"/>
      <c r="AS536" s="190"/>
      <c r="AT536" s="190"/>
      <c r="AU536" s="188" t="s">
        <v>2790</v>
      </c>
      <c r="AV536" s="193"/>
      <c r="AW536" s="505" t="s">
        <v>162</v>
      </c>
      <c r="AX536" s="200" t="s">
        <v>78</v>
      </c>
      <c r="AY536" s="190" t="s">
        <v>412</v>
      </c>
      <c r="AZ536" s="203">
        <v>4200000</v>
      </c>
      <c r="BA536" s="203"/>
      <c r="BB536" s="203"/>
      <c r="BC536" s="203"/>
      <c r="BD536" s="203"/>
      <c r="BE536" s="203"/>
      <c r="BF536" s="203"/>
      <c r="BG536" s="203"/>
      <c r="BH536" s="203"/>
      <c r="BI536" s="203"/>
      <c r="BJ536" s="203"/>
      <c r="BK536" s="203"/>
      <c r="BL536" s="203"/>
      <c r="BM536" s="203"/>
      <c r="BN536" s="203"/>
      <c r="BO536" s="203"/>
      <c r="BP536" s="203"/>
      <c r="BQ536" s="203"/>
      <c r="BR536" s="203"/>
      <c r="BS536" s="203"/>
      <c r="BT536" s="191"/>
      <c r="BU536" s="190"/>
      <c r="BV536" s="186">
        <v>6</v>
      </c>
      <c r="BW536" s="186">
        <v>2.5</v>
      </c>
      <c r="BX536" s="186">
        <f t="shared" si="94"/>
        <v>3.5</v>
      </c>
      <c r="BY536" s="186">
        <v>12</v>
      </c>
      <c r="BZ536" s="190"/>
      <c r="CA536" s="190"/>
      <c r="CB536" s="190"/>
    </row>
    <row r="537" spans="1:16333" s="260" customFormat="1" ht="15.75" customHeight="1">
      <c r="A537" s="186">
        <f t="shared" si="84"/>
        <v>525</v>
      </c>
      <c r="B537" s="187" t="s">
        <v>62</v>
      </c>
      <c r="C537" s="144" t="s">
        <v>4547</v>
      </c>
      <c r="D537" s="189" t="s">
        <v>357</v>
      </c>
      <c r="E537" s="190" t="s">
        <v>4561</v>
      </c>
      <c r="F537" s="191" t="s">
        <v>66</v>
      </c>
      <c r="G537" s="186" t="s">
        <v>3200</v>
      </c>
      <c r="H537" s="186" t="s">
        <v>82</v>
      </c>
      <c r="I537" s="191" t="s">
        <v>83</v>
      </c>
      <c r="J537" s="191" t="s">
        <v>84</v>
      </c>
      <c r="K537" s="191" t="s">
        <v>1212</v>
      </c>
      <c r="L537" s="190" t="s">
        <v>412</v>
      </c>
      <c r="M537" s="186" t="s">
        <v>70</v>
      </c>
      <c r="N537" s="212" t="s">
        <v>2604</v>
      </c>
      <c r="O537" s="186" t="s">
        <v>72</v>
      </c>
      <c r="P537" s="493">
        <v>32515</v>
      </c>
      <c r="Q537" s="196" t="str">
        <f t="shared" ca="1" si="95"/>
        <v>33 Tahun 2 Bulan</v>
      </c>
      <c r="R537" s="190"/>
      <c r="S537" s="142">
        <v>40918</v>
      </c>
      <c r="T537" s="198" t="str">
        <f t="shared" ca="1" si="96"/>
        <v>10Tahun</v>
      </c>
      <c r="U537" s="199" t="str">
        <f t="shared" ca="1" si="97"/>
        <v>2Bulan</v>
      </c>
      <c r="V537" s="186" t="s">
        <v>4548</v>
      </c>
      <c r="W537" s="217" t="s">
        <v>111</v>
      </c>
      <c r="X537" s="217" t="s">
        <v>412</v>
      </c>
      <c r="Y537" s="190"/>
      <c r="Z537" s="190" t="s">
        <v>4555</v>
      </c>
      <c r="AA537" s="143" t="s">
        <v>4552</v>
      </c>
      <c r="AB537" s="193" t="s">
        <v>354</v>
      </c>
      <c r="AC537" s="190" t="s">
        <v>412</v>
      </c>
      <c r="AD537" s="190" t="s">
        <v>412</v>
      </c>
      <c r="AE537" s="190" t="s">
        <v>412</v>
      </c>
      <c r="AF537" s="190" t="s">
        <v>412</v>
      </c>
      <c r="AG537" s="190" t="s">
        <v>412</v>
      </c>
      <c r="AH537" s="190" t="s">
        <v>412</v>
      </c>
      <c r="AI537" s="190" t="s">
        <v>412</v>
      </c>
      <c r="AJ537" s="190" t="s">
        <v>412</v>
      </c>
      <c r="AK537" s="190" t="s">
        <v>412</v>
      </c>
      <c r="AL537" s="190" t="s">
        <v>412</v>
      </c>
      <c r="AM537" s="238" t="s">
        <v>4557</v>
      </c>
      <c r="AN537" s="186" t="s">
        <v>4550</v>
      </c>
      <c r="AO537" s="186" t="s">
        <v>4551</v>
      </c>
      <c r="AP537" s="190" t="s">
        <v>4555</v>
      </c>
      <c r="AQ537" s="190"/>
      <c r="AR537" s="190"/>
      <c r="AS537" s="190"/>
      <c r="AT537" s="190"/>
      <c r="AU537" s="143" t="s">
        <v>4553</v>
      </c>
      <c r="AV537" s="143" t="s">
        <v>4554</v>
      </c>
      <c r="AW537" s="520" t="s">
        <v>4556</v>
      </c>
      <c r="AX537" s="217" t="s">
        <v>4549</v>
      </c>
      <c r="AY537" s="190" t="s">
        <v>412</v>
      </c>
      <c r="AZ537" s="190"/>
      <c r="BA537" s="190"/>
      <c r="BB537" s="190"/>
      <c r="BC537" s="190"/>
      <c r="BD537" s="190"/>
      <c r="BE537" s="190"/>
      <c r="BF537" s="190"/>
      <c r="BG537" s="190"/>
      <c r="BH537" s="190"/>
      <c r="BI537" s="190"/>
      <c r="BJ537" s="190"/>
      <c r="BK537" s="190"/>
      <c r="BL537" s="190"/>
      <c r="BM537" s="190"/>
      <c r="BN537" s="190"/>
      <c r="BO537" s="190"/>
      <c r="BP537" s="190"/>
      <c r="BQ537" s="190"/>
      <c r="BR537" s="190"/>
      <c r="BS537" s="190"/>
      <c r="BT537" s="190"/>
      <c r="BU537" s="190"/>
      <c r="BV537" s="186">
        <v>12</v>
      </c>
      <c r="BW537" s="186">
        <v>4.5</v>
      </c>
      <c r="BX537" s="186">
        <f t="shared" ref="BX537" si="98">BV537-BW537</f>
        <v>7.5</v>
      </c>
      <c r="BY537" s="186">
        <v>12</v>
      </c>
      <c r="BZ537" s="190"/>
      <c r="CA537" s="190"/>
      <c r="CB537" s="190"/>
      <c r="CC537" s="204"/>
      <c r="CD537" s="204"/>
      <c r="CE537" s="204"/>
      <c r="CF537" s="204"/>
      <c r="CG537" s="204"/>
      <c r="CH537" s="204"/>
      <c r="CI537" s="204"/>
      <c r="CJ537" s="204"/>
      <c r="CK537" s="204"/>
      <c r="CL537" s="204"/>
      <c r="CM537" s="204"/>
      <c r="CN537" s="204"/>
      <c r="CO537" s="204"/>
      <c r="CP537" s="204"/>
      <c r="CQ537" s="204"/>
      <c r="CR537" s="204"/>
      <c r="CS537" s="204"/>
      <c r="CT537" s="204"/>
      <c r="CU537" s="204"/>
      <c r="CV537" s="204"/>
      <c r="CW537" s="204"/>
      <c r="CX537" s="204"/>
      <c r="CY537" s="204"/>
      <c r="CZ537" s="204"/>
      <c r="DA537" s="204"/>
      <c r="DB537" s="204"/>
      <c r="DC537" s="204"/>
      <c r="DD537" s="204"/>
      <c r="DE537" s="204"/>
      <c r="DF537" s="204"/>
      <c r="DG537" s="204"/>
      <c r="DH537" s="204"/>
      <c r="DI537" s="204"/>
      <c r="DJ537" s="204"/>
      <c r="DK537" s="204"/>
      <c r="DL537" s="204"/>
      <c r="DM537" s="204"/>
      <c r="DN537" s="204"/>
      <c r="DO537" s="204"/>
      <c r="DP537" s="204"/>
      <c r="DQ537" s="204"/>
      <c r="DR537" s="204"/>
      <c r="DS537" s="204"/>
      <c r="DT537" s="204"/>
      <c r="DU537" s="204"/>
      <c r="DV537" s="204"/>
      <c r="DW537" s="204"/>
      <c r="DX537" s="204"/>
      <c r="DY537" s="204"/>
      <c r="DZ537" s="204"/>
      <c r="EA537" s="204"/>
      <c r="EB537" s="204"/>
      <c r="EC537" s="204"/>
      <c r="ED537" s="204"/>
      <c r="EE537" s="204"/>
      <c r="EF537" s="204"/>
      <c r="EG537" s="204"/>
      <c r="EH537" s="204"/>
      <c r="EI537" s="204"/>
      <c r="EJ537" s="204"/>
      <c r="EK537" s="204"/>
      <c r="EL537" s="204"/>
      <c r="EM537" s="204"/>
      <c r="EN537" s="204"/>
      <c r="EO537" s="204"/>
      <c r="EP537" s="204"/>
      <c r="EQ537" s="204"/>
      <c r="ER537" s="204"/>
      <c r="ES537" s="204"/>
      <c r="ET537" s="204"/>
      <c r="EU537" s="204"/>
      <c r="EV537" s="204"/>
      <c r="EW537" s="204"/>
      <c r="EX537" s="204"/>
      <c r="EY537" s="204"/>
      <c r="EZ537" s="204"/>
      <c r="FA537" s="204"/>
      <c r="FB537" s="204"/>
      <c r="FC537" s="204"/>
      <c r="FD537" s="204"/>
      <c r="FE537" s="204"/>
      <c r="FF537" s="204"/>
      <c r="FG537" s="204"/>
      <c r="FH537" s="204"/>
      <c r="FI537" s="204"/>
      <c r="FJ537" s="204"/>
      <c r="FK537" s="204"/>
      <c r="FL537" s="204"/>
      <c r="FM537" s="204"/>
      <c r="FN537" s="204"/>
      <c r="FO537" s="204"/>
      <c r="FP537" s="204"/>
      <c r="FQ537" s="204"/>
      <c r="FR537" s="204"/>
      <c r="FS537" s="204"/>
      <c r="FT537" s="204"/>
      <c r="FU537" s="204"/>
      <c r="FV537" s="204"/>
      <c r="FW537" s="204"/>
      <c r="FX537" s="204"/>
      <c r="FY537" s="204"/>
      <c r="FZ537" s="204"/>
      <c r="GA537" s="204"/>
      <c r="GB537" s="204"/>
      <c r="GC537" s="204"/>
      <c r="GD537" s="204"/>
      <c r="GE537" s="204"/>
      <c r="GF537" s="204"/>
      <c r="GG537" s="204"/>
      <c r="GH537" s="204"/>
      <c r="GI537" s="204"/>
      <c r="GJ537" s="204"/>
      <c r="GK537" s="204"/>
      <c r="GL537" s="204"/>
      <c r="GM537" s="204"/>
      <c r="GN537" s="204"/>
      <c r="GO537" s="204"/>
      <c r="GP537" s="204"/>
      <c r="GQ537" s="204"/>
      <c r="GR537" s="204"/>
      <c r="GS537" s="204"/>
      <c r="GT537" s="204"/>
      <c r="GU537" s="204"/>
      <c r="GV537" s="204"/>
      <c r="GW537" s="204"/>
      <c r="GX537" s="204"/>
      <c r="GY537" s="204"/>
      <c r="GZ537" s="204"/>
      <c r="HA537" s="204"/>
      <c r="HB537" s="204"/>
      <c r="HC537" s="204"/>
      <c r="HD537" s="204"/>
      <c r="HE537" s="204"/>
      <c r="HF537" s="204"/>
      <c r="HG537" s="204"/>
      <c r="HH537" s="204"/>
      <c r="HI537" s="204"/>
      <c r="HJ537" s="204"/>
      <c r="HK537" s="204"/>
      <c r="HL537" s="204"/>
      <c r="HM537" s="204"/>
      <c r="HN537" s="204"/>
      <c r="HO537" s="204"/>
      <c r="HP537" s="204"/>
      <c r="HQ537" s="204"/>
      <c r="HR537" s="204"/>
      <c r="HS537" s="204"/>
      <c r="HT537" s="204"/>
      <c r="HU537" s="204"/>
      <c r="HV537" s="204"/>
      <c r="HW537" s="204"/>
      <c r="HX537" s="204"/>
      <c r="HY537" s="204"/>
      <c r="HZ537" s="204"/>
      <c r="IA537" s="204"/>
      <c r="IB537" s="204"/>
      <c r="IC537" s="204"/>
      <c r="ID537" s="204"/>
      <c r="IE537" s="204"/>
      <c r="IF537" s="204"/>
      <c r="IG537" s="204"/>
      <c r="IH537" s="204"/>
      <c r="II537" s="204"/>
      <c r="IJ537" s="204"/>
      <c r="IK537" s="204"/>
      <c r="IL537" s="204"/>
      <c r="IM537" s="204"/>
      <c r="IN537" s="204"/>
      <c r="IO537" s="204"/>
      <c r="IP537" s="204"/>
      <c r="IQ537" s="204"/>
      <c r="IR537" s="204"/>
      <c r="IS537" s="204"/>
      <c r="IT537" s="204"/>
      <c r="IU537" s="204"/>
      <c r="IV537" s="204"/>
      <c r="IW537" s="204"/>
      <c r="IX537" s="204"/>
      <c r="IY537" s="204"/>
      <c r="IZ537" s="204"/>
      <c r="JA537" s="204"/>
      <c r="JB537" s="204"/>
      <c r="JC537" s="204"/>
      <c r="JD537" s="204"/>
      <c r="JE537" s="204"/>
      <c r="JF537" s="204"/>
      <c r="JG537" s="204"/>
      <c r="JH537" s="204"/>
      <c r="JI537" s="204"/>
      <c r="JJ537" s="204"/>
      <c r="JK537" s="204"/>
      <c r="JL537" s="204"/>
      <c r="JM537" s="204"/>
      <c r="JN537" s="204"/>
      <c r="JO537" s="204"/>
      <c r="JP537" s="204"/>
      <c r="JQ537" s="204"/>
      <c r="JR537" s="204"/>
      <c r="JS537" s="204"/>
      <c r="JT537" s="204"/>
      <c r="JU537" s="204"/>
      <c r="JV537" s="204"/>
      <c r="JW537" s="204"/>
      <c r="JX537" s="204"/>
      <c r="JY537" s="204"/>
      <c r="JZ537" s="204"/>
      <c r="KA537" s="204"/>
      <c r="KB537" s="204"/>
      <c r="KC537" s="204"/>
      <c r="KD537" s="204"/>
      <c r="KE537" s="204"/>
      <c r="KF537" s="204"/>
      <c r="KG537" s="204"/>
      <c r="KH537" s="204"/>
      <c r="KI537" s="204"/>
      <c r="KJ537" s="204"/>
      <c r="KK537" s="204"/>
      <c r="KL537" s="204"/>
      <c r="KM537" s="204"/>
      <c r="KN537" s="204"/>
      <c r="KO537" s="204"/>
      <c r="KP537" s="204"/>
      <c r="KQ537" s="204"/>
      <c r="KR537" s="204"/>
      <c r="KS537" s="204"/>
      <c r="KT537" s="204"/>
      <c r="KU537" s="204"/>
      <c r="KV537" s="204"/>
      <c r="KW537" s="204"/>
      <c r="KX537" s="204"/>
      <c r="KY537" s="204"/>
      <c r="KZ537" s="204"/>
      <c r="LA537" s="204"/>
      <c r="LB537" s="204"/>
      <c r="LC537" s="204"/>
      <c r="LD537" s="204"/>
      <c r="LE537" s="204"/>
      <c r="LF537" s="204"/>
      <c r="LG537" s="204"/>
      <c r="LH537" s="204"/>
      <c r="LI537" s="204"/>
      <c r="LJ537" s="204"/>
      <c r="LK537" s="204"/>
      <c r="LL537" s="204"/>
      <c r="LM537" s="204"/>
      <c r="LN537" s="204"/>
      <c r="LO537" s="204"/>
      <c r="LP537" s="204"/>
      <c r="LQ537" s="204"/>
      <c r="LR537" s="204"/>
      <c r="LS537" s="204"/>
      <c r="LT537" s="204"/>
      <c r="LU537" s="204"/>
      <c r="LV537" s="204"/>
      <c r="LW537" s="204"/>
      <c r="LX537" s="204"/>
      <c r="LY537" s="204"/>
      <c r="LZ537" s="204"/>
      <c r="MA537" s="204"/>
      <c r="MB537" s="204"/>
      <c r="MC537" s="204"/>
      <c r="MD537" s="204"/>
      <c r="ME537" s="204"/>
      <c r="MF537" s="204"/>
      <c r="MG537" s="204"/>
      <c r="MH537" s="204"/>
      <c r="MI537" s="204"/>
      <c r="MJ537" s="204"/>
      <c r="MK537" s="204"/>
      <c r="ML537" s="204"/>
      <c r="MM537" s="204"/>
      <c r="MN537" s="204"/>
      <c r="MO537" s="204"/>
      <c r="MP537" s="204"/>
      <c r="MQ537" s="204"/>
      <c r="MR537" s="204"/>
      <c r="MS537" s="204"/>
      <c r="MT537" s="204"/>
      <c r="MU537" s="204"/>
      <c r="MV537" s="204"/>
      <c r="MW537" s="204"/>
      <c r="MX537" s="204"/>
      <c r="MY537" s="204"/>
      <c r="MZ537" s="204"/>
      <c r="NA537" s="204"/>
      <c r="NB537" s="204"/>
      <c r="NC537" s="204"/>
      <c r="ND537" s="204"/>
      <c r="NE537" s="204"/>
      <c r="NF537" s="204"/>
      <c r="NG537" s="204"/>
      <c r="NH537" s="204"/>
      <c r="NI537" s="204"/>
      <c r="NJ537" s="204"/>
      <c r="NK537" s="204"/>
      <c r="NL537" s="204"/>
      <c r="NM537" s="204"/>
      <c r="NN537" s="204"/>
      <c r="NO537" s="204"/>
      <c r="NP537" s="204"/>
      <c r="NQ537" s="204"/>
      <c r="NR537" s="204"/>
      <c r="NS537" s="204"/>
      <c r="NT537" s="204"/>
      <c r="NU537" s="204"/>
      <c r="NV537" s="204"/>
      <c r="NW537" s="204"/>
      <c r="NX537" s="204"/>
      <c r="NY537" s="204"/>
      <c r="NZ537" s="204"/>
      <c r="OA537" s="204"/>
      <c r="OB537" s="204"/>
      <c r="OC537" s="204"/>
      <c r="OD537" s="204"/>
      <c r="OE537" s="204"/>
      <c r="OF537" s="204"/>
      <c r="OG537" s="204"/>
      <c r="OH537" s="204"/>
      <c r="OI537" s="204"/>
      <c r="OJ537" s="204"/>
      <c r="OK537" s="204"/>
      <c r="OL537" s="204"/>
      <c r="OM537" s="204"/>
      <c r="ON537" s="204"/>
      <c r="OO537" s="204"/>
      <c r="OP537" s="204"/>
      <c r="OQ537" s="204"/>
      <c r="OR537" s="204"/>
      <c r="OS537" s="204"/>
      <c r="OT537" s="204"/>
      <c r="OU537" s="204"/>
      <c r="OV537" s="204"/>
      <c r="OW537" s="204"/>
      <c r="OX537" s="204"/>
      <c r="OY537" s="204"/>
      <c r="OZ537" s="204"/>
      <c r="PA537" s="204"/>
      <c r="PB537" s="204"/>
      <c r="PC537" s="204"/>
      <c r="PD537" s="204"/>
      <c r="PE537" s="204"/>
      <c r="PF537" s="204"/>
      <c r="PG537" s="204"/>
      <c r="PH537" s="204"/>
      <c r="PI537" s="204"/>
      <c r="PJ537" s="204"/>
      <c r="PK537" s="204"/>
      <c r="PL537" s="204"/>
      <c r="PM537" s="204"/>
      <c r="PN537" s="204"/>
      <c r="PO537" s="204"/>
      <c r="PP537" s="204"/>
      <c r="PQ537" s="204"/>
      <c r="PR537" s="204"/>
      <c r="PS537" s="204"/>
      <c r="PT537" s="204"/>
      <c r="PU537" s="204"/>
      <c r="PV537" s="204"/>
      <c r="PW537" s="204"/>
      <c r="PX537" s="204"/>
      <c r="PY537" s="204"/>
      <c r="PZ537" s="204"/>
      <c r="QA537" s="204"/>
      <c r="QB537" s="204"/>
      <c r="QC537" s="204"/>
      <c r="QD537" s="204"/>
      <c r="QE537" s="204"/>
      <c r="QF537" s="204"/>
      <c r="QG537" s="204"/>
      <c r="QH537" s="204"/>
      <c r="QI537" s="204"/>
      <c r="QJ537" s="204"/>
      <c r="QK537" s="204"/>
      <c r="QL537" s="204"/>
      <c r="QM537" s="204"/>
      <c r="QN537" s="204"/>
      <c r="QO537" s="204"/>
      <c r="QP537" s="204"/>
      <c r="QQ537" s="204"/>
      <c r="QR537" s="204"/>
      <c r="QS537" s="204"/>
      <c r="QT537" s="204"/>
      <c r="QU537" s="204"/>
      <c r="QV537" s="204"/>
      <c r="QW537" s="204"/>
      <c r="QX537" s="204"/>
      <c r="QY537" s="204"/>
      <c r="QZ537" s="204"/>
      <c r="RA537" s="204"/>
      <c r="RB537" s="204"/>
      <c r="RC537" s="204"/>
      <c r="RD537" s="204"/>
      <c r="RE537" s="204"/>
      <c r="RF537" s="204"/>
      <c r="RG537" s="204"/>
      <c r="RH537" s="204"/>
      <c r="RI537" s="204"/>
      <c r="RJ537" s="204"/>
      <c r="RK537" s="204"/>
      <c r="RL537" s="204"/>
      <c r="RM537" s="204"/>
      <c r="RN537" s="204"/>
      <c r="RO537" s="204"/>
      <c r="RP537" s="204"/>
      <c r="RQ537" s="204"/>
      <c r="RR537" s="204"/>
      <c r="RS537" s="204"/>
      <c r="RT537" s="204"/>
      <c r="RU537" s="204"/>
      <c r="RV537" s="204"/>
      <c r="RW537" s="204"/>
      <c r="RX537" s="204"/>
      <c r="RY537" s="204"/>
      <c r="RZ537" s="204"/>
      <c r="SA537" s="204"/>
      <c r="SB537" s="204"/>
      <c r="SC537" s="204"/>
      <c r="SD537" s="204"/>
      <c r="SE537" s="204"/>
      <c r="SF537" s="204"/>
      <c r="SG537" s="204"/>
      <c r="SH537" s="204"/>
      <c r="SI537" s="204"/>
      <c r="SJ537" s="204"/>
      <c r="SK537" s="204"/>
      <c r="SL537" s="204"/>
      <c r="SM537" s="204"/>
      <c r="SN537" s="204"/>
      <c r="SO537" s="204"/>
      <c r="SP537" s="204"/>
      <c r="SQ537" s="204"/>
      <c r="SR537" s="204"/>
      <c r="SS537" s="204"/>
      <c r="ST537" s="204"/>
      <c r="SU537" s="204"/>
      <c r="SV537" s="204"/>
      <c r="SW537" s="204"/>
      <c r="SX537" s="204"/>
      <c r="SY537" s="204"/>
      <c r="SZ537" s="204"/>
      <c r="TA537" s="204"/>
      <c r="TB537" s="204"/>
      <c r="TC537" s="204"/>
      <c r="TD537" s="204"/>
      <c r="TE537" s="204"/>
      <c r="TF537" s="204"/>
      <c r="TG537" s="204"/>
      <c r="TH537" s="204"/>
      <c r="TI537" s="204"/>
      <c r="TJ537" s="204"/>
      <c r="TK537" s="204"/>
      <c r="TL537" s="204"/>
      <c r="TM537" s="204"/>
      <c r="TN537" s="204"/>
      <c r="TO537" s="204"/>
      <c r="TP537" s="204"/>
      <c r="TQ537" s="204"/>
      <c r="TR537" s="204"/>
      <c r="TS537" s="204"/>
      <c r="TT537" s="204"/>
      <c r="TU537" s="204"/>
      <c r="TV537" s="204"/>
      <c r="TW537" s="204"/>
      <c r="TX537" s="204"/>
      <c r="TY537" s="204"/>
      <c r="TZ537" s="204"/>
      <c r="UA537" s="204"/>
      <c r="UB537" s="204"/>
      <c r="UC537" s="204"/>
      <c r="UD537" s="204"/>
      <c r="UE537" s="204"/>
      <c r="UF537" s="204"/>
      <c r="UG537" s="204"/>
      <c r="UH537" s="204"/>
      <c r="UI537" s="204"/>
      <c r="UJ537" s="204"/>
      <c r="UK537" s="204"/>
      <c r="UL537" s="204"/>
      <c r="UM537" s="204"/>
      <c r="UN537" s="204"/>
      <c r="UO537" s="204"/>
      <c r="UP537" s="204"/>
      <c r="UQ537" s="204"/>
      <c r="UR537" s="204"/>
      <c r="US537" s="204"/>
      <c r="UT537" s="204"/>
      <c r="UU537" s="204"/>
      <c r="UV537" s="204"/>
      <c r="UW537" s="204"/>
      <c r="UX537" s="204"/>
      <c r="UY537" s="204"/>
      <c r="UZ537" s="204"/>
      <c r="VA537" s="204"/>
      <c r="VB537" s="204"/>
      <c r="VC537" s="204"/>
      <c r="VD537" s="204"/>
      <c r="VE537" s="204"/>
      <c r="VF537" s="204"/>
      <c r="VG537" s="204"/>
      <c r="VH537" s="204"/>
      <c r="VI537" s="204"/>
      <c r="VJ537" s="204"/>
      <c r="VK537" s="204"/>
      <c r="VL537" s="204"/>
      <c r="VM537" s="204"/>
      <c r="VN537" s="204"/>
      <c r="VO537" s="204"/>
      <c r="VP537" s="204"/>
      <c r="VQ537" s="204"/>
      <c r="VR537" s="204"/>
      <c r="VS537" s="204"/>
      <c r="VT537" s="204"/>
      <c r="VU537" s="204"/>
      <c r="VV537" s="204"/>
      <c r="VW537" s="204"/>
      <c r="VX537" s="204"/>
      <c r="VY537" s="204"/>
      <c r="VZ537" s="204"/>
      <c r="WA537" s="204"/>
      <c r="WB537" s="204"/>
      <c r="WC537" s="204"/>
      <c r="WD537" s="204"/>
      <c r="WE537" s="204"/>
      <c r="WF537" s="204"/>
      <c r="WG537" s="204"/>
      <c r="WH537" s="204"/>
      <c r="WI537" s="204"/>
      <c r="WJ537" s="204"/>
      <c r="WK537" s="204"/>
      <c r="WL537" s="204"/>
      <c r="WM537" s="204"/>
      <c r="WN537" s="204"/>
      <c r="WO537" s="204"/>
      <c r="WP537" s="204"/>
      <c r="WQ537" s="204"/>
      <c r="WR537" s="204"/>
      <c r="WS537" s="204"/>
      <c r="WT537" s="204"/>
      <c r="WU537" s="204"/>
      <c r="WV537" s="204"/>
      <c r="WW537" s="204"/>
      <c r="WX537" s="204"/>
      <c r="WY537" s="204"/>
      <c r="WZ537" s="204"/>
      <c r="XA537" s="204"/>
      <c r="XB537" s="204"/>
      <c r="XC537" s="204"/>
      <c r="XD537" s="204"/>
      <c r="XE537" s="204"/>
      <c r="XF537" s="204"/>
      <c r="XG537" s="204"/>
      <c r="XH537" s="204"/>
      <c r="XI537" s="204"/>
      <c r="XJ537" s="204"/>
      <c r="XK537" s="204"/>
      <c r="XL537" s="204"/>
      <c r="XM537" s="204"/>
      <c r="XN537" s="204"/>
      <c r="XO537" s="204"/>
      <c r="XP537" s="204"/>
      <c r="XQ537" s="204"/>
      <c r="XR537" s="204"/>
      <c r="XS537" s="204"/>
      <c r="XT537" s="204"/>
      <c r="XU537" s="204"/>
      <c r="XV537" s="204"/>
      <c r="XW537" s="204"/>
      <c r="XX537" s="204"/>
      <c r="XY537" s="204"/>
      <c r="XZ537" s="204"/>
      <c r="YA537" s="204"/>
      <c r="YB537" s="204"/>
      <c r="YC537" s="204"/>
      <c r="YD537" s="204"/>
      <c r="YE537" s="204"/>
      <c r="YF537" s="204"/>
      <c r="YG537" s="204"/>
      <c r="YH537" s="204"/>
      <c r="YI537" s="204"/>
      <c r="YJ537" s="204"/>
      <c r="YK537" s="204"/>
      <c r="YL537" s="204"/>
      <c r="YM537" s="204"/>
      <c r="YN537" s="204"/>
      <c r="YO537" s="204"/>
      <c r="YP537" s="204"/>
      <c r="YQ537" s="204"/>
      <c r="YR537" s="204"/>
      <c r="YS537" s="204"/>
      <c r="YT537" s="204"/>
      <c r="YU537" s="204"/>
      <c r="YV537" s="204"/>
      <c r="YW537" s="204"/>
      <c r="YX537" s="204"/>
      <c r="YY537" s="204"/>
      <c r="YZ537" s="204"/>
      <c r="ZA537" s="204"/>
      <c r="ZB537" s="204"/>
      <c r="ZC537" s="204"/>
      <c r="ZD537" s="204"/>
      <c r="ZE537" s="204"/>
      <c r="ZF537" s="204"/>
      <c r="ZG537" s="204"/>
      <c r="ZH537" s="204"/>
      <c r="ZI537" s="204"/>
      <c r="ZJ537" s="204"/>
      <c r="ZK537" s="204"/>
      <c r="ZL537" s="204"/>
      <c r="ZM537" s="204"/>
      <c r="ZN537" s="204"/>
      <c r="ZO537" s="204"/>
      <c r="ZP537" s="204"/>
      <c r="ZQ537" s="204"/>
      <c r="ZR537" s="204"/>
      <c r="ZS537" s="204"/>
      <c r="ZT537" s="204"/>
      <c r="ZU537" s="204"/>
      <c r="ZV537" s="204"/>
      <c r="ZW537" s="204"/>
      <c r="ZX537" s="204"/>
      <c r="ZY537" s="204"/>
      <c r="ZZ537" s="204"/>
      <c r="AAA537" s="204"/>
      <c r="AAB537" s="204"/>
      <c r="AAC537" s="204"/>
      <c r="AAD537" s="204"/>
      <c r="AAE537" s="204"/>
      <c r="AAF537" s="204"/>
      <c r="AAG537" s="204"/>
      <c r="AAH537" s="204"/>
      <c r="AAI537" s="204"/>
      <c r="AAJ537" s="204"/>
      <c r="AAK537" s="204"/>
      <c r="AAL537" s="204"/>
      <c r="AAM537" s="204"/>
      <c r="AAN537" s="204"/>
      <c r="AAO537" s="204"/>
      <c r="AAP537" s="204"/>
      <c r="AAQ537" s="204"/>
      <c r="AAR537" s="204"/>
      <c r="AAS537" s="204"/>
      <c r="AAT537" s="204"/>
      <c r="AAU537" s="204"/>
      <c r="AAV537" s="204"/>
      <c r="AAW537" s="204"/>
      <c r="AAX537" s="204"/>
      <c r="AAY537" s="204"/>
      <c r="AAZ537" s="204"/>
      <c r="ABA537" s="204"/>
      <c r="ABB537" s="204"/>
      <c r="ABC537" s="204"/>
      <c r="ABD537" s="204"/>
      <c r="ABE537" s="204"/>
      <c r="ABF537" s="204"/>
      <c r="ABG537" s="204"/>
      <c r="ABH537" s="204"/>
      <c r="ABI537" s="204"/>
      <c r="ABJ537" s="204"/>
      <c r="ABK537" s="204"/>
      <c r="ABL537" s="204"/>
      <c r="ABM537" s="204"/>
      <c r="ABN537" s="204"/>
      <c r="ABO537" s="204"/>
      <c r="ABP537" s="204"/>
      <c r="ABQ537" s="204"/>
      <c r="ABR537" s="204"/>
      <c r="ABS537" s="204"/>
      <c r="ABT537" s="204"/>
      <c r="ABU537" s="204"/>
      <c r="ABV537" s="204"/>
      <c r="ABW537" s="204"/>
      <c r="ABX537" s="204"/>
      <c r="ABY537" s="204"/>
      <c r="ABZ537" s="204"/>
      <c r="ACA537" s="204"/>
      <c r="ACB537" s="204"/>
      <c r="ACC537" s="204"/>
      <c r="ACD537" s="204"/>
      <c r="ACE537" s="204"/>
      <c r="ACF537" s="204"/>
      <c r="ACG537" s="204"/>
      <c r="ACH537" s="204"/>
      <c r="ACI537" s="204"/>
      <c r="ACJ537" s="204"/>
      <c r="ACK537" s="204"/>
      <c r="ACL537" s="204"/>
      <c r="ACM537" s="204"/>
      <c r="ACN537" s="204"/>
      <c r="ACO537" s="204"/>
      <c r="ACP537" s="204"/>
      <c r="ACQ537" s="204"/>
      <c r="ACR537" s="204"/>
      <c r="ACS537" s="204"/>
      <c r="ACT537" s="204"/>
      <c r="ACU537" s="204"/>
      <c r="ACV537" s="204"/>
      <c r="ACW537" s="204"/>
      <c r="ACX537" s="204"/>
      <c r="ACY537" s="204"/>
      <c r="ACZ537" s="204"/>
      <c r="ADA537" s="204"/>
      <c r="ADB537" s="204"/>
      <c r="ADC537" s="204"/>
      <c r="ADD537" s="204"/>
      <c r="ADE537" s="204"/>
      <c r="ADF537" s="204"/>
      <c r="ADG537" s="204"/>
      <c r="ADH537" s="204"/>
      <c r="ADI537" s="204"/>
      <c r="ADJ537" s="204"/>
      <c r="ADK537" s="204"/>
      <c r="ADL537" s="204"/>
      <c r="ADM537" s="204"/>
      <c r="ADN537" s="204"/>
      <c r="ADO537" s="204"/>
      <c r="ADP537" s="204"/>
      <c r="ADQ537" s="204"/>
      <c r="ADR537" s="204"/>
      <c r="ADS537" s="204"/>
      <c r="ADT537" s="204"/>
      <c r="ADU537" s="204"/>
      <c r="ADV537" s="204"/>
      <c r="ADW537" s="204"/>
      <c r="ADX537" s="204"/>
      <c r="ADY537" s="204"/>
      <c r="ADZ537" s="204"/>
      <c r="AEA537" s="204"/>
      <c r="AEB537" s="204"/>
      <c r="AEC537" s="204"/>
      <c r="AED537" s="204"/>
      <c r="AEE537" s="204"/>
      <c r="AEF537" s="204"/>
      <c r="AEG537" s="204"/>
      <c r="AEH537" s="204"/>
      <c r="AEI537" s="204"/>
      <c r="AEJ537" s="204"/>
      <c r="AEK537" s="204"/>
      <c r="AEL537" s="204"/>
      <c r="AEM537" s="204"/>
      <c r="AEN537" s="204"/>
      <c r="AEO537" s="204"/>
      <c r="AEP537" s="204"/>
      <c r="AEQ537" s="204"/>
      <c r="AER537" s="204"/>
      <c r="AES537" s="204"/>
      <c r="AET537" s="204"/>
      <c r="AEU537" s="204"/>
      <c r="AEV537" s="204"/>
      <c r="AEW537" s="204"/>
      <c r="AEX537" s="204"/>
      <c r="AEY537" s="204"/>
      <c r="AEZ537" s="204"/>
      <c r="AFA537" s="204"/>
      <c r="AFB537" s="204"/>
      <c r="AFC537" s="204"/>
      <c r="AFD537" s="204"/>
      <c r="AFE537" s="204"/>
      <c r="AFF537" s="204"/>
      <c r="AFG537" s="204"/>
      <c r="AFH537" s="204"/>
      <c r="AFI537" s="204"/>
      <c r="AFJ537" s="204"/>
      <c r="AFK537" s="204"/>
      <c r="AFL537" s="204"/>
      <c r="AFM537" s="204"/>
      <c r="AFN537" s="204"/>
      <c r="AFO537" s="204"/>
      <c r="AFP537" s="204"/>
      <c r="AFQ537" s="204"/>
      <c r="AFR537" s="204"/>
      <c r="AFS537" s="204"/>
      <c r="AFT537" s="204"/>
      <c r="AFU537" s="204"/>
      <c r="AFV537" s="204"/>
      <c r="AFW537" s="204"/>
      <c r="AFX537" s="204"/>
      <c r="AFY537" s="204"/>
      <c r="AFZ537" s="204"/>
      <c r="AGA537" s="204"/>
      <c r="AGB537" s="204"/>
      <c r="AGC537" s="204"/>
      <c r="AGD537" s="204"/>
      <c r="AGE537" s="204"/>
      <c r="AGF537" s="204"/>
      <c r="AGG537" s="204"/>
      <c r="AGH537" s="204"/>
      <c r="AGI537" s="204"/>
      <c r="AGJ537" s="204"/>
      <c r="AGK537" s="204"/>
      <c r="AGL537" s="204"/>
      <c r="AGM537" s="204"/>
      <c r="AGN537" s="204"/>
      <c r="AGO537" s="204"/>
      <c r="AGP537" s="204"/>
      <c r="AGQ537" s="204"/>
      <c r="AGR537" s="204"/>
      <c r="AGS537" s="204"/>
      <c r="AGT537" s="204"/>
      <c r="AGU537" s="204"/>
      <c r="AGV537" s="204"/>
      <c r="AGW537" s="204"/>
      <c r="AGX537" s="204"/>
      <c r="AGY537" s="204"/>
      <c r="AGZ537" s="204"/>
      <c r="AHA537" s="204"/>
      <c r="AHB537" s="204"/>
      <c r="AHC537" s="204"/>
      <c r="AHD537" s="204"/>
      <c r="AHE537" s="204"/>
      <c r="AHF537" s="204"/>
      <c r="AHG537" s="204"/>
      <c r="AHH537" s="204"/>
      <c r="AHI537" s="204"/>
      <c r="AHJ537" s="204"/>
      <c r="AHK537" s="204"/>
      <c r="AHL537" s="204"/>
      <c r="AHM537" s="204"/>
      <c r="AHN537" s="204"/>
      <c r="AHO537" s="204"/>
      <c r="AHP537" s="204"/>
      <c r="AHQ537" s="204"/>
      <c r="AHR537" s="204"/>
      <c r="AHS537" s="204"/>
      <c r="AHT537" s="204"/>
      <c r="AHU537" s="204"/>
      <c r="AHV537" s="204"/>
      <c r="AHW537" s="204"/>
      <c r="AHX537" s="204"/>
      <c r="AHY537" s="204"/>
      <c r="AHZ537" s="204"/>
      <c r="AIA537" s="204"/>
      <c r="AIB537" s="204"/>
      <c r="AIC537" s="204"/>
      <c r="AID537" s="204"/>
      <c r="AIE537" s="204"/>
      <c r="AIF537" s="204"/>
      <c r="AIG537" s="204"/>
      <c r="AIH537" s="204"/>
      <c r="AII537" s="204"/>
      <c r="AIJ537" s="204"/>
      <c r="AIK537" s="204"/>
      <c r="AIL537" s="204"/>
      <c r="AIM537" s="204"/>
      <c r="AIN537" s="204"/>
      <c r="AIO537" s="204"/>
      <c r="AIP537" s="204"/>
      <c r="AIQ537" s="204"/>
      <c r="AIR537" s="204"/>
      <c r="AIS537" s="204"/>
      <c r="AIT537" s="204"/>
      <c r="AIU537" s="204"/>
      <c r="AIV537" s="204"/>
      <c r="AIW537" s="204"/>
      <c r="AIX537" s="204"/>
      <c r="AIY537" s="204"/>
      <c r="AIZ537" s="204"/>
      <c r="AJA537" s="204"/>
      <c r="AJB537" s="204"/>
      <c r="AJC537" s="204"/>
      <c r="AJD537" s="204"/>
      <c r="AJE537" s="204"/>
      <c r="AJF537" s="204"/>
      <c r="AJG537" s="204"/>
      <c r="AJH537" s="204"/>
      <c r="AJI537" s="204"/>
      <c r="AJJ537" s="204"/>
      <c r="AJK537" s="204"/>
      <c r="AJL537" s="204"/>
      <c r="AJM537" s="204"/>
      <c r="AJN537" s="204"/>
      <c r="AJO537" s="204"/>
      <c r="AJP537" s="204"/>
      <c r="AJQ537" s="204"/>
      <c r="AJR537" s="204"/>
      <c r="AJS537" s="204"/>
      <c r="AJT537" s="204"/>
      <c r="AJU537" s="204"/>
      <c r="AJV537" s="204"/>
      <c r="AJW537" s="204"/>
      <c r="AJX537" s="204"/>
      <c r="AJY537" s="204"/>
      <c r="AJZ537" s="204"/>
      <c r="AKA537" s="204"/>
      <c r="AKB537" s="204"/>
      <c r="AKC537" s="204"/>
      <c r="AKD537" s="204"/>
      <c r="AKE537" s="204"/>
      <c r="AKF537" s="204"/>
      <c r="AKG537" s="204"/>
      <c r="AKH537" s="204"/>
      <c r="AKI537" s="204"/>
      <c r="AKJ537" s="204"/>
      <c r="AKK537" s="204"/>
      <c r="AKL537" s="204"/>
      <c r="AKM537" s="204"/>
      <c r="AKN537" s="204"/>
      <c r="AKO537" s="204"/>
      <c r="AKP537" s="204"/>
      <c r="AKQ537" s="204"/>
      <c r="AKR537" s="204"/>
      <c r="AKS537" s="204"/>
      <c r="AKT537" s="204"/>
      <c r="AKU537" s="204"/>
      <c r="AKV537" s="204"/>
      <c r="AKW537" s="204"/>
      <c r="AKX537" s="204"/>
      <c r="AKY537" s="204"/>
      <c r="AKZ537" s="204"/>
      <c r="ALA537" s="204"/>
      <c r="ALB537" s="204"/>
      <c r="ALC537" s="204"/>
      <c r="ALD537" s="204"/>
      <c r="ALE537" s="204"/>
      <c r="ALF537" s="204"/>
      <c r="ALG537" s="204"/>
      <c r="ALH537" s="204"/>
      <c r="ALI537" s="204"/>
      <c r="ALJ537" s="204"/>
      <c r="ALK537" s="204"/>
      <c r="ALL537" s="204"/>
      <c r="ALM537" s="204"/>
      <c r="ALN537" s="204"/>
      <c r="ALO537" s="204"/>
      <c r="ALP537" s="204"/>
      <c r="ALQ537" s="204"/>
      <c r="ALR537" s="204"/>
      <c r="ALS537" s="204"/>
      <c r="ALT537" s="204"/>
      <c r="ALU537" s="204"/>
      <c r="ALV537" s="204"/>
      <c r="ALW537" s="204"/>
      <c r="ALX537" s="204"/>
      <c r="ALY537" s="204"/>
      <c r="ALZ537" s="204"/>
      <c r="AMA537" s="204"/>
      <c r="AMB537" s="204"/>
      <c r="AMC537" s="204"/>
      <c r="AMD537" s="204"/>
      <c r="AME537" s="204"/>
      <c r="AMF537" s="204"/>
      <c r="AMG537" s="204"/>
      <c r="AMH537" s="204"/>
      <c r="AMI537" s="204"/>
      <c r="AMJ537" s="204"/>
      <c r="AMK537" s="204"/>
      <c r="AML537" s="204"/>
      <c r="AMM537" s="204"/>
      <c r="AMN537" s="204"/>
      <c r="AMO537" s="204"/>
      <c r="AMP537" s="204"/>
      <c r="AMQ537" s="204"/>
      <c r="AMR537" s="204"/>
      <c r="AMS537" s="204"/>
      <c r="AMT537" s="204"/>
      <c r="AMU537" s="204"/>
      <c r="AMV537" s="204"/>
      <c r="AMW537" s="204"/>
      <c r="AMX537" s="204"/>
      <c r="AMY537" s="204"/>
      <c r="AMZ537" s="204"/>
      <c r="ANA537" s="204"/>
      <c r="ANB537" s="204"/>
      <c r="ANC537" s="204"/>
      <c r="AND537" s="204"/>
      <c r="ANE537" s="204"/>
      <c r="ANF537" s="204"/>
      <c r="ANG537" s="204"/>
      <c r="ANH537" s="204"/>
      <c r="ANI537" s="204"/>
      <c r="ANJ537" s="204"/>
      <c r="ANK537" s="204"/>
      <c r="ANL537" s="204"/>
      <c r="ANM537" s="204"/>
      <c r="ANN537" s="204"/>
      <c r="ANO537" s="204"/>
      <c r="ANP537" s="204"/>
      <c r="ANQ537" s="204"/>
      <c r="ANR537" s="204"/>
      <c r="ANS537" s="204"/>
      <c r="ANT537" s="204"/>
      <c r="ANU537" s="204"/>
      <c r="ANV537" s="204"/>
      <c r="ANW537" s="204"/>
      <c r="ANX537" s="204"/>
      <c r="ANY537" s="204"/>
      <c r="ANZ537" s="204"/>
      <c r="AOA537" s="204"/>
      <c r="AOB537" s="204"/>
      <c r="AOC537" s="204"/>
      <c r="AOD537" s="204"/>
      <c r="AOE537" s="204"/>
      <c r="AOF537" s="204"/>
      <c r="AOG537" s="204"/>
      <c r="AOH537" s="204"/>
      <c r="AOI537" s="204"/>
      <c r="AOJ537" s="204"/>
      <c r="AOK537" s="204"/>
      <c r="AOL537" s="204"/>
      <c r="AOM537" s="204"/>
      <c r="AON537" s="204"/>
      <c r="AOO537" s="204"/>
      <c r="AOP537" s="204"/>
      <c r="AOQ537" s="204"/>
      <c r="AOR537" s="204"/>
      <c r="AOS537" s="204"/>
      <c r="AOT537" s="204"/>
      <c r="AOU537" s="204"/>
      <c r="AOV537" s="204"/>
      <c r="AOW537" s="204"/>
      <c r="AOX537" s="204"/>
      <c r="AOY537" s="204"/>
      <c r="AOZ537" s="204"/>
      <c r="APA537" s="204"/>
      <c r="APB537" s="204"/>
      <c r="APC537" s="204"/>
      <c r="APD537" s="204"/>
      <c r="APE537" s="204"/>
      <c r="APF537" s="204"/>
      <c r="APG537" s="204"/>
      <c r="APH537" s="204"/>
      <c r="API537" s="204"/>
      <c r="APJ537" s="204"/>
      <c r="APK537" s="204"/>
      <c r="APL537" s="204"/>
      <c r="APM537" s="204"/>
      <c r="APN537" s="204"/>
      <c r="APO537" s="204"/>
      <c r="APP537" s="204"/>
      <c r="APQ537" s="204"/>
      <c r="APR537" s="204"/>
      <c r="APS537" s="204"/>
      <c r="APT537" s="204"/>
      <c r="APU537" s="204"/>
      <c r="APV537" s="204"/>
      <c r="APW537" s="204"/>
      <c r="APX537" s="204"/>
      <c r="APY537" s="204"/>
      <c r="APZ537" s="204"/>
      <c r="AQA537" s="204"/>
      <c r="AQB537" s="204"/>
      <c r="AQC537" s="204"/>
      <c r="AQD537" s="204"/>
      <c r="AQE537" s="204"/>
      <c r="AQF537" s="204"/>
      <c r="AQG537" s="204"/>
      <c r="AQH537" s="204"/>
      <c r="AQI537" s="204"/>
      <c r="AQJ537" s="204"/>
      <c r="AQK537" s="204"/>
      <c r="AQL537" s="204"/>
      <c r="AQM537" s="204"/>
      <c r="AQN537" s="204"/>
      <c r="AQO537" s="204"/>
      <c r="AQP537" s="204"/>
      <c r="AQQ537" s="204"/>
      <c r="AQR537" s="204"/>
      <c r="AQS537" s="204"/>
      <c r="AQT537" s="204"/>
      <c r="AQU537" s="204"/>
      <c r="AQV537" s="204"/>
      <c r="AQW537" s="204"/>
      <c r="AQX537" s="204"/>
      <c r="AQY537" s="204"/>
      <c r="AQZ537" s="204"/>
      <c r="ARA537" s="204"/>
      <c r="ARB537" s="204"/>
      <c r="ARC537" s="204"/>
      <c r="ARD537" s="204"/>
      <c r="ARE537" s="204"/>
      <c r="ARF537" s="204"/>
      <c r="ARG537" s="204"/>
      <c r="ARH537" s="204"/>
      <c r="ARI537" s="204"/>
      <c r="ARJ537" s="204"/>
      <c r="ARK537" s="204"/>
      <c r="ARL537" s="204"/>
      <c r="ARM537" s="204"/>
      <c r="ARN537" s="204"/>
      <c r="ARO537" s="204"/>
      <c r="ARP537" s="204"/>
      <c r="ARQ537" s="204"/>
      <c r="ARR537" s="204"/>
      <c r="ARS537" s="204"/>
      <c r="ART537" s="204"/>
      <c r="ARU537" s="204"/>
      <c r="ARV537" s="204"/>
      <c r="ARW537" s="204"/>
      <c r="ARX537" s="204"/>
      <c r="ARY537" s="204"/>
      <c r="ARZ537" s="204"/>
      <c r="ASA537" s="204"/>
      <c r="ASB537" s="204"/>
      <c r="ASC537" s="204"/>
      <c r="ASD537" s="204"/>
      <c r="ASE537" s="204"/>
      <c r="ASF537" s="204"/>
      <c r="ASG537" s="204"/>
      <c r="ASH537" s="204"/>
      <c r="ASI537" s="204"/>
      <c r="ASJ537" s="204"/>
      <c r="ASK537" s="204"/>
      <c r="ASL537" s="204"/>
      <c r="ASM537" s="204"/>
      <c r="ASN537" s="204"/>
      <c r="ASO537" s="204"/>
      <c r="ASP537" s="204"/>
      <c r="ASQ537" s="204"/>
      <c r="ASR537" s="204"/>
      <c r="ASS537" s="204"/>
      <c r="AST537" s="204"/>
      <c r="ASU537" s="204"/>
      <c r="ASV537" s="204"/>
      <c r="ASW537" s="204"/>
      <c r="ASX537" s="204"/>
      <c r="ASY537" s="204"/>
      <c r="ASZ537" s="204"/>
      <c r="ATA537" s="204"/>
      <c r="ATB537" s="204"/>
      <c r="ATC537" s="204"/>
      <c r="ATD537" s="204"/>
      <c r="ATE537" s="204"/>
      <c r="ATF537" s="204"/>
      <c r="ATG537" s="204"/>
      <c r="ATH537" s="204"/>
      <c r="ATI537" s="204"/>
      <c r="ATJ537" s="204"/>
      <c r="ATK537" s="204"/>
      <c r="ATL537" s="204"/>
      <c r="ATM537" s="204"/>
      <c r="ATN537" s="204"/>
      <c r="ATO537" s="204"/>
      <c r="ATP537" s="204"/>
      <c r="ATQ537" s="204"/>
      <c r="ATR537" s="204"/>
      <c r="ATS537" s="204"/>
      <c r="ATT537" s="204"/>
      <c r="ATU537" s="204"/>
      <c r="ATV537" s="204"/>
      <c r="ATW537" s="204"/>
      <c r="ATX537" s="204"/>
      <c r="ATY537" s="204"/>
      <c r="ATZ537" s="204"/>
      <c r="AUA537" s="204"/>
      <c r="AUB537" s="204"/>
      <c r="AUC537" s="204"/>
      <c r="AUD537" s="204"/>
      <c r="AUE537" s="204"/>
      <c r="AUF537" s="204"/>
      <c r="AUG537" s="204"/>
      <c r="AUH537" s="204"/>
      <c r="AUI537" s="204"/>
      <c r="AUJ537" s="204"/>
      <c r="AUK537" s="204"/>
      <c r="AUL537" s="204"/>
      <c r="AUM537" s="204"/>
      <c r="AUN537" s="204"/>
      <c r="AUO537" s="204"/>
      <c r="AUP537" s="204"/>
      <c r="AUQ537" s="204"/>
      <c r="AUR537" s="204"/>
      <c r="AUS537" s="204"/>
      <c r="AUT537" s="204"/>
      <c r="AUU537" s="204"/>
      <c r="AUV537" s="204"/>
      <c r="AUW537" s="204"/>
      <c r="AUX537" s="204"/>
      <c r="AUY537" s="204"/>
      <c r="AUZ537" s="204"/>
      <c r="AVA537" s="204"/>
      <c r="AVB537" s="204"/>
      <c r="AVC537" s="204"/>
      <c r="AVD537" s="204"/>
      <c r="AVE537" s="204"/>
      <c r="AVF537" s="204"/>
      <c r="AVG537" s="204"/>
      <c r="AVH537" s="204"/>
      <c r="AVI537" s="204"/>
      <c r="AVJ537" s="204"/>
      <c r="AVK537" s="204"/>
      <c r="AVL537" s="204"/>
      <c r="AVM537" s="204"/>
      <c r="AVN537" s="204"/>
      <c r="AVO537" s="204"/>
      <c r="AVP537" s="204"/>
      <c r="AVQ537" s="204"/>
      <c r="AVR537" s="204"/>
      <c r="AVS537" s="204"/>
      <c r="AVT537" s="204"/>
      <c r="AVU537" s="204"/>
      <c r="AVV537" s="204"/>
      <c r="AVW537" s="204"/>
      <c r="AVX537" s="204"/>
      <c r="AVY537" s="204"/>
      <c r="AVZ537" s="204"/>
      <c r="AWA537" s="204"/>
      <c r="AWB537" s="204"/>
      <c r="AWC537" s="204"/>
      <c r="AWD537" s="204"/>
      <c r="AWE537" s="204"/>
      <c r="AWF537" s="204"/>
      <c r="AWG537" s="204"/>
      <c r="AWH537" s="204"/>
      <c r="AWI537" s="204"/>
      <c r="AWJ537" s="204"/>
      <c r="AWK537" s="204"/>
      <c r="AWL537" s="204"/>
      <c r="AWM537" s="204"/>
      <c r="AWN537" s="204"/>
      <c r="AWO537" s="204"/>
      <c r="AWP537" s="204"/>
      <c r="AWQ537" s="204"/>
      <c r="AWR537" s="204"/>
      <c r="AWS537" s="204"/>
      <c r="AWT537" s="204"/>
      <c r="AWU537" s="204"/>
      <c r="AWV537" s="204"/>
      <c r="AWW537" s="204"/>
      <c r="AWX537" s="204"/>
      <c r="AWY537" s="204"/>
      <c r="AWZ537" s="204"/>
      <c r="AXA537" s="204"/>
      <c r="AXB537" s="204"/>
      <c r="AXC537" s="204"/>
      <c r="AXD537" s="204"/>
      <c r="AXE537" s="204"/>
      <c r="AXF537" s="204"/>
      <c r="AXG537" s="204"/>
      <c r="AXH537" s="204"/>
      <c r="AXI537" s="204"/>
      <c r="AXJ537" s="204"/>
      <c r="AXK537" s="204"/>
      <c r="AXL537" s="204"/>
      <c r="AXM537" s="204"/>
      <c r="AXN537" s="204"/>
      <c r="AXO537" s="204"/>
      <c r="AXP537" s="204"/>
      <c r="AXQ537" s="204"/>
      <c r="AXR537" s="204"/>
      <c r="AXS537" s="204"/>
      <c r="AXT537" s="204"/>
      <c r="AXU537" s="204"/>
      <c r="AXV537" s="204"/>
      <c r="AXW537" s="204"/>
      <c r="AXX537" s="204"/>
      <c r="AXY537" s="204"/>
      <c r="AXZ537" s="204"/>
      <c r="AYA537" s="204"/>
      <c r="AYB537" s="204"/>
      <c r="AYC537" s="204"/>
      <c r="AYD537" s="204"/>
      <c r="AYE537" s="204"/>
      <c r="AYF537" s="204"/>
      <c r="AYG537" s="204"/>
      <c r="AYH537" s="204"/>
      <c r="AYI537" s="204"/>
      <c r="AYJ537" s="204"/>
      <c r="AYK537" s="204"/>
      <c r="AYL537" s="204"/>
      <c r="AYM537" s="204"/>
      <c r="AYN537" s="204"/>
      <c r="AYO537" s="204"/>
      <c r="AYP537" s="204"/>
      <c r="AYQ537" s="204"/>
      <c r="AYR537" s="204"/>
      <c r="AYS537" s="204"/>
      <c r="AYT537" s="204"/>
      <c r="AYU537" s="204"/>
      <c r="AYV537" s="204"/>
      <c r="AYW537" s="204"/>
      <c r="AYX537" s="204"/>
      <c r="AYY537" s="204"/>
      <c r="AYZ537" s="204"/>
      <c r="AZA537" s="204"/>
      <c r="AZB537" s="204"/>
      <c r="AZC537" s="204"/>
      <c r="AZD537" s="204"/>
      <c r="AZE537" s="204"/>
      <c r="AZF537" s="204"/>
      <c r="AZG537" s="204"/>
      <c r="AZH537" s="204"/>
      <c r="AZI537" s="204"/>
      <c r="AZJ537" s="204"/>
      <c r="AZK537" s="204"/>
      <c r="AZL537" s="204"/>
      <c r="AZM537" s="204"/>
      <c r="AZN537" s="204"/>
      <c r="AZO537" s="204"/>
      <c r="AZP537" s="204"/>
      <c r="AZQ537" s="204"/>
      <c r="AZR537" s="204"/>
      <c r="AZS537" s="204"/>
      <c r="AZT537" s="204"/>
      <c r="AZU537" s="204"/>
      <c r="AZV537" s="204"/>
      <c r="AZW537" s="204"/>
      <c r="AZX537" s="204"/>
      <c r="AZY537" s="204"/>
      <c r="AZZ537" s="204"/>
      <c r="BAA537" s="204"/>
      <c r="BAB537" s="204"/>
      <c r="BAC537" s="204"/>
      <c r="BAD537" s="204"/>
      <c r="BAE537" s="204"/>
      <c r="BAF537" s="204"/>
      <c r="BAG537" s="204"/>
      <c r="BAH537" s="204"/>
      <c r="BAI537" s="204"/>
      <c r="BAJ537" s="204"/>
      <c r="BAK537" s="204"/>
      <c r="BAL537" s="204"/>
      <c r="BAM537" s="204"/>
      <c r="BAN537" s="204"/>
      <c r="BAO537" s="204"/>
      <c r="BAP537" s="204"/>
      <c r="BAQ537" s="204"/>
      <c r="BAR537" s="204"/>
      <c r="BAS537" s="204"/>
      <c r="BAT537" s="204"/>
      <c r="BAU537" s="204"/>
      <c r="BAV537" s="204"/>
      <c r="BAW537" s="204"/>
      <c r="BAX537" s="204"/>
      <c r="BAY537" s="204"/>
      <c r="BAZ537" s="204"/>
      <c r="BBA537" s="204"/>
      <c r="BBB537" s="204"/>
      <c r="BBC537" s="204"/>
      <c r="BBD537" s="204"/>
      <c r="BBE537" s="204"/>
      <c r="BBF537" s="204"/>
      <c r="BBG537" s="204"/>
      <c r="BBH537" s="204"/>
      <c r="BBI537" s="204"/>
      <c r="BBJ537" s="204"/>
      <c r="BBK537" s="204"/>
      <c r="BBL537" s="204"/>
      <c r="BBM537" s="204"/>
      <c r="BBN537" s="204"/>
      <c r="BBO537" s="204"/>
      <c r="BBP537" s="204"/>
      <c r="BBQ537" s="204"/>
      <c r="BBR537" s="204"/>
      <c r="BBS537" s="204"/>
      <c r="BBT537" s="204"/>
      <c r="BBU537" s="204"/>
      <c r="BBV537" s="204"/>
      <c r="BBW537" s="204"/>
      <c r="BBX537" s="204"/>
      <c r="BBY537" s="204"/>
      <c r="BBZ537" s="204"/>
      <c r="BCA537" s="204"/>
      <c r="BCB537" s="204"/>
      <c r="BCC537" s="204"/>
      <c r="BCD537" s="204"/>
      <c r="BCE537" s="204"/>
      <c r="BCF537" s="204"/>
      <c r="BCG537" s="204"/>
      <c r="BCH537" s="204"/>
      <c r="BCI537" s="204"/>
      <c r="BCJ537" s="204"/>
      <c r="BCK537" s="204"/>
      <c r="BCL537" s="204"/>
      <c r="BCM537" s="204"/>
      <c r="BCN537" s="204"/>
      <c r="BCO537" s="204"/>
      <c r="BCP537" s="204"/>
      <c r="BCQ537" s="204"/>
      <c r="BCR537" s="204"/>
      <c r="BCS537" s="204"/>
      <c r="BCT537" s="204"/>
      <c r="BCU537" s="204"/>
      <c r="BCV537" s="204"/>
      <c r="BCW537" s="204"/>
      <c r="BCX537" s="204"/>
      <c r="BCY537" s="204"/>
      <c r="BCZ537" s="204"/>
      <c r="BDA537" s="204"/>
      <c r="BDB537" s="204"/>
      <c r="BDC537" s="204"/>
      <c r="BDD537" s="204"/>
      <c r="BDE537" s="204"/>
      <c r="BDF537" s="204"/>
      <c r="BDG537" s="204"/>
      <c r="BDH537" s="204"/>
      <c r="BDI537" s="204"/>
      <c r="BDJ537" s="204"/>
      <c r="BDK537" s="204"/>
      <c r="BDL537" s="204"/>
      <c r="BDM537" s="204"/>
      <c r="BDN537" s="204"/>
      <c r="BDO537" s="204"/>
      <c r="BDP537" s="204"/>
      <c r="BDQ537" s="204"/>
      <c r="BDR537" s="204"/>
      <c r="BDS537" s="204"/>
      <c r="BDT537" s="204"/>
      <c r="BDU537" s="204"/>
      <c r="BDV537" s="204"/>
      <c r="BDW537" s="204"/>
      <c r="BDX537" s="204"/>
      <c r="BDY537" s="204"/>
      <c r="BDZ537" s="204"/>
      <c r="BEA537" s="204"/>
      <c r="BEB537" s="204"/>
      <c r="BEC537" s="204"/>
      <c r="BED537" s="204"/>
      <c r="BEE537" s="204"/>
      <c r="BEF537" s="204"/>
      <c r="BEG537" s="204"/>
      <c r="BEH537" s="204"/>
      <c r="BEI537" s="204"/>
      <c r="BEJ537" s="204"/>
      <c r="BEK537" s="204"/>
      <c r="BEL537" s="204"/>
      <c r="BEM537" s="204"/>
      <c r="BEN537" s="204"/>
      <c r="BEO537" s="204"/>
      <c r="BEP537" s="204"/>
      <c r="BEQ537" s="204"/>
      <c r="BER537" s="204"/>
      <c r="BES537" s="204"/>
      <c r="BET537" s="204"/>
      <c r="BEU537" s="204"/>
      <c r="BEV537" s="204"/>
      <c r="BEW537" s="204"/>
      <c r="BEX537" s="204"/>
      <c r="BEY537" s="204"/>
      <c r="BEZ537" s="204"/>
      <c r="BFA537" s="204"/>
      <c r="BFB537" s="204"/>
      <c r="BFC537" s="204"/>
      <c r="BFD537" s="204"/>
      <c r="BFE537" s="204"/>
      <c r="BFF537" s="204"/>
      <c r="BFG537" s="204"/>
      <c r="BFH537" s="204"/>
      <c r="BFI537" s="204"/>
      <c r="BFJ537" s="204"/>
      <c r="BFK537" s="204"/>
      <c r="BFL537" s="204"/>
      <c r="BFM537" s="204"/>
      <c r="BFN537" s="204"/>
      <c r="BFO537" s="204"/>
      <c r="BFP537" s="204"/>
      <c r="BFQ537" s="204"/>
      <c r="BFR537" s="204"/>
      <c r="BFS537" s="204"/>
      <c r="BFT537" s="204"/>
      <c r="BFU537" s="204"/>
      <c r="BFV537" s="204"/>
      <c r="BFW537" s="204"/>
      <c r="BFX537" s="204"/>
      <c r="BFY537" s="204"/>
      <c r="BFZ537" s="204"/>
      <c r="BGA537" s="204"/>
      <c r="BGB537" s="204"/>
      <c r="BGC537" s="204"/>
      <c r="BGD537" s="204"/>
      <c r="BGE537" s="204"/>
      <c r="BGF537" s="204"/>
      <c r="BGG537" s="204"/>
      <c r="BGH537" s="204"/>
      <c r="BGI537" s="204"/>
      <c r="BGJ537" s="204"/>
      <c r="BGK537" s="204"/>
      <c r="BGL537" s="204"/>
      <c r="BGM537" s="204"/>
      <c r="BGN537" s="204"/>
      <c r="BGO537" s="204"/>
      <c r="BGP537" s="204"/>
      <c r="BGQ537" s="204"/>
      <c r="BGR537" s="204"/>
      <c r="BGS537" s="204"/>
      <c r="BGT537" s="204"/>
      <c r="BGU537" s="204"/>
      <c r="BGV537" s="204"/>
      <c r="BGW537" s="204"/>
      <c r="BGX537" s="204"/>
      <c r="BGY537" s="204"/>
      <c r="BGZ537" s="204"/>
      <c r="BHA537" s="204"/>
      <c r="BHB537" s="204"/>
      <c r="BHC537" s="204"/>
      <c r="BHD537" s="204"/>
      <c r="BHE537" s="204"/>
      <c r="BHF537" s="204"/>
      <c r="BHG537" s="204"/>
      <c r="BHH537" s="204"/>
      <c r="BHI537" s="204"/>
      <c r="BHJ537" s="204"/>
      <c r="BHK537" s="204"/>
      <c r="BHL537" s="204"/>
      <c r="BHM537" s="204"/>
      <c r="BHN537" s="204"/>
      <c r="BHO537" s="204"/>
      <c r="BHP537" s="204"/>
      <c r="BHQ537" s="204"/>
      <c r="BHR537" s="204"/>
      <c r="BHS537" s="204"/>
      <c r="BHT537" s="204"/>
      <c r="BHU537" s="204"/>
      <c r="BHV537" s="204"/>
      <c r="BHW537" s="204"/>
      <c r="BHX537" s="204"/>
      <c r="BHY537" s="204"/>
      <c r="BHZ537" s="204"/>
      <c r="BIA537" s="204"/>
      <c r="BIB537" s="204"/>
      <c r="BIC537" s="204"/>
      <c r="BID537" s="204"/>
      <c r="BIE537" s="204"/>
      <c r="BIF537" s="204"/>
      <c r="BIG537" s="204"/>
      <c r="BIH537" s="204"/>
      <c r="BII537" s="204"/>
      <c r="BIJ537" s="204"/>
      <c r="BIK537" s="204"/>
      <c r="BIL537" s="204"/>
      <c r="BIM537" s="204"/>
      <c r="BIN537" s="204"/>
      <c r="BIO537" s="204"/>
      <c r="BIP537" s="204"/>
      <c r="BIQ537" s="204"/>
      <c r="BIR537" s="204"/>
      <c r="BIS537" s="204"/>
      <c r="BIT537" s="204"/>
      <c r="BIU537" s="204"/>
      <c r="BIV537" s="204"/>
      <c r="BIW537" s="204"/>
      <c r="BIX537" s="204"/>
      <c r="BIY537" s="204"/>
      <c r="BIZ537" s="204"/>
      <c r="BJA537" s="204"/>
      <c r="BJB537" s="204"/>
      <c r="BJC537" s="204"/>
      <c r="BJD537" s="204"/>
      <c r="BJE537" s="204"/>
      <c r="BJF537" s="204"/>
      <c r="BJG537" s="204"/>
      <c r="BJH537" s="204"/>
      <c r="BJI537" s="204"/>
      <c r="BJJ537" s="204"/>
      <c r="BJK537" s="204"/>
      <c r="BJL537" s="204"/>
      <c r="BJM537" s="204"/>
      <c r="BJN537" s="204"/>
      <c r="BJO537" s="204"/>
      <c r="BJP537" s="204"/>
      <c r="BJQ537" s="204"/>
      <c r="BJR537" s="204"/>
      <c r="BJS537" s="204"/>
      <c r="BJT537" s="204"/>
      <c r="BJU537" s="204"/>
      <c r="BJV537" s="204"/>
      <c r="BJW537" s="204"/>
      <c r="BJX537" s="204"/>
      <c r="BJY537" s="204"/>
      <c r="BJZ537" s="204"/>
      <c r="BKA537" s="204"/>
      <c r="BKB537" s="204"/>
      <c r="BKC537" s="204"/>
      <c r="BKD537" s="204"/>
      <c r="BKE537" s="204"/>
      <c r="BKF537" s="204"/>
      <c r="BKG537" s="204"/>
      <c r="BKH537" s="204"/>
      <c r="BKI537" s="204"/>
      <c r="BKJ537" s="204"/>
      <c r="BKK537" s="204"/>
      <c r="BKL537" s="204"/>
      <c r="BKM537" s="204"/>
      <c r="BKN537" s="204"/>
      <c r="BKO537" s="204"/>
      <c r="BKP537" s="204"/>
      <c r="BKQ537" s="204"/>
      <c r="BKR537" s="204"/>
      <c r="BKS537" s="204"/>
      <c r="BKT537" s="204"/>
      <c r="BKU537" s="204"/>
      <c r="BKV537" s="204"/>
      <c r="BKW537" s="204"/>
      <c r="BKX537" s="204"/>
      <c r="BKY537" s="204"/>
      <c r="BKZ537" s="204"/>
      <c r="BLA537" s="204"/>
      <c r="BLB537" s="204"/>
      <c r="BLC537" s="204"/>
      <c r="BLD537" s="204"/>
      <c r="BLE537" s="204"/>
      <c r="BLF537" s="204"/>
      <c r="BLG537" s="204"/>
      <c r="BLH537" s="204"/>
      <c r="BLI537" s="204"/>
      <c r="BLJ537" s="204"/>
      <c r="BLK537" s="204"/>
      <c r="BLL537" s="204"/>
      <c r="BLM537" s="204"/>
      <c r="BLN537" s="204"/>
      <c r="BLO537" s="204"/>
      <c r="BLP537" s="204"/>
      <c r="BLQ537" s="204"/>
      <c r="BLR537" s="204"/>
      <c r="BLS537" s="204"/>
      <c r="BLT537" s="204"/>
      <c r="BLU537" s="204"/>
      <c r="BLV537" s="204"/>
      <c r="BLW537" s="204"/>
      <c r="BLX537" s="204"/>
      <c r="BLY537" s="204"/>
      <c r="BLZ537" s="204"/>
      <c r="BMA537" s="204"/>
      <c r="BMB537" s="204"/>
      <c r="BMC537" s="204"/>
      <c r="BMD537" s="204"/>
      <c r="BME537" s="204"/>
      <c r="BMF537" s="204"/>
      <c r="BMG537" s="204"/>
      <c r="BMH537" s="204"/>
      <c r="BMI537" s="204"/>
      <c r="BMJ537" s="204"/>
      <c r="BMK537" s="204"/>
      <c r="BML537" s="204"/>
      <c r="BMM537" s="204"/>
      <c r="BMN537" s="204"/>
      <c r="BMO537" s="204"/>
      <c r="BMP537" s="204"/>
      <c r="BMQ537" s="204"/>
      <c r="BMR537" s="204"/>
      <c r="BMS537" s="204"/>
      <c r="BMT537" s="204"/>
      <c r="BMU537" s="204"/>
      <c r="BMV537" s="204"/>
      <c r="BMW537" s="204"/>
      <c r="BMX537" s="204"/>
      <c r="BMY537" s="204"/>
      <c r="BMZ537" s="204"/>
      <c r="BNA537" s="204"/>
      <c r="BNB537" s="204"/>
      <c r="BNC537" s="204"/>
      <c r="BND537" s="204"/>
      <c r="BNE537" s="204"/>
      <c r="BNF537" s="204"/>
      <c r="BNG537" s="204"/>
      <c r="BNH537" s="204"/>
      <c r="BNI537" s="204"/>
      <c r="BNJ537" s="204"/>
      <c r="BNK537" s="204"/>
      <c r="BNL537" s="204"/>
      <c r="BNM537" s="204"/>
      <c r="BNN537" s="204"/>
      <c r="BNO537" s="204"/>
      <c r="BNP537" s="204"/>
      <c r="BNQ537" s="204"/>
      <c r="BNR537" s="204"/>
      <c r="BNS537" s="204"/>
      <c r="BNT537" s="204"/>
      <c r="BNU537" s="204"/>
      <c r="BNV537" s="204"/>
      <c r="BNW537" s="204"/>
      <c r="BNX537" s="204"/>
      <c r="BNY537" s="204"/>
      <c r="BNZ537" s="204"/>
      <c r="BOA537" s="204"/>
      <c r="BOB537" s="204"/>
      <c r="BOC537" s="204"/>
      <c r="BOD537" s="204"/>
      <c r="BOE537" s="204"/>
      <c r="BOF537" s="204"/>
      <c r="BOG537" s="204"/>
      <c r="BOH537" s="204"/>
      <c r="BOI537" s="204"/>
      <c r="BOJ537" s="204"/>
      <c r="BOK537" s="204"/>
      <c r="BOL537" s="204"/>
      <c r="BOM537" s="204"/>
      <c r="BON537" s="204"/>
      <c r="BOO537" s="204"/>
      <c r="BOP537" s="204"/>
      <c r="BOQ537" s="204"/>
      <c r="BOR537" s="204"/>
      <c r="BOS537" s="204"/>
      <c r="BOT537" s="204"/>
      <c r="BOU537" s="204"/>
      <c r="BOV537" s="204"/>
      <c r="BOW537" s="204"/>
      <c r="BOX537" s="204"/>
      <c r="BOY537" s="204"/>
      <c r="BOZ537" s="204"/>
      <c r="BPA537" s="204"/>
      <c r="BPB537" s="204"/>
      <c r="BPC537" s="204"/>
      <c r="BPD537" s="204"/>
      <c r="BPE537" s="204"/>
      <c r="BPF537" s="204"/>
      <c r="BPG537" s="204"/>
      <c r="BPH537" s="204"/>
      <c r="BPI537" s="204"/>
      <c r="BPJ537" s="204"/>
      <c r="BPK537" s="204"/>
      <c r="BPL537" s="204"/>
      <c r="BPM537" s="204"/>
      <c r="BPN537" s="204"/>
      <c r="BPO537" s="204"/>
      <c r="BPP537" s="204"/>
      <c r="BPQ537" s="204"/>
      <c r="BPR537" s="204"/>
      <c r="BPS537" s="204"/>
      <c r="BPT537" s="204"/>
      <c r="BPU537" s="204"/>
      <c r="BPV537" s="204"/>
      <c r="BPW537" s="204"/>
      <c r="BPX537" s="204"/>
      <c r="BPY537" s="204"/>
      <c r="BPZ537" s="204"/>
      <c r="BQA537" s="204"/>
      <c r="BQB537" s="204"/>
      <c r="BQC537" s="204"/>
      <c r="BQD537" s="204"/>
      <c r="BQE537" s="204"/>
      <c r="BQF537" s="204"/>
      <c r="BQG537" s="204"/>
      <c r="BQH537" s="204"/>
      <c r="BQI537" s="204"/>
      <c r="BQJ537" s="204"/>
      <c r="BQK537" s="204"/>
      <c r="BQL537" s="204"/>
      <c r="BQM537" s="204"/>
      <c r="BQN537" s="204"/>
      <c r="BQO537" s="204"/>
      <c r="BQP537" s="204"/>
      <c r="BQQ537" s="204"/>
      <c r="BQR537" s="204"/>
      <c r="BQS537" s="204"/>
      <c r="BQT537" s="204"/>
      <c r="BQU537" s="204"/>
      <c r="BQV537" s="204"/>
      <c r="BQW537" s="204"/>
      <c r="BQX537" s="204"/>
      <c r="BQY537" s="204"/>
      <c r="BQZ537" s="204"/>
      <c r="BRA537" s="204"/>
      <c r="BRB537" s="204"/>
      <c r="BRC537" s="204"/>
      <c r="BRD537" s="204"/>
      <c r="BRE537" s="204"/>
      <c r="BRF537" s="204"/>
      <c r="BRG537" s="204"/>
      <c r="BRH537" s="204"/>
      <c r="BRI537" s="204"/>
      <c r="BRJ537" s="204"/>
      <c r="BRK537" s="204"/>
      <c r="BRL537" s="204"/>
      <c r="BRM537" s="204"/>
      <c r="BRN537" s="204"/>
      <c r="BRO537" s="204"/>
      <c r="BRP537" s="204"/>
      <c r="BRQ537" s="204"/>
      <c r="BRR537" s="204"/>
      <c r="BRS537" s="204"/>
      <c r="BRT537" s="204"/>
      <c r="BRU537" s="204"/>
      <c r="BRV537" s="204"/>
      <c r="BRW537" s="204"/>
      <c r="BRX537" s="204"/>
      <c r="BRY537" s="204"/>
      <c r="BRZ537" s="204"/>
      <c r="BSA537" s="204"/>
      <c r="BSB537" s="204"/>
      <c r="BSC537" s="204"/>
      <c r="BSD537" s="204"/>
      <c r="BSE537" s="204"/>
      <c r="BSF537" s="204"/>
      <c r="BSG537" s="204"/>
      <c r="BSH537" s="204"/>
      <c r="BSI537" s="204"/>
      <c r="BSJ537" s="204"/>
      <c r="BSK537" s="204"/>
      <c r="BSL537" s="204"/>
      <c r="BSM537" s="204"/>
      <c r="BSN537" s="204"/>
      <c r="BSO537" s="204"/>
      <c r="BSP537" s="204"/>
      <c r="BSQ537" s="204"/>
      <c r="BSR537" s="204"/>
      <c r="BSS537" s="204"/>
      <c r="BST537" s="204"/>
      <c r="BSU537" s="204"/>
      <c r="BSV537" s="204"/>
      <c r="BSW537" s="204"/>
      <c r="BSX537" s="204"/>
      <c r="BSY537" s="204"/>
      <c r="BSZ537" s="204"/>
      <c r="BTA537" s="204"/>
      <c r="BTB537" s="204"/>
      <c r="BTC537" s="204"/>
      <c r="BTD537" s="204"/>
      <c r="BTE537" s="204"/>
      <c r="BTF537" s="204"/>
      <c r="BTG537" s="204"/>
      <c r="BTH537" s="204"/>
      <c r="BTI537" s="204"/>
      <c r="BTJ537" s="204"/>
      <c r="BTK537" s="204"/>
      <c r="BTL537" s="204"/>
      <c r="BTM537" s="204"/>
      <c r="BTN537" s="204"/>
      <c r="BTO537" s="204"/>
      <c r="BTP537" s="204"/>
      <c r="BTQ537" s="204"/>
      <c r="BTR537" s="204"/>
      <c r="BTS537" s="204"/>
      <c r="BTT537" s="204"/>
      <c r="BTU537" s="204"/>
      <c r="BTV537" s="204"/>
      <c r="BTW537" s="204"/>
      <c r="BTX537" s="204"/>
      <c r="BTY537" s="204"/>
      <c r="BTZ537" s="204"/>
      <c r="BUA537" s="204"/>
      <c r="BUB537" s="204"/>
      <c r="BUC537" s="204"/>
      <c r="BUD537" s="204"/>
      <c r="BUE537" s="204"/>
      <c r="BUF537" s="204"/>
      <c r="BUG537" s="204"/>
      <c r="BUH537" s="204"/>
      <c r="BUI537" s="204"/>
      <c r="BUJ537" s="204"/>
      <c r="BUK537" s="204"/>
      <c r="BUL537" s="204"/>
      <c r="BUM537" s="204"/>
      <c r="BUN537" s="204"/>
      <c r="BUO537" s="204"/>
      <c r="BUP537" s="204"/>
      <c r="BUQ537" s="204"/>
      <c r="BUR537" s="204"/>
      <c r="BUS537" s="204"/>
      <c r="BUT537" s="204"/>
      <c r="BUU537" s="204"/>
      <c r="BUV537" s="204"/>
      <c r="BUW537" s="204"/>
      <c r="BUX537" s="204"/>
      <c r="BUY537" s="204"/>
      <c r="BUZ537" s="204"/>
      <c r="BVA537" s="204"/>
      <c r="BVB537" s="204"/>
      <c r="BVC537" s="204"/>
      <c r="BVD537" s="204"/>
      <c r="BVE537" s="204"/>
      <c r="BVF537" s="204"/>
      <c r="BVG537" s="204"/>
      <c r="BVH537" s="204"/>
      <c r="BVI537" s="204"/>
      <c r="BVJ537" s="204"/>
      <c r="BVK537" s="204"/>
      <c r="BVL537" s="204"/>
      <c r="BVM537" s="204"/>
      <c r="BVN537" s="204"/>
      <c r="BVO537" s="204"/>
      <c r="BVP537" s="204"/>
      <c r="BVQ537" s="204"/>
      <c r="BVR537" s="204"/>
      <c r="BVS537" s="204"/>
      <c r="BVT537" s="204"/>
      <c r="BVU537" s="204"/>
      <c r="BVV537" s="204"/>
      <c r="BVW537" s="204"/>
      <c r="BVX537" s="204"/>
      <c r="BVY537" s="204"/>
      <c r="BVZ537" s="204"/>
      <c r="BWA537" s="204"/>
      <c r="BWB537" s="204"/>
      <c r="BWC537" s="204"/>
      <c r="BWD537" s="204"/>
      <c r="BWE537" s="204"/>
      <c r="BWF537" s="204"/>
      <c r="BWG537" s="204"/>
      <c r="BWH537" s="204"/>
      <c r="BWI537" s="204"/>
      <c r="BWJ537" s="204"/>
      <c r="BWK537" s="204"/>
      <c r="BWL537" s="204"/>
      <c r="BWM537" s="204"/>
      <c r="BWN537" s="204"/>
      <c r="BWO537" s="204"/>
      <c r="BWP537" s="204"/>
      <c r="BWQ537" s="204"/>
      <c r="BWR537" s="204"/>
      <c r="BWS537" s="204"/>
      <c r="BWT537" s="204"/>
      <c r="BWU537" s="204"/>
      <c r="BWV537" s="204"/>
      <c r="BWW537" s="204"/>
      <c r="BWX537" s="204"/>
      <c r="BWY537" s="204"/>
      <c r="BWZ537" s="204"/>
      <c r="BXA537" s="204"/>
      <c r="BXB537" s="204"/>
      <c r="BXC537" s="204"/>
      <c r="BXD537" s="204"/>
      <c r="BXE537" s="204"/>
      <c r="BXF537" s="204"/>
      <c r="BXG537" s="204"/>
      <c r="BXH537" s="204"/>
      <c r="BXI537" s="204"/>
      <c r="BXJ537" s="204"/>
      <c r="BXK537" s="204"/>
      <c r="BXL537" s="204"/>
      <c r="BXM537" s="204"/>
      <c r="BXN537" s="204"/>
      <c r="BXO537" s="204"/>
      <c r="BXP537" s="204"/>
      <c r="BXQ537" s="204"/>
      <c r="BXR537" s="204"/>
      <c r="BXS537" s="204"/>
      <c r="BXT537" s="204"/>
      <c r="BXU537" s="204"/>
      <c r="BXV537" s="204"/>
      <c r="BXW537" s="204"/>
      <c r="BXX537" s="204"/>
      <c r="BXY537" s="204"/>
      <c r="BXZ537" s="204"/>
      <c r="BYA537" s="204"/>
      <c r="BYB537" s="204"/>
      <c r="BYC537" s="204"/>
      <c r="BYD537" s="204"/>
      <c r="BYE537" s="204"/>
      <c r="BYF537" s="204"/>
      <c r="BYG537" s="204"/>
      <c r="BYH537" s="204"/>
      <c r="BYI537" s="204"/>
      <c r="BYJ537" s="204"/>
      <c r="BYK537" s="204"/>
      <c r="BYL537" s="204"/>
      <c r="BYM537" s="204"/>
      <c r="BYN537" s="204"/>
      <c r="BYO537" s="204"/>
      <c r="BYP537" s="204"/>
      <c r="BYQ537" s="204"/>
      <c r="BYR537" s="204"/>
      <c r="BYS537" s="204"/>
      <c r="BYT537" s="204"/>
      <c r="BYU537" s="204"/>
      <c r="BYV537" s="204"/>
      <c r="BYW537" s="204"/>
      <c r="BYX537" s="204"/>
      <c r="BYY537" s="204"/>
      <c r="BYZ537" s="204"/>
      <c r="BZA537" s="204"/>
      <c r="BZB537" s="204"/>
      <c r="BZC537" s="204"/>
      <c r="BZD537" s="204"/>
      <c r="BZE537" s="204"/>
      <c r="BZF537" s="204"/>
      <c r="BZG537" s="204"/>
      <c r="BZH537" s="204"/>
      <c r="BZI537" s="204"/>
      <c r="BZJ537" s="204"/>
      <c r="BZK537" s="204"/>
      <c r="BZL537" s="204"/>
      <c r="BZM537" s="204"/>
      <c r="BZN537" s="204"/>
      <c r="BZO537" s="204"/>
      <c r="BZP537" s="204"/>
      <c r="BZQ537" s="204"/>
      <c r="BZR537" s="204"/>
      <c r="BZS537" s="204"/>
      <c r="BZT537" s="204"/>
      <c r="BZU537" s="204"/>
      <c r="BZV537" s="204"/>
      <c r="BZW537" s="204"/>
      <c r="BZX537" s="204"/>
      <c r="BZY537" s="204"/>
      <c r="BZZ537" s="204"/>
      <c r="CAA537" s="204"/>
      <c r="CAB537" s="204"/>
      <c r="CAC537" s="204"/>
      <c r="CAD537" s="204"/>
      <c r="CAE537" s="204"/>
      <c r="CAF537" s="204"/>
      <c r="CAG537" s="204"/>
      <c r="CAH537" s="204"/>
      <c r="CAI537" s="204"/>
      <c r="CAJ537" s="204"/>
      <c r="CAK537" s="204"/>
      <c r="CAL537" s="204"/>
      <c r="CAM537" s="204"/>
      <c r="CAN537" s="204"/>
      <c r="CAO537" s="204"/>
      <c r="CAP537" s="204"/>
      <c r="CAQ537" s="204"/>
      <c r="CAR537" s="204"/>
      <c r="CAS537" s="204"/>
      <c r="CAT537" s="204"/>
      <c r="CAU537" s="204"/>
      <c r="CAV537" s="204"/>
      <c r="CAW537" s="204"/>
      <c r="CAX537" s="204"/>
      <c r="CAY537" s="204"/>
      <c r="CAZ537" s="204"/>
      <c r="CBA537" s="204"/>
      <c r="CBB537" s="204"/>
      <c r="CBC537" s="204"/>
      <c r="CBD537" s="204"/>
      <c r="CBE537" s="204"/>
      <c r="CBF537" s="204"/>
      <c r="CBG537" s="204"/>
      <c r="CBH537" s="204"/>
      <c r="CBI537" s="204"/>
      <c r="CBJ537" s="204"/>
      <c r="CBK537" s="204"/>
      <c r="CBL537" s="204"/>
      <c r="CBM537" s="204"/>
      <c r="CBN537" s="204"/>
      <c r="CBO537" s="204"/>
      <c r="CBP537" s="204"/>
      <c r="CBQ537" s="204"/>
      <c r="CBR537" s="204"/>
      <c r="CBS537" s="204"/>
      <c r="CBT537" s="204"/>
      <c r="CBU537" s="204"/>
      <c r="CBV537" s="204"/>
      <c r="CBW537" s="204"/>
      <c r="CBX537" s="204"/>
      <c r="CBY537" s="204"/>
      <c r="CBZ537" s="204"/>
      <c r="CCA537" s="204"/>
      <c r="CCB537" s="204"/>
      <c r="CCC537" s="204"/>
      <c r="CCD537" s="204"/>
      <c r="CCE537" s="204"/>
      <c r="CCF537" s="204"/>
      <c r="CCG537" s="204"/>
      <c r="CCH537" s="204"/>
      <c r="CCI537" s="204"/>
      <c r="CCJ537" s="204"/>
      <c r="CCK537" s="204"/>
      <c r="CCL537" s="204"/>
      <c r="CCM537" s="204"/>
      <c r="CCN537" s="204"/>
      <c r="CCO537" s="204"/>
      <c r="CCP537" s="204"/>
      <c r="CCQ537" s="204"/>
      <c r="CCR537" s="204"/>
      <c r="CCS537" s="204"/>
      <c r="CCT537" s="204"/>
      <c r="CCU537" s="204"/>
      <c r="CCV537" s="204"/>
      <c r="CCW537" s="204"/>
      <c r="CCX537" s="204"/>
      <c r="CCY537" s="204"/>
      <c r="CCZ537" s="204"/>
      <c r="CDA537" s="204"/>
      <c r="CDB537" s="204"/>
      <c r="CDC537" s="204"/>
      <c r="CDD537" s="204"/>
      <c r="CDE537" s="204"/>
      <c r="CDF537" s="204"/>
      <c r="CDG537" s="204"/>
      <c r="CDH537" s="204"/>
      <c r="CDI537" s="204"/>
      <c r="CDJ537" s="204"/>
      <c r="CDK537" s="204"/>
      <c r="CDL537" s="204"/>
      <c r="CDM537" s="204"/>
      <c r="CDN537" s="204"/>
      <c r="CDO537" s="204"/>
      <c r="CDP537" s="204"/>
      <c r="CDQ537" s="204"/>
      <c r="CDR537" s="204"/>
      <c r="CDS537" s="204"/>
      <c r="CDT537" s="204"/>
      <c r="CDU537" s="204"/>
      <c r="CDV537" s="204"/>
      <c r="CDW537" s="204"/>
      <c r="CDX537" s="204"/>
      <c r="CDY537" s="204"/>
      <c r="CDZ537" s="204"/>
      <c r="CEA537" s="204"/>
      <c r="CEB537" s="204"/>
      <c r="CEC537" s="204"/>
      <c r="CED537" s="204"/>
      <c r="CEE537" s="204"/>
      <c r="CEF537" s="204"/>
      <c r="CEG537" s="204"/>
      <c r="CEH537" s="204"/>
      <c r="CEI537" s="204"/>
      <c r="CEJ537" s="204"/>
      <c r="CEK537" s="204"/>
      <c r="CEL537" s="204"/>
      <c r="CEM537" s="204"/>
      <c r="CEN537" s="204"/>
      <c r="CEO537" s="204"/>
      <c r="CEP537" s="204"/>
      <c r="CEQ537" s="204"/>
      <c r="CER537" s="204"/>
      <c r="CES537" s="204"/>
      <c r="CET537" s="204"/>
      <c r="CEU537" s="204"/>
      <c r="CEV537" s="204"/>
      <c r="CEW537" s="204"/>
      <c r="CEX537" s="204"/>
      <c r="CEY537" s="204"/>
      <c r="CEZ537" s="204"/>
      <c r="CFA537" s="204"/>
      <c r="CFB537" s="204"/>
      <c r="CFC537" s="204"/>
      <c r="CFD537" s="204"/>
      <c r="CFE537" s="204"/>
      <c r="CFF537" s="204"/>
      <c r="CFG537" s="204"/>
      <c r="CFH537" s="204"/>
      <c r="CFI537" s="204"/>
      <c r="CFJ537" s="204"/>
      <c r="CFK537" s="204"/>
      <c r="CFL537" s="204"/>
      <c r="CFM537" s="204"/>
      <c r="CFN537" s="204"/>
      <c r="CFO537" s="204"/>
      <c r="CFP537" s="204"/>
      <c r="CFQ537" s="204"/>
      <c r="CFR537" s="204"/>
      <c r="CFS537" s="204"/>
      <c r="CFT537" s="204"/>
      <c r="CFU537" s="204"/>
      <c r="CFV537" s="204"/>
      <c r="CFW537" s="204"/>
      <c r="CFX537" s="204"/>
      <c r="CFY537" s="204"/>
      <c r="CFZ537" s="204"/>
      <c r="CGA537" s="204"/>
      <c r="CGB537" s="204"/>
      <c r="CGC537" s="204"/>
      <c r="CGD537" s="204"/>
      <c r="CGE537" s="204"/>
      <c r="CGF537" s="204"/>
      <c r="CGG537" s="204"/>
      <c r="CGH537" s="204"/>
      <c r="CGI537" s="204"/>
      <c r="CGJ537" s="204"/>
      <c r="CGK537" s="204"/>
      <c r="CGL537" s="204"/>
      <c r="CGM537" s="204"/>
      <c r="CGN537" s="204"/>
      <c r="CGO537" s="204"/>
      <c r="CGP537" s="204"/>
      <c r="CGQ537" s="204"/>
      <c r="CGR537" s="204"/>
      <c r="CGS537" s="204"/>
      <c r="CGT537" s="204"/>
      <c r="CGU537" s="204"/>
      <c r="CGV537" s="204"/>
      <c r="CGW537" s="204"/>
      <c r="CGX537" s="204"/>
      <c r="CGY537" s="204"/>
      <c r="CGZ537" s="204"/>
      <c r="CHA537" s="204"/>
      <c r="CHB537" s="204"/>
      <c r="CHC537" s="204"/>
      <c r="CHD537" s="204"/>
      <c r="CHE537" s="204"/>
      <c r="CHF537" s="204"/>
      <c r="CHG537" s="204"/>
      <c r="CHH537" s="204"/>
      <c r="CHI537" s="204"/>
      <c r="CHJ537" s="204"/>
      <c r="CHK537" s="204"/>
      <c r="CHL537" s="204"/>
      <c r="CHM537" s="204"/>
      <c r="CHN537" s="204"/>
      <c r="CHO537" s="204"/>
      <c r="CHP537" s="204"/>
      <c r="CHQ537" s="204"/>
      <c r="CHR537" s="204"/>
      <c r="CHS537" s="204"/>
      <c r="CHT537" s="204"/>
      <c r="CHU537" s="204"/>
      <c r="CHV537" s="204"/>
      <c r="CHW537" s="204"/>
      <c r="CHX537" s="204"/>
      <c r="CHY537" s="204"/>
      <c r="CHZ537" s="204"/>
      <c r="CIA537" s="204"/>
      <c r="CIB537" s="204"/>
      <c r="CIC537" s="204"/>
      <c r="CID537" s="204"/>
      <c r="CIE537" s="204"/>
      <c r="CIF537" s="204"/>
      <c r="CIG537" s="204"/>
      <c r="CIH537" s="204"/>
      <c r="CII537" s="204"/>
      <c r="CIJ537" s="204"/>
      <c r="CIK537" s="204"/>
      <c r="CIL537" s="204"/>
      <c r="CIM537" s="204"/>
      <c r="CIN537" s="204"/>
      <c r="CIO537" s="204"/>
      <c r="CIP537" s="204"/>
      <c r="CIQ537" s="204"/>
      <c r="CIR537" s="204"/>
      <c r="CIS537" s="204"/>
      <c r="CIT537" s="204"/>
      <c r="CIU537" s="204"/>
      <c r="CIV537" s="204"/>
      <c r="CIW537" s="204"/>
      <c r="CIX537" s="204"/>
      <c r="CIY537" s="204"/>
      <c r="CIZ537" s="204"/>
      <c r="CJA537" s="204"/>
      <c r="CJB537" s="204"/>
      <c r="CJC537" s="204"/>
      <c r="CJD537" s="204"/>
      <c r="CJE537" s="204"/>
      <c r="CJF537" s="204"/>
      <c r="CJG537" s="204"/>
      <c r="CJH537" s="204"/>
      <c r="CJI537" s="204"/>
      <c r="CJJ537" s="204"/>
      <c r="CJK537" s="204"/>
      <c r="CJL537" s="204"/>
      <c r="CJM537" s="204"/>
      <c r="CJN537" s="204"/>
      <c r="CJO537" s="204"/>
      <c r="CJP537" s="204"/>
      <c r="CJQ537" s="204"/>
      <c r="CJR537" s="204"/>
      <c r="CJS537" s="204"/>
      <c r="CJT537" s="204"/>
      <c r="CJU537" s="204"/>
      <c r="CJV537" s="204"/>
      <c r="CJW537" s="204"/>
      <c r="CJX537" s="204"/>
      <c r="CJY537" s="204"/>
      <c r="CJZ537" s="204"/>
      <c r="CKA537" s="204"/>
      <c r="CKB537" s="204"/>
      <c r="CKC537" s="204"/>
      <c r="CKD537" s="204"/>
      <c r="CKE537" s="204"/>
      <c r="CKF537" s="204"/>
      <c r="CKG537" s="204"/>
      <c r="CKH537" s="204"/>
      <c r="CKI537" s="204"/>
      <c r="CKJ537" s="204"/>
      <c r="CKK537" s="204"/>
      <c r="CKL537" s="204"/>
      <c r="CKM537" s="204"/>
      <c r="CKN537" s="204"/>
      <c r="CKO537" s="204"/>
      <c r="CKP537" s="204"/>
      <c r="CKQ537" s="204"/>
      <c r="CKR537" s="204"/>
      <c r="CKS537" s="204"/>
      <c r="CKT537" s="204"/>
      <c r="CKU537" s="204"/>
      <c r="CKV537" s="204"/>
      <c r="CKW537" s="204"/>
      <c r="CKX537" s="204"/>
      <c r="CKY537" s="204"/>
      <c r="CKZ537" s="204"/>
      <c r="CLA537" s="204"/>
      <c r="CLB537" s="204"/>
      <c r="CLC537" s="204"/>
      <c r="CLD537" s="204"/>
      <c r="CLE537" s="204"/>
      <c r="CLF537" s="204"/>
      <c r="CLG537" s="204"/>
      <c r="CLH537" s="204"/>
      <c r="CLI537" s="204"/>
      <c r="CLJ537" s="204"/>
      <c r="CLK537" s="204"/>
      <c r="CLL537" s="204"/>
      <c r="CLM537" s="204"/>
      <c r="CLN537" s="204"/>
      <c r="CLO537" s="204"/>
      <c r="CLP537" s="204"/>
      <c r="CLQ537" s="204"/>
      <c r="CLR537" s="204"/>
      <c r="CLS537" s="204"/>
      <c r="CLT537" s="204"/>
      <c r="CLU537" s="204"/>
      <c r="CLV537" s="204"/>
      <c r="CLW537" s="204"/>
      <c r="CLX537" s="204"/>
      <c r="CLY537" s="204"/>
      <c r="CLZ537" s="204"/>
      <c r="CMA537" s="204"/>
      <c r="CMB537" s="204"/>
      <c r="CMC537" s="204"/>
      <c r="CMD537" s="204"/>
      <c r="CME537" s="204"/>
      <c r="CMF537" s="204"/>
      <c r="CMG537" s="204"/>
      <c r="CMH537" s="204"/>
      <c r="CMI537" s="204"/>
      <c r="CMJ537" s="204"/>
      <c r="CMK537" s="204"/>
      <c r="CML537" s="204"/>
      <c r="CMM537" s="204"/>
      <c r="CMN537" s="204"/>
      <c r="CMO537" s="204"/>
      <c r="CMP537" s="204"/>
      <c r="CMQ537" s="204"/>
      <c r="CMR537" s="204"/>
      <c r="CMS537" s="204"/>
      <c r="CMT537" s="204"/>
      <c r="CMU537" s="204"/>
      <c r="CMV537" s="204"/>
      <c r="CMW537" s="204"/>
      <c r="CMX537" s="204"/>
      <c r="CMY537" s="204"/>
      <c r="CMZ537" s="204"/>
      <c r="CNA537" s="204"/>
      <c r="CNB537" s="204"/>
      <c r="CNC537" s="204"/>
      <c r="CND537" s="204"/>
      <c r="CNE537" s="204"/>
      <c r="CNF537" s="204"/>
      <c r="CNG537" s="204"/>
      <c r="CNH537" s="204"/>
      <c r="CNI537" s="204"/>
      <c r="CNJ537" s="204"/>
      <c r="CNK537" s="204"/>
      <c r="CNL537" s="204"/>
      <c r="CNM537" s="204"/>
      <c r="CNN537" s="204"/>
      <c r="CNO537" s="204"/>
      <c r="CNP537" s="204"/>
      <c r="CNQ537" s="204"/>
      <c r="CNR537" s="204"/>
      <c r="CNS537" s="204"/>
      <c r="CNT537" s="204"/>
      <c r="CNU537" s="204"/>
      <c r="CNV537" s="204"/>
      <c r="CNW537" s="204"/>
      <c r="CNX537" s="204"/>
      <c r="CNY537" s="204"/>
      <c r="CNZ537" s="204"/>
      <c r="COA537" s="204"/>
      <c r="COB537" s="204"/>
      <c r="COC537" s="204"/>
      <c r="COD537" s="204"/>
      <c r="COE537" s="204"/>
      <c r="COF537" s="204"/>
      <c r="COG537" s="204"/>
      <c r="COH537" s="204"/>
      <c r="COI537" s="204"/>
      <c r="COJ537" s="204"/>
      <c r="COK537" s="204"/>
      <c r="COL537" s="204"/>
      <c r="COM537" s="204"/>
      <c r="CON537" s="204"/>
      <c r="COO537" s="204"/>
      <c r="COP537" s="204"/>
      <c r="COQ537" s="204"/>
      <c r="COR537" s="204"/>
      <c r="COS537" s="204"/>
      <c r="COT537" s="204"/>
      <c r="COU537" s="204"/>
      <c r="COV537" s="204"/>
      <c r="COW537" s="204"/>
      <c r="COX537" s="204"/>
      <c r="COY537" s="204"/>
      <c r="COZ537" s="204"/>
      <c r="CPA537" s="204"/>
      <c r="CPB537" s="204"/>
      <c r="CPC537" s="204"/>
      <c r="CPD537" s="204"/>
      <c r="CPE537" s="204"/>
      <c r="CPF537" s="204"/>
      <c r="CPG537" s="204"/>
      <c r="CPH537" s="204"/>
      <c r="CPI537" s="204"/>
      <c r="CPJ537" s="204"/>
      <c r="CPK537" s="204"/>
      <c r="CPL537" s="204"/>
      <c r="CPM537" s="204"/>
      <c r="CPN537" s="204"/>
      <c r="CPO537" s="204"/>
      <c r="CPP537" s="204"/>
      <c r="CPQ537" s="204"/>
      <c r="CPR537" s="204"/>
      <c r="CPS537" s="204"/>
      <c r="CPT537" s="204"/>
      <c r="CPU537" s="204"/>
      <c r="CPV537" s="204"/>
      <c r="CPW537" s="204"/>
      <c r="CPX537" s="204"/>
      <c r="CPY537" s="204"/>
      <c r="CPZ537" s="204"/>
      <c r="CQA537" s="204"/>
      <c r="CQB537" s="204"/>
      <c r="CQC537" s="204"/>
      <c r="CQD537" s="204"/>
      <c r="CQE537" s="204"/>
      <c r="CQF537" s="204"/>
      <c r="CQG537" s="204"/>
      <c r="CQH537" s="204"/>
      <c r="CQI537" s="204"/>
      <c r="CQJ537" s="204"/>
      <c r="CQK537" s="204"/>
      <c r="CQL537" s="204"/>
      <c r="CQM537" s="204"/>
      <c r="CQN537" s="204"/>
      <c r="CQO537" s="204"/>
      <c r="CQP537" s="204"/>
      <c r="CQQ537" s="204"/>
      <c r="CQR537" s="204"/>
      <c r="CQS537" s="204"/>
      <c r="CQT537" s="204"/>
      <c r="CQU537" s="204"/>
      <c r="CQV537" s="204"/>
      <c r="CQW537" s="204"/>
      <c r="CQX537" s="204"/>
      <c r="CQY537" s="204"/>
      <c r="CQZ537" s="204"/>
      <c r="CRA537" s="204"/>
      <c r="CRB537" s="204"/>
      <c r="CRC537" s="204"/>
      <c r="CRD537" s="204"/>
      <c r="CRE537" s="204"/>
      <c r="CRF537" s="204"/>
      <c r="CRG537" s="204"/>
      <c r="CRH537" s="204"/>
      <c r="CRI537" s="204"/>
      <c r="CRJ537" s="204"/>
      <c r="CRK537" s="204"/>
      <c r="CRL537" s="204"/>
      <c r="CRM537" s="204"/>
      <c r="CRN537" s="204"/>
      <c r="CRO537" s="204"/>
      <c r="CRP537" s="204"/>
      <c r="CRQ537" s="204"/>
      <c r="CRR537" s="204"/>
      <c r="CRS537" s="204"/>
      <c r="CRT537" s="204"/>
      <c r="CRU537" s="204"/>
      <c r="CRV537" s="204"/>
      <c r="CRW537" s="204"/>
      <c r="CRX537" s="204"/>
      <c r="CRY537" s="204"/>
      <c r="CRZ537" s="204"/>
      <c r="CSA537" s="204"/>
      <c r="CSB537" s="204"/>
      <c r="CSC537" s="204"/>
      <c r="CSD537" s="204"/>
      <c r="CSE537" s="204"/>
      <c r="CSF537" s="204"/>
      <c r="CSG537" s="204"/>
      <c r="CSH537" s="204"/>
      <c r="CSI537" s="204"/>
      <c r="CSJ537" s="204"/>
      <c r="CSK537" s="204"/>
      <c r="CSL537" s="204"/>
      <c r="CSM537" s="204"/>
      <c r="CSN537" s="204"/>
      <c r="CSO537" s="204"/>
      <c r="CSP537" s="204"/>
      <c r="CSQ537" s="204"/>
      <c r="CSR537" s="204"/>
      <c r="CSS537" s="204"/>
      <c r="CST537" s="204"/>
      <c r="CSU537" s="204"/>
      <c r="CSV537" s="204"/>
      <c r="CSW537" s="204"/>
      <c r="CSX537" s="204"/>
      <c r="CSY537" s="204"/>
      <c r="CSZ537" s="204"/>
      <c r="CTA537" s="204"/>
      <c r="CTB537" s="204"/>
      <c r="CTC537" s="204"/>
      <c r="CTD537" s="204"/>
      <c r="CTE537" s="204"/>
      <c r="CTF537" s="204"/>
      <c r="CTG537" s="204"/>
      <c r="CTH537" s="204"/>
      <c r="CTI537" s="204"/>
      <c r="CTJ537" s="204"/>
      <c r="CTK537" s="204"/>
      <c r="CTL537" s="204"/>
      <c r="CTM537" s="204"/>
      <c r="CTN537" s="204"/>
      <c r="CTO537" s="204"/>
      <c r="CTP537" s="204"/>
      <c r="CTQ537" s="204"/>
      <c r="CTR537" s="204"/>
      <c r="CTS537" s="204"/>
      <c r="CTT537" s="204"/>
      <c r="CTU537" s="204"/>
      <c r="CTV537" s="204"/>
      <c r="CTW537" s="204"/>
      <c r="CTX537" s="204"/>
      <c r="CTY537" s="204"/>
      <c r="CTZ537" s="204"/>
      <c r="CUA537" s="204"/>
      <c r="CUB537" s="204"/>
      <c r="CUC537" s="204"/>
      <c r="CUD537" s="204"/>
      <c r="CUE537" s="204"/>
      <c r="CUF537" s="204"/>
      <c r="CUG537" s="204"/>
      <c r="CUH537" s="204"/>
      <c r="CUI537" s="204"/>
      <c r="CUJ537" s="204"/>
      <c r="CUK537" s="204"/>
      <c r="CUL537" s="204"/>
      <c r="CUM537" s="204"/>
      <c r="CUN537" s="204"/>
      <c r="CUO537" s="204"/>
      <c r="CUP537" s="204"/>
      <c r="CUQ537" s="204"/>
      <c r="CUR537" s="204"/>
      <c r="CUS537" s="204"/>
      <c r="CUT537" s="204"/>
      <c r="CUU537" s="204"/>
      <c r="CUV537" s="204"/>
      <c r="CUW537" s="204"/>
      <c r="CUX537" s="204"/>
      <c r="CUY537" s="204"/>
      <c r="CUZ537" s="204"/>
      <c r="CVA537" s="204"/>
      <c r="CVB537" s="204"/>
      <c r="CVC537" s="204"/>
      <c r="CVD537" s="204"/>
      <c r="CVE537" s="204"/>
      <c r="CVF537" s="204"/>
      <c r="CVG537" s="204"/>
      <c r="CVH537" s="204"/>
      <c r="CVI537" s="204"/>
      <c r="CVJ537" s="204"/>
      <c r="CVK537" s="204"/>
      <c r="CVL537" s="204"/>
      <c r="CVM537" s="204"/>
      <c r="CVN537" s="204"/>
      <c r="CVO537" s="204"/>
      <c r="CVP537" s="204"/>
      <c r="CVQ537" s="204"/>
      <c r="CVR537" s="204"/>
      <c r="CVS537" s="204"/>
      <c r="CVT537" s="204"/>
      <c r="CVU537" s="204"/>
      <c r="CVV537" s="204"/>
      <c r="CVW537" s="204"/>
      <c r="CVX537" s="204"/>
      <c r="CVY537" s="204"/>
      <c r="CVZ537" s="204"/>
      <c r="CWA537" s="204"/>
      <c r="CWB537" s="204"/>
      <c r="CWC537" s="204"/>
      <c r="CWD537" s="204"/>
      <c r="CWE537" s="204"/>
      <c r="CWF537" s="204"/>
      <c r="CWG537" s="204"/>
      <c r="CWH537" s="204"/>
      <c r="CWI537" s="204"/>
      <c r="CWJ537" s="204"/>
      <c r="CWK537" s="204"/>
      <c r="CWL537" s="204"/>
      <c r="CWM537" s="204"/>
      <c r="CWN537" s="204"/>
      <c r="CWO537" s="204"/>
      <c r="CWP537" s="204"/>
      <c r="CWQ537" s="204"/>
      <c r="CWR537" s="204"/>
      <c r="CWS537" s="204"/>
      <c r="CWT537" s="204"/>
      <c r="CWU537" s="204"/>
      <c r="CWV537" s="204"/>
      <c r="CWW537" s="204"/>
      <c r="CWX537" s="204"/>
      <c r="CWY537" s="204"/>
      <c r="CWZ537" s="204"/>
      <c r="CXA537" s="204"/>
      <c r="CXB537" s="204"/>
      <c r="CXC537" s="204"/>
      <c r="CXD537" s="204"/>
      <c r="CXE537" s="204"/>
      <c r="CXF537" s="204"/>
      <c r="CXG537" s="204"/>
      <c r="CXH537" s="204"/>
      <c r="CXI537" s="204"/>
      <c r="CXJ537" s="204"/>
      <c r="CXK537" s="204"/>
      <c r="CXL537" s="204"/>
      <c r="CXM537" s="204"/>
      <c r="CXN537" s="204"/>
      <c r="CXO537" s="204"/>
      <c r="CXP537" s="204"/>
      <c r="CXQ537" s="204"/>
      <c r="CXR537" s="204"/>
      <c r="CXS537" s="204"/>
      <c r="CXT537" s="204"/>
      <c r="CXU537" s="204"/>
      <c r="CXV537" s="204"/>
      <c r="CXW537" s="204"/>
      <c r="CXX537" s="204"/>
      <c r="CXY537" s="204"/>
      <c r="CXZ537" s="204"/>
      <c r="CYA537" s="204"/>
      <c r="CYB537" s="204"/>
      <c r="CYC537" s="204"/>
      <c r="CYD537" s="204"/>
      <c r="CYE537" s="204"/>
      <c r="CYF537" s="204"/>
      <c r="CYG537" s="204"/>
      <c r="CYH537" s="204"/>
      <c r="CYI537" s="204"/>
      <c r="CYJ537" s="204"/>
      <c r="CYK537" s="204"/>
      <c r="CYL537" s="204"/>
      <c r="CYM537" s="204"/>
      <c r="CYN537" s="204"/>
      <c r="CYO537" s="204"/>
      <c r="CYP537" s="204"/>
      <c r="CYQ537" s="204"/>
      <c r="CYR537" s="204"/>
      <c r="CYS537" s="204"/>
      <c r="CYT537" s="204"/>
      <c r="CYU537" s="204"/>
      <c r="CYV537" s="204"/>
      <c r="CYW537" s="204"/>
      <c r="CYX537" s="204"/>
      <c r="CYY537" s="204"/>
      <c r="CYZ537" s="204"/>
      <c r="CZA537" s="204"/>
      <c r="CZB537" s="204"/>
      <c r="CZC537" s="204"/>
      <c r="CZD537" s="204"/>
      <c r="CZE537" s="204"/>
      <c r="CZF537" s="204"/>
      <c r="CZG537" s="204"/>
      <c r="CZH537" s="204"/>
      <c r="CZI537" s="204"/>
      <c r="CZJ537" s="204"/>
      <c r="CZK537" s="204"/>
      <c r="CZL537" s="204"/>
      <c r="CZM537" s="204"/>
      <c r="CZN537" s="204"/>
      <c r="CZO537" s="204"/>
      <c r="CZP537" s="204"/>
      <c r="CZQ537" s="204"/>
      <c r="CZR537" s="204"/>
      <c r="CZS537" s="204"/>
      <c r="CZT537" s="204"/>
      <c r="CZU537" s="204"/>
      <c r="CZV537" s="204"/>
      <c r="CZW537" s="204"/>
      <c r="CZX537" s="204"/>
      <c r="CZY537" s="204"/>
      <c r="CZZ537" s="204"/>
      <c r="DAA537" s="204"/>
      <c r="DAB537" s="204"/>
      <c r="DAC537" s="204"/>
      <c r="DAD537" s="204"/>
      <c r="DAE537" s="204"/>
      <c r="DAF537" s="204"/>
      <c r="DAG537" s="204"/>
      <c r="DAH537" s="204"/>
      <c r="DAI537" s="204"/>
      <c r="DAJ537" s="204"/>
      <c r="DAK537" s="204"/>
      <c r="DAL537" s="204"/>
      <c r="DAM537" s="204"/>
      <c r="DAN537" s="204"/>
      <c r="DAO537" s="204"/>
      <c r="DAP537" s="204"/>
      <c r="DAQ537" s="204"/>
      <c r="DAR537" s="204"/>
      <c r="DAS537" s="204"/>
      <c r="DAT537" s="204"/>
      <c r="DAU537" s="204"/>
      <c r="DAV537" s="204"/>
      <c r="DAW537" s="204"/>
      <c r="DAX537" s="204"/>
      <c r="DAY537" s="204"/>
      <c r="DAZ537" s="204"/>
      <c r="DBA537" s="204"/>
      <c r="DBB537" s="204"/>
      <c r="DBC537" s="204"/>
      <c r="DBD537" s="204"/>
      <c r="DBE537" s="204"/>
      <c r="DBF537" s="204"/>
      <c r="DBG537" s="204"/>
      <c r="DBH537" s="204"/>
      <c r="DBI537" s="204"/>
      <c r="DBJ537" s="204"/>
      <c r="DBK537" s="204"/>
      <c r="DBL537" s="204"/>
      <c r="DBM537" s="204"/>
      <c r="DBN537" s="204"/>
      <c r="DBO537" s="204"/>
      <c r="DBP537" s="204"/>
      <c r="DBQ537" s="204"/>
      <c r="DBR537" s="204"/>
      <c r="DBS537" s="204"/>
      <c r="DBT537" s="204"/>
      <c r="DBU537" s="204"/>
      <c r="DBV537" s="204"/>
      <c r="DBW537" s="204"/>
      <c r="DBX537" s="204"/>
      <c r="DBY537" s="204"/>
      <c r="DBZ537" s="204"/>
      <c r="DCA537" s="204"/>
      <c r="DCB537" s="204"/>
      <c r="DCC537" s="204"/>
      <c r="DCD537" s="204"/>
      <c r="DCE537" s="204"/>
      <c r="DCF537" s="204"/>
      <c r="DCG537" s="204"/>
      <c r="DCH537" s="204"/>
      <c r="DCI537" s="204"/>
      <c r="DCJ537" s="204"/>
      <c r="DCK537" s="204"/>
      <c r="DCL537" s="204"/>
      <c r="DCM537" s="204"/>
      <c r="DCN537" s="204"/>
      <c r="DCO537" s="204"/>
      <c r="DCP537" s="204"/>
      <c r="DCQ537" s="204"/>
      <c r="DCR537" s="204"/>
      <c r="DCS537" s="204"/>
      <c r="DCT537" s="204"/>
      <c r="DCU537" s="204"/>
      <c r="DCV537" s="204"/>
      <c r="DCW537" s="204"/>
      <c r="DCX537" s="204"/>
      <c r="DCY537" s="204"/>
      <c r="DCZ537" s="204"/>
      <c r="DDA537" s="204"/>
      <c r="DDB537" s="204"/>
      <c r="DDC537" s="204"/>
      <c r="DDD537" s="204"/>
      <c r="DDE537" s="204"/>
      <c r="DDF537" s="204"/>
      <c r="DDG537" s="204"/>
      <c r="DDH537" s="204"/>
      <c r="DDI537" s="204"/>
      <c r="DDJ537" s="204"/>
      <c r="DDK537" s="204"/>
      <c r="DDL537" s="204"/>
      <c r="DDM537" s="204"/>
      <c r="DDN537" s="204"/>
      <c r="DDO537" s="204"/>
      <c r="DDP537" s="204"/>
      <c r="DDQ537" s="204"/>
      <c r="DDR537" s="204"/>
      <c r="DDS537" s="204"/>
      <c r="DDT537" s="204"/>
      <c r="DDU537" s="204"/>
      <c r="DDV537" s="204"/>
      <c r="DDW537" s="204"/>
      <c r="DDX537" s="204"/>
      <c r="DDY537" s="204"/>
      <c r="DDZ537" s="204"/>
      <c r="DEA537" s="204"/>
      <c r="DEB537" s="204"/>
      <c r="DEC537" s="204"/>
      <c r="DED537" s="204"/>
      <c r="DEE537" s="204"/>
      <c r="DEF537" s="204"/>
      <c r="DEG537" s="204"/>
      <c r="DEH537" s="204"/>
      <c r="DEI537" s="204"/>
      <c r="DEJ537" s="204"/>
      <c r="DEK537" s="204"/>
      <c r="DEL537" s="204"/>
      <c r="DEM537" s="204"/>
      <c r="DEN537" s="204"/>
      <c r="DEO537" s="204"/>
      <c r="DEP537" s="204"/>
      <c r="DEQ537" s="204"/>
      <c r="DER537" s="204"/>
      <c r="DES537" s="204"/>
      <c r="DET537" s="204"/>
      <c r="DEU537" s="204"/>
      <c r="DEV537" s="204"/>
      <c r="DEW537" s="204"/>
      <c r="DEX537" s="204"/>
      <c r="DEY537" s="204"/>
      <c r="DEZ537" s="204"/>
      <c r="DFA537" s="204"/>
      <c r="DFB537" s="204"/>
      <c r="DFC537" s="204"/>
      <c r="DFD537" s="204"/>
      <c r="DFE537" s="204"/>
      <c r="DFF537" s="204"/>
      <c r="DFG537" s="204"/>
      <c r="DFH537" s="204"/>
      <c r="DFI537" s="204"/>
      <c r="DFJ537" s="204"/>
      <c r="DFK537" s="204"/>
      <c r="DFL537" s="204"/>
      <c r="DFM537" s="204"/>
      <c r="DFN537" s="204"/>
      <c r="DFO537" s="204"/>
      <c r="DFP537" s="204"/>
      <c r="DFQ537" s="204"/>
      <c r="DFR537" s="204"/>
      <c r="DFS537" s="204"/>
      <c r="DFT537" s="204"/>
      <c r="DFU537" s="204"/>
      <c r="DFV537" s="204"/>
      <c r="DFW537" s="204"/>
      <c r="DFX537" s="204"/>
      <c r="DFY537" s="204"/>
      <c r="DFZ537" s="204"/>
      <c r="DGA537" s="204"/>
      <c r="DGB537" s="204"/>
      <c r="DGC537" s="204"/>
      <c r="DGD537" s="204"/>
      <c r="DGE537" s="204"/>
      <c r="DGF537" s="204"/>
      <c r="DGG537" s="204"/>
      <c r="DGH537" s="204"/>
      <c r="DGI537" s="204"/>
      <c r="DGJ537" s="204"/>
      <c r="DGK537" s="204"/>
      <c r="DGL537" s="204"/>
      <c r="DGM537" s="204"/>
      <c r="DGN537" s="204"/>
      <c r="DGO537" s="204"/>
      <c r="DGP537" s="204"/>
      <c r="DGQ537" s="204"/>
      <c r="DGR537" s="204"/>
      <c r="DGS537" s="204"/>
      <c r="DGT537" s="204"/>
      <c r="DGU537" s="204"/>
      <c r="DGV537" s="204"/>
      <c r="DGW537" s="204"/>
      <c r="DGX537" s="204"/>
      <c r="DGY537" s="204"/>
      <c r="DGZ537" s="204"/>
      <c r="DHA537" s="204"/>
      <c r="DHB537" s="204"/>
      <c r="DHC537" s="204"/>
      <c r="DHD537" s="204"/>
      <c r="DHE537" s="204"/>
      <c r="DHF537" s="204"/>
      <c r="DHG537" s="204"/>
      <c r="DHH537" s="204"/>
      <c r="DHI537" s="204"/>
      <c r="DHJ537" s="204"/>
      <c r="DHK537" s="204"/>
      <c r="DHL537" s="204"/>
      <c r="DHM537" s="204"/>
      <c r="DHN537" s="204"/>
      <c r="DHO537" s="204"/>
      <c r="DHP537" s="204"/>
      <c r="DHQ537" s="204"/>
      <c r="DHR537" s="204"/>
      <c r="DHS537" s="204"/>
      <c r="DHT537" s="204"/>
      <c r="DHU537" s="204"/>
      <c r="DHV537" s="204"/>
      <c r="DHW537" s="204"/>
      <c r="DHX537" s="204"/>
      <c r="DHY537" s="204"/>
      <c r="DHZ537" s="204"/>
      <c r="DIA537" s="204"/>
      <c r="DIB537" s="204"/>
      <c r="DIC537" s="204"/>
      <c r="DID537" s="204"/>
      <c r="DIE537" s="204"/>
      <c r="DIF537" s="204"/>
      <c r="DIG537" s="204"/>
      <c r="DIH537" s="204"/>
      <c r="DII537" s="204"/>
      <c r="DIJ537" s="204"/>
      <c r="DIK537" s="204"/>
      <c r="DIL537" s="204"/>
      <c r="DIM537" s="204"/>
      <c r="DIN537" s="204"/>
      <c r="DIO537" s="204"/>
      <c r="DIP537" s="204"/>
      <c r="DIQ537" s="204"/>
      <c r="DIR537" s="204"/>
      <c r="DIS537" s="204"/>
      <c r="DIT537" s="204"/>
      <c r="DIU537" s="204"/>
      <c r="DIV537" s="204"/>
      <c r="DIW537" s="204"/>
      <c r="DIX537" s="204"/>
      <c r="DIY537" s="204"/>
      <c r="DIZ537" s="204"/>
      <c r="DJA537" s="204"/>
      <c r="DJB537" s="204"/>
      <c r="DJC537" s="204"/>
      <c r="DJD537" s="204"/>
      <c r="DJE537" s="204"/>
      <c r="DJF537" s="204"/>
      <c r="DJG537" s="204"/>
      <c r="DJH537" s="204"/>
      <c r="DJI537" s="204"/>
      <c r="DJJ537" s="204"/>
      <c r="DJK537" s="204"/>
      <c r="DJL537" s="204"/>
      <c r="DJM537" s="204"/>
      <c r="DJN537" s="204"/>
      <c r="DJO537" s="204"/>
      <c r="DJP537" s="204"/>
      <c r="DJQ537" s="204"/>
      <c r="DJR537" s="204"/>
      <c r="DJS537" s="204"/>
      <c r="DJT537" s="204"/>
      <c r="DJU537" s="204"/>
      <c r="DJV537" s="204"/>
      <c r="DJW537" s="204"/>
      <c r="DJX537" s="204"/>
      <c r="DJY537" s="204"/>
      <c r="DJZ537" s="204"/>
      <c r="DKA537" s="204"/>
      <c r="DKB537" s="204"/>
      <c r="DKC537" s="204"/>
      <c r="DKD537" s="204"/>
      <c r="DKE537" s="204"/>
      <c r="DKF537" s="204"/>
      <c r="DKG537" s="204"/>
      <c r="DKH537" s="204"/>
      <c r="DKI537" s="204"/>
      <c r="DKJ537" s="204"/>
      <c r="DKK537" s="204"/>
      <c r="DKL537" s="204"/>
      <c r="DKM537" s="204"/>
      <c r="DKN537" s="204"/>
      <c r="DKO537" s="204"/>
      <c r="DKP537" s="204"/>
      <c r="DKQ537" s="204"/>
      <c r="DKR537" s="204"/>
      <c r="DKS537" s="204"/>
      <c r="DKT537" s="204"/>
      <c r="DKU537" s="204"/>
      <c r="DKV537" s="204"/>
      <c r="DKW537" s="204"/>
      <c r="DKX537" s="204"/>
      <c r="DKY537" s="204"/>
      <c r="DKZ537" s="204"/>
      <c r="DLA537" s="204"/>
      <c r="DLB537" s="204"/>
      <c r="DLC537" s="204"/>
      <c r="DLD537" s="204"/>
      <c r="DLE537" s="204"/>
      <c r="DLF537" s="204"/>
      <c r="DLG537" s="204"/>
      <c r="DLH537" s="204"/>
      <c r="DLI537" s="204"/>
      <c r="DLJ537" s="204"/>
      <c r="DLK537" s="204"/>
      <c r="DLL537" s="204"/>
      <c r="DLM537" s="204"/>
      <c r="DLN537" s="204"/>
      <c r="DLO537" s="204"/>
      <c r="DLP537" s="204"/>
      <c r="DLQ537" s="204"/>
      <c r="DLR537" s="204"/>
      <c r="DLS537" s="204"/>
      <c r="DLT537" s="204"/>
      <c r="DLU537" s="204"/>
      <c r="DLV537" s="204"/>
      <c r="DLW537" s="204"/>
      <c r="DLX537" s="204"/>
      <c r="DLY537" s="204"/>
      <c r="DLZ537" s="204"/>
      <c r="DMA537" s="204"/>
      <c r="DMB537" s="204"/>
      <c r="DMC537" s="204"/>
      <c r="DMD537" s="204"/>
      <c r="DME537" s="204"/>
      <c r="DMF537" s="204"/>
      <c r="DMG537" s="204"/>
      <c r="DMH537" s="204"/>
      <c r="DMI537" s="204"/>
      <c r="DMJ537" s="204"/>
      <c r="DMK537" s="204"/>
      <c r="DML537" s="204"/>
      <c r="DMM537" s="204"/>
      <c r="DMN537" s="204"/>
      <c r="DMO537" s="204"/>
      <c r="DMP537" s="204"/>
      <c r="DMQ537" s="204"/>
      <c r="DMR537" s="204"/>
      <c r="DMS537" s="204"/>
      <c r="DMT537" s="204"/>
      <c r="DMU537" s="204"/>
      <c r="DMV537" s="204"/>
      <c r="DMW537" s="204"/>
      <c r="DMX537" s="204"/>
      <c r="DMY537" s="204"/>
      <c r="DMZ537" s="204"/>
      <c r="DNA537" s="204"/>
      <c r="DNB537" s="204"/>
      <c r="DNC537" s="204"/>
      <c r="DND537" s="204"/>
      <c r="DNE537" s="204"/>
      <c r="DNF537" s="204"/>
      <c r="DNG537" s="204"/>
      <c r="DNH537" s="204"/>
      <c r="DNI537" s="204"/>
      <c r="DNJ537" s="204"/>
      <c r="DNK537" s="204"/>
      <c r="DNL537" s="204"/>
      <c r="DNM537" s="204"/>
      <c r="DNN537" s="204"/>
      <c r="DNO537" s="204"/>
      <c r="DNP537" s="204"/>
      <c r="DNQ537" s="204"/>
      <c r="DNR537" s="204"/>
      <c r="DNS537" s="204"/>
      <c r="DNT537" s="204"/>
      <c r="DNU537" s="204"/>
      <c r="DNV537" s="204"/>
      <c r="DNW537" s="204"/>
      <c r="DNX537" s="204"/>
      <c r="DNY537" s="204"/>
      <c r="DNZ537" s="204"/>
      <c r="DOA537" s="204"/>
      <c r="DOB537" s="204"/>
      <c r="DOC537" s="204"/>
      <c r="DOD537" s="204"/>
      <c r="DOE537" s="204"/>
      <c r="DOF537" s="204"/>
      <c r="DOG537" s="204"/>
      <c r="DOH537" s="204"/>
      <c r="DOI537" s="204"/>
      <c r="DOJ537" s="204"/>
      <c r="DOK537" s="204"/>
      <c r="DOL537" s="204"/>
      <c r="DOM537" s="204"/>
      <c r="DON537" s="204"/>
      <c r="DOO537" s="204"/>
      <c r="DOP537" s="204"/>
      <c r="DOQ537" s="204"/>
      <c r="DOR537" s="204"/>
      <c r="DOS537" s="204"/>
      <c r="DOT537" s="204"/>
      <c r="DOU537" s="204"/>
      <c r="DOV537" s="204"/>
      <c r="DOW537" s="204"/>
      <c r="DOX537" s="204"/>
      <c r="DOY537" s="204"/>
      <c r="DOZ537" s="204"/>
      <c r="DPA537" s="204"/>
      <c r="DPB537" s="204"/>
      <c r="DPC537" s="204"/>
      <c r="DPD537" s="204"/>
      <c r="DPE537" s="204"/>
      <c r="DPF537" s="204"/>
      <c r="DPG537" s="204"/>
      <c r="DPH537" s="204"/>
      <c r="DPI537" s="204"/>
      <c r="DPJ537" s="204"/>
      <c r="DPK537" s="204"/>
      <c r="DPL537" s="204"/>
      <c r="DPM537" s="204"/>
      <c r="DPN537" s="204"/>
      <c r="DPO537" s="204"/>
      <c r="DPP537" s="204"/>
      <c r="DPQ537" s="204"/>
      <c r="DPR537" s="204"/>
      <c r="DPS537" s="204"/>
      <c r="DPT537" s="204"/>
      <c r="DPU537" s="204"/>
      <c r="DPV537" s="204"/>
      <c r="DPW537" s="204"/>
      <c r="DPX537" s="204"/>
      <c r="DPY537" s="204"/>
      <c r="DPZ537" s="204"/>
      <c r="DQA537" s="204"/>
      <c r="DQB537" s="204"/>
      <c r="DQC537" s="204"/>
      <c r="DQD537" s="204"/>
      <c r="DQE537" s="204"/>
      <c r="DQF537" s="204"/>
      <c r="DQG537" s="204"/>
      <c r="DQH537" s="204"/>
      <c r="DQI537" s="204"/>
      <c r="DQJ537" s="204"/>
      <c r="DQK537" s="204"/>
      <c r="DQL537" s="204"/>
      <c r="DQM537" s="204"/>
      <c r="DQN537" s="204"/>
      <c r="DQO537" s="204"/>
      <c r="DQP537" s="204"/>
      <c r="DQQ537" s="204"/>
      <c r="DQR537" s="204"/>
      <c r="DQS537" s="204"/>
      <c r="DQT537" s="204"/>
      <c r="DQU537" s="204"/>
      <c r="DQV537" s="204"/>
      <c r="DQW537" s="204"/>
      <c r="DQX537" s="204"/>
      <c r="DQY537" s="204"/>
      <c r="DQZ537" s="204"/>
      <c r="DRA537" s="204"/>
      <c r="DRB537" s="204"/>
      <c r="DRC537" s="204"/>
      <c r="DRD537" s="204"/>
      <c r="DRE537" s="204"/>
      <c r="DRF537" s="204"/>
      <c r="DRG537" s="204"/>
      <c r="DRH537" s="204"/>
      <c r="DRI537" s="204"/>
      <c r="DRJ537" s="204"/>
      <c r="DRK537" s="204"/>
      <c r="DRL537" s="204"/>
      <c r="DRM537" s="204"/>
      <c r="DRN537" s="204"/>
      <c r="DRO537" s="204"/>
      <c r="DRP537" s="204"/>
      <c r="DRQ537" s="204"/>
      <c r="DRR537" s="204"/>
      <c r="DRS537" s="204"/>
      <c r="DRT537" s="204"/>
      <c r="DRU537" s="204"/>
      <c r="DRV537" s="204"/>
      <c r="DRW537" s="204"/>
      <c r="DRX537" s="204"/>
      <c r="DRY537" s="204"/>
      <c r="DRZ537" s="204"/>
      <c r="DSA537" s="204"/>
      <c r="DSB537" s="204"/>
      <c r="DSC537" s="204"/>
      <c r="DSD537" s="204"/>
      <c r="DSE537" s="204"/>
      <c r="DSF537" s="204"/>
      <c r="DSG537" s="204"/>
      <c r="DSH537" s="204"/>
      <c r="DSI537" s="204"/>
      <c r="DSJ537" s="204"/>
      <c r="DSK537" s="204"/>
      <c r="DSL537" s="204"/>
      <c r="DSM537" s="204"/>
      <c r="DSN537" s="204"/>
      <c r="DSO537" s="204"/>
      <c r="DSP537" s="204"/>
      <c r="DSQ537" s="204"/>
      <c r="DSR537" s="204"/>
      <c r="DSS537" s="204"/>
      <c r="DST537" s="204"/>
      <c r="DSU537" s="204"/>
      <c r="DSV537" s="204"/>
      <c r="DSW537" s="204"/>
      <c r="DSX537" s="204"/>
      <c r="DSY537" s="204"/>
      <c r="DSZ537" s="204"/>
      <c r="DTA537" s="204"/>
      <c r="DTB537" s="204"/>
      <c r="DTC537" s="204"/>
      <c r="DTD537" s="204"/>
      <c r="DTE537" s="204"/>
      <c r="DTF537" s="204"/>
      <c r="DTG537" s="204"/>
      <c r="DTH537" s="204"/>
      <c r="DTI537" s="204"/>
      <c r="DTJ537" s="204"/>
      <c r="DTK537" s="204"/>
      <c r="DTL537" s="204"/>
      <c r="DTM537" s="204"/>
      <c r="DTN537" s="204"/>
      <c r="DTO537" s="204"/>
      <c r="DTP537" s="204"/>
      <c r="DTQ537" s="204"/>
      <c r="DTR537" s="204"/>
      <c r="DTS537" s="204"/>
      <c r="DTT537" s="204"/>
      <c r="DTU537" s="204"/>
      <c r="DTV537" s="204"/>
      <c r="DTW537" s="204"/>
      <c r="DTX537" s="204"/>
      <c r="DTY537" s="204"/>
      <c r="DTZ537" s="204"/>
      <c r="DUA537" s="204"/>
      <c r="DUB537" s="204"/>
      <c r="DUC537" s="204"/>
      <c r="DUD537" s="204"/>
      <c r="DUE537" s="204"/>
      <c r="DUF537" s="204"/>
      <c r="DUG537" s="204"/>
      <c r="DUH537" s="204"/>
      <c r="DUI537" s="204"/>
      <c r="DUJ537" s="204"/>
      <c r="DUK537" s="204"/>
      <c r="DUL537" s="204"/>
      <c r="DUM537" s="204"/>
      <c r="DUN537" s="204"/>
      <c r="DUO537" s="204"/>
      <c r="DUP537" s="204"/>
      <c r="DUQ537" s="204"/>
      <c r="DUR537" s="204"/>
      <c r="DUS537" s="204"/>
      <c r="DUT537" s="204"/>
      <c r="DUU537" s="204"/>
      <c r="DUV537" s="204"/>
      <c r="DUW537" s="204"/>
      <c r="DUX537" s="204"/>
      <c r="DUY537" s="204"/>
      <c r="DUZ537" s="204"/>
      <c r="DVA537" s="204"/>
      <c r="DVB537" s="204"/>
      <c r="DVC537" s="204"/>
      <c r="DVD537" s="204"/>
      <c r="DVE537" s="204"/>
      <c r="DVF537" s="204"/>
      <c r="DVG537" s="204"/>
      <c r="DVH537" s="204"/>
      <c r="DVI537" s="204"/>
      <c r="DVJ537" s="204"/>
      <c r="DVK537" s="204"/>
      <c r="DVL537" s="204"/>
      <c r="DVM537" s="204"/>
      <c r="DVN537" s="204"/>
      <c r="DVO537" s="204"/>
      <c r="DVP537" s="204"/>
      <c r="DVQ537" s="204"/>
      <c r="DVR537" s="204"/>
      <c r="DVS537" s="204"/>
      <c r="DVT537" s="204"/>
      <c r="DVU537" s="204"/>
      <c r="DVV537" s="204"/>
      <c r="DVW537" s="204"/>
      <c r="DVX537" s="204"/>
      <c r="DVY537" s="204"/>
      <c r="DVZ537" s="204"/>
      <c r="DWA537" s="204"/>
      <c r="DWB537" s="204"/>
      <c r="DWC537" s="204"/>
      <c r="DWD537" s="204"/>
      <c r="DWE537" s="204"/>
      <c r="DWF537" s="204"/>
      <c r="DWG537" s="204"/>
      <c r="DWH537" s="204"/>
      <c r="DWI537" s="204"/>
      <c r="DWJ537" s="204"/>
      <c r="DWK537" s="204"/>
      <c r="DWL537" s="204"/>
      <c r="DWM537" s="204"/>
      <c r="DWN537" s="204"/>
      <c r="DWO537" s="204"/>
      <c r="DWP537" s="204"/>
      <c r="DWQ537" s="204"/>
      <c r="DWR537" s="204"/>
      <c r="DWS537" s="204"/>
      <c r="DWT537" s="204"/>
      <c r="DWU537" s="204"/>
      <c r="DWV537" s="204"/>
      <c r="DWW537" s="204"/>
      <c r="DWX537" s="204"/>
      <c r="DWY537" s="204"/>
      <c r="DWZ537" s="204"/>
      <c r="DXA537" s="204"/>
      <c r="DXB537" s="204"/>
      <c r="DXC537" s="204"/>
      <c r="DXD537" s="204"/>
      <c r="DXE537" s="204"/>
      <c r="DXF537" s="204"/>
      <c r="DXG537" s="204"/>
      <c r="DXH537" s="204"/>
      <c r="DXI537" s="204"/>
      <c r="DXJ537" s="204"/>
      <c r="DXK537" s="204"/>
      <c r="DXL537" s="204"/>
      <c r="DXM537" s="204"/>
      <c r="DXN537" s="204"/>
      <c r="DXO537" s="204"/>
      <c r="DXP537" s="204"/>
      <c r="DXQ537" s="204"/>
      <c r="DXR537" s="204"/>
      <c r="DXS537" s="204"/>
      <c r="DXT537" s="204"/>
      <c r="DXU537" s="204"/>
      <c r="DXV537" s="204"/>
      <c r="DXW537" s="204"/>
      <c r="DXX537" s="204"/>
      <c r="DXY537" s="204"/>
      <c r="DXZ537" s="204"/>
      <c r="DYA537" s="204"/>
      <c r="DYB537" s="204"/>
      <c r="DYC537" s="204"/>
      <c r="DYD537" s="204"/>
      <c r="DYE537" s="204"/>
      <c r="DYF537" s="204"/>
      <c r="DYG537" s="204"/>
      <c r="DYH537" s="204"/>
      <c r="DYI537" s="204"/>
      <c r="DYJ537" s="204"/>
      <c r="DYK537" s="204"/>
      <c r="DYL537" s="204"/>
      <c r="DYM537" s="204"/>
      <c r="DYN537" s="204"/>
      <c r="DYO537" s="204"/>
      <c r="DYP537" s="204"/>
      <c r="DYQ537" s="204"/>
      <c r="DYR537" s="204"/>
      <c r="DYS537" s="204"/>
      <c r="DYT537" s="204"/>
      <c r="DYU537" s="204"/>
      <c r="DYV537" s="204"/>
      <c r="DYW537" s="204"/>
      <c r="DYX537" s="204"/>
      <c r="DYY537" s="204"/>
      <c r="DYZ537" s="204"/>
      <c r="DZA537" s="204"/>
      <c r="DZB537" s="204"/>
      <c r="DZC537" s="204"/>
      <c r="DZD537" s="204"/>
      <c r="DZE537" s="204"/>
      <c r="DZF537" s="204"/>
      <c r="DZG537" s="204"/>
      <c r="DZH537" s="204"/>
      <c r="DZI537" s="204"/>
      <c r="DZJ537" s="204"/>
      <c r="DZK537" s="204"/>
      <c r="DZL537" s="204"/>
      <c r="DZM537" s="204"/>
      <c r="DZN537" s="204"/>
      <c r="DZO537" s="204"/>
      <c r="DZP537" s="204"/>
      <c r="DZQ537" s="204"/>
      <c r="DZR537" s="204"/>
      <c r="DZS537" s="204"/>
      <c r="DZT537" s="204"/>
      <c r="DZU537" s="204"/>
      <c r="DZV537" s="204"/>
      <c r="DZW537" s="204"/>
      <c r="DZX537" s="204"/>
      <c r="DZY537" s="204"/>
      <c r="DZZ537" s="204"/>
      <c r="EAA537" s="204"/>
      <c r="EAB537" s="204"/>
      <c r="EAC537" s="204"/>
      <c r="EAD537" s="204"/>
      <c r="EAE537" s="204"/>
      <c r="EAF537" s="204"/>
      <c r="EAG537" s="204"/>
      <c r="EAH537" s="204"/>
      <c r="EAI537" s="204"/>
      <c r="EAJ537" s="204"/>
      <c r="EAK537" s="204"/>
      <c r="EAL537" s="204"/>
      <c r="EAM537" s="204"/>
      <c r="EAN537" s="204"/>
      <c r="EAO537" s="204"/>
      <c r="EAP537" s="204"/>
      <c r="EAQ537" s="204"/>
      <c r="EAR537" s="204"/>
      <c r="EAS537" s="204"/>
      <c r="EAT537" s="204"/>
      <c r="EAU537" s="204"/>
      <c r="EAV537" s="204"/>
      <c r="EAW537" s="204"/>
      <c r="EAX537" s="204"/>
      <c r="EAY537" s="204"/>
      <c r="EAZ537" s="204"/>
      <c r="EBA537" s="204"/>
      <c r="EBB537" s="204"/>
      <c r="EBC537" s="204"/>
      <c r="EBD537" s="204"/>
      <c r="EBE537" s="204"/>
      <c r="EBF537" s="204"/>
      <c r="EBG537" s="204"/>
      <c r="EBH537" s="204"/>
      <c r="EBI537" s="204"/>
      <c r="EBJ537" s="204"/>
      <c r="EBK537" s="204"/>
      <c r="EBL537" s="204"/>
      <c r="EBM537" s="204"/>
      <c r="EBN537" s="204"/>
      <c r="EBO537" s="204"/>
      <c r="EBP537" s="204"/>
      <c r="EBQ537" s="204"/>
      <c r="EBR537" s="204"/>
      <c r="EBS537" s="204"/>
      <c r="EBT537" s="204"/>
      <c r="EBU537" s="204"/>
      <c r="EBV537" s="204"/>
      <c r="EBW537" s="204"/>
      <c r="EBX537" s="204"/>
      <c r="EBY537" s="204"/>
      <c r="EBZ537" s="204"/>
      <c r="ECA537" s="204"/>
      <c r="ECB537" s="204"/>
      <c r="ECC537" s="204"/>
      <c r="ECD537" s="204"/>
      <c r="ECE537" s="204"/>
      <c r="ECF537" s="204"/>
      <c r="ECG537" s="204"/>
      <c r="ECH537" s="204"/>
      <c r="ECI537" s="204"/>
      <c r="ECJ537" s="204"/>
      <c r="ECK537" s="204"/>
      <c r="ECL537" s="204"/>
      <c r="ECM537" s="204"/>
      <c r="ECN537" s="204"/>
      <c r="ECO537" s="204"/>
      <c r="ECP537" s="204"/>
      <c r="ECQ537" s="204"/>
      <c r="ECR537" s="204"/>
      <c r="ECS537" s="204"/>
      <c r="ECT537" s="204"/>
      <c r="ECU537" s="204"/>
      <c r="ECV537" s="204"/>
      <c r="ECW537" s="204"/>
      <c r="ECX537" s="204"/>
      <c r="ECY537" s="204"/>
      <c r="ECZ537" s="204"/>
      <c r="EDA537" s="204"/>
      <c r="EDB537" s="204"/>
      <c r="EDC537" s="204"/>
      <c r="EDD537" s="204"/>
      <c r="EDE537" s="204"/>
      <c r="EDF537" s="204"/>
      <c r="EDG537" s="204"/>
      <c r="EDH537" s="204"/>
      <c r="EDI537" s="204"/>
      <c r="EDJ537" s="204"/>
      <c r="EDK537" s="204"/>
      <c r="EDL537" s="204"/>
      <c r="EDM537" s="204"/>
      <c r="EDN537" s="204"/>
      <c r="EDO537" s="204"/>
      <c r="EDP537" s="204"/>
      <c r="EDQ537" s="204"/>
      <c r="EDR537" s="204"/>
      <c r="EDS537" s="204"/>
      <c r="EDT537" s="204"/>
      <c r="EDU537" s="204"/>
      <c r="EDV537" s="204"/>
      <c r="EDW537" s="204"/>
      <c r="EDX537" s="204"/>
      <c r="EDY537" s="204"/>
      <c r="EDZ537" s="204"/>
      <c r="EEA537" s="204"/>
      <c r="EEB537" s="204"/>
      <c r="EEC537" s="204"/>
      <c r="EED537" s="204"/>
      <c r="EEE537" s="204"/>
      <c r="EEF537" s="204"/>
      <c r="EEG537" s="204"/>
      <c r="EEH537" s="204"/>
      <c r="EEI537" s="204"/>
      <c r="EEJ537" s="204"/>
      <c r="EEK537" s="204"/>
      <c r="EEL537" s="204"/>
      <c r="EEM537" s="204"/>
      <c r="EEN537" s="204"/>
      <c r="EEO537" s="204"/>
      <c r="EEP537" s="204"/>
      <c r="EEQ537" s="204"/>
      <c r="EER537" s="204"/>
      <c r="EES537" s="204"/>
      <c r="EET537" s="204"/>
      <c r="EEU537" s="204"/>
      <c r="EEV537" s="204"/>
      <c r="EEW537" s="204"/>
      <c r="EEX537" s="204"/>
      <c r="EEY537" s="204"/>
      <c r="EEZ537" s="204"/>
      <c r="EFA537" s="204"/>
      <c r="EFB537" s="204"/>
      <c r="EFC537" s="204"/>
      <c r="EFD537" s="204"/>
      <c r="EFE537" s="204"/>
      <c r="EFF537" s="204"/>
      <c r="EFG537" s="204"/>
      <c r="EFH537" s="204"/>
      <c r="EFI537" s="204"/>
      <c r="EFJ537" s="204"/>
      <c r="EFK537" s="204"/>
      <c r="EFL537" s="204"/>
      <c r="EFM537" s="204"/>
      <c r="EFN537" s="204"/>
      <c r="EFO537" s="204"/>
      <c r="EFP537" s="204"/>
      <c r="EFQ537" s="204"/>
      <c r="EFR537" s="204"/>
      <c r="EFS537" s="204"/>
      <c r="EFT537" s="204"/>
      <c r="EFU537" s="204"/>
      <c r="EFV537" s="204"/>
      <c r="EFW537" s="204"/>
      <c r="EFX537" s="204"/>
      <c r="EFY537" s="204"/>
      <c r="EFZ537" s="204"/>
      <c r="EGA537" s="204"/>
      <c r="EGB537" s="204"/>
      <c r="EGC537" s="204"/>
      <c r="EGD537" s="204"/>
      <c r="EGE537" s="204"/>
      <c r="EGF537" s="204"/>
      <c r="EGG537" s="204"/>
      <c r="EGH537" s="204"/>
      <c r="EGI537" s="204"/>
      <c r="EGJ537" s="204"/>
      <c r="EGK537" s="204"/>
      <c r="EGL537" s="204"/>
      <c r="EGM537" s="204"/>
      <c r="EGN537" s="204"/>
      <c r="EGO537" s="204"/>
      <c r="EGP537" s="204"/>
      <c r="EGQ537" s="204"/>
      <c r="EGR537" s="204"/>
      <c r="EGS537" s="204"/>
      <c r="EGT537" s="204"/>
      <c r="EGU537" s="204"/>
      <c r="EGV537" s="204"/>
      <c r="EGW537" s="204"/>
      <c r="EGX537" s="204"/>
      <c r="EGY537" s="204"/>
      <c r="EGZ537" s="204"/>
      <c r="EHA537" s="204"/>
      <c r="EHB537" s="204"/>
      <c r="EHC537" s="204"/>
      <c r="EHD537" s="204"/>
      <c r="EHE537" s="204"/>
      <c r="EHF537" s="204"/>
      <c r="EHG537" s="204"/>
      <c r="EHH537" s="204"/>
      <c r="EHI537" s="204"/>
      <c r="EHJ537" s="204"/>
      <c r="EHK537" s="204"/>
      <c r="EHL537" s="204"/>
      <c r="EHM537" s="204"/>
      <c r="EHN537" s="204"/>
      <c r="EHO537" s="204"/>
      <c r="EHP537" s="204"/>
      <c r="EHQ537" s="204"/>
      <c r="EHR537" s="204"/>
      <c r="EHS537" s="204"/>
      <c r="EHT537" s="204"/>
      <c r="EHU537" s="204"/>
      <c r="EHV537" s="204"/>
      <c r="EHW537" s="204"/>
      <c r="EHX537" s="204"/>
      <c r="EHY537" s="204"/>
      <c r="EHZ537" s="204"/>
      <c r="EIA537" s="204"/>
      <c r="EIB537" s="204"/>
      <c r="EIC537" s="204"/>
      <c r="EID537" s="204"/>
      <c r="EIE537" s="204"/>
      <c r="EIF537" s="204"/>
      <c r="EIG537" s="204"/>
      <c r="EIH537" s="204"/>
      <c r="EII537" s="204"/>
      <c r="EIJ537" s="204"/>
      <c r="EIK537" s="204"/>
      <c r="EIL537" s="204"/>
      <c r="EIM537" s="204"/>
      <c r="EIN537" s="204"/>
      <c r="EIO537" s="204"/>
      <c r="EIP537" s="204"/>
      <c r="EIQ537" s="204"/>
      <c r="EIR537" s="204"/>
      <c r="EIS537" s="204"/>
      <c r="EIT537" s="204"/>
      <c r="EIU537" s="204"/>
      <c r="EIV537" s="204"/>
      <c r="EIW537" s="204"/>
      <c r="EIX537" s="204"/>
      <c r="EIY537" s="204"/>
      <c r="EIZ537" s="204"/>
      <c r="EJA537" s="204"/>
      <c r="EJB537" s="204"/>
      <c r="EJC537" s="204"/>
      <c r="EJD537" s="204"/>
      <c r="EJE537" s="204"/>
      <c r="EJF537" s="204"/>
      <c r="EJG537" s="204"/>
      <c r="EJH537" s="204"/>
      <c r="EJI537" s="204"/>
      <c r="EJJ537" s="204"/>
      <c r="EJK537" s="204"/>
      <c r="EJL537" s="204"/>
      <c r="EJM537" s="204"/>
      <c r="EJN537" s="204"/>
      <c r="EJO537" s="204"/>
      <c r="EJP537" s="204"/>
      <c r="EJQ537" s="204"/>
      <c r="EJR537" s="204"/>
      <c r="EJS537" s="204"/>
      <c r="EJT537" s="204"/>
      <c r="EJU537" s="204"/>
      <c r="EJV537" s="204"/>
      <c r="EJW537" s="204"/>
      <c r="EJX537" s="204"/>
      <c r="EJY537" s="204"/>
      <c r="EJZ537" s="204"/>
      <c r="EKA537" s="204"/>
      <c r="EKB537" s="204"/>
      <c r="EKC537" s="204"/>
      <c r="EKD537" s="204"/>
      <c r="EKE537" s="204"/>
      <c r="EKF537" s="204"/>
      <c r="EKG537" s="204"/>
      <c r="EKH537" s="204"/>
      <c r="EKI537" s="204"/>
      <c r="EKJ537" s="204"/>
      <c r="EKK537" s="204"/>
      <c r="EKL537" s="204"/>
      <c r="EKM537" s="204"/>
      <c r="EKN537" s="204"/>
      <c r="EKO537" s="204"/>
      <c r="EKP537" s="204"/>
      <c r="EKQ537" s="204"/>
      <c r="EKR537" s="204"/>
      <c r="EKS537" s="204"/>
      <c r="EKT537" s="204"/>
      <c r="EKU537" s="204"/>
      <c r="EKV537" s="204"/>
      <c r="EKW537" s="204"/>
      <c r="EKX537" s="204"/>
      <c r="EKY537" s="204"/>
      <c r="EKZ537" s="204"/>
      <c r="ELA537" s="204"/>
      <c r="ELB537" s="204"/>
      <c r="ELC537" s="204"/>
      <c r="ELD537" s="204"/>
      <c r="ELE537" s="204"/>
      <c r="ELF537" s="204"/>
      <c r="ELG537" s="204"/>
      <c r="ELH537" s="204"/>
      <c r="ELI537" s="204"/>
      <c r="ELJ537" s="204"/>
      <c r="ELK537" s="204"/>
      <c r="ELL537" s="204"/>
      <c r="ELM537" s="204"/>
      <c r="ELN537" s="204"/>
      <c r="ELO537" s="204"/>
      <c r="ELP537" s="204"/>
      <c r="ELQ537" s="204"/>
      <c r="ELR537" s="204"/>
      <c r="ELS537" s="204"/>
      <c r="ELT537" s="204"/>
      <c r="ELU537" s="204"/>
      <c r="ELV537" s="204"/>
      <c r="ELW537" s="204"/>
      <c r="ELX537" s="204"/>
      <c r="ELY537" s="204"/>
      <c r="ELZ537" s="204"/>
      <c r="EMA537" s="204"/>
      <c r="EMB537" s="204"/>
      <c r="EMC537" s="204"/>
      <c r="EMD537" s="204"/>
      <c r="EME537" s="204"/>
      <c r="EMF537" s="204"/>
      <c r="EMG537" s="204"/>
      <c r="EMH537" s="204"/>
      <c r="EMI537" s="204"/>
      <c r="EMJ537" s="204"/>
      <c r="EMK537" s="204"/>
      <c r="EML537" s="204"/>
      <c r="EMM537" s="204"/>
      <c r="EMN537" s="204"/>
      <c r="EMO537" s="204"/>
      <c r="EMP537" s="204"/>
      <c r="EMQ537" s="204"/>
      <c r="EMR537" s="204"/>
      <c r="EMS537" s="204"/>
      <c r="EMT537" s="204"/>
      <c r="EMU537" s="204"/>
      <c r="EMV537" s="204"/>
      <c r="EMW537" s="204"/>
      <c r="EMX537" s="204"/>
      <c r="EMY537" s="204"/>
      <c r="EMZ537" s="204"/>
      <c r="ENA537" s="204"/>
      <c r="ENB537" s="204"/>
      <c r="ENC537" s="204"/>
      <c r="END537" s="204"/>
      <c r="ENE537" s="204"/>
      <c r="ENF537" s="204"/>
      <c r="ENG537" s="204"/>
      <c r="ENH537" s="204"/>
      <c r="ENI537" s="204"/>
      <c r="ENJ537" s="204"/>
      <c r="ENK537" s="204"/>
      <c r="ENL537" s="204"/>
      <c r="ENM537" s="204"/>
      <c r="ENN537" s="204"/>
      <c r="ENO537" s="204"/>
      <c r="ENP537" s="204"/>
      <c r="ENQ537" s="204"/>
      <c r="ENR537" s="204"/>
      <c r="ENS537" s="204"/>
      <c r="ENT537" s="204"/>
      <c r="ENU537" s="204"/>
      <c r="ENV537" s="204"/>
      <c r="ENW537" s="204"/>
      <c r="ENX537" s="204"/>
      <c r="ENY537" s="204"/>
      <c r="ENZ537" s="204"/>
      <c r="EOA537" s="204"/>
      <c r="EOB537" s="204"/>
      <c r="EOC537" s="204"/>
      <c r="EOD537" s="204"/>
      <c r="EOE537" s="204"/>
      <c r="EOF537" s="204"/>
      <c r="EOG537" s="204"/>
      <c r="EOH537" s="204"/>
      <c r="EOI537" s="204"/>
      <c r="EOJ537" s="204"/>
      <c r="EOK537" s="204"/>
      <c r="EOL537" s="204"/>
      <c r="EOM537" s="204"/>
      <c r="EON537" s="204"/>
      <c r="EOO537" s="204"/>
      <c r="EOP537" s="204"/>
      <c r="EOQ537" s="204"/>
      <c r="EOR537" s="204"/>
      <c r="EOS537" s="204"/>
      <c r="EOT537" s="204"/>
      <c r="EOU537" s="204"/>
      <c r="EOV537" s="204"/>
      <c r="EOW537" s="204"/>
      <c r="EOX537" s="204"/>
      <c r="EOY537" s="204"/>
      <c r="EOZ537" s="204"/>
      <c r="EPA537" s="204"/>
      <c r="EPB537" s="204"/>
      <c r="EPC537" s="204"/>
      <c r="EPD537" s="204"/>
      <c r="EPE537" s="204"/>
      <c r="EPF537" s="204"/>
      <c r="EPG537" s="204"/>
      <c r="EPH537" s="204"/>
      <c r="EPI537" s="204"/>
      <c r="EPJ537" s="204"/>
      <c r="EPK537" s="204"/>
      <c r="EPL537" s="204"/>
      <c r="EPM537" s="204"/>
      <c r="EPN537" s="204"/>
      <c r="EPO537" s="204"/>
      <c r="EPP537" s="204"/>
      <c r="EPQ537" s="204"/>
      <c r="EPR537" s="204"/>
      <c r="EPS537" s="204"/>
      <c r="EPT537" s="204"/>
      <c r="EPU537" s="204"/>
      <c r="EPV537" s="204"/>
      <c r="EPW537" s="204"/>
      <c r="EPX537" s="204"/>
      <c r="EPY537" s="204"/>
      <c r="EPZ537" s="204"/>
      <c r="EQA537" s="204"/>
      <c r="EQB537" s="204"/>
      <c r="EQC537" s="204"/>
      <c r="EQD537" s="204"/>
      <c r="EQE537" s="204"/>
      <c r="EQF537" s="204"/>
      <c r="EQG537" s="204"/>
      <c r="EQH537" s="204"/>
      <c r="EQI537" s="204"/>
      <c r="EQJ537" s="204"/>
      <c r="EQK537" s="204"/>
      <c r="EQL537" s="204"/>
      <c r="EQM537" s="204"/>
      <c r="EQN537" s="204"/>
      <c r="EQO537" s="204"/>
      <c r="EQP537" s="204"/>
      <c r="EQQ537" s="204"/>
      <c r="EQR537" s="204"/>
      <c r="EQS537" s="204"/>
      <c r="EQT537" s="204"/>
      <c r="EQU537" s="204"/>
      <c r="EQV537" s="204"/>
      <c r="EQW537" s="204"/>
      <c r="EQX537" s="204"/>
      <c r="EQY537" s="204"/>
      <c r="EQZ537" s="204"/>
      <c r="ERA537" s="204"/>
      <c r="ERB537" s="204"/>
      <c r="ERC537" s="204"/>
      <c r="ERD537" s="204"/>
      <c r="ERE537" s="204"/>
      <c r="ERF537" s="204"/>
      <c r="ERG537" s="204"/>
      <c r="ERH537" s="204"/>
      <c r="ERI537" s="204"/>
      <c r="ERJ537" s="204"/>
      <c r="ERK537" s="204"/>
      <c r="ERL537" s="204"/>
      <c r="ERM537" s="204"/>
      <c r="ERN537" s="204"/>
      <c r="ERO537" s="204"/>
      <c r="ERP537" s="204"/>
      <c r="ERQ537" s="204"/>
      <c r="ERR537" s="204"/>
      <c r="ERS537" s="204"/>
      <c r="ERT537" s="204"/>
      <c r="ERU537" s="204"/>
      <c r="ERV537" s="204"/>
      <c r="ERW537" s="204"/>
      <c r="ERX537" s="204"/>
      <c r="ERY537" s="204"/>
      <c r="ERZ537" s="204"/>
      <c r="ESA537" s="204"/>
      <c r="ESB537" s="204"/>
      <c r="ESC537" s="204"/>
      <c r="ESD537" s="204"/>
      <c r="ESE537" s="204"/>
      <c r="ESF537" s="204"/>
      <c r="ESG537" s="204"/>
      <c r="ESH537" s="204"/>
      <c r="ESI537" s="204"/>
      <c r="ESJ537" s="204"/>
      <c r="ESK537" s="204"/>
      <c r="ESL537" s="204"/>
      <c r="ESM537" s="204"/>
      <c r="ESN537" s="204"/>
      <c r="ESO537" s="204"/>
      <c r="ESP537" s="204"/>
      <c r="ESQ537" s="204"/>
      <c r="ESR537" s="204"/>
      <c r="ESS537" s="204"/>
      <c r="EST537" s="204"/>
      <c r="ESU537" s="204"/>
      <c r="ESV537" s="204"/>
      <c r="ESW537" s="204"/>
      <c r="ESX537" s="204"/>
      <c r="ESY537" s="204"/>
      <c r="ESZ537" s="204"/>
      <c r="ETA537" s="204"/>
      <c r="ETB537" s="204"/>
      <c r="ETC537" s="204"/>
      <c r="ETD537" s="204"/>
      <c r="ETE537" s="204"/>
      <c r="ETF537" s="204"/>
      <c r="ETG537" s="204"/>
      <c r="ETH537" s="204"/>
      <c r="ETI537" s="204"/>
      <c r="ETJ537" s="204"/>
      <c r="ETK537" s="204"/>
      <c r="ETL537" s="204"/>
      <c r="ETM537" s="204"/>
      <c r="ETN537" s="204"/>
      <c r="ETO537" s="204"/>
      <c r="ETP537" s="204"/>
      <c r="ETQ537" s="204"/>
      <c r="ETR537" s="204"/>
      <c r="ETS537" s="204"/>
      <c r="ETT537" s="204"/>
      <c r="ETU537" s="204"/>
      <c r="ETV537" s="204"/>
      <c r="ETW537" s="204"/>
      <c r="ETX537" s="204"/>
      <c r="ETY537" s="204"/>
      <c r="ETZ537" s="204"/>
      <c r="EUA537" s="204"/>
      <c r="EUB537" s="204"/>
      <c r="EUC537" s="204"/>
      <c r="EUD537" s="204"/>
      <c r="EUE537" s="204"/>
      <c r="EUF537" s="204"/>
      <c r="EUG537" s="204"/>
      <c r="EUH537" s="204"/>
      <c r="EUI537" s="204"/>
      <c r="EUJ537" s="204"/>
      <c r="EUK537" s="204"/>
      <c r="EUL537" s="204"/>
      <c r="EUM537" s="204"/>
      <c r="EUN537" s="204"/>
      <c r="EUO537" s="204"/>
      <c r="EUP537" s="204"/>
      <c r="EUQ537" s="204"/>
      <c r="EUR537" s="204"/>
      <c r="EUS537" s="204"/>
      <c r="EUT537" s="204"/>
      <c r="EUU537" s="204"/>
      <c r="EUV537" s="204"/>
      <c r="EUW537" s="204"/>
      <c r="EUX537" s="204"/>
      <c r="EUY537" s="204"/>
      <c r="EUZ537" s="204"/>
      <c r="EVA537" s="204"/>
      <c r="EVB537" s="204"/>
      <c r="EVC537" s="204"/>
      <c r="EVD537" s="204"/>
      <c r="EVE537" s="204"/>
      <c r="EVF537" s="204"/>
      <c r="EVG537" s="204"/>
      <c r="EVH537" s="204"/>
      <c r="EVI537" s="204"/>
      <c r="EVJ537" s="204"/>
      <c r="EVK537" s="204"/>
      <c r="EVL537" s="204"/>
      <c r="EVM537" s="204"/>
      <c r="EVN537" s="204"/>
      <c r="EVO537" s="204"/>
      <c r="EVP537" s="204"/>
      <c r="EVQ537" s="204"/>
      <c r="EVR537" s="204"/>
      <c r="EVS537" s="204"/>
      <c r="EVT537" s="204"/>
      <c r="EVU537" s="204"/>
      <c r="EVV537" s="204"/>
      <c r="EVW537" s="204"/>
      <c r="EVX537" s="204"/>
      <c r="EVY537" s="204"/>
      <c r="EVZ537" s="204"/>
      <c r="EWA537" s="204"/>
      <c r="EWB537" s="204"/>
      <c r="EWC537" s="204"/>
      <c r="EWD537" s="204"/>
      <c r="EWE537" s="204"/>
      <c r="EWF537" s="204"/>
      <c r="EWG537" s="204"/>
      <c r="EWH537" s="204"/>
      <c r="EWI537" s="204"/>
      <c r="EWJ537" s="204"/>
      <c r="EWK537" s="204"/>
      <c r="EWL537" s="204"/>
      <c r="EWM537" s="204"/>
      <c r="EWN537" s="204"/>
      <c r="EWO537" s="204"/>
      <c r="EWP537" s="204"/>
      <c r="EWQ537" s="204"/>
      <c r="EWR537" s="204"/>
      <c r="EWS537" s="204"/>
      <c r="EWT537" s="204"/>
      <c r="EWU537" s="204"/>
      <c r="EWV537" s="204"/>
      <c r="EWW537" s="204"/>
      <c r="EWX537" s="204"/>
      <c r="EWY537" s="204"/>
      <c r="EWZ537" s="204"/>
      <c r="EXA537" s="204"/>
      <c r="EXB537" s="204"/>
      <c r="EXC537" s="204"/>
      <c r="EXD537" s="204"/>
      <c r="EXE537" s="204"/>
      <c r="EXF537" s="204"/>
      <c r="EXG537" s="204"/>
      <c r="EXH537" s="204"/>
      <c r="EXI537" s="204"/>
      <c r="EXJ537" s="204"/>
      <c r="EXK537" s="204"/>
      <c r="EXL537" s="204"/>
      <c r="EXM537" s="204"/>
      <c r="EXN537" s="204"/>
      <c r="EXO537" s="204"/>
      <c r="EXP537" s="204"/>
      <c r="EXQ537" s="204"/>
      <c r="EXR537" s="204"/>
      <c r="EXS537" s="204"/>
      <c r="EXT537" s="204"/>
      <c r="EXU537" s="204"/>
      <c r="EXV537" s="204"/>
      <c r="EXW537" s="204"/>
      <c r="EXX537" s="204"/>
      <c r="EXY537" s="204"/>
      <c r="EXZ537" s="204"/>
      <c r="EYA537" s="204"/>
      <c r="EYB537" s="204"/>
      <c r="EYC537" s="204"/>
      <c r="EYD537" s="204"/>
      <c r="EYE537" s="204"/>
      <c r="EYF537" s="204"/>
      <c r="EYG537" s="204"/>
      <c r="EYH537" s="204"/>
      <c r="EYI537" s="204"/>
      <c r="EYJ537" s="204"/>
      <c r="EYK537" s="204"/>
      <c r="EYL537" s="204"/>
      <c r="EYM537" s="204"/>
      <c r="EYN537" s="204"/>
      <c r="EYO537" s="204"/>
      <c r="EYP537" s="204"/>
      <c r="EYQ537" s="204"/>
      <c r="EYR537" s="204"/>
      <c r="EYS537" s="204"/>
      <c r="EYT537" s="204"/>
      <c r="EYU537" s="204"/>
      <c r="EYV537" s="204"/>
      <c r="EYW537" s="204"/>
      <c r="EYX537" s="204"/>
      <c r="EYY537" s="204"/>
      <c r="EYZ537" s="204"/>
      <c r="EZA537" s="204"/>
      <c r="EZB537" s="204"/>
      <c r="EZC537" s="204"/>
      <c r="EZD537" s="204"/>
      <c r="EZE537" s="204"/>
      <c r="EZF537" s="204"/>
      <c r="EZG537" s="204"/>
      <c r="EZH537" s="204"/>
      <c r="EZI537" s="204"/>
      <c r="EZJ537" s="204"/>
      <c r="EZK537" s="204"/>
      <c r="EZL537" s="204"/>
      <c r="EZM537" s="204"/>
      <c r="EZN537" s="204"/>
      <c r="EZO537" s="204"/>
      <c r="EZP537" s="204"/>
      <c r="EZQ537" s="204"/>
      <c r="EZR537" s="204"/>
      <c r="EZS537" s="204"/>
      <c r="EZT537" s="204"/>
      <c r="EZU537" s="204"/>
      <c r="EZV537" s="204"/>
      <c r="EZW537" s="204"/>
      <c r="EZX537" s="204"/>
      <c r="EZY537" s="204"/>
      <c r="EZZ537" s="204"/>
      <c r="FAA537" s="204"/>
      <c r="FAB537" s="204"/>
      <c r="FAC537" s="204"/>
      <c r="FAD537" s="204"/>
      <c r="FAE537" s="204"/>
      <c r="FAF537" s="204"/>
      <c r="FAG537" s="204"/>
      <c r="FAH537" s="204"/>
      <c r="FAI537" s="204"/>
      <c r="FAJ537" s="204"/>
      <c r="FAK537" s="204"/>
      <c r="FAL537" s="204"/>
      <c r="FAM537" s="204"/>
      <c r="FAN537" s="204"/>
      <c r="FAO537" s="204"/>
      <c r="FAP537" s="204"/>
      <c r="FAQ537" s="204"/>
      <c r="FAR537" s="204"/>
      <c r="FAS537" s="204"/>
      <c r="FAT537" s="204"/>
      <c r="FAU537" s="204"/>
      <c r="FAV537" s="204"/>
      <c r="FAW537" s="204"/>
      <c r="FAX537" s="204"/>
      <c r="FAY537" s="204"/>
      <c r="FAZ537" s="204"/>
      <c r="FBA537" s="204"/>
      <c r="FBB537" s="204"/>
      <c r="FBC537" s="204"/>
      <c r="FBD537" s="204"/>
      <c r="FBE537" s="204"/>
      <c r="FBF537" s="204"/>
      <c r="FBG537" s="204"/>
      <c r="FBH537" s="204"/>
      <c r="FBI537" s="204"/>
      <c r="FBJ537" s="204"/>
      <c r="FBK537" s="204"/>
      <c r="FBL537" s="204"/>
      <c r="FBM537" s="204"/>
      <c r="FBN537" s="204"/>
      <c r="FBO537" s="204"/>
      <c r="FBP537" s="204"/>
      <c r="FBQ537" s="204"/>
      <c r="FBR537" s="204"/>
      <c r="FBS537" s="204"/>
      <c r="FBT537" s="204"/>
      <c r="FBU537" s="204"/>
      <c r="FBV537" s="204"/>
      <c r="FBW537" s="204"/>
      <c r="FBX537" s="204"/>
      <c r="FBY537" s="204"/>
      <c r="FBZ537" s="204"/>
      <c r="FCA537" s="204"/>
      <c r="FCB537" s="204"/>
      <c r="FCC537" s="204"/>
      <c r="FCD537" s="204"/>
      <c r="FCE537" s="204"/>
      <c r="FCF537" s="204"/>
      <c r="FCG537" s="204"/>
      <c r="FCH537" s="204"/>
      <c r="FCI537" s="204"/>
      <c r="FCJ537" s="204"/>
      <c r="FCK537" s="204"/>
      <c r="FCL537" s="204"/>
      <c r="FCM537" s="204"/>
      <c r="FCN537" s="204"/>
      <c r="FCO537" s="204"/>
      <c r="FCP537" s="204"/>
      <c r="FCQ537" s="204"/>
      <c r="FCR537" s="204"/>
      <c r="FCS537" s="204"/>
      <c r="FCT537" s="204"/>
      <c r="FCU537" s="204"/>
      <c r="FCV537" s="204"/>
      <c r="FCW537" s="204"/>
      <c r="FCX537" s="204"/>
      <c r="FCY537" s="204"/>
      <c r="FCZ537" s="204"/>
      <c r="FDA537" s="204"/>
      <c r="FDB537" s="204"/>
      <c r="FDC537" s="204"/>
      <c r="FDD537" s="204"/>
      <c r="FDE537" s="204"/>
      <c r="FDF537" s="204"/>
      <c r="FDG537" s="204"/>
      <c r="FDH537" s="204"/>
      <c r="FDI537" s="204"/>
      <c r="FDJ537" s="204"/>
      <c r="FDK537" s="204"/>
      <c r="FDL537" s="204"/>
      <c r="FDM537" s="204"/>
      <c r="FDN537" s="204"/>
      <c r="FDO537" s="204"/>
      <c r="FDP537" s="204"/>
      <c r="FDQ537" s="204"/>
      <c r="FDR537" s="204"/>
      <c r="FDS537" s="204"/>
      <c r="FDT537" s="204"/>
      <c r="FDU537" s="204"/>
      <c r="FDV537" s="204"/>
      <c r="FDW537" s="204"/>
      <c r="FDX537" s="204"/>
      <c r="FDY537" s="204"/>
      <c r="FDZ537" s="204"/>
      <c r="FEA537" s="204"/>
      <c r="FEB537" s="204"/>
      <c r="FEC537" s="204"/>
      <c r="FED537" s="204"/>
      <c r="FEE537" s="204"/>
      <c r="FEF537" s="204"/>
      <c r="FEG537" s="204"/>
      <c r="FEH537" s="204"/>
      <c r="FEI537" s="204"/>
      <c r="FEJ537" s="204"/>
      <c r="FEK537" s="204"/>
      <c r="FEL537" s="204"/>
      <c r="FEM537" s="204"/>
      <c r="FEN537" s="204"/>
      <c r="FEO537" s="204"/>
      <c r="FEP537" s="204"/>
      <c r="FEQ537" s="204"/>
      <c r="FER537" s="204"/>
      <c r="FES537" s="204"/>
      <c r="FET537" s="204"/>
      <c r="FEU537" s="204"/>
      <c r="FEV537" s="204"/>
      <c r="FEW537" s="204"/>
      <c r="FEX537" s="204"/>
      <c r="FEY537" s="204"/>
      <c r="FEZ537" s="204"/>
      <c r="FFA537" s="204"/>
      <c r="FFB537" s="204"/>
      <c r="FFC537" s="204"/>
      <c r="FFD537" s="204"/>
      <c r="FFE537" s="204"/>
      <c r="FFF537" s="204"/>
      <c r="FFG537" s="204"/>
      <c r="FFH537" s="204"/>
      <c r="FFI537" s="204"/>
      <c r="FFJ537" s="204"/>
      <c r="FFK537" s="204"/>
      <c r="FFL537" s="204"/>
      <c r="FFM537" s="204"/>
      <c r="FFN537" s="204"/>
      <c r="FFO537" s="204"/>
      <c r="FFP537" s="204"/>
      <c r="FFQ537" s="204"/>
      <c r="FFR537" s="204"/>
      <c r="FFS537" s="204"/>
      <c r="FFT537" s="204"/>
      <c r="FFU537" s="204"/>
      <c r="FFV537" s="204"/>
      <c r="FFW537" s="204"/>
      <c r="FFX537" s="204"/>
      <c r="FFY537" s="204"/>
      <c r="FFZ537" s="204"/>
      <c r="FGA537" s="204"/>
      <c r="FGB537" s="204"/>
      <c r="FGC537" s="204"/>
      <c r="FGD537" s="204"/>
      <c r="FGE537" s="204"/>
      <c r="FGF537" s="204"/>
      <c r="FGG537" s="204"/>
      <c r="FGH537" s="204"/>
      <c r="FGI537" s="204"/>
      <c r="FGJ537" s="204"/>
      <c r="FGK537" s="204"/>
      <c r="FGL537" s="204"/>
      <c r="FGM537" s="204"/>
      <c r="FGN537" s="204"/>
      <c r="FGO537" s="204"/>
      <c r="FGP537" s="204"/>
      <c r="FGQ537" s="204"/>
      <c r="FGR537" s="204"/>
      <c r="FGS537" s="204"/>
      <c r="FGT537" s="204"/>
      <c r="FGU537" s="204"/>
      <c r="FGV537" s="204"/>
      <c r="FGW537" s="204"/>
      <c r="FGX537" s="204"/>
      <c r="FGY537" s="204"/>
      <c r="FGZ537" s="204"/>
      <c r="FHA537" s="204"/>
      <c r="FHB537" s="204"/>
      <c r="FHC537" s="204"/>
      <c r="FHD537" s="204"/>
      <c r="FHE537" s="204"/>
      <c r="FHF537" s="204"/>
      <c r="FHG537" s="204"/>
      <c r="FHH537" s="204"/>
      <c r="FHI537" s="204"/>
      <c r="FHJ537" s="204"/>
      <c r="FHK537" s="204"/>
      <c r="FHL537" s="204"/>
      <c r="FHM537" s="204"/>
      <c r="FHN537" s="204"/>
      <c r="FHO537" s="204"/>
      <c r="FHP537" s="204"/>
      <c r="FHQ537" s="204"/>
      <c r="FHR537" s="204"/>
      <c r="FHS537" s="204"/>
      <c r="FHT537" s="204"/>
      <c r="FHU537" s="204"/>
      <c r="FHV537" s="204"/>
      <c r="FHW537" s="204"/>
      <c r="FHX537" s="204"/>
      <c r="FHY537" s="204"/>
      <c r="FHZ537" s="204"/>
      <c r="FIA537" s="204"/>
      <c r="FIB537" s="204"/>
      <c r="FIC537" s="204"/>
      <c r="FID537" s="204"/>
      <c r="FIE537" s="204"/>
      <c r="FIF537" s="204"/>
      <c r="FIG537" s="204"/>
      <c r="FIH537" s="204"/>
      <c r="FII537" s="204"/>
      <c r="FIJ537" s="204"/>
      <c r="FIK537" s="204"/>
      <c r="FIL537" s="204"/>
      <c r="FIM537" s="204"/>
      <c r="FIN537" s="204"/>
      <c r="FIO537" s="204"/>
      <c r="FIP537" s="204"/>
      <c r="FIQ537" s="204"/>
      <c r="FIR537" s="204"/>
      <c r="FIS537" s="204"/>
      <c r="FIT537" s="204"/>
      <c r="FIU537" s="204"/>
      <c r="FIV537" s="204"/>
      <c r="FIW537" s="204"/>
      <c r="FIX537" s="204"/>
      <c r="FIY537" s="204"/>
      <c r="FIZ537" s="204"/>
      <c r="FJA537" s="204"/>
      <c r="FJB537" s="204"/>
      <c r="FJC537" s="204"/>
      <c r="FJD537" s="204"/>
      <c r="FJE537" s="204"/>
      <c r="FJF537" s="204"/>
      <c r="FJG537" s="204"/>
      <c r="FJH537" s="204"/>
      <c r="FJI537" s="204"/>
      <c r="FJJ537" s="204"/>
      <c r="FJK537" s="204"/>
      <c r="FJL537" s="204"/>
      <c r="FJM537" s="204"/>
      <c r="FJN537" s="204"/>
      <c r="FJO537" s="204"/>
      <c r="FJP537" s="204"/>
      <c r="FJQ537" s="204"/>
      <c r="FJR537" s="204"/>
      <c r="FJS537" s="204"/>
      <c r="FJT537" s="204"/>
      <c r="FJU537" s="204"/>
      <c r="FJV537" s="204"/>
      <c r="FJW537" s="204"/>
      <c r="FJX537" s="204"/>
      <c r="FJY537" s="204"/>
      <c r="FJZ537" s="204"/>
      <c r="FKA537" s="204"/>
      <c r="FKB537" s="204"/>
      <c r="FKC537" s="204"/>
      <c r="FKD537" s="204"/>
      <c r="FKE537" s="204"/>
      <c r="FKF537" s="204"/>
      <c r="FKG537" s="204"/>
      <c r="FKH537" s="204"/>
      <c r="FKI537" s="204"/>
      <c r="FKJ537" s="204"/>
      <c r="FKK537" s="204"/>
      <c r="FKL537" s="204"/>
      <c r="FKM537" s="204"/>
      <c r="FKN537" s="204"/>
      <c r="FKO537" s="204"/>
      <c r="FKP537" s="204"/>
      <c r="FKQ537" s="204"/>
      <c r="FKR537" s="204"/>
      <c r="FKS537" s="204"/>
      <c r="FKT537" s="204"/>
      <c r="FKU537" s="204"/>
      <c r="FKV537" s="204"/>
      <c r="FKW537" s="204"/>
      <c r="FKX537" s="204"/>
      <c r="FKY537" s="204"/>
      <c r="FKZ537" s="204"/>
      <c r="FLA537" s="204"/>
      <c r="FLB537" s="204"/>
      <c r="FLC537" s="204"/>
      <c r="FLD537" s="204"/>
      <c r="FLE537" s="204"/>
      <c r="FLF537" s="204"/>
      <c r="FLG537" s="204"/>
      <c r="FLH537" s="204"/>
      <c r="FLI537" s="204"/>
      <c r="FLJ537" s="204"/>
      <c r="FLK537" s="204"/>
      <c r="FLL537" s="204"/>
      <c r="FLM537" s="204"/>
      <c r="FLN537" s="204"/>
      <c r="FLO537" s="204"/>
      <c r="FLP537" s="204"/>
      <c r="FLQ537" s="204"/>
      <c r="FLR537" s="204"/>
      <c r="FLS537" s="204"/>
      <c r="FLT537" s="204"/>
      <c r="FLU537" s="204"/>
      <c r="FLV537" s="204"/>
      <c r="FLW537" s="204"/>
      <c r="FLX537" s="204"/>
      <c r="FLY537" s="204"/>
      <c r="FLZ537" s="204"/>
      <c r="FMA537" s="204"/>
      <c r="FMB537" s="204"/>
      <c r="FMC537" s="204"/>
      <c r="FMD537" s="204"/>
      <c r="FME537" s="204"/>
      <c r="FMF537" s="204"/>
      <c r="FMG537" s="204"/>
      <c r="FMH537" s="204"/>
      <c r="FMI537" s="204"/>
      <c r="FMJ537" s="204"/>
      <c r="FMK537" s="204"/>
      <c r="FML537" s="204"/>
      <c r="FMM537" s="204"/>
      <c r="FMN537" s="204"/>
      <c r="FMO537" s="204"/>
      <c r="FMP537" s="204"/>
      <c r="FMQ537" s="204"/>
      <c r="FMR537" s="204"/>
      <c r="FMS537" s="204"/>
      <c r="FMT537" s="204"/>
      <c r="FMU537" s="204"/>
      <c r="FMV537" s="204"/>
      <c r="FMW537" s="204"/>
      <c r="FMX537" s="204"/>
      <c r="FMY537" s="204"/>
      <c r="FMZ537" s="204"/>
      <c r="FNA537" s="204"/>
      <c r="FNB537" s="204"/>
      <c r="FNC537" s="204"/>
      <c r="FND537" s="204"/>
      <c r="FNE537" s="204"/>
      <c r="FNF537" s="204"/>
      <c r="FNG537" s="204"/>
      <c r="FNH537" s="204"/>
      <c r="FNI537" s="204"/>
      <c r="FNJ537" s="204"/>
      <c r="FNK537" s="204"/>
      <c r="FNL537" s="204"/>
      <c r="FNM537" s="204"/>
      <c r="FNN537" s="204"/>
      <c r="FNO537" s="204"/>
      <c r="FNP537" s="204"/>
      <c r="FNQ537" s="204"/>
      <c r="FNR537" s="204"/>
      <c r="FNS537" s="204"/>
      <c r="FNT537" s="204"/>
      <c r="FNU537" s="204"/>
      <c r="FNV537" s="204"/>
      <c r="FNW537" s="204"/>
      <c r="FNX537" s="204"/>
      <c r="FNY537" s="204"/>
      <c r="FNZ537" s="204"/>
      <c r="FOA537" s="204"/>
      <c r="FOB537" s="204"/>
      <c r="FOC537" s="204"/>
      <c r="FOD537" s="204"/>
      <c r="FOE537" s="204"/>
      <c r="FOF537" s="204"/>
      <c r="FOG537" s="204"/>
      <c r="FOH537" s="204"/>
      <c r="FOI537" s="204"/>
      <c r="FOJ537" s="204"/>
      <c r="FOK537" s="204"/>
      <c r="FOL537" s="204"/>
      <c r="FOM537" s="204"/>
      <c r="FON537" s="204"/>
      <c r="FOO537" s="204"/>
      <c r="FOP537" s="204"/>
      <c r="FOQ537" s="204"/>
      <c r="FOR537" s="204"/>
      <c r="FOS537" s="204"/>
      <c r="FOT537" s="204"/>
      <c r="FOU537" s="204"/>
      <c r="FOV537" s="204"/>
      <c r="FOW537" s="204"/>
      <c r="FOX537" s="204"/>
      <c r="FOY537" s="204"/>
      <c r="FOZ537" s="204"/>
      <c r="FPA537" s="204"/>
      <c r="FPB537" s="204"/>
      <c r="FPC537" s="204"/>
      <c r="FPD537" s="204"/>
      <c r="FPE537" s="204"/>
      <c r="FPF537" s="204"/>
      <c r="FPG537" s="204"/>
      <c r="FPH537" s="204"/>
      <c r="FPI537" s="204"/>
      <c r="FPJ537" s="204"/>
      <c r="FPK537" s="204"/>
      <c r="FPL537" s="204"/>
      <c r="FPM537" s="204"/>
      <c r="FPN537" s="204"/>
      <c r="FPO537" s="204"/>
      <c r="FPP537" s="204"/>
      <c r="FPQ537" s="204"/>
      <c r="FPR537" s="204"/>
      <c r="FPS537" s="204"/>
      <c r="FPT537" s="204"/>
      <c r="FPU537" s="204"/>
      <c r="FPV537" s="204"/>
      <c r="FPW537" s="204"/>
      <c r="FPX537" s="204"/>
      <c r="FPY537" s="204"/>
      <c r="FPZ537" s="204"/>
      <c r="FQA537" s="204"/>
      <c r="FQB537" s="204"/>
      <c r="FQC537" s="204"/>
      <c r="FQD537" s="204"/>
      <c r="FQE537" s="204"/>
      <c r="FQF537" s="204"/>
      <c r="FQG537" s="204"/>
      <c r="FQH537" s="204"/>
      <c r="FQI537" s="204"/>
      <c r="FQJ537" s="204"/>
      <c r="FQK537" s="204"/>
      <c r="FQL537" s="204"/>
      <c r="FQM537" s="204"/>
      <c r="FQN537" s="204"/>
      <c r="FQO537" s="204"/>
      <c r="FQP537" s="204"/>
      <c r="FQQ537" s="204"/>
      <c r="FQR537" s="204"/>
      <c r="FQS537" s="204"/>
      <c r="FQT537" s="204"/>
      <c r="FQU537" s="204"/>
      <c r="FQV537" s="204"/>
      <c r="FQW537" s="204"/>
      <c r="FQX537" s="204"/>
      <c r="FQY537" s="204"/>
      <c r="FQZ537" s="204"/>
      <c r="FRA537" s="204"/>
      <c r="FRB537" s="204"/>
      <c r="FRC537" s="204"/>
      <c r="FRD537" s="204"/>
      <c r="FRE537" s="204"/>
      <c r="FRF537" s="204"/>
      <c r="FRG537" s="204"/>
      <c r="FRH537" s="204"/>
      <c r="FRI537" s="204"/>
      <c r="FRJ537" s="204"/>
      <c r="FRK537" s="204"/>
      <c r="FRL537" s="204"/>
      <c r="FRM537" s="204"/>
      <c r="FRN537" s="204"/>
      <c r="FRO537" s="204"/>
      <c r="FRP537" s="204"/>
      <c r="FRQ537" s="204"/>
      <c r="FRR537" s="204"/>
      <c r="FRS537" s="204"/>
      <c r="FRT537" s="204"/>
      <c r="FRU537" s="204"/>
      <c r="FRV537" s="204"/>
      <c r="FRW537" s="204"/>
      <c r="FRX537" s="204"/>
      <c r="FRY537" s="204"/>
      <c r="FRZ537" s="204"/>
      <c r="FSA537" s="204"/>
      <c r="FSB537" s="204"/>
      <c r="FSC537" s="204"/>
      <c r="FSD537" s="204"/>
      <c r="FSE537" s="204"/>
      <c r="FSF537" s="204"/>
      <c r="FSG537" s="204"/>
      <c r="FSH537" s="204"/>
      <c r="FSI537" s="204"/>
      <c r="FSJ537" s="204"/>
      <c r="FSK537" s="204"/>
      <c r="FSL537" s="204"/>
      <c r="FSM537" s="204"/>
      <c r="FSN537" s="204"/>
      <c r="FSO537" s="204"/>
      <c r="FSP537" s="204"/>
      <c r="FSQ537" s="204"/>
      <c r="FSR537" s="204"/>
      <c r="FSS537" s="204"/>
      <c r="FST537" s="204"/>
      <c r="FSU537" s="204"/>
      <c r="FSV537" s="204"/>
      <c r="FSW537" s="204"/>
      <c r="FSX537" s="204"/>
      <c r="FSY537" s="204"/>
      <c r="FSZ537" s="204"/>
      <c r="FTA537" s="204"/>
      <c r="FTB537" s="204"/>
      <c r="FTC537" s="204"/>
      <c r="FTD537" s="204"/>
      <c r="FTE537" s="204"/>
      <c r="FTF537" s="204"/>
      <c r="FTG537" s="204"/>
      <c r="FTH537" s="204"/>
      <c r="FTI537" s="204"/>
      <c r="FTJ537" s="204"/>
      <c r="FTK537" s="204"/>
      <c r="FTL537" s="204"/>
      <c r="FTM537" s="204"/>
      <c r="FTN537" s="204"/>
      <c r="FTO537" s="204"/>
      <c r="FTP537" s="204"/>
      <c r="FTQ537" s="204"/>
      <c r="FTR537" s="204"/>
      <c r="FTS537" s="204"/>
      <c r="FTT537" s="204"/>
      <c r="FTU537" s="204"/>
      <c r="FTV537" s="204"/>
      <c r="FTW537" s="204"/>
      <c r="FTX537" s="204"/>
      <c r="FTY537" s="204"/>
      <c r="FTZ537" s="204"/>
      <c r="FUA537" s="204"/>
      <c r="FUB537" s="204"/>
      <c r="FUC537" s="204"/>
      <c r="FUD537" s="204"/>
      <c r="FUE537" s="204"/>
      <c r="FUF537" s="204"/>
      <c r="FUG537" s="204"/>
      <c r="FUH537" s="204"/>
      <c r="FUI537" s="204"/>
      <c r="FUJ537" s="204"/>
      <c r="FUK537" s="204"/>
      <c r="FUL537" s="204"/>
      <c r="FUM537" s="204"/>
      <c r="FUN537" s="204"/>
      <c r="FUO537" s="204"/>
      <c r="FUP537" s="204"/>
      <c r="FUQ537" s="204"/>
      <c r="FUR537" s="204"/>
      <c r="FUS537" s="204"/>
      <c r="FUT537" s="204"/>
      <c r="FUU537" s="204"/>
      <c r="FUV537" s="204"/>
      <c r="FUW537" s="204"/>
      <c r="FUX537" s="204"/>
      <c r="FUY537" s="204"/>
      <c r="FUZ537" s="204"/>
      <c r="FVA537" s="204"/>
      <c r="FVB537" s="204"/>
      <c r="FVC537" s="204"/>
      <c r="FVD537" s="204"/>
      <c r="FVE537" s="204"/>
      <c r="FVF537" s="204"/>
      <c r="FVG537" s="204"/>
      <c r="FVH537" s="204"/>
      <c r="FVI537" s="204"/>
      <c r="FVJ537" s="204"/>
      <c r="FVK537" s="204"/>
      <c r="FVL537" s="204"/>
      <c r="FVM537" s="204"/>
      <c r="FVN537" s="204"/>
      <c r="FVO537" s="204"/>
      <c r="FVP537" s="204"/>
      <c r="FVQ537" s="204"/>
      <c r="FVR537" s="204"/>
      <c r="FVS537" s="204"/>
      <c r="FVT537" s="204"/>
      <c r="FVU537" s="204"/>
      <c r="FVV537" s="204"/>
      <c r="FVW537" s="204"/>
      <c r="FVX537" s="204"/>
      <c r="FVY537" s="204"/>
      <c r="FVZ537" s="204"/>
      <c r="FWA537" s="204"/>
      <c r="FWB537" s="204"/>
      <c r="FWC537" s="204"/>
      <c r="FWD537" s="204"/>
      <c r="FWE537" s="204"/>
      <c r="FWF537" s="204"/>
      <c r="FWG537" s="204"/>
      <c r="FWH537" s="204"/>
      <c r="FWI537" s="204"/>
      <c r="FWJ537" s="204"/>
      <c r="FWK537" s="204"/>
      <c r="FWL537" s="204"/>
      <c r="FWM537" s="204"/>
      <c r="FWN537" s="204"/>
      <c r="FWO537" s="204"/>
      <c r="FWP537" s="204"/>
      <c r="FWQ537" s="204"/>
      <c r="FWR537" s="204"/>
      <c r="FWS537" s="204"/>
      <c r="FWT537" s="204"/>
      <c r="FWU537" s="204"/>
      <c r="FWV537" s="204"/>
      <c r="FWW537" s="204"/>
      <c r="FWX537" s="204"/>
      <c r="FWY537" s="204"/>
      <c r="FWZ537" s="204"/>
      <c r="FXA537" s="204"/>
      <c r="FXB537" s="204"/>
      <c r="FXC537" s="204"/>
      <c r="FXD537" s="204"/>
      <c r="FXE537" s="204"/>
      <c r="FXF537" s="204"/>
      <c r="FXG537" s="204"/>
      <c r="FXH537" s="204"/>
      <c r="FXI537" s="204"/>
      <c r="FXJ537" s="204"/>
      <c r="FXK537" s="204"/>
      <c r="FXL537" s="204"/>
      <c r="FXM537" s="204"/>
      <c r="FXN537" s="204"/>
      <c r="FXO537" s="204"/>
      <c r="FXP537" s="204"/>
      <c r="FXQ537" s="204"/>
      <c r="FXR537" s="204"/>
      <c r="FXS537" s="204"/>
      <c r="FXT537" s="204"/>
      <c r="FXU537" s="204"/>
      <c r="FXV537" s="204"/>
      <c r="FXW537" s="204"/>
      <c r="FXX537" s="204"/>
      <c r="FXY537" s="204"/>
      <c r="FXZ537" s="204"/>
      <c r="FYA537" s="204"/>
      <c r="FYB537" s="204"/>
      <c r="FYC537" s="204"/>
      <c r="FYD537" s="204"/>
      <c r="FYE537" s="204"/>
      <c r="FYF537" s="204"/>
      <c r="FYG537" s="204"/>
      <c r="FYH537" s="204"/>
      <c r="FYI537" s="204"/>
      <c r="FYJ537" s="204"/>
      <c r="FYK537" s="204"/>
      <c r="FYL537" s="204"/>
      <c r="FYM537" s="204"/>
      <c r="FYN537" s="204"/>
      <c r="FYO537" s="204"/>
      <c r="FYP537" s="204"/>
      <c r="FYQ537" s="204"/>
      <c r="FYR537" s="204"/>
      <c r="FYS537" s="204"/>
      <c r="FYT537" s="204"/>
      <c r="FYU537" s="204"/>
      <c r="FYV537" s="204"/>
      <c r="FYW537" s="204"/>
      <c r="FYX537" s="204"/>
      <c r="FYY537" s="204"/>
      <c r="FYZ537" s="204"/>
      <c r="FZA537" s="204"/>
      <c r="FZB537" s="204"/>
      <c r="FZC537" s="204"/>
      <c r="FZD537" s="204"/>
      <c r="FZE537" s="204"/>
      <c r="FZF537" s="204"/>
      <c r="FZG537" s="204"/>
      <c r="FZH537" s="204"/>
      <c r="FZI537" s="204"/>
      <c r="FZJ537" s="204"/>
      <c r="FZK537" s="204"/>
      <c r="FZL537" s="204"/>
      <c r="FZM537" s="204"/>
      <c r="FZN537" s="204"/>
      <c r="FZO537" s="204"/>
      <c r="FZP537" s="204"/>
      <c r="FZQ537" s="204"/>
      <c r="FZR537" s="204"/>
      <c r="FZS537" s="204"/>
      <c r="FZT537" s="204"/>
      <c r="FZU537" s="204"/>
      <c r="FZV537" s="204"/>
      <c r="FZW537" s="204"/>
      <c r="FZX537" s="204"/>
      <c r="FZY537" s="204"/>
      <c r="FZZ537" s="204"/>
      <c r="GAA537" s="204"/>
      <c r="GAB537" s="204"/>
      <c r="GAC537" s="204"/>
      <c r="GAD537" s="204"/>
      <c r="GAE537" s="204"/>
      <c r="GAF537" s="204"/>
      <c r="GAG537" s="204"/>
      <c r="GAH537" s="204"/>
      <c r="GAI537" s="204"/>
      <c r="GAJ537" s="204"/>
      <c r="GAK537" s="204"/>
      <c r="GAL537" s="204"/>
      <c r="GAM537" s="204"/>
      <c r="GAN537" s="204"/>
      <c r="GAO537" s="204"/>
      <c r="GAP537" s="204"/>
      <c r="GAQ537" s="204"/>
      <c r="GAR537" s="204"/>
      <c r="GAS537" s="204"/>
      <c r="GAT537" s="204"/>
      <c r="GAU537" s="204"/>
      <c r="GAV537" s="204"/>
      <c r="GAW537" s="204"/>
      <c r="GAX537" s="204"/>
      <c r="GAY537" s="204"/>
      <c r="GAZ537" s="204"/>
      <c r="GBA537" s="204"/>
      <c r="GBB537" s="204"/>
      <c r="GBC537" s="204"/>
      <c r="GBD537" s="204"/>
      <c r="GBE537" s="204"/>
      <c r="GBF537" s="204"/>
      <c r="GBG537" s="204"/>
      <c r="GBH537" s="204"/>
      <c r="GBI537" s="204"/>
      <c r="GBJ537" s="204"/>
      <c r="GBK537" s="204"/>
      <c r="GBL537" s="204"/>
      <c r="GBM537" s="204"/>
      <c r="GBN537" s="204"/>
      <c r="GBO537" s="204"/>
      <c r="GBP537" s="204"/>
      <c r="GBQ537" s="204"/>
      <c r="GBR537" s="204"/>
      <c r="GBS537" s="204"/>
      <c r="GBT537" s="204"/>
      <c r="GBU537" s="204"/>
      <c r="GBV537" s="204"/>
      <c r="GBW537" s="204"/>
      <c r="GBX537" s="204"/>
      <c r="GBY537" s="204"/>
      <c r="GBZ537" s="204"/>
      <c r="GCA537" s="204"/>
      <c r="GCB537" s="204"/>
      <c r="GCC537" s="204"/>
      <c r="GCD537" s="204"/>
      <c r="GCE537" s="204"/>
      <c r="GCF537" s="204"/>
      <c r="GCG537" s="204"/>
      <c r="GCH537" s="204"/>
      <c r="GCI537" s="204"/>
      <c r="GCJ537" s="204"/>
      <c r="GCK537" s="204"/>
      <c r="GCL537" s="204"/>
      <c r="GCM537" s="204"/>
      <c r="GCN537" s="204"/>
      <c r="GCO537" s="204"/>
      <c r="GCP537" s="204"/>
      <c r="GCQ537" s="204"/>
      <c r="GCR537" s="204"/>
      <c r="GCS537" s="204"/>
      <c r="GCT537" s="204"/>
      <c r="GCU537" s="204"/>
      <c r="GCV537" s="204"/>
      <c r="GCW537" s="204"/>
      <c r="GCX537" s="204"/>
      <c r="GCY537" s="204"/>
      <c r="GCZ537" s="204"/>
      <c r="GDA537" s="204"/>
      <c r="GDB537" s="204"/>
      <c r="GDC537" s="204"/>
      <c r="GDD537" s="204"/>
      <c r="GDE537" s="204"/>
      <c r="GDF537" s="204"/>
      <c r="GDG537" s="204"/>
      <c r="GDH537" s="204"/>
      <c r="GDI537" s="204"/>
      <c r="GDJ537" s="204"/>
      <c r="GDK537" s="204"/>
      <c r="GDL537" s="204"/>
      <c r="GDM537" s="204"/>
      <c r="GDN537" s="204"/>
      <c r="GDO537" s="204"/>
      <c r="GDP537" s="204"/>
      <c r="GDQ537" s="204"/>
      <c r="GDR537" s="204"/>
      <c r="GDS537" s="204"/>
      <c r="GDT537" s="204"/>
      <c r="GDU537" s="204"/>
      <c r="GDV537" s="204"/>
      <c r="GDW537" s="204"/>
      <c r="GDX537" s="204"/>
      <c r="GDY537" s="204"/>
      <c r="GDZ537" s="204"/>
      <c r="GEA537" s="204"/>
      <c r="GEB537" s="204"/>
      <c r="GEC537" s="204"/>
      <c r="GED537" s="204"/>
      <c r="GEE537" s="204"/>
      <c r="GEF537" s="204"/>
      <c r="GEG537" s="204"/>
      <c r="GEH537" s="204"/>
      <c r="GEI537" s="204"/>
      <c r="GEJ537" s="204"/>
      <c r="GEK537" s="204"/>
      <c r="GEL537" s="204"/>
      <c r="GEM537" s="204"/>
      <c r="GEN537" s="204"/>
      <c r="GEO537" s="204"/>
      <c r="GEP537" s="204"/>
      <c r="GEQ537" s="204"/>
      <c r="GER537" s="204"/>
      <c r="GES537" s="204"/>
      <c r="GET537" s="204"/>
      <c r="GEU537" s="204"/>
      <c r="GEV537" s="204"/>
      <c r="GEW537" s="204"/>
      <c r="GEX537" s="204"/>
      <c r="GEY537" s="204"/>
      <c r="GEZ537" s="204"/>
      <c r="GFA537" s="204"/>
      <c r="GFB537" s="204"/>
      <c r="GFC537" s="204"/>
      <c r="GFD537" s="204"/>
      <c r="GFE537" s="204"/>
      <c r="GFF537" s="204"/>
      <c r="GFG537" s="204"/>
      <c r="GFH537" s="204"/>
      <c r="GFI537" s="204"/>
      <c r="GFJ537" s="204"/>
      <c r="GFK537" s="204"/>
      <c r="GFL537" s="204"/>
      <c r="GFM537" s="204"/>
      <c r="GFN537" s="204"/>
      <c r="GFO537" s="204"/>
      <c r="GFP537" s="204"/>
      <c r="GFQ537" s="204"/>
      <c r="GFR537" s="204"/>
      <c r="GFS537" s="204"/>
      <c r="GFT537" s="204"/>
      <c r="GFU537" s="204"/>
      <c r="GFV537" s="204"/>
      <c r="GFW537" s="204"/>
      <c r="GFX537" s="204"/>
      <c r="GFY537" s="204"/>
      <c r="GFZ537" s="204"/>
      <c r="GGA537" s="204"/>
      <c r="GGB537" s="204"/>
      <c r="GGC537" s="204"/>
      <c r="GGD537" s="204"/>
      <c r="GGE537" s="204"/>
      <c r="GGF537" s="204"/>
      <c r="GGG537" s="204"/>
      <c r="GGH537" s="204"/>
      <c r="GGI537" s="204"/>
      <c r="GGJ537" s="204"/>
      <c r="GGK537" s="204"/>
      <c r="GGL537" s="204"/>
      <c r="GGM537" s="204"/>
      <c r="GGN537" s="204"/>
      <c r="GGO537" s="204"/>
      <c r="GGP537" s="204"/>
      <c r="GGQ537" s="204"/>
      <c r="GGR537" s="204"/>
      <c r="GGS537" s="204"/>
      <c r="GGT537" s="204"/>
      <c r="GGU537" s="204"/>
      <c r="GGV537" s="204"/>
      <c r="GGW537" s="204"/>
      <c r="GGX537" s="204"/>
      <c r="GGY537" s="204"/>
      <c r="GGZ537" s="204"/>
      <c r="GHA537" s="204"/>
      <c r="GHB537" s="204"/>
      <c r="GHC537" s="204"/>
      <c r="GHD537" s="204"/>
      <c r="GHE537" s="204"/>
      <c r="GHF537" s="204"/>
      <c r="GHG537" s="204"/>
      <c r="GHH537" s="204"/>
      <c r="GHI537" s="204"/>
      <c r="GHJ537" s="204"/>
      <c r="GHK537" s="204"/>
      <c r="GHL537" s="204"/>
      <c r="GHM537" s="204"/>
      <c r="GHN537" s="204"/>
      <c r="GHO537" s="204"/>
      <c r="GHP537" s="204"/>
      <c r="GHQ537" s="204"/>
      <c r="GHR537" s="204"/>
      <c r="GHS537" s="204"/>
      <c r="GHT537" s="204"/>
      <c r="GHU537" s="204"/>
      <c r="GHV537" s="204"/>
      <c r="GHW537" s="204"/>
      <c r="GHX537" s="204"/>
      <c r="GHY537" s="204"/>
      <c r="GHZ537" s="204"/>
      <c r="GIA537" s="204"/>
      <c r="GIB537" s="204"/>
      <c r="GIC537" s="204"/>
      <c r="GID537" s="204"/>
      <c r="GIE537" s="204"/>
      <c r="GIF537" s="204"/>
      <c r="GIG537" s="204"/>
      <c r="GIH537" s="204"/>
      <c r="GII537" s="204"/>
      <c r="GIJ537" s="204"/>
      <c r="GIK537" s="204"/>
      <c r="GIL537" s="204"/>
      <c r="GIM537" s="204"/>
      <c r="GIN537" s="204"/>
      <c r="GIO537" s="204"/>
      <c r="GIP537" s="204"/>
      <c r="GIQ537" s="204"/>
      <c r="GIR537" s="204"/>
      <c r="GIS537" s="204"/>
      <c r="GIT537" s="204"/>
      <c r="GIU537" s="204"/>
      <c r="GIV537" s="204"/>
      <c r="GIW537" s="204"/>
      <c r="GIX537" s="204"/>
      <c r="GIY537" s="204"/>
      <c r="GIZ537" s="204"/>
      <c r="GJA537" s="204"/>
      <c r="GJB537" s="204"/>
      <c r="GJC537" s="204"/>
      <c r="GJD537" s="204"/>
      <c r="GJE537" s="204"/>
      <c r="GJF537" s="204"/>
      <c r="GJG537" s="204"/>
      <c r="GJH537" s="204"/>
      <c r="GJI537" s="204"/>
      <c r="GJJ537" s="204"/>
      <c r="GJK537" s="204"/>
      <c r="GJL537" s="204"/>
      <c r="GJM537" s="204"/>
      <c r="GJN537" s="204"/>
      <c r="GJO537" s="204"/>
      <c r="GJP537" s="204"/>
      <c r="GJQ537" s="204"/>
      <c r="GJR537" s="204"/>
      <c r="GJS537" s="204"/>
      <c r="GJT537" s="204"/>
      <c r="GJU537" s="204"/>
      <c r="GJV537" s="204"/>
      <c r="GJW537" s="204"/>
      <c r="GJX537" s="204"/>
      <c r="GJY537" s="204"/>
      <c r="GJZ537" s="204"/>
      <c r="GKA537" s="204"/>
      <c r="GKB537" s="204"/>
      <c r="GKC537" s="204"/>
      <c r="GKD537" s="204"/>
      <c r="GKE537" s="204"/>
      <c r="GKF537" s="204"/>
      <c r="GKG537" s="204"/>
      <c r="GKH537" s="204"/>
      <c r="GKI537" s="204"/>
      <c r="GKJ537" s="204"/>
      <c r="GKK537" s="204"/>
      <c r="GKL537" s="204"/>
      <c r="GKM537" s="204"/>
      <c r="GKN537" s="204"/>
      <c r="GKO537" s="204"/>
      <c r="GKP537" s="204"/>
      <c r="GKQ537" s="204"/>
      <c r="GKR537" s="204"/>
      <c r="GKS537" s="204"/>
      <c r="GKT537" s="204"/>
      <c r="GKU537" s="204"/>
      <c r="GKV537" s="204"/>
      <c r="GKW537" s="204"/>
      <c r="GKX537" s="204"/>
      <c r="GKY537" s="204"/>
      <c r="GKZ537" s="204"/>
      <c r="GLA537" s="204"/>
      <c r="GLB537" s="204"/>
      <c r="GLC537" s="204"/>
      <c r="GLD537" s="204"/>
      <c r="GLE537" s="204"/>
      <c r="GLF537" s="204"/>
      <c r="GLG537" s="204"/>
      <c r="GLH537" s="204"/>
      <c r="GLI537" s="204"/>
      <c r="GLJ537" s="204"/>
      <c r="GLK537" s="204"/>
      <c r="GLL537" s="204"/>
      <c r="GLM537" s="204"/>
      <c r="GLN537" s="204"/>
      <c r="GLO537" s="204"/>
      <c r="GLP537" s="204"/>
      <c r="GLQ537" s="204"/>
      <c r="GLR537" s="204"/>
      <c r="GLS537" s="204"/>
      <c r="GLT537" s="204"/>
      <c r="GLU537" s="204"/>
      <c r="GLV537" s="204"/>
      <c r="GLW537" s="204"/>
      <c r="GLX537" s="204"/>
      <c r="GLY537" s="204"/>
      <c r="GLZ537" s="204"/>
      <c r="GMA537" s="204"/>
      <c r="GMB537" s="204"/>
      <c r="GMC537" s="204"/>
      <c r="GMD537" s="204"/>
      <c r="GME537" s="204"/>
      <c r="GMF537" s="204"/>
      <c r="GMG537" s="204"/>
      <c r="GMH537" s="204"/>
      <c r="GMI537" s="204"/>
      <c r="GMJ537" s="204"/>
      <c r="GMK537" s="204"/>
      <c r="GML537" s="204"/>
      <c r="GMM537" s="204"/>
      <c r="GMN537" s="204"/>
      <c r="GMO537" s="204"/>
      <c r="GMP537" s="204"/>
      <c r="GMQ537" s="204"/>
      <c r="GMR537" s="204"/>
      <c r="GMS537" s="204"/>
      <c r="GMT537" s="204"/>
      <c r="GMU537" s="204"/>
      <c r="GMV537" s="204"/>
      <c r="GMW537" s="204"/>
      <c r="GMX537" s="204"/>
      <c r="GMY537" s="204"/>
      <c r="GMZ537" s="204"/>
      <c r="GNA537" s="204"/>
      <c r="GNB537" s="204"/>
      <c r="GNC537" s="204"/>
      <c r="GND537" s="204"/>
      <c r="GNE537" s="204"/>
      <c r="GNF537" s="204"/>
      <c r="GNG537" s="204"/>
      <c r="GNH537" s="204"/>
      <c r="GNI537" s="204"/>
      <c r="GNJ537" s="204"/>
      <c r="GNK537" s="204"/>
      <c r="GNL537" s="204"/>
      <c r="GNM537" s="204"/>
      <c r="GNN537" s="204"/>
      <c r="GNO537" s="204"/>
      <c r="GNP537" s="204"/>
      <c r="GNQ537" s="204"/>
      <c r="GNR537" s="204"/>
      <c r="GNS537" s="204"/>
      <c r="GNT537" s="204"/>
      <c r="GNU537" s="204"/>
      <c r="GNV537" s="204"/>
      <c r="GNW537" s="204"/>
      <c r="GNX537" s="204"/>
      <c r="GNY537" s="204"/>
      <c r="GNZ537" s="204"/>
      <c r="GOA537" s="204"/>
      <c r="GOB537" s="204"/>
      <c r="GOC537" s="204"/>
      <c r="GOD537" s="204"/>
      <c r="GOE537" s="204"/>
      <c r="GOF537" s="204"/>
      <c r="GOG537" s="204"/>
      <c r="GOH537" s="204"/>
      <c r="GOI537" s="204"/>
      <c r="GOJ537" s="204"/>
      <c r="GOK537" s="204"/>
      <c r="GOL537" s="204"/>
      <c r="GOM537" s="204"/>
      <c r="GON537" s="204"/>
      <c r="GOO537" s="204"/>
      <c r="GOP537" s="204"/>
      <c r="GOQ537" s="204"/>
      <c r="GOR537" s="204"/>
      <c r="GOS537" s="204"/>
      <c r="GOT537" s="204"/>
      <c r="GOU537" s="204"/>
      <c r="GOV537" s="204"/>
      <c r="GOW537" s="204"/>
      <c r="GOX537" s="204"/>
      <c r="GOY537" s="204"/>
      <c r="GOZ537" s="204"/>
      <c r="GPA537" s="204"/>
      <c r="GPB537" s="204"/>
      <c r="GPC537" s="204"/>
      <c r="GPD537" s="204"/>
      <c r="GPE537" s="204"/>
      <c r="GPF537" s="204"/>
      <c r="GPG537" s="204"/>
      <c r="GPH537" s="204"/>
      <c r="GPI537" s="204"/>
      <c r="GPJ537" s="204"/>
      <c r="GPK537" s="204"/>
      <c r="GPL537" s="204"/>
      <c r="GPM537" s="204"/>
      <c r="GPN537" s="204"/>
      <c r="GPO537" s="204"/>
      <c r="GPP537" s="204"/>
      <c r="GPQ537" s="204"/>
      <c r="GPR537" s="204"/>
      <c r="GPS537" s="204"/>
      <c r="GPT537" s="204"/>
      <c r="GPU537" s="204"/>
      <c r="GPV537" s="204"/>
      <c r="GPW537" s="204"/>
      <c r="GPX537" s="204"/>
      <c r="GPY537" s="204"/>
      <c r="GPZ537" s="204"/>
      <c r="GQA537" s="204"/>
      <c r="GQB537" s="204"/>
      <c r="GQC537" s="204"/>
      <c r="GQD537" s="204"/>
      <c r="GQE537" s="204"/>
      <c r="GQF537" s="204"/>
      <c r="GQG537" s="204"/>
      <c r="GQH537" s="204"/>
      <c r="GQI537" s="204"/>
      <c r="GQJ537" s="204"/>
      <c r="GQK537" s="204"/>
      <c r="GQL537" s="204"/>
      <c r="GQM537" s="204"/>
      <c r="GQN537" s="204"/>
      <c r="GQO537" s="204"/>
      <c r="GQP537" s="204"/>
      <c r="GQQ537" s="204"/>
      <c r="GQR537" s="204"/>
      <c r="GQS537" s="204"/>
      <c r="GQT537" s="204"/>
      <c r="GQU537" s="204"/>
      <c r="GQV537" s="204"/>
      <c r="GQW537" s="204"/>
      <c r="GQX537" s="204"/>
      <c r="GQY537" s="204"/>
      <c r="GQZ537" s="204"/>
      <c r="GRA537" s="204"/>
      <c r="GRB537" s="204"/>
      <c r="GRC537" s="204"/>
      <c r="GRD537" s="204"/>
      <c r="GRE537" s="204"/>
      <c r="GRF537" s="204"/>
      <c r="GRG537" s="204"/>
      <c r="GRH537" s="204"/>
      <c r="GRI537" s="204"/>
      <c r="GRJ537" s="204"/>
      <c r="GRK537" s="204"/>
      <c r="GRL537" s="204"/>
      <c r="GRM537" s="204"/>
      <c r="GRN537" s="204"/>
      <c r="GRO537" s="204"/>
      <c r="GRP537" s="204"/>
      <c r="GRQ537" s="204"/>
      <c r="GRR537" s="204"/>
      <c r="GRS537" s="204"/>
      <c r="GRT537" s="204"/>
      <c r="GRU537" s="204"/>
      <c r="GRV537" s="204"/>
      <c r="GRW537" s="204"/>
      <c r="GRX537" s="204"/>
      <c r="GRY537" s="204"/>
      <c r="GRZ537" s="204"/>
      <c r="GSA537" s="204"/>
      <c r="GSB537" s="204"/>
      <c r="GSC537" s="204"/>
      <c r="GSD537" s="204"/>
      <c r="GSE537" s="204"/>
      <c r="GSF537" s="204"/>
      <c r="GSG537" s="204"/>
      <c r="GSH537" s="204"/>
      <c r="GSI537" s="204"/>
      <c r="GSJ537" s="204"/>
      <c r="GSK537" s="204"/>
      <c r="GSL537" s="204"/>
      <c r="GSM537" s="204"/>
      <c r="GSN537" s="204"/>
      <c r="GSO537" s="204"/>
      <c r="GSP537" s="204"/>
      <c r="GSQ537" s="204"/>
      <c r="GSR537" s="204"/>
      <c r="GSS537" s="204"/>
      <c r="GST537" s="204"/>
      <c r="GSU537" s="204"/>
      <c r="GSV537" s="204"/>
      <c r="GSW537" s="204"/>
      <c r="GSX537" s="204"/>
      <c r="GSY537" s="204"/>
      <c r="GSZ537" s="204"/>
      <c r="GTA537" s="204"/>
      <c r="GTB537" s="204"/>
      <c r="GTC537" s="204"/>
      <c r="GTD537" s="204"/>
      <c r="GTE537" s="204"/>
      <c r="GTF537" s="204"/>
      <c r="GTG537" s="204"/>
      <c r="GTH537" s="204"/>
      <c r="GTI537" s="204"/>
      <c r="GTJ537" s="204"/>
      <c r="GTK537" s="204"/>
      <c r="GTL537" s="204"/>
      <c r="GTM537" s="204"/>
      <c r="GTN537" s="204"/>
      <c r="GTO537" s="204"/>
      <c r="GTP537" s="204"/>
      <c r="GTQ537" s="204"/>
      <c r="GTR537" s="204"/>
      <c r="GTS537" s="204"/>
      <c r="GTT537" s="204"/>
      <c r="GTU537" s="204"/>
      <c r="GTV537" s="204"/>
      <c r="GTW537" s="204"/>
      <c r="GTX537" s="204"/>
      <c r="GTY537" s="204"/>
      <c r="GTZ537" s="204"/>
      <c r="GUA537" s="204"/>
      <c r="GUB537" s="204"/>
      <c r="GUC537" s="204"/>
      <c r="GUD537" s="204"/>
      <c r="GUE537" s="204"/>
      <c r="GUF537" s="204"/>
      <c r="GUG537" s="204"/>
      <c r="GUH537" s="204"/>
      <c r="GUI537" s="204"/>
      <c r="GUJ537" s="204"/>
      <c r="GUK537" s="204"/>
      <c r="GUL537" s="204"/>
      <c r="GUM537" s="204"/>
      <c r="GUN537" s="204"/>
      <c r="GUO537" s="204"/>
      <c r="GUP537" s="204"/>
      <c r="GUQ537" s="204"/>
      <c r="GUR537" s="204"/>
      <c r="GUS537" s="204"/>
      <c r="GUT537" s="204"/>
      <c r="GUU537" s="204"/>
      <c r="GUV537" s="204"/>
      <c r="GUW537" s="204"/>
      <c r="GUX537" s="204"/>
      <c r="GUY537" s="204"/>
      <c r="GUZ537" s="204"/>
      <c r="GVA537" s="204"/>
      <c r="GVB537" s="204"/>
      <c r="GVC537" s="204"/>
      <c r="GVD537" s="204"/>
      <c r="GVE537" s="204"/>
      <c r="GVF537" s="204"/>
      <c r="GVG537" s="204"/>
      <c r="GVH537" s="204"/>
      <c r="GVI537" s="204"/>
      <c r="GVJ537" s="204"/>
      <c r="GVK537" s="204"/>
      <c r="GVL537" s="204"/>
      <c r="GVM537" s="204"/>
      <c r="GVN537" s="204"/>
      <c r="GVO537" s="204"/>
      <c r="GVP537" s="204"/>
      <c r="GVQ537" s="204"/>
      <c r="GVR537" s="204"/>
      <c r="GVS537" s="204"/>
      <c r="GVT537" s="204"/>
      <c r="GVU537" s="204"/>
      <c r="GVV537" s="204"/>
      <c r="GVW537" s="204"/>
      <c r="GVX537" s="204"/>
      <c r="GVY537" s="204"/>
      <c r="GVZ537" s="204"/>
      <c r="GWA537" s="204"/>
      <c r="GWB537" s="204"/>
      <c r="GWC537" s="204"/>
      <c r="GWD537" s="204"/>
      <c r="GWE537" s="204"/>
      <c r="GWF537" s="204"/>
      <c r="GWG537" s="204"/>
      <c r="GWH537" s="204"/>
      <c r="GWI537" s="204"/>
      <c r="GWJ537" s="204"/>
      <c r="GWK537" s="204"/>
      <c r="GWL537" s="204"/>
      <c r="GWM537" s="204"/>
      <c r="GWN537" s="204"/>
      <c r="GWO537" s="204"/>
      <c r="GWP537" s="204"/>
      <c r="GWQ537" s="204"/>
      <c r="GWR537" s="204"/>
      <c r="GWS537" s="204"/>
      <c r="GWT537" s="204"/>
      <c r="GWU537" s="204"/>
      <c r="GWV537" s="204"/>
      <c r="GWW537" s="204"/>
      <c r="GWX537" s="204"/>
      <c r="GWY537" s="204"/>
      <c r="GWZ537" s="204"/>
      <c r="GXA537" s="204"/>
      <c r="GXB537" s="204"/>
      <c r="GXC537" s="204"/>
      <c r="GXD537" s="204"/>
      <c r="GXE537" s="204"/>
      <c r="GXF537" s="204"/>
      <c r="GXG537" s="204"/>
      <c r="GXH537" s="204"/>
      <c r="GXI537" s="204"/>
      <c r="GXJ537" s="204"/>
      <c r="GXK537" s="204"/>
      <c r="GXL537" s="204"/>
      <c r="GXM537" s="204"/>
      <c r="GXN537" s="204"/>
      <c r="GXO537" s="204"/>
      <c r="GXP537" s="204"/>
      <c r="GXQ537" s="204"/>
      <c r="GXR537" s="204"/>
      <c r="GXS537" s="204"/>
      <c r="GXT537" s="204"/>
      <c r="GXU537" s="204"/>
      <c r="GXV537" s="204"/>
      <c r="GXW537" s="204"/>
      <c r="GXX537" s="204"/>
      <c r="GXY537" s="204"/>
      <c r="GXZ537" s="204"/>
      <c r="GYA537" s="204"/>
      <c r="GYB537" s="204"/>
      <c r="GYC537" s="204"/>
      <c r="GYD537" s="204"/>
      <c r="GYE537" s="204"/>
      <c r="GYF537" s="204"/>
      <c r="GYG537" s="204"/>
      <c r="GYH537" s="204"/>
      <c r="GYI537" s="204"/>
      <c r="GYJ537" s="204"/>
      <c r="GYK537" s="204"/>
      <c r="GYL537" s="204"/>
      <c r="GYM537" s="204"/>
      <c r="GYN537" s="204"/>
      <c r="GYO537" s="204"/>
      <c r="GYP537" s="204"/>
      <c r="GYQ537" s="204"/>
      <c r="GYR537" s="204"/>
      <c r="GYS537" s="204"/>
      <c r="GYT537" s="204"/>
      <c r="GYU537" s="204"/>
      <c r="GYV537" s="204"/>
      <c r="GYW537" s="204"/>
      <c r="GYX537" s="204"/>
      <c r="GYY537" s="204"/>
      <c r="GYZ537" s="204"/>
      <c r="GZA537" s="204"/>
      <c r="GZB537" s="204"/>
      <c r="GZC537" s="204"/>
      <c r="GZD537" s="204"/>
      <c r="GZE537" s="204"/>
      <c r="GZF537" s="204"/>
      <c r="GZG537" s="204"/>
      <c r="GZH537" s="204"/>
      <c r="GZI537" s="204"/>
      <c r="GZJ537" s="204"/>
      <c r="GZK537" s="204"/>
      <c r="GZL537" s="204"/>
      <c r="GZM537" s="204"/>
      <c r="GZN537" s="204"/>
      <c r="GZO537" s="204"/>
      <c r="GZP537" s="204"/>
      <c r="GZQ537" s="204"/>
      <c r="GZR537" s="204"/>
      <c r="GZS537" s="204"/>
      <c r="GZT537" s="204"/>
      <c r="GZU537" s="204"/>
      <c r="GZV537" s="204"/>
      <c r="GZW537" s="204"/>
      <c r="GZX537" s="204"/>
      <c r="GZY537" s="204"/>
      <c r="GZZ537" s="204"/>
      <c r="HAA537" s="204"/>
      <c r="HAB537" s="204"/>
      <c r="HAC537" s="204"/>
      <c r="HAD537" s="204"/>
      <c r="HAE537" s="204"/>
      <c r="HAF537" s="204"/>
      <c r="HAG537" s="204"/>
      <c r="HAH537" s="204"/>
      <c r="HAI537" s="204"/>
      <c r="HAJ537" s="204"/>
      <c r="HAK537" s="204"/>
      <c r="HAL537" s="204"/>
      <c r="HAM537" s="204"/>
      <c r="HAN537" s="204"/>
      <c r="HAO537" s="204"/>
      <c r="HAP537" s="204"/>
      <c r="HAQ537" s="204"/>
      <c r="HAR537" s="204"/>
      <c r="HAS537" s="204"/>
      <c r="HAT537" s="204"/>
      <c r="HAU537" s="204"/>
      <c r="HAV537" s="204"/>
      <c r="HAW537" s="204"/>
      <c r="HAX537" s="204"/>
      <c r="HAY537" s="204"/>
      <c r="HAZ537" s="204"/>
      <c r="HBA537" s="204"/>
      <c r="HBB537" s="204"/>
      <c r="HBC537" s="204"/>
      <c r="HBD537" s="204"/>
      <c r="HBE537" s="204"/>
      <c r="HBF537" s="204"/>
      <c r="HBG537" s="204"/>
      <c r="HBH537" s="204"/>
      <c r="HBI537" s="204"/>
      <c r="HBJ537" s="204"/>
      <c r="HBK537" s="204"/>
      <c r="HBL537" s="204"/>
      <c r="HBM537" s="204"/>
      <c r="HBN537" s="204"/>
      <c r="HBO537" s="204"/>
      <c r="HBP537" s="204"/>
      <c r="HBQ537" s="204"/>
      <c r="HBR537" s="204"/>
      <c r="HBS537" s="204"/>
      <c r="HBT537" s="204"/>
      <c r="HBU537" s="204"/>
      <c r="HBV537" s="204"/>
      <c r="HBW537" s="204"/>
      <c r="HBX537" s="204"/>
      <c r="HBY537" s="204"/>
      <c r="HBZ537" s="204"/>
      <c r="HCA537" s="204"/>
      <c r="HCB537" s="204"/>
      <c r="HCC537" s="204"/>
      <c r="HCD537" s="204"/>
      <c r="HCE537" s="204"/>
      <c r="HCF537" s="204"/>
      <c r="HCG537" s="204"/>
      <c r="HCH537" s="204"/>
      <c r="HCI537" s="204"/>
      <c r="HCJ537" s="204"/>
      <c r="HCK537" s="204"/>
      <c r="HCL537" s="204"/>
      <c r="HCM537" s="204"/>
      <c r="HCN537" s="204"/>
      <c r="HCO537" s="204"/>
      <c r="HCP537" s="204"/>
      <c r="HCQ537" s="204"/>
      <c r="HCR537" s="204"/>
      <c r="HCS537" s="204"/>
      <c r="HCT537" s="204"/>
      <c r="HCU537" s="204"/>
      <c r="HCV537" s="204"/>
      <c r="HCW537" s="204"/>
      <c r="HCX537" s="204"/>
      <c r="HCY537" s="204"/>
      <c r="HCZ537" s="204"/>
      <c r="HDA537" s="204"/>
      <c r="HDB537" s="204"/>
      <c r="HDC537" s="204"/>
      <c r="HDD537" s="204"/>
      <c r="HDE537" s="204"/>
      <c r="HDF537" s="204"/>
      <c r="HDG537" s="204"/>
      <c r="HDH537" s="204"/>
      <c r="HDI537" s="204"/>
      <c r="HDJ537" s="204"/>
      <c r="HDK537" s="204"/>
      <c r="HDL537" s="204"/>
      <c r="HDM537" s="204"/>
      <c r="HDN537" s="204"/>
      <c r="HDO537" s="204"/>
      <c r="HDP537" s="204"/>
      <c r="HDQ537" s="204"/>
      <c r="HDR537" s="204"/>
      <c r="HDS537" s="204"/>
      <c r="HDT537" s="204"/>
      <c r="HDU537" s="204"/>
      <c r="HDV537" s="204"/>
      <c r="HDW537" s="204"/>
      <c r="HDX537" s="204"/>
      <c r="HDY537" s="204"/>
      <c r="HDZ537" s="204"/>
      <c r="HEA537" s="204"/>
      <c r="HEB537" s="204"/>
      <c r="HEC537" s="204"/>
      <c r="HED537" s="204"/>
      <c r="HEE537" s="204"/>
      <c r="HEF537" s="204"/>
      <c r="HEG537" s="204"/>
      <c r="HEH537" s="204"/>
      <c r="HEI537" s="204"/>
      <c r="HEJ537" s="204"/>
      <c r="HEK537" s="204"/>
      <c r="HEL537" s="204"/>
      <c r="HEM537" s="204"/>
      <c r="HEN537" s="204"/>
      <c r="HEO537" s="204"/>
      <c r="HEP537" s="204"/>
      <c r="HEQ537" s="204"/>
      <c r="HER537" s="204"/>
      <c r="HES537" s="204"/>
      <c r="HET537" s="204"/>
      <c r="HEU537" s="204"/>
      <c r="HEV537" s="204"/>
      <c r="HEW537" s="204"/>
      <c r="HEX537" s="204"/>
      <c r="HEY537" s="204"/>
      <c r="HEZ537" s="204"/>
      <c r="HFA537" s="204"/>
      <c r="HFB537" s="204"/>
      <c r="HFC537" s="204"/>
      <c r="HFD537" s="204"/>
      <c r="HFE537" s="204"/>
      <c r="HFF537" s="204"/>
      <c r="HFG537" s="204"/>
      <c r="HFH537" s="204"/>
      <c r="HFI537" s="204"/>
      <c r="HFJ537" s="204"/>
      <c r="HFK537" s="204"/>
      <c r="HFL537" s="204"/>
      <c r="HFM537" s="204"/>
      <c r="HFN537" s="204"/>
      <c r="HFO537" s="204"/>
      <c r="HFP537" s="204"/>
      <c r="HFQ537" s="204"/>
      <c r="HFR537" s="204"/>
      <c r="HFS537" s="204"/>
      <c r="HFT537" s="204"/>
      <c r="HFU537" s="204"/>
      <c r="HFV537" s="204"/>
      <c r="HFW537" s="204"/>
      <c r="HFX537" s="204"/>
      <c r="HFY537" s="204"/>
      <c r="HFZ537" s="204"/>
      <c r="HGA537" s="204"/>
      <c r="HGB537" s="204"/>
      <c r="HGC537" s="204"/>
      <c r="HGD537" s="204"/>
      <c r="HGE537" s="204"/>
      <c r="HGF537" s="204"/>
      <c r="HGG537" s="204"/>
      <c r="HGH537" s="204"/>
      <c r="HGI537" s="204"/>
      <c r="HGJ537" s="204"/>
      <c r="HGK537" s="204"/>
      <c r="HGL537" s="204"/>
      <c r="HGM537" s="204"/>
      <c r="HGN537" s="204"/>
      <c r="HGO537" s="204"/>
      <c r="HGP537" s="204"/>
      <c r="HGQ537" s="204"/>
      <c r="HGR537" s="204"/>
      <c r="HGS537" s="204"/>
      <c r="HGT537" s="204"/>
      <c r="HGU537" s="204"/>
      <c r="HGV537" s="204"/>
      <c r="HGW537" s="204"/>
      <c r="HGX537" s="204"/>
      <c r="HGY537" s="204"/>
      <c r="HGZ537" s="204"/>
      <c r="HHA537" s="204"/>
      <c r="HHB537" s="204"/>
      <c r="HHC537" s="204"/>
      <c r="HHD537" s="204"/>
      <c r="HHE537" s="204"/>
      <c r="HHF537" s="204"/>
      <c r="HHG537" s="204"/>
      <c r="HHH537" s="204"/>
      <c r="HHI537" s="204"/>
      <c r="HHJ537" s="204"/>
      <c r="HHK537" s="204"/>
      <c r="HHL537" s="204"/>
      <c r="HHM537" s="204"/>
      <c r="HHN537" s="204"/>
      <c r="HHO537" s="204"/>
      <c r="HHP537" s="204"/>
      <c r="HHQ537" s="204"/>
      <c r="HHR537" s="204"/>
      <c r="HHS537" s="204"/>
      <c r="HHT537" s="204"/>
      <c r="HHU537" s="204"/>
      <c r="HHV537" s="204"/>
      <c r="HHW537" s="204"/>
      <c r="HHX537" s="204"/>
      <c r="HHY537" s="204"/>
      <c r="HHZ537" s="204"/>
      <c r="HIA537" s="204"/>
      <c r="HIB537" s="204"/>
      <c r="HIC537" s="204"/>
      <c r="HID537" s="204"/>
      <c r="HIE537" s="204"/>
      <c r="HIF537" s="204"/>
      <c r="HIG537" s="204"/>
      <c r="HIH537" s="204"/>
      <c r="HII537" s="204"/>
      <c r="HIJ537" s="204"/>
      <c r="HIK537" s="204"/>
      <c r="HIL537" s="204"/>
      <c r="HIM537" s="204"/>
      <c r="HIN537" s="204"/>
      <c r="HIO537" s="204"/>
      <c r="HIP537" s="204"/>
      <c r="HIQ537" s="204"/>
      <c r="HIR537" s="204"/>
      <c r="HIS537" s="204"/>
      <c r="HIT537" s="204"/>
      <c r="HIU537" s="204"/>
      <c r="HIV537" s="204"/>
      <c r="HIW537" s="204"/>
      <c r="HIX537" s="204"/>
      <c r="HIY537" s="204"/>
      <c r="HIZ537" s="204"/>
      <c r="HJA537" s="204"/>
      <c r="HJB537" s="204"/>
      <c r="HJC537" s="204"/>
      <c r="HJD537" s="204"/>
      <c r="HJE537" s="204"/>
      <c r="HJF537" s="204"/>
      <c r="HJG537" s="204"/>
      <c r="HJH537" s="204"/>
      <c r="HJI537" s="204"/>
      <c r="HJJ537" s="204"/>
      <c r="HJK537" s="204"/>
      <c r="HJL537" s="204"/>
      <c r="HJM537" s="204"/>
      <c r="HJN537" s="204"/>
      <c r="HJO537" s="204"/>
      <c r="HJP537" s="204"/>
      <c r="HJQ537" s="204"/>
      <c r="HJR537" s="204"/>
      <c r="HJS537" s="204"/>
      <c r="HJT537" s="204"/>
      <c r="HJU537" s="204"/>
      <c r="HJV537" s="204"/>
      <c r="HJW537" s="204"/>
      <c r="HJX537" s="204"/>
      <c r="HJY537" s="204"/>
      <c r="HJZ537" s="204"/>
      <c r="HKA537" s="204"/>
      <c r="HKB537" s="204"/>
      <c r="HKC537" s="204"/>
      <c r="HKD537" s="204"/>
      <c r="HKE537" s="204"/>
      <c r="HKF537" s="204"/>
      <c r="HKG537" s="204"/>
      <c r="HKH537" s="204"/>
      <c r="HKI537" s="204"/>
      <c r="HKJ537" s="204"/>
      <c r="HKK537" s="204"/>
      <c r="HKL537" s="204"/>
      <c r="HKM537" s="204"/>
      <c r="HKN537" s="204"/>
      <c r="HKO537" s="204"/>
      <c r="HKP537" s="204"/>
      <c r="HKQ537" s="204"/>
      <c r="HKR537" s="204"/>
      <c r="HKS537" s="204"/>
      <c r="HKT537" s="204"/>
      <c r="HKU537" s="204"/>
      <c r="HKV537" s="204"/>
      <c r="HKW537" s="204"/>
      <c r="HKX537" s="204"/>
      <c r="HKY537" s="204"/>
      <c r="HKZ537" s="204"/>
      <c r="HLA537" s="204"/>
      <c r="HLB537" s="204"/>
      <c r="HLC537" s="204"/>
      <c r="HLD537" s="204"/>
      <c r="HLE537" s="204"/>
      <c r="HLF537" s="204"/>
      <c r="HLG537" s="204"/>
      <c r="HLH537" s="204"/>
      <c r="HLI537" s="204"/>
      <c r="HLJ537" s="204"/>
      <c r="HLK537" s="204"/>
      <c r="HLL537" s="204"/>
      <c r="HLM537" s="204"/>
      <c r="HLN537" s="204"/>
      <c r="HLO537" s="204"/>
      <c r="HLP537" s="204"/>
      <c r="HLQ537" s="204"/>
      <c r="HLR537" s="204"/>
      <c r="HLS537" s="204"/>
      <c r="HLT537" s="204"/>
      <c r="HLU537" s="204"/>
      <c r="HLV537" s="204"/>
      <c r="HLW537" s="204"/>
      <c r="HLX537" s="204"/>
      <c r="HLY537" s="204"/>
      <c r="HLZ537" s="204"/>
      <c r="HMA537" s="204"/>
      <c r="HMB537" s="204"/>
      <c r="HMC537" s="204"/>
      <c r="HMD537" s="204"/>
      <c r="HME537" s="204"/>
      <c r="HMF537" s="204"/>
      <c r="HMG537" s="204"/>
      <c r="HMH537" s="204"/>
      <c r="HMI537" s="204"/>
      <c r="HMJ537" s="204"/>
      <c r="HMK537" s="204"/>
      <c r="HML537" s="204"/>
      <c r="HMM537" s="204"/>
      <c r="HMN537" s="204"/>
      <c r="HMO537" s="204"/>
      <c r="HMP537" s="204"/>
      <c r="HMQ537" s="204"/>
      <c r="HMR537" s="204"/>
      <c r="HMS537" s="204"/>
      <c r="HMT537" s="204"/>
      <c r="HMU537" s="204"/>
      <c r="HMV537" s="204"/>
      <c r="HMW537" s="204"/>
      <c r="HMX537" s="204"/>
      <c r="HMY537" s="204"/>
      <c r="HMZ537" s="204"/>
      <c r="HNA537" s="204"/>
      <c r="HNB537" s="204"/>
      <c r="HNC537" s="204"/>
      <c r="HND537" s="204"/>
      <c r="HNE537" s="204"/>
      <c r="HNF537" s="204"/>
      <c r="HNG537" s="204"/>
      <c r="HNH537" s="204"/>
      <c r="HNI537" s="204"/>
      <c r="HNJ537" s="204"/>
      <c r="HNK537" s="204"/>
      <c r="HNL537" s="204"/>
      <c r="HNM537" s="204"/>
      <c r="HNN537" s="204"/>
      <c r="HNO537" s="204"/>
      <c r="HNP537" s="204"/>
      <c r="HNQ537" s="204"/>
      <c r="HNR537" s="204"/>
      <c r="HNS537" s="204"/>
      <c r="HNT537" s="204"/>
      <c r="HNU537" s="204"/>
      <c r="HNV537" s="204"/>
      <c r="HNW537" s="204"/>
      <c r="HNX537" s="204"/>
      <c r="HNY537" s="204"/>
      <c r="HNZ537" s="204"/>
      <c r="HOA537" s="204"/>
      <c r="HOB537" s="204"/>
      <c r="HOC537" s="204"/>
      <c r="HOD537" s="204"/>
      <c r="HOE537" s="204"/>
      <c r="HOF537" s="204"/>
      <c r="HOG537" s="204"/>
      <c r="HOH537" s="204"/>
      <c r="HOI537" s="204"/>
      <c r="HOJ537" s="204"/>
      <c r="HOK537" s="204"/>
      <c r="HOL537" s="204"/>
      <c r="HOM537" s="204"/>
      <c r="HON537" s="204"/>
      <c r="HOO537" s="204"/>
      <c r="HOP537" s="204"/>
      <c r="HOQ537" s="204"/>
      <c r="HOR537" s="204"/>
      <c r="HOS537" s="204"/>
      <c r="HOT537" s="204"/>
      <c r="HOU537" s="204"/>
      <c r="HOV537" s="204"/>
      <c r="HOW537" s="204"/>
      <c r="HOX537" s="204"/>
      <c r="HOY537" s="204"/>
      <c r="HOZ537" s="204"/>
      <c r="HPA537" s="204"/>
      <c r="HPB537" s="204"/>
      <c r="HPC537" s="204"/>
      <c r="HPD537" s="204"/>
      <c r="HPE537" s="204"/>
      <c r="HPF537" s="204"/>
      <c r="HPG537" s="204"/>
      <c r="HPH537" s="204"/>
      <c r="HPI537" s="204"/>
      <c r="HPJ537" s="204"/>
      <c r="HPK537" s="204"/>
      <c r="HPL537" s="204"/>
      <c r="HPM537" s="204"/>
      <c r="HPN537" s="204"/>
      <c r="HPO537" s="204"/>
      <c r="HPP537" s="204"/>
      <c r="HPQ537" s="204"/>
      <c r="HPR537" s="204"/>
      <c r="HPS537" s="204"/>
      <c r="HPT537" s="204"/>
      <c r="HPU537" s="204"/>
      <c r="HPV537" s="204"/>
      <c r="HPW537" s="204"/>
      <c r="HPX537" s="204"/>
      <c r="HPY537" s="204"/>
      <c r="HPZ537" s="204"/>
      <c r="HQA537" s="204"/>
      <c r="HQB537" s="204"/>
      <c r="HQC537" s="204"/>
      <c r="HQD537" s="204"/>
      <c r="HQE537" s="204"/>
      <c r="HQF537" s="204"/>
      <c r="HQG537" s="204"/>
      <c r="HQH537" s="204"/>
      <c r="HQI537" s="204"/>
      <c r="HQJ537" s="204"/>
      <c r="HQK537" s="204"/>
      <c r="HQL537" s="204"/>
      <c r="HQM537" s="204"/>
      <c r="HQN537" s="204"/>
      <c r="HQO537" s="204"/>
      <c r="HQP537" s="204"/>
      <c r="HQQ537" s="204"/>
      <c r="HQR537" s="204"/>
      <c r="HQS537" s="204"/>
      <c r="HQT537" s="204"/>
      <c r="HQU537" s="204"/>
      <c r="HQV537" s="204"/>
      <c r="HQW537" s="204"/>
      <c r="HQX537" s="204"/>
      <c r="HQY537" s="204"/>
      <c r="HQZ537" s="204"/>
      <c r="HRA537" s="204"/>
      <c r="HRB537" s="204"/>
      <c r="HRC537" s="204"/>
      <c r="HRD537" s="204"/>
      <c r="HRE537" s="204"/>
      <c r="HRF537" s="204"/>
      <c r="HRG537" s="204"/>
      <c r="HRH537" s="204"/>
      <c r="HRI537" s="204"/>
      <c r="HRJ537" s="204"/>
      <c r="HRK537" s="204"/>
      <c r="HRL537" s="204"/>
      <c r="HRM537" s="204"/>
      <c r="HRN537" s="204"/>
      <c r="HRO537" s="204"/>
      <c r="HRP537" s="204"/>
      <c r="HRQ537" s="204"/>
      <c r="HRR537" s="204"/>
      <c r="HRS537" s="204"/>
      <c r="HRT537" s="204"/>
      <c r="HRU537" s="204"/>
      <c r="HRV537" s="204"/>
      <c r="HRW537" s="204"/>
      <c r="HRX537" s="204"/>
      <c r="HRY537" s="204"/>
      <c r="HRZ537" s="204"/>
      <c r="HSA537" s="204"/>
      <c r="HSB537" s="204"/>
      <c r="HSC537" s="204"/>
      <c r="HSD537" s="204"/>
      <c r="HSE537" s="204"/>
      <c r="HSF537" s="204"/>
      <c r="HSG537" s="204"/>
      <c r="HSH537" s="204"/>
      <c r="HSI537" s="204"/>
      <c r="HSJ537" s="204"/>
      <c r="HSK537" s="204"/>
      <c r="HSL537" s="204"/>
      <c r="HSM537" s="204"/>
      <c r="HSN537" s="204"/>
      <c r="HSO537" s="204"/>
      <c r="HSP537" s="204"/>
      <c r="HSQ537" s="204"/>
      <c r="HSR537" s="204"/>
      <c r="HSS537" s="204"/>
      <c r="HST537" s="204"/>
      <c r="HSU537" s="204"/>
      <c r="HSV537" s="204"/>
      <c r="HSW537" s="204"/>
      <c r="HSX537" s="204"/>
      <c r="HSY537" s="204"/>
      <c r="HSZ537" s="204"/>
      <c r="HTA537" s="204"/>
      <c r="HTB537" s="204"/>
      <c r="HTC537" s="204"/>
      <c r="HTD537" s="204"/>
      <c r="HTE537" s="204"/>
      <c r="HTF537" s="204"/>
      <c r="HTG537" s="204"/>
      <c r="HTH537" s="204"/>
      <c r="HTI537" s="204"/>
      <c r="HTJ537" s="204"/>
      <c r="HTK537" s="204"/>
      <c r="HTL537" s="204"/>
      <c r="HTM537" s="204"/>
      <c r="HTN537" s="204"/>
      <c r="HTO537" s="204"/>
      <c r="HTP537" s="204"/>
      <c r="HTQ537" s="204"/>
      <c r="HTR537" s="204"/>
      <c r="HTS537" s="204"/>
      <c r="HTT537" s="204"/>
      <c r="HTU537" s="204"/>
      <c r="HTV537" s="204"/>
      <c r="HTW537" s="204"/>
      <c r="HTX537" s="204"/>
      <c r="HTY537" s="204"/>
      <c r="HTZ537" s="204"/>
      <c r="HUA537" s="204"/>
      <c r="HUB537" s="204"/>
      <c r="HUC537" s="204"/>
      <c r="HUD537" s="204"/>
      <c r="HUE537" s="204"/>
      <c r="HUF537" s="204"/>
      <c r="HUG537" s="204"/>
      <c r="HUH537" s="204"/>
      <c r="HUI537" s="204"/>
      <c r="HUJ537" s="204"/>
      <c r="HUK537" s="204"/>
      <c r="HUL537" s="204"/>
      <c r="HUM537" s="204"/>
      <c r="HUN537" s="204"/>
      <c r="HUO537" s="204"/>
      <c r="HUP537" s="204"/>
      <c r="HUQ537" s="204"/>
      <c r="HUR537" s="204"/>
      <c r="HUS537" s="204"/>
      <c r="HUT537" s="204"/>
      <c r="HUU537" s="204"/>
      <c r="HUV537" s="204"/>
      <c r="HUW537" s="204"/>
      <c r="HUX537" s="204"/>
      <c r="HUY537" s="204"/>
      <c r="HUZ537" s="204"/>
      <c r="HVA537" s="204"/>
      <c r="HVB537" s="204"/>
      <c r="HVC537" s="204"/>
      <c r="HVD537" s="204"/>
      <c r="HVE537" s="204"/>
      <c r="HVF537" s="204"/>
      <c r="HVG537" s="204"/>
      <c r="HVH537" s="204"/>
      <c r="HVI537" s="204"/>
      <c r="HVJ537" s="204"/>
      <c r="HVK537" s="204"/>
      <c r="HVL537" s="204"/>
      <c r="HVM537" s="204"/>
      <c r="HVN537" s="204"/>
      <c r="HVO537" s="204"/>
      <c r="HVP537" s="204"/>
      <c r="HVQ537" s="204"/>
      <c r="HVR537" s="204"/>
      <c r="HVS537" s="204"/>
      <c r="HVT537" s="204"/>
      <c r="HVU537" s="204"/>
      <c r="HVV537" s="204"/>
      <c r="HVW537" s="204"/>
      <c r="HVX537" s="204"/>
      <c r="HVY537" s="204"/>
      <c r="HVZ537" s="204"/>
      <c r="HWA537" s="204"/>
      <c r="HWB537" s="204"/>
      <c r="HWC537" s="204"/>
      <c r="HWD537" s="204"/>
      <c r="HWE537" s="204"/>
      <c r="HWF537" s="204"/>
      <c r="HWG537" s="204"/>
      <c r="HWH537" s="204"/>
      <c r="HWI537" s="204"/>
      <c r="HWJ537" s="204"/>
      <c r="HWK537" s="204"/>
      <c r="HWL537" s="204"/>
      <c r="HWM537" s="204"/>
      <c r="HWN537" s="204"/>
      <c r="HWO537" s="204"/>
      <c r="HWP537" s="204"/>
      <c r="HWQ537" s="204"/>
      <c r="HWR537" s="204"/>
      <c r="HWS537" s="204"/>
      <c r="HWT537" s="204"/>
      <c r="HWU537" s="204"/>
      <c r="HWV537" s="204"/>
      <c r="HWW537" s="204"/>
      <c r="HWX537" s="204"/>
      <c r="HWY537" s="204"/>
      <c r="HWZ537" s="204"/>
      <c r="HXA537" s="204"/>
      <c r="HXB537" s="204"/>
      <c r="HXC537" s="204"/>
      <c r="HXD537" s="204"/>
      <c r="HXE537" s="204"/>
      <c r="HXF537" s="204"/>
      <c r="HXG537" s="204"/>
      <c r="HXH537" s="204"/>
      <c r="HXI537" s="204"/>
      <c r="HXJ537" s="204"/>
      <c r="HXK537" s="204"/>
      <c r="HXL537" s="204"/>
      <c r="HXM537" s="204"/>
      <c r="HXN537" s="204"/>
      <c r="HXO537" s="204"/>
      <c r="HXP537" s="204"/>
      <c r="HXQ537" s="204"/>
      <c r="HXR537" s="204"/>
      <c r="HXS537" s="204"/>
      <c r="HXT537" s="204"/>
      <c r="HXU537" s="204"/>
      <c r="HXV537" s="204"/>
      <c r="HXW537" s="204"/>
      <c r="HXX537" s="204"/>
      <c r="HXY537" s="204"/>
      <c r="HXZ537" s="204"/>
      <c r="HYA537" s="204"/>
      <c r="HYB537" s="204"/>
      <c r="HYC537" s="204"/>
      <c r="HYD537" s="204"/>
      <c r="HYE537" s="204"/>
      <c r="HYF537" s="204"/>
      <c r="HYG537" s="204"/>
      <c r="HYH537" s="204"/>
      <c r="HYI537" s="204"/>
      <c r="HYJ537" s="204"/>
      <c r="HYK537" s="204"/>
      <c r="HYL537" s="204"/>
      <c r="HYM537" s="204"/>
      <c r="HYN537" s="204"/>
      <c r="HYO537" s="204"/>
      <c r="HYP537" s="204"/>
      <c r="HYQ537" s="204"/>
      <c r="HYR537" s="204"/>
      <c r="HYS537" s="204"/>
      <c r="HYT537" s="204"/>
      <c r="HYU537" s="204"/>
      <c r="HYV537" s="204"/>
      <c r="HYW537" s="204"/>
      <c r="HYX537" s="204"/>
      <c r="HYY537" s="204"/>
      <c r="HYZ537" s="204"/>
      <c r="HZA537" s="204"/>
      <c r="HZB537" s="204"/>
      <c r="HZC537" s="204"/>
      <c r="HZD537" s="204"/>
      <c r="HZE537" s="204"/>
      <c r="HZF537" s="204"/>
      <c r="HZG537" s="204"/>
      <c r="HZH537" s="204"/>
      <c r="HZI537" s="204"/>
      <c r="HZJ537" s="204"/>
      <c r="HZK537" s="204"/>
      <c r="HZL537" s="204"/>
      <c r="HZM537" s="204"/>
      <c r="HZN537" s="204"/>
      <c r="HZO537" s="204"/>
      <c r="HZP537" s="204"/>
      <c r="HZQ537" s="204"/>
      <c r="HZR537" s="204"/>
      <c r="HZS537" s="204"/>
      <c r="HZT537" s="204"/>
      <c r="HZU537" s="204"/>
      <c r="HZV537" s="204"/>
      <c r="HZW537" s="204"/>
      <c r="HZX537" s="204"/>
      <c r="HZY537" s="204"/>
      <c r="HZZ537" s="204"/>
      <c r="IAA537" s="204"/>
      <c r="IAB537" s="204"/>
      <c r="IAC537" s="204"/>
      <c r="IAD537" s="204"/>
      <c r="IAE537" s="204"/>
      <c r="IAF537" s="204"/>
      <c r="IAG537" s="204"/>
      <c r="IAH537" s="204"/>
      <c r="IAI537" s="204"/>
      <c r="IAJ537" s="204"/>
      <c r="IAK537" s="204"/>
      <c r="IAL537" s="204"/>
      <c r="IAM537" s="204"/>
      <c r="IAN537" s="204"/>
      <c r="IAO537" s="204"/>
      <c r="IAP537" s="204"/>
      <c r="IAQ537" s="204"/>
      <c r="IAR537" s="204"/>
      <c r="IAS537" s="204"/>
      <c r="IAT537" s="204"/>
      <c r="IAU537" s="204"/>
      <c r="IAV537" s="204"/>
      <c r="IAW537" s="204"/>
      <c r="IAX537" s="204"/>
      <c r="IAY537" s="204"/>
      <c r="IAZ537" s="204"/>
      <c r="IBA537" s="204"/>
      <c r="IBB537" s="204"/>
      <c r="IBC537" s="204"/>
      <c r="IBD537" s="204"/>
      <c r="IBE537" s="204"/>
      <c r="IBF537" s="204"/>
      <c r="IBG537" s="204"/>
      <c r="IBH537" s="204"/>
      <c r="IBI537" s="204"/>
      <c r="IBJ537" s="204"/>
      <c r="IBK537" s="204"/>
      <c r="IBL537" s="204"/>
      <c r="IBM537" s="204"/>
      <c r="IBN537" s="204"/>
      <c r="IBO537" s="204"/>
      <c r="IBP537" s="204"/>
      <c r="IBQ537" s="204"/>
      <c r="IBR537" s="204"/>
      <c r="IBS537" s="204"/>
      <c r="IBT537" s="204"/>
      <c r="IBU537" s="204"/>
      <c r="IBV537" s="204"/>
      <c r="IBW537" s="204"/>
      <c r="IBX537" s="204"/>
      <c r="IBY537" s="204"/>
      <c r="IBZ537" s="204"/>
      <c r="ICA537" s="204"/>
      <c r="ICB537" s="204"/>
      <c r="ICC537" s="204"/>
      <c r="ICD537" s="204"/>
      <c r="ICE537" s="204"/>
      <c r="ICF537" s="204"/>
      <c r="ICG537" s="204"/>
      <c r="ICH537" s="204"/>
      <c r="ICI537" s="204"/>
      <c r="ICJ537" s="204"/>
      <c r="ICK537" s="204"/>
      <c r="ICL537" s="204"/>
      <c r="ICM537" s="204"/>
      <c r="ICN537" s="204"/>
      <c r="ICO537" s="204"/>
      <c r="ICP537" s="204"/>
      <c r="ICQ537" s="204"/>
      <c r="ICR537" s="204"/>
      <c r="ICS537" s="204"/>
      <c r="ICT537" s="204"/>
      <c r="ICU537" s="204"/>
      <c r="ICV537" s="204"/>
      <c r="ICW537" s="204"/>
      <c r="ICX537" s="204"/>
      <c r="ICY537" s="204"/>
      <c r="ICZ537" s="204"/>
      <c r="IDA537" s="204"/>
      <c r="IDB537" s="204"/>
      <c r="IDC537" s="204"/>
      <c r="IDD537" s="204"/>
      <c r="IDE537" s="204"/>
      <c r="IDF537" s="204"/>
      <c r="IDG537" s="204"/>
      <c r="IDH537" s="204"/>
      <c r="IDI537" s="204"/>
      <c r="IDJ537" s="204"/>
      <c r="IDK537" s="204"/>
      <c r="IDL537" s="204"/>
      <c r="IDM537" s="204"/>
      <c r="IDN537" s="204"/>
      <c r="IDO537" s="204"/>
      <c r="IDP537" s="204"/>
      <c r="IDQ537" s="204"/>
      <c r="IDR537" s="204"/>
      <c r="IDS537" s="204"/>
      <c r="IDT537" s="204"/>
      <c r="IDU537" s="204"/>
      <c r="IDV537" s="204"/>
      <c r="IDW537" s="204"/>
      <c r="IDX537" s="204"/>
      <c r="IDY537" s="204"/>
      <c r="IDZ537" s="204"/>
      <c r="IEA537" s="204"/>
      <c r="IEB537" s="204"/>
      <c r="IEC537" s="204"/>
      <c r="IED537" s="204"/>
      <c r="IEE537" s="204"/>
      <c r="IEF537" s="204"/>
      <c r="IEG537" s="204"/>
      <c r="IEH537" s="204"/>
      <c r="IEI537" s="204"/>
      <c r="IEJ537" s="204"/>
      <c r="IEK537" s="204"/>
      <c r="IEL537" s="204"/>
      <c r="IEM537" s="204"/>
      <c r="IEN537" s="204"/>
      <c r="IEO537" s="204"/>
      <c r="IEP537" s="204"/>
      <c r="IEQ537" s="204"/>
      <c r="IER537" s="204"/>
      <c r="IES537" s="204"/>
      <c r="IET537" s="204"/>
      <c r="IEU537" s="204"/>
      <c r="IEV537" s="204"/>
      <c r="IEW537" s="204"/>
      <c r="IEX537" s="204"/>
      <c r="IEY537" s="204"/>
      <c r="IEZ537" s="204"/>
      <c r="IFA537" s="204"/>
      <c r="IFB537" s="204"/>
      <c r="IFC537" s="204"/>
      <c r="IFD537" s="204"/>
      <c r="IFE537" s="204"/>
      <c r="IFF537" s="204"/>
      <c r="IFG537" s="204"/>
      <c r="IFH537" s="204"/>
      <c r="IFI537" s="204"/>
      <c r="IFJ537" s="204"/>
      <c r="IFK537" s="204"/>
      <c r="IFL537" s="204"/>
      <c r="IFM537" s="204"/>
      <c r="IFN537" s="204"/>
      <c r="IFO537" s="204"/>
      <c r="IFP537" s="204"/>
      <c r="IFQ537" s="204"/>
      <c r="IFR537" s="204"/>
      <c r="IFS537" s="204"/>
      <c r="IFT537" s="204"/>
      <c r="IFU537" s="204"/>
      <c r="IFV537" s="204"/>
      <c r="IFW537" s="204"/>
      <c r="IFX537" s="204"/>
      <c r="IFY537" s="204"/>
      <c r="IFZ537" s="204"/>
      <c r="IGA537" s="204"/>
      <c r="IGB537" s="204"/>
      <c r="IGC537" s="204"/>
      <c r="IGD537" s="204"/>
      <c r="IGE537" s="204"/>
      <c r="IGF537" s="204"/>
      <c r="IGG537" s="204"/>
      <c r="IGH537" s="204"/>
      <c r="IGI537" s="204"/>
      <c r="IGJ537" s="204"/>
      <c r="IGK537" s="204"/>
      <c r="IGL537" s="204"/>
      <c r="IGM537" s="204"/>
      <c r="IGN537" s="204"/>
      <c r="IGO537" s="204"/>
      <c r="IGP537" s="204"/>
      <c r="IGQ537" s="204"/>
      <c r="IGR537" s="204"/>
      <c r="IGS537" s="204"/>
      <c r="IGT537" s="204"/>
      <c r="IGU537" s="204"/>
      <c r="IGV537" s="204"/>
      <c r="IGW537" s="204"/>
      <c r="IGX537" s="204"/>
      <c r="IGY537" s="204"/>
      <c r="IGZ537" s="204"/>
      <c r="IHA537" s="204"/>
      <c r="IHB537" s="204"/>
      <c r="IHC537" s="204"/>
      <c r="IHD537" s="204"/>
      <c r="IHE537" s="204"/>
      <c r="IHF537" s="204"/>
      <c r="IHG537" s="204"/>
      <c r="IHH537" s="204"/>
      <c r="IHI537" s="204"/>
      <c r="IHJ537" s="204"/>
      <c r="IHK537" s="204"/>
      <c r="IHL537" s="204"/>
      <c r="IHM537" s="204"/>
      <c r="IHN537" s="204"/>
      <c r="IHO537" s="204"/>
      <c r="IHP537" s="204"/>
      <c r="IHQ537" s="204"/>
      <c r="IHR537" s="204"/>
      <c r="IHS537" s="204"/>
      <c r="IHT537" s="204"/>
      <c r="IHU537" s="204"/>
      <c r="IHV537" s="204"/>
      <c r="IHW537" s="204"/>
      <c r="IHX537" s="204"/>
      <c r="IHY537" s="204"/>
      <c r="IHZ537" s="204"/>
      <c r="IIA537" s="204"/>
      <c r="IIB537" s="204"/>
      <c r="IIC537" s="204"/>
      <c r="IID537" s="204"/>
      <c r="IIE537" s="204"/>
      <c r="IIF537" s="204"/>
      <c r="IIG537" s="204"/>
      <c r="IIH537" s="204"/>
      <c r="III537" s="204"/>
      <c r="IIJ537" s="204"/>
      <c r="IIK537" s="204"/>
      <c r="IIL537" s="204"/>
      <c r="IIM537" s="204"/>
      <c r="IIN537" s="204"/>
      <c r="IIO537" s="204"/>
      <c r="IIP537" s="204"/>
      <c r="IIQ537" s="204"/>
      <c r="IIR537" s="204"/>
      <c r="IIS537" s="204"/>
      <c r="IIT537" s="204"/>
      <c r="IIU537" s="204"/>
      <c r="IIV537" s="204"/>
      <c r="IIW537" s="204"/>
      <c r="IIX537" s="204"/>
      <c r="IIY537" s="204"/>
      <c r="IIZ537" s="204"/>
      <c r="IJA537" s="204"/>
      <c r="IJB537" s="204"/>
      <c r="IJC537" s="204"/>
      <c r="IJD537" s="204"/>
      <c r="IJE537" s="204"/>
      <c r="IJF537" s="204"/>
      <c r="IJG537" s="204"/>
      <c r="IJH537" s="204"/>
      <c r="IJI537" s="204"/>
      <c r="IJJ537" s="204"/>
      <c r="IJK537" s="204"/>
      <c r="IJL537" s="204"/>
      <c r="IJM537" s="204"/>
      <c r="IJN537" s="204"/>
      <c r="IJO537" s="204"/>
      <c r="IJP537" s="204"/>
      <c r="IJQ537" s="204"/>
      <c r="IJR537" s="204"/>
      <c r="IJS537" s="204"/>
      <c r="IJT537" s="204"/>
      <c r="IJU537" s="204"/>
      <c r="IJV537" s="204"/>
      <c r="IJW537" s="204"/>
      <c r="IJX537" s="204"/>
      <c r="IJY537" s="204"/>
      <c r="IJZ537" s="204"/>
      <c r="IKA537" s="204"/>
      <c r="IKB537" s="204"/>
      <c r="IKC537" s="204"/>
      <c r="IKD537" s="204"/>
      <c r="IKE537" s="204"/>
      <c r="IKF537" s="204"/>
      <c r="IKG537" s="204"/>
      <c r="IKH537" s="204"/>
      <c r="IKI537" s="204"/>
      <c r="IKJ537" s="204"/>
      <c r="IKK537" s="204"/>
      <c r="IKL537" s="204"/>
      <c r="IKM537" s="204"/>
      <c r="IKN537" s="204"/>
      <c r="IKO537" s="204"/>
      <c r="IKP537" s="204"/>
      <c r="IKQ537" s="204"/>
      <c r="IKR537" s="204"/>
      <c r="IKS537" s="204"/>
      <c r="IKT537" s="204"/>
      <c r="IKU537" s="204"/>
      <c r="IKV537" s="204"/>
      <c r="IKW537" s="204"/>
      <c r="IKX537" s="204"/>
      <c r="IKY537" s="204"/>
      <c r="IKZ537" s="204"/>
      <c r="ILA537" s="204"/>
      <c r="ILB537" s="204"/>
      <c r="ILC537" s="204"/>
      <c r="ILD537" s="204"/>
      <c r="ILE537" s="204"/>
      <c r="ILF537" s="204"/>
      <c r="ILG537" s="204"/>
      <c r="ILH537" s="204"/>
      <c r="ILI537" s="204"/>
      <c r="ILJ537" s="204"/>
      <c r="ILK537" s="204"/>
      <c r="ILL537" s="204"/>
      <c r="ILM537" s="204"/>
      <c r="ILN537" s="204"/>
      <c r="ILO537" s="204"/>
      <c r="ILP537" s="204"/>
      <c r="ILQ537" s="204"/>
      <c r="ILR537" s="204"/>
      <c r="ILS537" s="204"/>
      <c r="ILT537" s="204"/>
      <c r="ILU537" s="204"/>
      <c r="ILV537" s="204"/>
      <c r="ILW537" s="204"/>
      <c r="ILX537" s="204"/>
      <c r="ILY537" s="204"/>
      <c r="ILZ537" s="204"/>
      <c r="IMA537" s="204"/>
      <c r="IMB537" s="204"/>
      <c r="IMC537" s="204"/>
      <c r="IMD537" s="204"/>
      <c r="IME537" s="204"/>
      <c r="IMF537" s="204"/>
      <c r="IMG537" s="204"/>
      <c r="IMH537" s="204"/>
      <c r="IMI537" s="204"/>
      <c r="IMJ537" s="204"/>
      <c r="IMK537" s="204"/>
      <c r="IML537" s="204"/>
      <c r="IMM537" s="204"/>
      <c r="IMN537" s="204"/>
      <c r="IMO537" s="204"/>
      <c r="IMP537" s="204"/>
      <c r="IMQ537" s="204"/>
      <c r="IMR537" s="204"/>
      <c r="IMS537" s="204"/>
      <c r="IMT537" s="204"/>
      <c r="IMU537" s="204"/>
      <c r="IMV537" s="204"/>
      <c r="IMW537" s="204"/>
      <c r="IMX537" s="204"/>
      <c r="IMY537" s="204"/>
      <c r="IMZ537" s="204"/>
      <c r="INA537" s="204"/>
      <c r="INB537" s="204"/>
      <c r="INC537" s="204"/>
      <c r="IND537" s="204"/>
      <c r="INE537" s="204"/>
      <c r="INF537" s="204"/>
      <c r="ING537" s="204"/>
      <c r="INH537" s="204"/>
      <c r="INI537" s="204"/>
      <c r="INJ537" s="204"/>
      <c r="INK537" s="204"/>
      <c r="INL537" s="204"/>
      <c r="INM537" s="204"/>
      <c r="INN537" s="204"/>
      <c r="INO537" s="204"/>
      <c r="INP537" s="204"/>
      <c r="INQ537" s="204"/>
      <c r="INR537" s="204"/>
      <c r="INS537" s="204"/>
      <c r="INT537" s="204"/>
      <c r="INU537" s="204"/>
      <c r="INV537" s="204"/>
      <c r="INW537" s="204"/>
      <c r="INX537" s="204"/>
      <c r="INY537" s="204"/>
      <c r="INZ537" s="204"/>
      <c r="IOA537" s="204"/>
      <c r="IOB537" s="204"/>
      <c r="IOC537" s="204"/>
      <c r="IOD537" s="204"/>
      <c r="IOE537" s="204"/>
      <c r="IOF537" s="204"/>
      <c r="IOG537" s="204"/>
      <c r="IOH537" s="204"/>
      <c r="IOI537" s="204"/>
      <c r="IOJ537" s="204"/>
      <c r="IOK537" s="204"/>
      <c r="IOL537" s="204"/>
      <c r="IOM537" s="204"/>
      <c r="ION537" s="204"/>
      <c r="IOO537" s="204"/>
      <c r="IOP537" s="204"/>
      <c r="IOQ537" s="204"/>
      <c r="IOR537" s="204"/>
      <c r="IOS537" s="204"/>
      <c r="IOT537" s="204"/>
      <c r="IOU537" s="204"/>
      <c r="IOV537" s="204"/>
      <c r="IOW537" s="204"/>
      <c r="IOX537" s="204"/>
      <c r="IOY537" s="204"/>
      <c r="IOZ537" s="204"/>
      <c r="IPA537" s="204"/>
      <c r="IPB537" s="204"/>
      <c r="IPC537" s="204"/>
      <c r="IPD537" s="204"/>
      <c r="IPE537" s="204"/>
      <c r="IPF537" s="204"/>
      <c r="IPG537" s="204"/>
      <c r="IPH537" s="204"/>
      <c r="IPI537" s="204"/>
      <c r="IPJ537" s="204"/>
      <c r="IPK537" s="204"/>
      <c r="IPL537" s="204"/>
      <c r="IPM537" s="204"/>
      <c r="IPN537" s="204"/>
      <c r="IPO537" s="204"/>
      <c r="IPP537" s="204"/>
      <c r="IPQ537" s="204"/>
      <c r="IPR537" s="204"/>
      <c r="IPS537" s="204"/>
      <c r="IPT537" s="204"/>
      <c r="IPU537" s="204"/>
      <c r="IPV537" s="204"/>
      <c r="IPW537" s="204"/>
      <c r="IPX537" s="204"/>
      <c r="IPY537" s="204"/>
      <c r="IPZ537" s="204"/>
      <c r="IQA537" s="204"/>
      <c r="IQB537" s="204"/>
      <c r="IQC537" s="204"/>
      <c r="IQD537" s="204"/>
      <c r="IQE537" s="204"/>
      <c r="IQF537" s="204"/>
      <c r="IQG537" s="204"/>
      <c r="IQH537" s="204"/>
      <c r="IQI537" s="204"/>
      <c r="IQJ537" s="204"/>
      <c r="IQK537" s="204"/>
      <c r="IQL537" s="204"/>
      <c r="IQM537" s="204"/>
      <c r="IQN537" s="204"/>
      <c r="IQO537" s="204"/>
      <c r="IQP537" s="204"/>
      <c r="IQQ537" s="204"/>
      <c r="IQR537" s="204"/>
      <c r="IQS537" s="204"/>
      <c r="IQT537" s="204"/>
      <c r="IQU537" s="204"/>
      <c r="IQV537" s="204"/>
      <c r="IQW537" s="204"/>
      <c r="IQX537" s="204"/>
      <c r="IQY537" s="204"/>
      <c r="IQZ537" s="204"/>
      <c r="IRA537" s="204"/>
      <c r="IRB537" s="204"/>
      <c r="IRC537" s="204"/>
      <c r="IRD537" s="204"/>
      <c r="IRE537" s="204"/>
      <c r="IRF537" s="204"/>
      <c r="IRG537" s="204"/>
      <c r="IRH537" s="204"/>
      <c r="IRI537" s="204"/>
      <c r="IRJ537" s="204"/>
      <c r="IRK537" s="204"/>
      <c r="IRL537" s="204"/>
      <c r="IRM537" s="204"/>
      <c r="IRN537" s="204"/>
      <c r="IRO537" s="204"/>
      <c r="IRP537" s="204"/>
      <c r="IRQ537" s="204"/>
      <c r="IRR537" s="204"/>
      <c r="IRS537" s="204"/>
      <c r="IRT537" s="204"/>
      <c r="IRU537" s="204"/>
      <c r="IRV537" s="204"/>
      <c r="IRW537" s="204"/>
      <c r="IRX537" s="204"/>
      <c r="IRY537" s="204"/>
      <c r="IRZ537" s="204"/>
      <c r="ISA537" s="204"/>
      <c r="ISB537" s="204"/>
      <c r="ISC537" s="204"/>
      <c r="ISD537" s="204"/>
      <c r="ISE537" s="204"/>
      <c r="ISF537" s="204"/>
      <c r="ISG537" s="204"/>
      <c r="ISH537" s="204"/>
      <c r="ISI537" s="204"/>
      <c r="ISJ537" s="204"/>
      <c r="ISK537" s="204"/>
      <c r="ISL537" s="204"/>
      <c r="ISM537" s="204"/>
      <c r="ISN537" s="204"/>
      <c r="ISO537" s="204"/>
      <c r="ISP537" s="204"/>
      <c r="ISQ537" s="204"/>
      <c r="ISR537" s="204"/>
      <c r="ISS537" s="204"/>
      <c r="IST537" s="204"/>
      <c r="ISU537" s="204"/>
      <c r="ISV537" s="204"/>
      <c r="ISW537" s="204"/>
      <c r="ISX537" s="204"/>
      <c r="ISY537" s="204"/>
      <c r="ISZ537" s="204"/>
      <c r="ITA537" s="204"/>
      <c r="ITB537" s="204"/>
      <c r="ITC537" s="204"/>
      <c r="ITD537" s="204"/>
      <c r="ITE537" s="204"/>
      <c r="ITF537" s="204"/>
      <c r="ITG537" s="204"/>
      <c r="ITH537" s="204"/>
      <c r="ITI537" s="204"/>
      <c r="ITJ537" s="204"/>
      <c r="ITK537" s="204"/>
      <c r="ITL537" s="204"/>
      <c r="ITM537" s="204"/>
      <c r="ITN537" s="204"/>
      <c r="ITO537" s="204"/>
      <c r="ITP537" s="204"/>
      <c r="ITQ537" s="204"/>
      <c r="ITR537" s="204"/>
      <c r="ITS537" s="204"/>
      <c r="ITT537" s="204"/>
      <c r="ITU537" s="204"/>
      <c r="ITV537" s="204"/>
      <c r="ITW537" s="204"/>
      <c r="ITX537" s="204"/>
      <c r="ITY537" s="204"/>
      <c r="ITZ537" s="204"/>
      <c r="IUA537" s="204"/>
      <c r="IUB537" s="204"/>
      <c r="IUC537" s="204"/>
      <c r="IUD537" s="204"/>
      <c r="IUE537" s="204"/>
      <c r="IUF537" s="204"/>
      <c r="IUG537" s="204"/>
      <c r="IUH537" s="204"/>
      <c r="IUI537" s="204"/>
      <c r="IUJ537" s="204"/>
      <c r="IUK537" s="204"/>
      <c r="IUL537" s="204"/>
      <c r="IUM537" s="204"/>
      <c r="IUN537" s="204"/>
      <c r="IUO537" s="204"/>
      <c r="IUP537" s="204"/>
      <c r="IUQ537" s="204"/>
      <c r="IUR537" s="204"/>
      <c r="IUS537" s="204"/>
      <c r="IUT537" s="204"/>
      <c r="IUU537" s="204"/>
      <c r="IUV537" s="204"/>
      <c r="IUW537" s="204"/>
      <c r="IUX537" s="204"/>
      <c r="IUY537" s="204"/>
      <c r="IUZ537" s="204"/>
      <c r="IVA537" s="204"/>
      <c r="IVB537" s="204"/>
      <c r="IVC537" s="204"/>
      <c r="IVD537" s="204"/>
      <c r="IVE537" s="204"/>
      <c r="IVF537" s="204"/>
      <c r="IVG537" s="204"/>
      <c r="IVH537" s="204"/>
      <c r="IVI537" s="204"/>
      <c r="IVJ537" s="204"/>
      <c r="IVK537" s="204"/>
      <c r="IVL537" s="204"/>
      <c r="IVM537" s="204"/>
      <c r="IVN537" s="204"/>
      <c r="IVO537" s="204"/>
      <c r="IVP537" s="204"/>
      <c r="IVQ537" s="204"/>
      <c r="IVR537" s="204"/>
      <c r="IVS537" s="204"/>
      <c r="IVT537" s="204"/>
      <c r="IVU537" s="204"/>
      <c r="IVV537" s="204"/>
      <c r="IVW537" s="204"/>
      <c r="IVX537" s="204"/>
      <c r="IVY537" s="204"/>
      <c r="IVZ537" s="204"/>
      <c r="IWA537" s="204"/>
      <c r="IWB537" s="204"/>
      <c r="IWC537" s="204"/>
      <c r="IWD537" s="204"/>
      <c r="IWE537" s="204"/>
      <c r="IWF537" s="204"/>
      <c r="IWG537" s="204"/>
      <c r="IWH537" s="204"/>
      <c r="IWI537" s="204"/>
      <c r="IWJ537" s="204"/>
      <c r="IWK537" s="204"/>
      <c r="IWL537" s="204"/>
      <c r="IWM537" s="204"/>
      <c r="IWN537" s="204"/>
      <c r="IWO537" s="204"/>
      <c r="IWP537" s="204"/>
      <c r="IWQ537" s="204"/>
      <c r="IWR537" s="204"/>
      <c r="IWS537" s="204"/>
      <c r="IWT537" s="204"/>
      <c r="IWU537" s="204"/>
      <c r="IWV537" s="204"/>
      <c r="IWW537" s="204"/>
      <c r="IWX537" s="204"/>
      <c r="IWY537" s="204"/>
      <c r="IWZ537" s="204"/>
      <c r="IXA537" s="204"/>
      <c r="IXB537" s="204"/>
      <c r="IXC537" s="204"/>
      <c r="IXD537" s="204"/>
      <c r="IXE537" s="204"/>
      <c r="IXF537" s="204"/>
      <c r="IXG537" s="204"/>
      <c r="IXH537" s="204"/>
      <c r="IXI537" s="204"/>
      <c r="IXJ537" s="204"/>
      <c r="IXK537" s="204"/>
      <c r="IXL537" s="204"/>
      <c r="IXM537" s="204"/>
      <c r="IXN537" s="204"/>
      <c r="IXO537" s="204"/>
      <c r="IXP537" s="204"/>
      <c r="IXQ537" s="204"/>
      <c r="IXR537" s="204"/>
      <c r="IXS537" s="204"/>
      <c r="IXT537" s="204"/>
      <c r="IXU537" s="204"/>
      <c r="IXV537" s="204"/>
      <c r="IXW537" s="204"/>
      <c r="IXX537" s="204"/>
      <c r="IXY537" s="204"/>
      <c r="IXZ537" s="204"/>
      <c r="IYA537" s="204"/>
      <c r="IYB537" s="204"/>
      <c r="IYC537" s="204"/>
      <c r="IYD537" s="204"/>
      <c r="IYE537" s="204"/>
      <c r="IYF537" s="204"/>
      <c r="IYG537" s="204"/>
      <c r="IYH537" s="204"/>
      <c r="IYI537" s="204"/>
      <c r="IYJ537" s="204"/>
      <c r="IYK537" s="204"/>
      <c r="IYL537" s="204"/>
      <c r="IYM537" s="204"/>
      <c r="IYN537" s="204"/>
      <c r="IYO537" s="204"/>
      <c r="IYP537" s="204"/>
      <c r="IYQ537" s="204"/>
      <c r="IYR537" s="204"/>
      <c r="IYS537" s="204"/>
      <c r="IYT537" s="204"/>
      <c r="IYU537" s="204"/>
      <c r="IYV537" s="204"/>
      <c r="IYW537" s="204"/>
      <c r="IYX537" s="204"/>
      <c r="IYY537" s="204"/>
      <c r="IYZ537" s="204"/>
      <c r="IZA537" s="204"/>
      <c r="IZB537" s="204"/>
      <c r="IZC537" s="204"/>
      <c r="IZD537" s="204"/>
      <c r="IZE537" s="204"/>
      <c r="IZF537" s="204"/>
      <c r="IZG537" s="204"/>
      <c r="IZH537" s="204"/>
      <c r="IZI537" s="204"/>
      <c r="IZJ537" s="204"/>
      <c r="IZK537" s="204"/>
      <c r="IZL537" s="204"/>
      <c r="IZM537" s="204"/>
      <c r="IZN537" s="204"/>
      <c r="IZO537" s="204"/>
      <c r="IZP537" s="204"/>
      <c r="IZQ537" s="204"/>
      <c r="IZR537" s="204"/>
      <c r="IZS537" s="204"/>
      <c r="IZT537" s="204"/>
      <c r="IZU537" s="204"/>
      <c r="IZV537" s="204"/>
      <c r="IZW537" s="204"/>
      <c r="IZX537" s="204"/>
      <c r="IZY537" s="204"/>
      <c r="IZZ537" s="204"/>
      <c r="JAA537" s="204"/>
      <c r="JAB537" s="204"/>
      <c r="JAC537" s="204"/>
      <c r="JAD537" s="204"/>
      <c r="JAE537" s="204"/>
      <c r="JAF537" s="204"/>
      <c r="JAG537" s="204"/>
      <c r="JAH537" s="204"/>
      <c r="JAI537" s="204"/>
      <c r="JAJ537" s="204"/>
      <c r="JAK537" s="204"/>
      <c r="JAL537" s="204"/>
      <c r="JAM537" s="204"/>
      <c r="JAN537" s="204"/>
      <c r="JAO537" s="204"/>
      <c r="JAP537" s="204"/>
      <c r="JAQ537" s="204"/>
      <c r="JAR537" s="204"/>
      <c r="JAS537" s="204"/>
      <c r="JAT537" s="204"/>
      <c r="JAU537" s="204"/>
      <c r="JAV537" s="204"/>
      <c r="JAW537" s="204"/>
      <c r="JAX537" s="204"/>
      <c r="JAY537" s="204"/>
      <c r="JAZ537" s="204"/>
      <c r="JBA537" s="204"/>
      <c r="JBB537" s="204"/>
      <c r="JBC537" s="204"/>
      <c r="JBD537" s="204"/>
      <c r="JBE537" s="204"/>
      <c r="JBF537" s="204"/>
      <c r="JBG537" s="204"/>
      <c r="JBH537" s="204"/>
      <c r="JBI537" s="204"/>
      <c r="JBJ537" s="204"/>
      <c r="JBK537" s="204"/>
      <c r="JBL537" s="204"/>
      <c r="JBM537" s="204"/>
      <c r="JBN537" s="204"/>
      <c r="JBO537" s="204"/>
      <c r="JBP537" s="204"/>
      <c r="JBQ537" s="204"/>
      <c r="JBR537" s="204"/>
      <c r="JBS537" s="204"/>
      <c r="JBT537" s="204"/>
      <c r="JBU537" s="204"/>
      <c r="JBV537" s="204"/>
      <c r="JBW537" s="204"/>
      <c r="JBX537" s="204"/>
      <c r="JBY537" s="204"/>
      <c r="JBZ537" s="204"/>
      <c r="JCA537" s="204"/>
      <c r="JCB537" s="204"/>
      <c r="JCC537" s="204"/>
      <c r="JCD537" s="204"/>
      <c r="JCE537" s="204"/>
      <c r="JCF537" s="204"/>
      <c r="JCG537" s="204"/>
      <c r="JCH537" s="204"/>
      <c r="JCI537" s="204"/>
      <c r="JCJ537" s="204"/>
      <c r="JCK537" s="204"/>
      <c r="JCL537" s="204"/>
      <c r="JCM537" s="204"/>
      <c r="JCN537" s="204"/>
      <c r="JCO537" s="204"/>
      <c r="JCP537" s="204"/>
      <c r="JCQ537" s="204"/>
      <c r="JCR537" s="204"/>
      <c r="JCS537" s="204"/>
      <c r="JCT537" s="204"/>
      <c r="JCU537" s="204"/>
      <c r="JCV537" s="204"/>
      <c r="JCW537" s="204"/>
      <c r="JCX537" s="204"/>
      <c r="JCY537" s="204"/>
      <c r="JCZ537" s="204"/>
      <c r="JDA537" s="204"/>
      <c r="JDB537" s="204"/>
      <c r="JDC537" s="204"/>
      <c r="JDD537" s="204"/>
      <c r="JDE537" s="204"/>
      <c r="JDF537" s="204"/>
      <c r="JDG537" s="204"/>
      <c r="JDH537" s="204"/>
      <c r="JDI537" s="204"/>
      <c r="JDJ537" s="204"/>
      <c r="JDK537" s="204"/>
      <c r="JDL537" s="204"/>
      <c r="JDM537" s="204"/>
      <c r="JDN537" s="204"/>
      <c r="JDO537" s="204"/>
      <c r="JDP537" s="204"/>
      <c r="JDQ537" s="204"/>
      <c r="JDR537" s="204"/>
      <c r="JDS537" s="204"/>
      <c r="JDT537" s="204"/>
      <c r="JDU537" s="204"/>
      <c r="JDV537" s="204"/>
      <c r="JDW537" s="204"/>
      <c r="JDX537" s="204"/>
      <c r="JDY537" s="204"/>
      <c r="JDZ537" s="204"/>
      <c r="JEA537" s="204"/>
      <c r="JEB537" s="204"/>
      <c r="JEC537" s="204"/>
      <c r="JED537" s="204"/>
      <c r="JEE537" s="204"/>
      <c r="JEF537" s="204"/>
      <c r="JEG537" s="204"/>
      <c r="JEH537" s="204"/>
      <c r="JEI537" s="204"/>
      <c r="JEJ537" s="204"/>
      <c r="JEK537" s="204"/>
      <c r="JEL537" s="204"/>
      <c r="JEM537" s="204"/>
      <c r="JEN537" s="204"/>
      <c r="JEO537" s="204"/>
      <c r="JEP537" s="204"/>
      <c r="JEQ537" s="204"/>
      <c r="JER537" s="204"/>
      <c r="JES537" s="204"/>
      <c r="JET537" s="204"/>
      <c r="JEU537" s="204"/>
      <c r="JEV537" s="204"/>
      <c r="JEW537" s="204"/>
      <c r="JEX537" s="204"/>
      <c r="JEY537" s="204"/>
      <c r="JEZ537" s="204"/>
      <c r="JFA537" s="204"/>
      <c r="JFB537" s="204"/>
      <c r="JFC537" s="204"/>
      <c r="JFD537" s="204"/>
      <c r="JFE537" s="204"/>
      <c r="JFF537" s="204"/>
      <c r="JFG537" s="204"/>
      <c r="JFH537" s="204"/>
      <c r="JFI537" s="204"/>
      <c r="JFJ537" s="204"/>
      <c r="JFK537" s="204"/>
      <c r="JFL537" s="204"/>
      <c r="JFM537" s="204"/>
      <c r="JFN537" s="204"/>
      <c r="JFO537" s="204"/>
      <c r="JFP537" s="204"/>
      <c r="JFQ537" s="204"/>
      <c r="JFR537" s="204"/>
      <c r="JFS537" s="204"/>
      <c r="JFT537" s="204"/>
      <c r="JFU537" s="204"/>
      <c r="JFV537" s="204"/>
      <c r="JFW537" s="204"/>
      <c r="JFX537" s="204"/>
      <c r="JFY537" s="204"/>
      <c r="JFZ537" s="204"/>
      <c r="JGA537" s="204"/>
      <c r="JGB537" s="204"/>
      <c r="JGC537" s="204"/>
      <c r="JGD537" s="204"/>
      <c r="JGE537" s="204"/>
      <c r="JGF537" s="204"/>
      <c r="JGG537" s="204"/>
      <c r="JGH537" s="204"/>
      <c r="JGI537" s="204"/>
      <c r="JGJ537" s="204"/>
      <c r="JGK537" s="204"/>
      <c r="JGL537" s="204"/>
      <c r="JGM537" s="204"/>
      <c r="JGN537" s="204"/>
      <c r="JGO537" s="204"/>
      <c r="JGP537" s="204"/>
      <c r="JGQ537" s="204"/>
      <c r="JGR537" s="204"/>
      <c r="JGS537" s="204"/>
      <c r="JGT537" s="204"/>
      <c r="JGU537" s="204"/>
      <c r="JGV537" s="204"/>
      <c r="JGW537" s="204"/>
      <c r="JGX537" s="204"/>
      <c r="JGY537" s="204"/>
      <c r="JGZ537" s="204"/>
      <c r="JHA537" s="204"/>
      <c r="JHB537" s="204"/>
      <c r="JHC537" s="204"/>
      <c r="JHD537" s="204"/>
      <c r="JHE537" s="204"/>
      <c r="JHF537" s="204"/>
      <c r="JHG537" s="204"/>
      <c r="JHH537" s="204"/>
      <c r="JHI537" s="204"/>
      <c r="JHJ537" s="204"/>
      <c r="JHK537" s="204"/>
      <c r="JHL537" s="204"/>
      <c r="JHM537" s="204"/>
      <c r="JHN537" s="204"/>
      <c r="JHO537" s="204"/>
      <c r="JHP537" s="204"/>
      <c r="JHQ537" s="204"/>
      <c r="JHR537" s="204"/>
      <c r="JHS537" s="204"/>
      <c r="JHT537" s="204"/>
      <c r="JHU537" s="204"/>
      <c r="JHV537" s="204"/>
      <c r="JHW537" s="204"/>
      <c r="JHX537" s="204"/>
      <c r="JHY537" s="204"/>
      <c r="JHZ537" s="204"/>
      <c r="JIA537" s="204"/>
      <c r="JIB537" s="204"/>
      <c r="JIC537" s="204"/>
      <c r="JID537" s="204"/>
      <c r="JIE537" s="204"/>
      <c r="JIF537" s="204"/>
      <c r="JIG537" s="204"/>
      <c r="JIH537" s="204"/>
      <c r="JII537" s="204"/>
      <c r="JIJ537" s="204"/>
      <c r="JIK537" s="204"/>
      <c r="JIL537" s="204"/>
      <c r="JIM537" s="204"/>
      <c r="JIN537" s="204"/>
      <c r="JIO537" s="204"/>
      <c r="JIP537" s="204"/>
      <c r="JIQ537" s="204"/>
      <c r="JIR537" s="204"/>
      <c r="JIS537" s="204"/>
      <c r="JIT537" s="204"/>
      <c r="JIU537" s="204"/>
      <c r="JIV537" s="204"/>
      <c r="JIW537" s="204"/>
      <c r="JIX537" s="204"/>
      <c r="JIY537" s="204"/>
      <c r="JIZ537" s="204"/>
      <c r="JJA537" s="204"/>
      <c r="JJB537" s="204"/>
      <c r="JJC537" s="204"/>
      <c r="JJD537" s="204"/>
      <c r="JJE537" s="204"/>
      <c r="JJF537" s="204"/>
      <c r="JJG537" s="204"/>
      <c r="JJH537" s="204"/>
      <c r="JJI537" s="204"/>
      <c r="JJJ537" s="204"/>
      <c r="JJK537" s="204"/>
      <c r="JJL537" s="204"/>
      <c r="JJM537" s="204"/>
      <c r="JJN537" s="204"/>
      <c r="JJO537" s="204"/>
      <c r="JJP537" s="204"/>
      <c r="JJQ537" s="204"/>
      <c r="JJR537" s="204"/>
      <c r="JJS537" s="204"/>
      <c r="JJT537" s="204"/>
      <c r="JJU537" s="204"/>
      <c r="JJV537" s="204"/>
      <c r="JJW537" s="204"/>
      <c r="JJX537" s="204"/>
      <c r="JJY537" s="204"/>
      <c r="JJZ537" s="204"/>
      <c r="JKA537" s="204"/>
      <c r="JKB537" s="204"/>
      <c r="JKC537" s="204"/>
      <c r="JKD537" s="204"/>
      <c r="JKE537" s="204"/>
      <c r="JKF537" s="204"/>
      <c r="JKG537" s="204"/>
      <c r="JKH537" s="204"/>
      <c r="JKI537" s="204"/>
      <c r="JKJ537" s="204"/>
      <c r="JKK537" s="204"/>
      <c r="JKL537" s="204"/>
      <c r="JKM537" s="204"/>
      <c r="JKN537" s="204"/>
      <c r="JKO537" s="204"/>
      <c r="JKP537" s="204"/>
      <c r="JKQ537" s="204"/>
      <c r="JKR537" s="204"/>
      <c r="JKS537" s="204"/>
      <c r="JKT537" s="204"/>
      <c r="JKU537" s="204"/>
      <c r="JKV537" s="204"/>
      <c r="JKW537" s="204"/>
      <c r="JKX537" s="204"/>
      <c r="JKY537" s="204"/>
      <c r="JKZ537" s="204"/>
      <c r="JLA537" s="204"/>
      <c r="JLB537" s="204"/>
      <c r="JLC537" s="204"/>
      <c r="JLD537" s="204"/>
      <c r="JLE537" s="204"/>
      <c r="JLF537" s="204"/>
      <c r="JLG537" s="204"/>
      <c r="JLH537" s="204"/>
      <c r="JLI537" s="204"/>
      <c r="JLJ537" s="204"/>
      <c r="JLK537" s="204"/>
      <c r="JLL537" s="204"/>
      <c r="JLM537" s="204"/>
      <c r="JLN537" s="204"/>
      <c r="JLO537" s="204"/>
      <c r="JLP537" s="204"/>
      <c r="JLQ537" s="204"/>
      <c r="JLR537" s="204"/>
      <c r="JLS537" s="204"/>
      <c r="JLT537" s="204"/>
      <c r="JLU537" s="204"/>
      <c r="JLV537" s="204"/>
      <c r="JLW537" s="204"/>
      <c r="JLX537" s="204"/>
      <c r="JLY537" s="204"/>
      <c r="JLZ537" s="204"/>
      <c r="JMA537" s="204"/>
      <c r="JMB537" s="204"/>
      <c r="JMC537" s="204"/>
      <c r="JMD537" s="204"/>
      <c r="JME537" s="204"/>
      <c r="JMF537" s="204"/>
      <c r="JMG537" s="204"/>
      <c r="JMH537" s="204"/>
      <c r="JMI537" s="204"/>
      <c r="JMJ537" s="204"/>
      <c r="JMK537" s="204"/>
      <c r="JML537" s="204"/>
      <c r="JMM537" s="204"/>
      <c r="JMN537" s="204"/>
      <c r="JMO537" s="204"/>
      <c r="JMP537" s="204"/>
      <c r="JMQ537" s="204"/>
      <c r="JMR537" s="204"/>
      <c r="JMS537" s="204"/>
      <c r="JMT537" s="204"/>
      <c r="JMU537" s="204"/>
      <c r="JMV537" s="204"/>
      <c r="JMW537" s="204"/>
      <c r="JMX537" s="204"/>
      <c r="JMY537" s="204"/>
      <c r="JMZ537" s="204"/>
      <c r="JNA537" s="204"/>
      <c r="JNB537" s="204"/>
      <c r="JNC537" s="204"/>
      <c r="JND537" s="204"/>
      <c r="JNE537" s="204"/>
      <c r="JNF537" s="204"/>
      <c r="JNG537" s="204"/>
      <c r="JNH537" s="204"/>
      <c r="JNI537" s="204"/>
      <c r="JNJ537" s="204"/>
      <c r="JNK537" s="204"/>
      <c r="JNL537" s="204"/>
      <c r="JNM537" s="204"/>
      <c r="JNN537" s="204"/>
      <c r="JNO537" s="204"/>
      <c r="JNP537" s="204"/>
      <c r="JNQ537" s="204"/>
      <c r="JNR537" s="204"/>
      <c r="JNS537" s="204"/>
      <c r="JNT537" s="204"/>
      <c r="JNU537" s="204"/>
      <c r="JNV537" s="204"/>
      <c r="JNW537" s="204"/>
      <c r="JNX537" s="204"/>
      <c r="JNY537" s="204"/>
      <c r="JNZ537" s="204"/>
      <c r="JOA537" s="204"/>
      <c r="JOB537" s="204"/>
      <c r="JOC537" s="204"/>
      <c r="JOD537" s="204"/>
      <c r="JOE537" s="204"/>
      <c r="JOF537" s="204"/>
      <c r="JOG537" s="204"/>
      <c r="JOH537" s="204"/>
      <c r="JOI537" s="204"/>
      <c r="JOJ537" s="204"/>
      <c r="JOK537" s="204"/>
      <c r="JOL537" s="204"/>
      <c r="JOM537" s="204"/>
      <c r="JON537" s="204"/>
      <c r="JOO537" s="204"/>
      <c r="JOP537" s="204"/>
      <c r="JOQ537" s="204"/>
      <c r="JOR537" s="204"/>
      <c r="JOS537" s="204"/>
      <c r="JOT537" s="204"/>
      <c r="JOU537" s="204"/>
      <c r="JOV537" s="204"/>
      <c r="JOW537" s="204"/>
      <c r="JOX537" s="204"/>
      <c r="JOY537" s="204"/>
      <c r="JOZ537" s="204"/>
      <c r="JPA537" s="204"/>
      <c r="JPB537" s="204"/>
      <c r="JPC537" s="204"/>
      <c r="JPD537" s="204"/>
      <c r="JPE537" s="204"/>
      <c r="JPF537" s="204"/>
      <c r="JPG537" s="204"/>
      <c r="JPH537" s="204"/>
      <c r="JPI537" s="204"/>
      <c r="JPJ537" s="204"/>
      <c r="JPK537" s="204"/>
      <c r="JPL537" s="204"/>
      <c r="JPM537" s="204"/>
      <c r="JPN537" s="204"/>
      <c r="JPO537" s="204"/>
      <c r="JPP537" s="204"/>
      <c r="JPQ537" s="204"/>
      <c r="JPR537" s="204"/>
      <c r="JPS537" s="204"/>
      <c r="JPT537" s="204"/>
      <c r="JPU537" s="204"/>
      <c r="JPV537" s="204"/>
      <c r="JPW537" s="204"/>
      <c r="JPX537" s="204"/>
      <c r="JPY537" s="204"/>
      <c r="JPZ537" s="204"/>
      <c r="JQA537" s="204"/>
      <c r="JQB537" s="204"/>
      <c r="JQC537" s="204"/>
      <c r="JQD537" s="204"/>
      <c r="JQE537" s="204"/>
      <c r="JQF537" s="204"/>
      <c r="JQG537" s="204"/>
      <c r="JQH537" s="204"/>
      <c r="JQI537" s="204"/>
      <c r="JQJ537" s="204"/>
      <c r="JQK537" s="204"/>
      <c r="JQL537" s="204"/>
      <c r="JQM537" s="204"/>
      <c r="JQN537" s="204"/>
      <c r="JQO537" s="204"/>
      <c r="JQP537" s="204"/>
      <c r="JQQ537" s="204"/>
      <c r="JQR537" s="204"/>
      <c r="JQS537" s="204"/>
      <c r="JQT537" s="204"/>
      <c r="JQU537" s="204"/>
      <c r="JQV537" s="204"/>
      <c r="JQW537" s="204"/>
      <c r="JQX537" s="204"/>
      <c r="JQY537" s="204"/>
      <c r="JQZ537" s="204"/>
      <c r="JRA537" s="204"/>
      <c r="JRB537" s="204"/>
      <c r="JRC537" s="204"/>
      <c r="JRD537" s="204"/>
      <c r="JRE537" s="204"/>
      <c r="JRF537" s="204"/>
      <c r="JRG537" s="204"/>
      <c r="JRH537" s="204"/>
      <c r="JRI537" s="204"/>
      <c r="JRJ537" s="204"/>
      <c r="JRK537" s="204"/>
      <c r="JRL537" s="204"/>
      <c r="JRM537" s="204"/>
      <c r="JRN537" s="204"/>
      <c r="JRO537" s="204"/>
      <c r="JRP537" s="204"/>
      <c r="JRQ537" s="204"/>
      <c r="JRR537" s="204"/>
      <c r="JRS537" s="204"/>
      <c r="JRT537" s="204"/>
      <c r="JRU537" s="204"/>
      <c r="JRV537" s="204"/>
      <c r="JRW537" s="204"/>
      <c r="JRX537" s="204"/>
      <c r="JRY537" s="204"/>
      <c r="JRZ537" s="204"/>
      <c r="JSA537" s="204"/>
      <c r="JSB537" s="204"/>
      <c r="JSC537" s="204"/>
      <c r="JSD537" s="204"/>
      <c r="JSE537" s="204"/>
      <c r="JSF537" s="204"/>
      <c r="JSG537" s="204"/>
      <c r="JSH537" s="204"/>
      <c r="JSI537" s="204"/>
      <c r="JSJ537" s="204"/>
      <c r="JSK537" s="204"/>
      <c r="JSL537" s="204"/>
      <c r="JSM537" s="204"/>
      <c r="JSN537" s="204"/>
      <c r="JSO537" s="204"/>
      <c r="JSP537" s="204"/>
      <c r="JSQ537" s="204"/>
      <c r="JSR537" s="204"/>
      <c r="JSS537" s="204"/>
      <c r="JST537" s="204"/>
      <c r="JSU537" s="204"/>
      <c r="JSV537" s="204"/>
      <c r="JSW537" s="204"/>
      <c r="JSX537" s="204"/>
      <c r="JSY537" s="204"/>
      <c r="JSZ537" s="204"/>
      <c r="JTA537" s="204"/>
      <c r="JTB537" s="204"/>
      <c r="JTC537" s="204"/>
      <c r="JTD537" s="204"/>
      <c r="JTE537" s="204"/>
      <c r="JTF537" s="204"/>
      <c r="JTG537" s="204"/>
      <c r="JTH537" s="204"/>
      <c r="JTI537" s="204"/>
      <c r="JTJ537" s="204"/>
      <c r="JTK537" s="204"/>
      <c r="JTL537" s="204"/>
      <c r="JTM537" s="204"/>
      <c r="JTN537" s="204"/>
      <c r="JTO537" s="204"/>
      <c r="JTP537" s="204"/>
      <c r="JTQ537" s="204"/>
      <c r="JTR537" s="204"/>
      <c r="JTS537" s="204"/>
      <c r="JTT537" s="204"/>
      <c r="JTU537" s="204"/>
      <c r="JTV537" s="204"/>
      <c r="JTW537" s="204"/>
      <c r="JTX537" s="204"/>
      <c r="JTY537" s="204"/>
      <c r="JTZ537" s="204"/>
      <c r="JUA537" s="204"/>
      <c r="JUB537" s="204"/>
      <c r="JUC537" s="204"/>
      <c r="JUD537" s="204"/>
      <c r="JUE537" s="204"/>
      <c r="JUF537" s="204"/>
      <c r="JUG537" s="204"/>
      <c r="JUH537" s="204"/>
      <c r="JUI537" s="204"/>
      <c r="JUJ537" s="204"/>
      <c r="JUK537" s="204"/>
      <c r="JUL537" s="204"/>
      <c r="JUM537" s="204"/>
      <c r="JUN537" s="204"/>
      <c r="JUO537" s="204"/>
      <c r="JUP537" s="204"/>
      <c r="JUQ537" s="204"/>
      <c r="JUR537" s="204"/>
      <c r="JUS537" s="204"/>
      <c r="JUT537" s="204"/>
      <c r="JUU537" s="204"/>
      <c r="JUV537" s="204"/>
      <c r="JUW537" s="204"/>
      <c r="JUX537" s="204"/>
      <c r="JUY537" s="204"/>
      <c r="JUZ537" s="204"/>
      <c r="JVA537" s="204"/>
      <c r="JVB537" s="204"/>
      <c r="JVC537" s="204"/>
      <c r="JVD537" s="204"/>
      <c r="JVE537" s="204"/>
      <c r="JVF537" s="204"/>
      <c r="JVG537" s="204"/>
      <c r="JVH537" s="204"/>
      <c r="JVI537" s="204"/>
      <c r="JVJ537" s="204"/>
      <c r="JVK537" s="204"/>
      <c r="JVL537" s="204"/>
      <c r="JVM537" s="204"/>
      <c r="JVN537" s="204"/>
      <c r="JVO537" s="204"/>
      <c r="JVP537" s="204"/>
      <c r="JVQ537" s="204"/>
      <c r="JVR537" s="204"/>
      <c r="JVS537" s="204"/>
      <c r="JVT537" s="204"/>
      <c r="JVU537" s="204"/>
      <c r="JVV537" s="204"/>
      <c r="JVW537" s="204"/>
      <c r="JVX537" s="204"/>
      <c r="JVY537" s="204"/>
      <c r="JVZ537" s="204"/>
      <c r="JWA537" s="204"/>
      <c r="JWB537" s="204"/>
      <c r="JWC537" s="204"/>
      <c r="JWD537" s="204"/>
      <c r="JWE537" s="204"/>
      <c r="JWF537" s="204"/>
      <c r="JWG537" s="204"/>
      <c r="JWH537" s="204"/>
      <c r="JWI537" s="204"/>
      <c r="JWJ537" s="204"/>
      <c r="JWK537" s="204"/>
      <c r="JWL537" s="204"/>
      <c r="JWM537" s="204"/>
      <c r="JWN537" s="204"/>
      <c r="JWO537" s="204"/>
      <c r="JWP537" s="204"/>
      <c r="JWQ537" s="204"/>
      <c r="JWR537" s="204"/>
      <c r="JWS537" s="204"/>
      <c r="JWT537" s="204"/>
      <c r="JWU537" s="204"/>
      <c r="JWV537" s="204"/>
      <c r="JWW537" s="204"/>
      <c r="JWX537" s="204"/>
      <c r="JWY537" s="204"/>
      <c r="JWZ537" s="204"/>
      <c r="JXA537" s="204"/>
      <c r="JXB537" s="204"/>
      <c r="JXC537" s="204"/>
      <c r="JXD537" s="204"/>
      <c r="JXE537" s="204"/>
      <c r="JXF537" s="204"/>
      <c r="JXG537" s="204"/>
      <c r="JXH537" s="204"/>
      <c r="JXI537" s="204"/>
      <c r="JXJ537" s="204"/>
      <c r="JXK537" s="204"/>
      <c r="JXL537" s="204"/>
      <c r="JXM537" s="204"/>
      <c r="JXN537" s="204"/>
      <c r="JXO537" s="204"/>
      <c r="JXP537" s="204"/>
      <c r="JXQ537" s="204"/>
      <c r="JXR537" s="204"/>
      <c r="JXS537" s="204"/>
      <c r="JXT537" s="204"/>
      <c r="JXU537" s="204"/>
      <c r="JXV537" s="204"/>
      <c r="JXW537" s="204"/>
      <c r="JXX537" s="204"/>
      <c r="JXY537" s="204"/>
      <c r="JXZ537" s="204"/>
      <c r="JYA537" s="204"/>
      <c r="JYB537" s="204"/>
      <c r="JYC537" s="204"/>
      <c r="JYD537" s="204"/>
      <c r="JYE537" s="204"/>
      <c r="JYF537" s="204"/>
      <c r="JYG537" s="204"/>
      <c r="JYH537" s="204"/>
      <c r="JYI537" s="204"/>
      <c r="JYJ537" s="204"/>
      <c r="JYK537" s="204"/>
      <c r="JYL537" s="204"/>
      <c r="JYM537" s="204"/>
      <c r="JYN537" s="204"/>
      <c r="JYO537" s="204"/>
      <c r="JYP537" s="204"/>
      <c r="JYQ537" s="204"/>
      <c r="JYR537" s="204"/>
      <c r="JYS537" s="204"/>
      <c r="JYT537" s="204"/>
      <c r="JYU537" s="204"/>
      <c r="JYV537" s="204"/>
      <c r="JYW537" s="204"/>
      <c r="JYX537" s="204"/>
      <c r="JYY537" s="204"/>
      <c r="JYZ537" s="204"/>
      <c r="JZA537" s="204"/>
      <c r="JZB537" s="204"/>
      <c r="JZC537" s="204"/>
      <c r="JZD537" s="204"/>
      <c r="JZE537" s="204"/>
      <c r="JZF537" s="204"/>
      <c r="JZG537" s="204"/>
      <c r="JZH537" s="204"/>
      <c r="JZI537" s="204"/>
      <c r="JZJ537" s="204"/>
      <c r="JZK537" s="204"/>
      <c r="JZL537" s="204"/>
      <c r="JZM537" s="204"/>
      <c r="JZN537" s="204"/>
      <c r="JZO537" s="204"/>
      <c r="JZP537" s="204"/>
      <c r="JZQ537" s="204"/>
      <c r="JZR537" s="204"/>
      <c r="JZS537" s="204"/>
      <c r="JZT537" s="204"/>
      <c r="JZU537" s="204"/>
      <c r="JZV537" s="204"/>
      <c r="JZW537" s="204"/>
      <c r="JZX537" s="204"/>
      <c r="JZY537" s="204"/>
      <c r="JZZ537" s="204"/>
      <c r="KAA537" s="204"/>
      <c r="KAB537" s="204"/>
      <c r="KAC537" s="204"/>
      <c r="KAD537" s="204"/>
      <c r="KAE537" s="204"/>
      <c r="KAF537" s="204"/>
      <c r="KAG537" s="204"/>
      <c r="KAH537" s="204"/>
      <c r="KAI537" s="204"/>
      <c r="KAJ537" s="204"/>
      <c r="KAK537" s="204"/>
      <c r="KAL537" s="204"/>
      <c r="KAM537" s="204"/>
      <c r="KAN537" s="204"/>
      <c r="KAO537" s="204"/>
      <c r="KAP537" s="204"/>
      <c r="KAQ537" s="204"/>
      <c r="KAR537" s="204"/>
      <c r="KAS537" s="204"/>
      <c r="KAT537" s="204"/>
      <c r="KAU537" s="204"/>
      <c r="KAV537" s="204"/>
      <c r="KAW537" s="204"/>
      <c r="KAX537" s="204"/>
      <c r="KAY537" s="204"/>
      <c r="KAZ537" s="204"/>
      <c r="KBA537" s="204"/>
      <c r="KBB537" s="204"/>
      <c r="KBC537" s="204"/>
      <c r="KBD537" s="204"/>
      <c r="KBE537" s="204"/>
      <c r="KBF537" s="204"/>
      <c r="KBG537" s="204"/>
      <c r="KBH537" s="204"/>
      <c r="KBI537" s="204"/>
      <c r="KBJ537" s="204"/>
      <c r="KBK537" s="204"/>
      <c r="KBL537" s="204"/>
      <c r="KBM537" s="204"/>
      <c r="KBN537" s="204"/>
      <c r="KBO537" s="204"/>
      <c r="KBP537" s="204"/>
      <c r="KBQ537" s="204"/>
      <c r="KBR537" s="204"/>
      <c r="KBS537" s="204"/>
      <c r="KBT537" s="204"/>
      <c r="KBU537" s="204"/>
      <c r="KBV537" s="204"/>
      <c r="KBW537" s="204"/>
      <c r="KBX537" s="204"/>
      <c r="KBY537" s="204"/>
      <c r="KBZ537" s="204"/>
      <c r="KCA537" s="204"/>
      <c r="KCB537" s="204"/>
      <c r="KCC537" s="204"/>
      <c r="KCD537" s="204"/>
      <c r="KCE537" s="204"/>
      <c r="KCF537" s="204"/>
      <c r="KCG537" s="204"/>
      <c r="KCH537" s="204"/>
      <c r="KCI537" s="204"/>
      <c r="KCJ537" s="204"/>
      <c r="KCK537" s="204"/>
      <c r="KCL537" s="204"/>
      <c r="KCM537" s="204"/>
      <c r="KCN537" s="204"/>
      <c r="KCO537" s="204"/>
      <c r="KCP537" s="204"/>
      <c r="KCQ537" s="204"/>
      <c r="KCR537" s="204"/>
      <c r="KCS537" s="204"/>
      <c r="KCT537" s="204"/>
      <c r="KCU537" s="204"/>
      <c r="KCV537" s="204"/>
      <c r="KCW537" s="204"/>
      <c r="KCX537" s="204"/>
      <c r="KCY537" s="204"/>
      <c r="KCZ537" s="204"/>
      <c r="KDA537" s="204"/>
      <c r="KDB537" s="204"/>
      <c r="KDC537" s="204"/>
      <c r="KDD537" s="204"/>
      <c r="KDE537" s="204"/>
      <c r="KDF537" s="204"/>
      <c r="KDG537" s="204"/>
      <c r="KDH537" s="204"/>
      <c r="KDI537" s="204"/>
      <c r="KDJ537" s="204"/>
      <c r="KDK537" s="204"/>
      <c r="KDL537" s="204"/>
      <c r="KDM537" s="204"/>
      <c r="KDN537" s="204"/>
      <c r="KDO537" s="204"/>
      <c r="KDP537" s="204"/>
      <c r="KDQ537" s="204"/>
      <c r="KDR537" s="204"/>
      <c r="KDS537" s="204"/>
      <c r="KDT537" s="204"/>
      <c r="KDU537" s="204"/>
      <c r="KDV537" s="204"/>
      <c r="KDW537" s="204"/>
      <c r="KDX537" s="204"/>
      <c r="KDY537" s="204"/>
      <c r="KDZ537" s="204"/>
      <c r="KEA537" s="204"/>
      <c r="KEB537" s="204"/>
      <c r="KEC537" s="204"/>
      <c r="KED537" s="204"/>
      <c r="KEE537" s="204"/>
      <c r="KEF537" s="204"/>
      <c r="KEG537" s="204"/>
      <c r="KEH537" s="204"/>
      <c r="KEI537" s="204"/>
      <c r="KEJ537" s="204"/>
      <c r="KEK537" s="204"/>
      <c r="KEL537" s="204"/>
      <c r="KEM537" s="204"/>
      <c r="KEN537" s="204"/>
      <c r="KEO537" s="204"/>
      <c r="KEP537" s="204"/>
      <c r="KEQ537" s="204"/>
      <c r="KER537" s="204"/>
      <c r="KES537" s="204"/>
      <c r="KET537" s="204"/>
      <c r="KEU537" s="204"/>
      <c r="KEV537" s="204"/>
      <c r="KEW537" s="204"/>
      <c r="KEX537" s="204"/>
      <c r="KEY537" s="204"/>
      <c r="KEZ537" s="204"/>
      <c r="KFA537" s="204"/>
      <c r="KFB537" s="204"/>
      <c r="KFC537" s="204"/>
      <c r="KFD537" s="204"/>
      <c r="KFE537" s="204"/>
      <c r="KFF537" s="204"/>
      <c r="KFG537" s="204"/>
      <c r="KFH537" s="204"/>
      <c r="KFI537" s="204"/>
      <c r="KFJ537" s="204"/>
      <c r="KFK537" s="204"/>
      <c r="KFL537" s="204"/>
      <c r="KFM537" s="204"/>
      <c r="KFN537" s="204"/>
      <c r="KFO537" s="204"/>
      <c r="KFP537" s="204"/>
      <c r="KFQ537" s="204"/>
      <c r="KFR537" s="204"/>
      <c r="KFS537" s="204"/>
      <c r="KFT537" s="204"/>
      <c r="KFU537" s="204"/>
      <c r="KFV537" s="204"/>
      <c r="KFW537" s="204"/>
      <c r="KFX537" s="204"/>
      <c r="KFY537" s="204"/>
      <c r="KFZ537" s="204"/>
      <c r="KGA537" s="204"/>
      <c r="KGB537" s="204"/>
      <c r="KGC537" s="204"/>
      <c r="KGD537" s="204"/>
      <c r="KGE537" s="204"/>
      <c r="KGF537" s="204"/>
      <c r="KGG537" s="204"/>
      <c r="KGH537" s="204"/>
      <c r="KGI537" s="204"/>
      <c r="KGJ537" s="204"/>
      <c r="KGK537" s="204"/>
      <c r="KGL537" s="204"/>
      <c r="KGM537" s="204"/>
      <c r="KGN537" s="204"/>
      <c r="KGO537" s="204"/>
      <c r="KGP537" s="204"/>
      <c r="KGQ537" s="204"/>
      <c r="KGR537" s="204"/>
      <c r="KGS537" s="204"/>
      <c r="KGT537" s="204"/>
      <c r="KGU537" s="204"/>
      <c r="KGV537" s="204"/>
      <c r="KGW537" s="204"/>
      <c r="KGX537" s="204"/>
      <c r="KGY537" s="204"/>
      <c r="KGZ537" s="204"/>
      <c r="KHA537" s="204"/>
      <c r="KHB537" s="204"/>
      <c r="KHC537" s="204"/>
      <c r="KHD537" s="204"/>
      <c r="KHE537" s="204"/>
      <c r="KHF537" s="204"/>
      <c r="KHG537" s="204"/>
      <c r="KHH537" s="204"/>
      <c r="KHI537" s="204"/>
      <c r="KHJ537" s="204"/>
      <c r="KHK537" s="204"/>
      <c r="KHL537" s="204"/>
      <c r="KHM537" s="204"/>
      <c r="KHN537" s="204"/>
      <c r="KHO537" s="204"/>
      <c r="KHP537" s="204"/>
      <c r="KHQ537" s="204"/>
      <c r="KHR537" s="204"/>
      <c r="KHS537" s="204"/>
      <c r="KHT537" s="204"/>
      <c r="KHU537" s="204"/>
      <c r="KHV537" s="204"/>
      <c r="KHW537" s="204"/>
      <c r="KHX537" s="204"/>
      <c r="KHY537" s="204"/>
      <c r="KHZ537" s="204"/>
      <c r="KIA537" s="204"/>
      <c r="KIB537" s="204"/>
      <c r="KIC537" s="204"/>
      <c r="KID537" s="204"/>
      <c r="KIE537" s="204"/>
      <c r="KIF537" s="204"/>
      <c r="KIG537" s="204"/>
      <c r="KIH537" s="204"/>
      <c r="KII537" s="204"/>
      <c r="KIJ537" s="204"/>
      <c r="KIK537" s="204"/>
      <c r="KIL537" s="204"/>
      <c r="KIM537" s="204"/>
      <c r="KIN537" s="204"/>
      <c r="KIO537" s="204"/>
      <c r="KIP537" s="204"/>
      <c r="KIQ537" s="204"/>
      <c r="KIR537" s="204"/>
      <c r="KIS537" s="204"/>
      <c r="KIT537" s="204"/>
      <c r="KIU537" s="204"/>
      <c r="KIV537" s="204"/>
      <c r="KIW537" s="204"/>
      <c r="KIX537" s="204"/>
      <c r="KIY537" s="204"/>
      <c r="KIZ537" s="204"/>
      <c r="KJA537" s="204"/>
      <c r="KJB537" s="204"/>
      <c r="KJC537" s="204"/>
      <c r="KJD537" s="204"/>
      <c r="KJE537" s="204"/>
      <c r="KJF537" s="204"/>
      <c r="KJG537" s="204"/>
      <c r="KJH537" s="204"/>
      <c r="KJI537" s="204"/>
      <c r="KJJ537" s="204"/>
      <c r="KJK537" s="204"/>
      <c r="KJL537" s="204"/>
      <c r="KJM537" s="204"/>
      <c r="KJN537" s="204"/>
      <c r="KJO537" s="204"/>
      <c r="KJP537" s="204"/>
      <c r="KJQ537" s="204"/>
      <c r="KJR537" s="204"/>
      <c r="KJS537" s="204"/>
      <c r="KJT537" s="204"/>
      <c r="KJU537" s="204"/>
      <c r="KJV537" s="204"/>
      <c r="KJW537" s="204"/>
      <c r="KJX537" s="204"/>
      <c r="KJY537" s="204"/>
      <c r="KJZ537" s="204"/>
      <c r="KKA537" s="204"/>
      <c r="KKB537" s="204"/>
      <c r="KKC537" s="204"/>
      <c r="KKD537" s="204"/>
      <c r="KKE537" s="204"/>
      <c r="KKF537" s="204"/>
      <c r="KKG537" s="204"/>
      <c r="KKH537" s="204"/>
      <c r="KKI537" s="204"/>
      <c r="KKJ537" s="204"/>
      <c r="KKK537" s="204"/>
      <c r="KKL537" s="204"/>
      <c r="KKM537" s="204"/>
      <c r="KKN537" s="204"/>
      <c r="KKO537" s="204"/>
      <c r="KKP537" s="204"/>
      <c r="KKQ537" s="204"/>
      <c r="KKR537" s="204"/>
      <c r="KKS537" s="204"/>
      <c r="KKT537" s="204"/>
      <c r="KKU537" s="204"/>
      <c r="KKV537" s="204"/>
      <c r="KKW537" s="204"/>
      <c r="KKX537" s="204"/>
      <c r="KKY537" s="204"/>
      <c r="KKZ537" s="204"/>
      <c r="KLA537" s="204"/>
      <c r="KLB537" s="204"/>
      <c r="KLC537" s="204"/>
      <c r="KLD537" s="204"/>
      <c r="KLE537" s="204"/>
      <c r="KLF537" s="204"/>
      <c r="KLG537" s="204"/>
      <c r="KLH537" s="204"/>
      <c r="KLI537" s="204"/>
      <c r="KLJ537" s="204"/>
      <c r="KLK537" s="204"/>
      <c r="KLL537" s="204"/>
      <c r="KLM537" s="204"/>
      <c r="KLN537" s="204"/>
      <c r="KLO537" s="204"/>
      <c r="KLP537" s="204"/>
      <c r="KLQ537" s="204"/>
      <c r="KLR537" s="204"/>
      <c r="KLS537" s="204"/>
      <c r="KLT537" s="204"/>
      <c r="KLU537" s="204"/>
      <c r="KLV537" s="204"/>
      <c r="KLW537" s="204"/>
      <c r="KLX537" s="204"/>
      <c r="KLY537" s="204"/>
      <c r="KLZ537" s="204"/>
      <c r="KMA537" s="204"/>
      <c r="KMB537" s="204"/>
      <c r="KMC537" s="204"/>
      <c r="KMD537" s="204"/>
      <c r="KME537" s="204"/>
      <c r="KMF537" s="204"/>
      <c r="KMG537" s="204"/>
      <c r="KMH537" s="204"/>
      <c r="KMI537" s="204"/>
      <c r="KMJ537" s="204"/>
      <c r="KMK537" s="204"/>
      <c r="KML537" s="204"/>
      <c r="KMM537" s="204"/>
      <c r="KMN537" s="204"/>
      <c r="KMO537" s="204"/>
      <c r="KMP537" s="204"/>
      <c r="KMQ537" s="204"/>
      <c r="KMR537" s="204"/>
      <c r="KMS537" s="204"/>
      <c r="KMT537" s="204"/>
      <c r="KMU537" s="204"/>
      <c r="KMV537" s="204"/>
      <c r="KMW537" s="204"/>
      <c r="KMX537" s="204"/>
      <c r="KMY537" s="204"/>
      <c r="KMZ537" s="204"/>
      <c r="KNA537" s="204"/>
      <c r="KNB537" s="204"/>
      <c r="KNC537" s="204"/>
      <c r="KND537" s="204"/>
      <c r="KNE537" s="204"/>
      <c r="KNF537" s="204"/>
      <c r="KNG537" s="204"/>
      <c r="KNH537" s="204"/>
      <c r="KNI537" s="204"/>
      <c r="KNJ537" s="204"/>
      <c r="KNK537" s="204"/>
      <c r="KNL537" s="204"/>
      <c r="KNM537" s="204"/>
      <c r="KNN537" s="204"/>
      <c r="KNO537" s="204"/>
      <c r="KNP537" s="204"/>
      <c r="KNQ537" s="204"/>
      <c r="KNR537" s="204"/>
      <c r="KNS537" s="204"/>
      <c r="KNT537" s="204"/>
      <c r="KNU537" s="204"/>
      <c r="KNV537" s="204"/>
      <c r="KNW537" s="204"/>
      <c r="KNX537" s="204"/>
      <c r="KNY537" s="204"/>
      <c r="KNZ537" s="204"/>
      <c r="KOA537" s="204"/>
      <c r="KOB537" s="204"/>
      <c r="KOC537" s="204"/>
      <c r="KOD537" s="204"/>
      <c r="KOE537" s="204"/>
      <c r="KOF537" s="204"/>
      <c r="KOG537" s="204"/>
      <c r="KOH537" s="204"/>
      <c r="KOI537" s="204"/>
      <c r="KOJ537" s="204"/>
      <c r="KOK537" s="204"/>
      <c r="KOL537" s="204"/>
      <c r="KOM537" s="204"/>
      <c r="KON537" s="204"/>
      <c r="KOO537" s="204"/>
      <c r="KOP537" s="204"/>
      <c r="KOQ537" s="204"/>
      <c r="KOR537" s="204"/>
      <c r="KOS537" s="204"/>
      <c r="KOT537" s="204"/>
      <c r="KOU537" s="204"/>
      <c r="KOV537" s="204"/>
      <c r="KOW537" s="204"/>
      <c r="KOX537" s="204"/>
      <c r="KOY537" s="204"/>
      <c r="KOZ537" s="204"/>
      <c r="KPA537" s="204"/>
      <c r="KPB537" s="204"/>
      <c r="KPC537" s="204"/>
      <c r="KPD537" s="204"/>
      <c r="KPE537" s="204"/>
      <c r="KPF537" s="204"/>
      <c r="KPG537" s="204"/>
      <c r="KPH537" s="204"/>
      <c r="KPI537" s="204"/>
      <c r="KPJ537" s="204"/>
      <c r="KPK537" s="204"/>
      <c r="KPL537" s="204"/>
      <c r="KPM537" s="204"/>
      <c r="KPN537" s="204"/>
      <c r="KPO537" s="204"/>
      <c r="KPP537" s="204"/>
      <c r="KPQ537" s="204"/>
      <c r="KPR537" s="204"/>
      <c r="KPS537" s="204"/>
      <c r="KPT537" s="204"/>
      <c r="KPU537" s="204"/>
      <c r="KPV537" s="204"/>
      <c r="KPW537" s="204"/>
      <c r="KPX537" s="204"/>
      <c r="KPY537" s="204"/>
      <c r="KPZ537" s="204"/>
      <c r="KQA537" s="204"/>
      <c r="KQB537" s="204"/>
      <c r="KQC537" s="204"/>
      <c r="KQD537" s="204"/>
      <c r="KQE537" s="204"/>
      <c r="KQF537" s="204"/>
      <c r="KQG537" s="204"/>
      <c r="KQH537" s="204"/>
      <c r="KQI537" s="204"/>
      <c r="KQJ537" s="204"/>
      <c r="KQK537" s="204"/>
      <c r="KQL537" s="204"/>
      <c r="KQM537" s="204"/>
      <c r="KQN537" s="204"/>
      <c r="KQO537" s="204"/>
      <c r="KQP537" s="204"/>
      <c r="KQQ537" s="204"/>
      <c r="KQR537" s="204"/>
      <c r="KQS537" s="204"/>
      <c r="KQT537" s="204"/>
      <c r="KQU537" s="204"/>
      <c r="KQV537" s="204"/>
      <c r="KQW537" s="204"/>
      <c r="KQX537" s="204"/>
      <c r="KQY537" s="204"/>
      <c r="KQZ537" s="204"/>
      <c r="KRA537" s="204"/>
      <c r="KRB537" s="204"/>
      <c r="KRC537" s="204"/>
      <c r="KRD537" s="204"/>
      <c r="KRE537" s="204"/>
      <c r="KRF537" s="204"/>
      <c r="KRG537" s="204"/>
      <c r="KRH537" s="204"/>
      <c r="KRI537" s="204"/>
      <c r="KRJ537" s="204"/>
      <c r="KRK537" s="204"/>
      <c r="KRL537" s="204"/>
      <c r="KRM537" s="204"/>
      <c r="KRN537" s="204"/>
      <c r="KRO537" s="204"/>
      <c r="KRP537" s="204"/>
      <c r="KRQ537" s="204"/>
      <c r="KRR537" s="204"/>
      <c r="KRS537" s="204"/>
      <c r="KRT537" s="204"/>
      <c r="KRU537" s="204"/>
      <c r="KRV537" s="204"/>
      <c r="KRW537" s="204"/>
      <c r="KRX537" s="204"/>
      <c r="KRY537" s="204"/>
      <c r="KRZ537" s="204"/>
      <c r="KSA537" s="204"/>
      <c r="KSB537" s="204"/>
      <c r="KSC537" s="204"/>
      <c r="KSD537" s="204"/>
      <c r="KSE537" s="204"/>
      <c r="KSF537" s="204"/>
      <c r="KSG537" s="204"/>
      <c r="KSH537" s="204"/>
      <c r="KSI537" s="204"/>
      <c r="KSJ537" s="204"/>
      <c r="KSK537" s="204"/>
      <c r="KSL537" s="204"/>
      <c r="KSM537" s="204"/>
      <c r="KSN537" s="204"/>
      <c r="KSO537" s="204"/>
      <c r="KSP537" s="204"/>
      <c r="KSQ537" s="204"/>
      <c r="KSR537" s="204"/>
      <c r="KSS537" s="204"/>
      <c r="KST537" s="204"/>
      <c r="KSU537" s="204"/>
      <c r="KSV537" s="204"/>
      <c r="KSW537" s="204"/>
      <c r="KSX537" s="204"/>
      <c r="KSY537" s="204"/>
      <c r="KSZ537" s="204"/>
      <c r="KTA537" s="204"/>
      <c r="KTB537" s="204"/>
      <c r="KTC537" s="204"/>
      <c r="KTD537" s="204"/>
      <c r="KTE537" s="204"/>
      <c r="KTF537" s="204"/>
      <c r="KTG537" s="204"/>
      <c r="KTH537" s="204"/>
      <c r="KTI537" s="204"/>
      <c r="KTJ537" s="204"/>
      <c r="KTK537" s="204"/>
      <c r="KTL537" s="204"/>
      <c r="KTM537" s="204"/>
      <c r="KTN537" s="204"/>
      <c r="KTO537" s="204"/>
      <c r="KTP537" s="204"/>
      <c r="KTQ537" s="204"/>
      <c r="KTR537" s="204"/>
      <c r="KTS537" s="204"/>
      <c r="KTT537" s="204"/>
      <c r="KTU537" s="204"/>
      <c r="KTV537" s="204"/>
      <c r="KTW537" s="204"/>
      <c r="KTX537" s="204"/>
      <c r="KTY537" s="204"/>
      <c r="KTZ537" s="204"/>
      <c r="KUA537" s="204"/>
      <c r="KUB537" s="204"/>
      <c r="KUC537" s="204"/>
      <c r="KUD537" s="204"/>
      <c r="KUE537" s="204"/>
      <c r="KUF537" s="204"/>
      <c r="KUG537" s="204"/>
      <c r="KUH537" s="204"/>
      <c r="KUI537" s="204"/>
      <c r="KUJ537" s="204"/>
      <c r="KUK537" s="204"/>
      <c r="KUL537" s="204"/>
      <c r="KUM537" s="204"/>
      <c r="KUN537" s="204"/>
      <c r="KUO537" s="204"/>
      <c r="KUP537" s="204"/>
      <c r="KUQ537" s="204"/>
      <c r="KUR537" s="204"/>
      <c r="KUS537" s="204"/>
      <c r="KUT537" s="204"/>
      <c r="KUU537" s="204"/>
      <c r="KUV537" s="204"/>
      <c r="KUW537" s="204"/>
      <c r="KUX537" s="204"/>
      <c r="KUY537" s="204"/>
      <c r="KUZ537" s="204"/>
      <c r="KVA537" s="204"/>
      <c r="KVB537" s="204"/>
      <c r="KVC537" s="204"/>
      <c r="KVD537" s="204"/>
      <c r="KVE537" s="204"/>
      <c r="KVF537" s="204"/>
      <c r="KVG537" s="204"/>
      <c r="KVH537" s="204"/>
      <c r="KVI537" s="204"/>
      <c r="KVJ537" s="204"/>
      <c r="KVK537" s="204"/>
      <c r="KVL537" s="204"/>
      <c r="KVM537" s="204"/>
      <c r="KVN537" s="204"/>
      <c r="KVO537" s="204"/>
      <c r="KVP537" s="204"/>
      <c r="KVQ537" s="204"/>
      <c r="KVR537" s="204"/>
      <c r="KVS537" s="204"/>
      <c r="KVT537" s="204"/>
      <c r="KVU537" s="204"/>
      <c r="KVV537" s="204"/>
      <c r="KVW537" s="204"/>
      <c r="KVX537" s="204"/>
      <c r="KVY537" s="204"/>
      <c r="KVZ537" s="204"/>
      <c r="KWA537" s="204"/>
      <c r="KWB537" s="204"/>
      <c r="KWC537" s="204"/>
      <c r="KWD537" s="204"/>
      <c r="KWE537" s="204"/>
      <c r="KWF537" s="204"/>
      <c r="KWG537" s="204"/>
      <c r="KWH537" s="204"/>
      <c r="KWI537" s="204"/>
      <c r="KWJ537" s="204"/>
      <c r="KWK537" s="204"/>
      <c r="KWL537" s="204"/>
      <c r="KWM537" s="204"/>
      <c r="KWN537" s="204"/>
      <c r="KWO537" s="204"/>
      <c r="KWP537" s="204"/>
      <c r="KWQ537" s="204"/>
      <c r="KWR537" s="204"/>
      <c r="KWS537" s="204"/>
      <c r="KWT537" s="204"/>
      <c r="KWU537" s="204"/>
      <c r="KWV537" s="204"/>
      <c r="KWW537" s="204"/>
      <c r="KWX537" s="204"/>
      <c r="KWY537" s="204"/>
      <c r="KWZ537" s="204"/>
      <c r="KXA537" s="204"/>
      <c r="KXB537" s="204"/>
      <c r="KXC537" s="204"/>
      <c r="KXD537" s="204"/>
      <c r="KXE537" s="204"/>
      <c r="KXF537" s="204"/>
      <c r="KXG537" s="204"/>
      <c r="KXH537" s="204"/>
      <c r="KXI537" s="204"/>
      <c r="KXJ537" s="204"/>
      <c r="KXK537" s="204"/>
      <c r="KXL537" s="204"/>
      <c r="KXM537" s="204"/>
      <c r="KXN537" s="204"/>
      <c r="KXO537" s="204"/>
      <c r="KXP537" s="204"/>
      <c r="KXQ537" s="204"/>
      <c r="KXR537" s="204"/>
      <c r="KXS537" s="204"/>
      <c r="KXT537" s="204"/>
      <c r="KXU537" s="204"/>
      <c r="KXV537" s="204"/>
      <c r="KXW537" s="204"/>
      <c r="KXX537" s="204"/>
      <c r="KXY537" s="204"/>
      <c r="KXZ537" s="204"/>
      <c r="KYA537" s="204"/>
      <c r="KYB537" s="204"/>
      <c r="KYC537" s="204"/>
      <c r="KYD537" s="204"/>
      <c r="KYE537" s="204"/>
      <c r="KYF537" s="204"/>
      <c r="KYG537" s="204"/>
      <c r="KYH537" s="204"/>
      <c r="KYI537" s="204"/>
      <c r="KYJ537" s="204"/>
      <c r="KYK537" s="204"/>
      <c r="KYL537" s="204"/>
      <c r="KYM537" s="204"/>
      <c r="KYN537" s="204"/>
      <c r="KYO537" s="204"/>
      <c r="KYP537" s="204"/>
      <c r="KYQ537" s="204"/>
      <c r="KYR537" s="204"/>
      <c r="KYS537" s="204"/>
      <c r="KYT537" s="204"/>
      <c r="KYU537" s="204"/>
      <c r="KYV537" s="204"/>
      <c r="KYW537" s="204"/>
      <c r="KYX537" s="204"/>
      <c r="KYY537" s="204"/>
      <c r="KYZ537" s="204"/>
      <c r="KZA537" s="204"/>
      <c r="KZB537" s="204"/>
      <c r="KZC537" s="204"/>
      <c r="KZD537" s="204"/>
      <c r="KZE537" s="204"/>
      <c r="KZF537" s="204"/>
      <c r="KZG537" s="204"/>
      <c r="KZH537" s="204"/>
      <c r="KZI537" s="204"/>
      <c r="KZJ537" s="204"/>
      <c r="KZK537" s="204"/>
      <c r="KZL537" s="204"/>
      <c r="KZM537" s="204"/>
      <c r="KZN537" s="204"/>
      <c r="KZO537" s="204"/>
      <c r="KZP537" s="204"/>
      <c r="KZQ537" s="204"/>
      <c r="KZR537" s="204"/>
      <c r="KZS537" s="204"/>
      <c r="KZT537" s="204"/>
      <c r="KZU537" s="204"/>
      <c r="KZV537" s="204"/>
      <c r="KZW537" s="204"/>
      <c r="KZX537" s="204"/>
      <c r="KZY537" s="204"/>
      <c r="KZZ537" s="204"/>
      <c r="LAA537" s="204"/>
      <c r="LAB537" s="204"/>
      <c r="LAC537" s="204"/>
      <c r="LAD537" s="204"/>
      <c r="LAE537" s="204"/>
      <c r="LAF537" s="204"/>
      <c r="LAG537" s="204"/>
      <c r="LAH537" s="204"/>
      <c r="LAI537" s="204"/>
      <c r="LAJ537" s="204"/>
      <c r="LAK537" s="204"/>
      <c r="LAL537" s="204"/>
      <c r="LAM537" s="204"/>
      <c r="LAN537" s="204"/>
      <c r="LAO537" s="204"/>
      <c r="LAP537" s="204"/>
      <c r="LAQ537" s="204"/>
      <c r="LAR537" s="204"/>
      <c r="LAS537" s="204"/>
      <c r="LAT537" s="204"/>
      <c r="LAU537" s="204"/>
      <c r="LAV537" s="204"/>
      <c r="LAW537" s="204"/>
      <c r="LAX537" s="204"/>
      <c r="LAY537" s="204"/>
      <c r="LAZ537" s="204"/>
      <c r="LBA537" s="204"/>
      <c r="LBB537" s="204"/>
      <c r="LBC537" s="204"/>
      <c r="LBD537" s="204"/>
      <c r="LBE537" s="204"/>
      <c r="LBF537" s="204"/>
      <c r="LBG537" s="204"/>
      <c r="LBH537" s="204"/>
      <c r="LBI537" s="204"/>
      <c r="LBJ537" s="204"/>
      <c r="LBK537" s="204"/>
      <c r="LBL537" s="204"/>
      <c r="LBM537" s="204"/>
      <c r="LBN537" s="204"/>
      <c r="LBO537" s="204"/>
      <c r="LBP537" s="204"/>
      <c r="LBQ537" s="204"/>
      <c r="LBR537" s="204"/>
      <c r="LBS537" s="204"/>
      <c r="LBT537" s="204"/>
      <c r="LBU537" s="204"/>
      <c r="LBV537" s="204"/>
      <c r="LBW537" s="204"/>
      <c r="LBX537" s="204"/>
      <c r="LBY537" s="204"/>
      <c r="LBZ537" s="204"/>
      <c r="LCA537" s="204"/>
      <c r="LCB537" s="204"/>
      <c r="LCC537" s="204"/>
      <c r="LCD537" s="204"/>
      <c r="LCE537" s="204"/>
      <c r="LCF537" s="204"/>
      <c r="LCG537" s="204"/>
      <c r="LCH537" s="204"/>
      <c r="LCI537" s="204"/>
      <c r="LCJ537" s="204"/>
      <c r="LCK537" s="204"/>
      <c r="LCL537" s="204"/>
      <c r="LCM537" s="204"/>
      <c r="LCN537" s="204"/>
      <c r="LCO537" s="204"/>
      <c r="LCP537" s="204"/>
      <c r="LCQ537" s="204"/>
      <c r="LCR537" s="204"/>
      <c r="LCS537" s="204"/>
      <c r="LCT537" s="204"/>
      <c r="LCU537" s="204"/>
      <c r="LCV537" s="204"/>
      <c r="LCW537" s="204"/>
      <c r="LCX537" s="204"/>
      <c r="LCY537" s="204"/>
      <c r="LCZ537" s="204"/>
      <c r="LDA537" s="204"/>
      <c r="LDB537" s="204"/>
      <c r="LDC537" s="204"/>
      <c r="LDD537" s="204"/>
      <c r="LDE537" s="204"/>
      <c r="LDF537" s="204"/>
      <c r="LDG537" s="204"/>
      <c r="LDH537" s="204"/>
      <c r="LDI537" s="204"/>
      <c r="LDJ537" s="204"/>
      <c r="LDK537" s="204"/>
      <c r="LDL537" s="204"/>
      <c r="LDM537" s="204"/>
      <c r="LDN537" s="204"/>
      <c r="LDO537" s="204"/>
      <c r="LDP537" s="204"/>
      <c r="LDQ537" s="204"/>
      <c r="LDR537" s="204"/>
      <c r="LDS537" s="204"/>
      <c r="LDT537" s="204"/>
      <c r="LDU537" s="204"/>
      <c r="LDV537" s="204"/>
      <c r="LDW537" s="204"/>
      <c r="LDX537" s="204"/>
      <c r="LDY537" s="204"/>
      <c r="LDZ537" s="204"/>
      <c r="LEA537" s="204"/>
      <c r="LEB537" s="204"/>
      <c r="LEC537" s="204"/>
      <c r="LED537" s="204"/>
      <c r="LEE537" s="204"/>
      <c r="LEF537" s="204"/>
      <c r="LEG537" s="204"/>
      <c r="LEH537" s="204"/>
      <c r="LEI537" s="204"/>
      <c r="LEJ537" s="204"/>
      <c r="LEK537" s="204"/>
      <c r="LEL537" s="204"/>
      <c r="LEM537" s="204"/>
      <c r="LEN537" s="204"/>
      <c r="LEO537" s="204"/>
      <c r="LEP537" s="204"/>
      <c r="LEQ537" s="204"/>
      <c r="LER537" s="204"/>
      <c r="LES537" s="204"/>
      <c r="LET537" s="204"/>
      <c r="LEU537" s="204"/>
      <c r="LEV537" s="204"/>
      <c r="LEW537" s="204"/>
      <c r="LEX537" s="204"/>
      <c r="LEY537" s="204"/>
      <c r="LEZ537" s="204"/>
      <c r="LFA537" s="204"/>
      <c r="LFB537" s="204"/>
      <c r="LFC537" s="204"/>
      <c r="LFD537" s="204"/>
      <c r="LFE537" s="204"/>
      <c r="LFF537" s="204"/>
      <c r="LFG537" s="204"/>
      <c r="LFH537" s="204"/>
      <c r="LFI537" s="204"/>
      <c r="LFJ537" s="204"/>
      <c r="LFK537" s="204"/>
      <c r="LFL537" s="204"/>
      <c r="LFM537" s="204"/>
      <c r="LFN537" s="204"/>
      <c r="LFO537" s="204"/>
      <c r="LFP537" s="204"/>
      <c r="LFQ537" s="204"/>
      <c r="LFR537" s="204"/>
      <c r="LFS537" s="204"/>
      <c r="LFT537" s="204"/>
      <c r="LFU537" s="204"/>
      <c r="LFV537" s="204"/>
      <c r="LFW537" s="204"/>
      <c r="LFX537" s="204"/>
      <c r="LFY537" s="204"/>
      <c r="LFZ537" s="204"/>
      <c r="LGA537" s="204"/>
      <c r="LGB537" s="204"/>
      <c r="LGC537" s="204"/>
      <c r="LGD537" s="204"/>
      <c r="LGE537" s="204"/>
      <c r="LGF537" s="204"/>
      <c r="LGG537" s="204"/>
      <c r="LGH537" s="204"/>
      <c r="LGI537" s="204"/>
      <c r="LGJ537" s="204"/>
      <c r="LGK537" s="204"/>
      <c r="LGL537" s="204"/>
      <c r="LGM537" s="204"/>
      <c r="LGN537" s="204"/>
      <c r="LGO537" s="204"/>
      <c r="LGP537" s="204"/>
      <c r="LGQ537" s="204"/>
      <c r="LGR537" s="204"/>
      <c r="LGS537" s="204"/>
      <c r="LGT537" s="204"/>
      <c r="LGU537" s="204"/>
      <c r="LGV537" s="204"/>
      <c r="LGW537" s="204"/>
      <c r="LGX537" s="204"/>
      <c r="LGY537" s="204"/>
      <c r="LGZ537" s="204"/>
      <c r="LHA537" s="204"/>
      <c r="LHB537" s="204"/>
      <c r="LHC537" s="204"/>
      <c r="LHD537" s="204"/>
      <c r="LHE537" s="204"/>
      <c r="LHF537" s="204"/>
      <c r="LHG537" s="204"/>
      <c r="LHH537" s="204"/>
      <c r="LHI537" s="204"/>
      <c r="LHJ537" s="204"/>
      <c r="LHK537" s="204"/>
      <c r="LHL537" s="204"/>
      <c r="LHM537" s="204"/>
      <c r="LHN537" s="204"/>
      <c r="LHO537" s="204"/>
      <c r="LHP537" s="204"/>
      <c r="LHQ537" s="204"/>
      <c r="LHR537" s="204"/>
      <c r="LHS537" s="204"/>
      <c r="LHT537" s="204"/>
      <c r="LHU537" s="204"/>
      <c r="LHV537" s="204"/>
      <c r="LHW537" s="204"/>
      <c r="LHX537" s="204"/>
      <c r="LHY537" s="204"/>
      <c r="LHZ537" s="204"/>
      <c r="LIA537" s="204"/>
      <c r="LIB537" s="204"/>
      <c r="LIC537" s="204"/>
      <c r="LID537" s="204"/>
      <c r="LIE537" s="204"/>
      <c r="LIF537" s="204"/>
      <c r="LIG537" s="204"/>
      <c r="LIH537" s="204"/>
      <c r="LII537" s="204"/>
      <c r="LIJ537" s="204"/>
      <c r="LIK537" s="204"/>
      <c r="LIL537" s="204"/>
      <c r="LIM537" s="204"/>
      <c r="LIN537" s="204"/>
      <c r="LIO537" s="204"/>
      <c r="LIP537" s="204"/>
      <c r="LIQ537" s="204"/>
      <c r="LIR537" s="204"/>
      <c r="LIS537" s="204"/>
      <c r="LIT537" s="204"/>
      <c r="LIU537" s="204"/>
      <c r="LIV537" s="204"/>
      <c r="LIW537" s="204"/>
      <c r="LIX537" s="204"/>
      <c r="LIY537" s="204"/>
      <c r="LIZ537" s="204"/>
      <c r="LJA537" s="204"/>
      <c r="LJB537" s="204"/>
      <c r="LJC537" s="204"/>
      <c r="LJD537" s="204"/>
      <c r="LJE537" s="204"/>
      <c r="LJF537" s="204"/>
      <c r="LJG537" s="204"/>
      <c r="LJH537" s="204"/>
      <c r="LJI537" s="204"/>
      <c r="LJJ537" s="204"/>
      <c r="LJK537" s="204"/>
      <c r="LJL537" s="204"/>
      <c r="LJM537" s="204"/>
      <c r="LJN537" s="204"/>
      <c r="LJO537" s="204"/>
      <c r="LJP537" s="204"/>
      <c r="LJQ537" s="204"/>
      <c r="LJR537" s="204"/>
      <c r="LJS537" s="204"/>
      <c r="LJT537" s="204"/>
      <c r="LJU537" s="204"/>
      <c r="LJV537" s="204"/>
      <c r="LJW537" s="204"/>
      <c r="LJX537" s="204"/>
      <c r="LJY537" s="204"/>
      <c r="LJZ537" s="204"/>
      <c r="LKA537" s="204"/>
      <c r="LKB537" s="204"/>
      <c r="LKC537" s="204"/>
      <c r="LKD537" s="204"/>
      <c r="LKE537" s="204"/>
      <c r="LKF537" s="204"/>
      <c r="LKG537" s="204"/>
      <c r="LKH537" s="204"/>
      <c r="LKI537" s="204"/>
      <c r="LKJ537" s="204"/>
      <c r="LKK537" s="204"/>
      <c r="LKL537" s="204"/>
      <c r="LKM537" s="204"/>
      <c r="LKN537" s="204"/>
      <c r="LKO537" s="204"/>
      <c r="LKP537" s="204"/>
      <c r="LKQ537" s="204"/>
      <c r="LKR537" s="204"/>
      <c r="LKS537" s="204"/>
      <c r="LKT537" s="204"/>
      <c r="LKU537" s="204"/>
      <c r="LKV537" s="204"/>
      <c r="LKW537" s="204"/>
      <c r="LKX537" s="204"/>
      <c r="LKY537" s="204"/>
      <c r="LKZ537" s="204"/>
      <c r="LLA537" s="204"/>
      <c r="LLB537" s="204"/>
      <c r="LLC537" s="204"/>
      <c r="LLD537" s="204"/>
      <c r="LLE537" s="204"/>
      <c r="LLF537" s="204"/>
      <c r="LLG537" s="204"/>
      <c r="LLH537" s="204"/>
      <c r="LLI537" s="204"/>
      <c r="LLJ537" s="204"/>
      <c r="LLK537" s="204"/>
      <c r="LLL537" s="204"/>
      <c r="LLM537" s="204"/>
      <c r="LLN537" s="204"/>
      <c r="LLO537" s="204"/>
      <c r="LLP537" s="204"/>
      <c r="LLQ537" s="204"/>
      <c r="LLR537" s="204"/>
      <c r="LLS537" s="204"/>
      <c r="LLT537" s="204"/>
      <c r="LLU537" s="204"/>
      <c r="LLV537" s="204"/>
      <c r="LLW537" s="204"/>
      <c r="LLX537" s="204"/>
      <c r="LLY537" s="204"/>
      <c r="LLZ537" s="204"/>
      <c r="LMA537" s="204"/>
      <c r="LMB537" s="204"/>
      <c r="LMC537" s="204"/>
      <c r="LMD537" s="204"/>
      <c r="LME537" s="204"/>
      <c r="LMF537" s="204"/>
      <c r="LMG537" s="204"/>
      <c r="LMH537" s="204"/>
      <c r="LMI537" s="204"/>
      <c r="LMJ537" s="204"/>
      <c r="LMK537" s="204"/>
      <c r="LML537" s="204"/>
      <c r="LMM537" s="204"/>
      <c r="LMN537" s="204"/>
      <c r="LMO537" s="204"/>
      <c r="LMP537" s="204"/>
      <c r="LMQ537" s="204"/>
      <c r="LMR537" s="204"/>
      <c r="LMS537" s="204"/>
      <c r="LMT537" s="204"/>
      <c r="LMU537" s="204"/>
      <c r="LMV537" s="204"/>
      <c r="LMW537" s="204"/>
      <c r="LMX537" s="204"/>
      <c r="LMY537" s="204"/>
      <c r="LMZ537" s="204"/>
      <c r="LNA537" s="204"/>
      <c r="LNB537" s="204"/>
      <c r="LNC537" s="204"/>
      <c r="LND537" s="204"/>
      <c r="LNE537" s="204"/>
      <c r="LNF537" s="204"/>
      <c r="LNG537" s="204"/>
      <c r="LNH537" s="204"/>
      <c r="LNI537" s="204"/>
      <c r="LNJ537" s="204"/>
      <c r="LNK537" s="204"/>
      <c r="LNL537" s="204"/>
      <c r="LNM537" s="204"/>
      <c r="LNN537" s="204"/>
      <c r="LNO537" s="204"/>
      <c r="LNP537" s="204"/>
      <c r="LNQ537" s="204"/>
      <c r="LNR537" s="204"/>
      <c r="LNS537" s="204"/>
      <c r="LNT537" s="204"/>
      <c r="LNU537" s="204"/>
      <c r="LNV537" s="204"/>
      <c r="LNW537" s="204"/>
      <c r="LNX537" s="204"/>
      <c r="LNY537" s="204"/>
      <c r="LNZ537" s="204"/>
      <c r="LOA537" s="204"/>
      <c r="LOB537" s="204"/>
      <c r="LOC537" s="204"/>
      <c r="LOD537" s="204"/>
      <c r="LOE537" s="204"/>
      <c r="LOF537" s="204"/>
      <c r="LOG537" s="204"/>
      <c r="LOH537" s="204"/>
      <c r="LOI537" s="204"/>
      <c r="LOJ537" s="204"/>
      <c r="LOK537" s="204"/>
      <c r="LOL537" s="204"/>
      <c r="LOM537" s="204"/>
      <c r="LON537" s="204"/>
      <c r="LOO537" s="204"/>
      <c r="LOP537" s="204"/>
      <c r="LOQ537" s="204"/>
      <c r="LOR537" s="204"/>
      <c r="LOS537" s="204"/>
      <c r="LOT537" s="204"/>
      <c r="LOU537" s="204"/>
      <c r="LOV537" s="204"/>
      <c r="LOW537" s="204"/>
      <c r="LOX537" s="204"/>
      <c r="LOY537" s="204"/>
      <c r="LOZ537" s="204"/>
      <c r="LPA537" s="204"/>
      <c r="LPB537" s="204"/>
      <c r="LPC537" s="204"/>
      <c r="LPD537" s="204"/>
      <c r="LPE537" s="204"/>
      <c r="LPF537" s="204"/>
      <c r="LPG537" s="204"/>
      <c r="LPH537" s="204"/>
      <c r="LPI537" s="204"/>
      <c r="LPJ537" s="204"/>
      <c r="LPK537" s="204"/>
      <c r="LPL537" s="204"/>
      <c r="LPM537" s="204"/>
      <c r="LPN537" s="204"/>
      <c r="LPO537" s="204"/>
      <c r="LPP537" s="204"/>
      <c r="LPQ537" s="204"/>
      <c r="LPR537" s="204"/>
      <c r="LPS537" s="204"/>
      <c r="LPT537" s="204"/>
      <c r="LPU537" s="204"/>
      <c r="LPV537" s="204"/>
      <c r="LPW537" s="204"/>
      <c r="LPX537" s="204"/>
      <c r="LPY537" s="204"/>
      <c r="LPZ537" s="204"/>
      <c r="LQA537" s="204"/>
      <c r="LQB537" s="204"/>
      <c r="LQC537" s="204"/>
      <c r="LQD537" s="204"/>
      <c r="LQE537" s="204"/>
      <c r="LQF537" s="204"/>
      <c r="LQG537" s="204"/>
      <c r="LQH537" s="204"/>
      <c r="LQI537" s="204"/>
      <c r="LQJ537" s="204"/>
      <c r="LQK537" s="204"/>
      <c r="LQL537" s="204"/>
      <c r="LQM537" s="204"/>
      <c r="LQN537" s="204"/>
      <c r="LQO537" s="204"/>
      <c r="LQP537" s="204"/>
      <c r="LQQ537" s="204"/>
      <c r="LQR537" s="204"/>
      <c r="LQS537" s="204"/>
      <c r="LQT537" s="204"/>
      <c r="LQU537" s="204"/>
      <c r="LQV537" s="204"/>
      <c r="LQW537" s="204"/>
      <c r="LQX537" s="204"/>
      <c r="LQY537" s="204"/>
      <c r="LQZ537" s="204"/>
      <c r="LRA537" s="204"/>
      <c r="LRB537" s="204"/>
      <c r="LRC537" s="204"/>
      <c r="LRD537" s="204"/>
      <c r="LRE537" s="204"/>
      <c r="LRF537" s="204"/>
      <c r="LRG537" s="204"/>
      <c r="LRH537" s="204"/>
      <c r="LRI537" s="204"/>
      <c r="LRJ537" s="204"/>
      <c r="LRK537" s="204"/>
      <c r="LRL537" s="204"/>
      <c r="LRM537" s="204"/>
      <c r="LRN537" s="204"/>
      <c r="LRO537" s="204"/>
      <c r="LRP537" s="204"/>
      <c r="LRQ537" s="204"/>
      <c r="LRR537" s="204"/>
      <c r="LRS537" s="204"/>
      <c r="LRT537" s="204"/>
      <c r="LRU537" s="204"/>
      <c r="LRV537" s="204"/>
      <c r="LRW537" s="204"/>
      <c r="LRX537" s="204"/>
      <c r="LRY537" s="204"/>
      <c r="LRZ537" s="204"/>
      <c r="LSA537" s="204"/>
      <c r="LSB537" s="204"/>
      <c r="LSC537" s="204"/>
      <c r="LSD537" s="204"/>
      <c r="LSE537" s="204"/>
      <c r="LSF537" s="204"/>
      <c r="LSG537" s="204"/>
      <c r="LSH537" s="204"/>
      <c r="LSI537" s="204"/>
      <c r="LSJ537" s="204"/>
      <c r="LSK537" s="204"/>
      <c r="LSL537" s="204"/>
      <c r="LSM537" s="204"/>
      <c r="LSN537" s="204"/>
      <c r="LSO537" s="204"/>
      <c r="LSP537" s="204"/>
      <c r="LSQ537" s="204"/>
      <c r="LSR537" s="204"/>
      <c r="LSS537" s="204"/>
      <c r="LST537" s="204"/>
      <c r="LSU537" s="204"/>
      <c r="LSV537" s="204"/>
      <c r="LSW537" s="204"/>
      <c r="LSX537" s="204"/>
      <c r="LSY537" s="204"/>
      <c r="LSZ537" s="204"/>
      <c r="LTA537" s="204"/>
      <c r="LTB537" s="204"/>
      <c r="LTC537" s="204"/>
      <c r="LTD537" s="204"/>
      <c r="LTE537" s="204"/>
      <c r="LTF537" s="204"/>
      <c r="LTG537" s="204"/>
      <c r="LTH537" s="204"/>
      <c r="LTI537" s="204"/>
      <c r="LTJ537" s="204"/>
      <c r="LTK537" s="204"/>
      <c r="LTL537" s="204"/>
      <c r="LTM537" s="204"/>
      <c r="LTN537" s="204"/>
      <c r="LTO537" s="204"/>
      <c r="LTP537" s="204"/>
      <c r="LTQ537" s="204"/>
      <c r="LTR537" s="204"/>
      <c r="LTS537" s="204"/>
      <c r="LTT537" s="204"/>
      <c r="LTU537" s="204"/>
      <c r="LTV537" s="204"/>
      <c r="LTW537" s="204"/>
      <c r="LTX537" s="204"/>
      <c r="LTY537" s="204"/>
      <c r="LTZ537" s="204"/>
      <c r="LUA537" s="204"/>
      <c r="LUB537" s="204"/>
      <c r="LUC537" s="204"/>
      <c r="LUD537" s="204"/>
      <c r="LUE537" s="204"/>
      <c r="LUF537" s="204"/>
      <c r="LUG537" s="204"/>
      <c r="LUH537" s="204"/>
      <c r="LUI537" s="204"/>
      <c r="LUJ537" s="204"/>
      <c r="LUK537" s="204"/>
      <c r="LUL537" s="204"/>
      <c r="LUM537" s="204"/>
      <c r="LUN537" s="204"/>
      <c r="LUO537" s="204"/>
      <c r="LUP537" s="204"/>
      <c r="LUQ537" s="204"/>
      <c r="LUR537" s="204"/>
      <c r="LUS537" s="204"/>
      <c r="LUT537" s="204"/>
      <c r="LUU537" s="204"/>
      <c r="LUV537" s="204"/>
      <c r="LUW537" s="204"/>
      <c r="LUX537" s="204"/>
      <c r="LUY537" s="204"/>
      <c r="LUZ537" s="204"/>
      <c r="LVA537" s="204"/>
      <c r="LVB537" s="204"/>
      <c r="LVC537" s="204"/>
      <c r="LVD537" s="204"/>
      <c r="LVE537" s="204"/>
      <c r="LVF537" s="204"/>
      <c r="LVG537" s="204"/>
      <c r="LVH537" s="204"/>
      <c r="LVI537" s="204"/>
      <c r="LVJ537" s="204"/>
      <c r="LVK537" s="204"/>
      <c r="LVL537" s="204"/>
      <c r="LVM537" s="204"/>
      <c r="LVN537" s="204"/>
      <c r="LVO537" s="204"/>
      <c r="LVP537" s="204"/>
      <c r="LVQ537" s="204"/>
      <c r="LVR537" s="204"/>
      <c r="LVS537" s="204"/>
      <c r="LVT537" s="204"/>
      <c r="LVU537" s="204"/>
      <c r="LVV537" s="204"/>
      <c r="LVW537" s="204"/>
      <c r="LVX537" s="204"/>
      <c r="LVY537" s="204"/>
      <c r="LVZ537" s="204"/>
      <c r="LWA537" s="204"/>
      <c r="LWB537" s="204"/>
      <c r="LWC537" s="204"/>
      <c r="LWD537" s="204"/>
      <c r="LWE537" s="204"/>
      <c r="LWF537" s="204"/>
      <c r="LWG537" s="204"/>
      <c r="LWH537" s="204"/>
      <c r="LWI537" s="204"/>
      <c r="LWJ537" s="204"/>
      <c r="LWK537" s="204"/>
      <c r="LWL537" s="204"/>
      <c r="LWM537" s="204"/>
      <c r="LWN537" s="204"/>
      <c r="LWO537" s="204"/>
      <c r="LWP537" s="204"/>
      <c r="LWQ537" s="204"/>
      <c r="LWR537" s="204"/>
      <c r="LWS537" s="204"/>
      <c r="LWT537" s="204"/>
      <c r="LWU537" s="204"/>
      <c r="LWV537" s="204"/>
      <c r="LWW537" s="204"/>
      <c r="LWX537" s="204"/>
      <c r="LWY537" s="204"/>
      <c r="LWZ537" s="204"/>
      <c r="LXA537" s="204"/>
      <c r="LXB537" s="204"/>
      <c r="LXC537" s="204"/>
      <c r="LXD537" s="204"/>
      <c r="LXE537" s="204"/>
      <c r="LXF537" s="204"/>
      <c r="LXG537" s="204"/>
      <c r="LXH537" s="204"/>
      <c r="LXI537" s="204"/>
      <c r="LXJ537" s="204"/>
      <c r="LXK537" s="204"/>
      <c r="LXL537" s="204"/>
      <c r="LXM537" s="204"/>
      <c r="LXN537" s="204"/>
      <c r="LXO537" s="204"/>
      <c r="LXP537" s="204"/>
      <c r="LXQ537" s="204"/>
      <c r="LXR537" s="204"/>
      <c r="LXS537" s="204"/>
      <c r="LXT537" s="204"/>
      <c r="LXU537" s="204"/>
      <c r="LXV537" s="204"/>
      <c r="LXW537" s="204"/>
      <c r="LXX537" s="204"/>
      <c r="LXY537" s="204"/>
      <c r="LXZ537" s="204"/>
      <c r="LYA537" s="204"/>
      <c r="LYB537" s="204"/>
      <c r="LYC537" s="204"/>
      <c r="LYD537" s="204"/>
      <c r="LYE537" s="204"/>
      <c r="LYF537" s="204"/>
      <c r="LYG537" s="204"/>
      <c r="LYH537" s="204"/>
      <c r="LYI537" s="204"/>
      <c r="LYJ537" s="204"/>
      <c r="LYK537" s="204"/>
      <c r="LYL537" s="204"/>
      <c r="LYM537" s="204"/>
      <c r="LYN537" s="204"/>
      <c r="LYO537" s="204"/>
      <c r="LYP537" s="204"/>
      <c r="LYQ537" s="204"/>
      <c r="LYR537" s="204"/>
      <c r="LYS537" s="204"/>
      <c r="LYT537" s="204"/>
      <c r="LYU537" s="204"/>
      <c r="LYV537" s="204"/>
      <c r="LYW537" s="204"/>
      <c r="LYX537" s="204"/>
      <c r="LYY537" s="204"/>
      <c r="LYZ537" s="204"/>
      <c r="LZA537" s="204"/>
      <c r="LZB537" s="204"/>
      <c r="LZC537" s="204"/>
      <c r="LZD537" s="204"/>
      <c r="LZE537" s="204"/>
      <c r="LZF537" s="204"/>
      <c r="LZG537" s="204"/>
      <c r="LZH537" s="204"/>
      <c r="LZI537" s="204"/>
      <c r="LZJ537" s="204"/>
      <c r="LZK537" s="204"/>
      <c r="LZL537" s="204"/>
      <c r="LZM537" s="204"/>
      <c r="LZN537" s="204"/>
      <c r="LZO537" s="204"/>
      <c r="LZP537" s="204"/>
      <c r="LZQ537" s="204"/>
      <c r="LZR537" s="204"/>
      <c r="LZS537" s="204"/>
      <c r="LZT537" s="204"/>
      <c r="LZU537" s="204"/>
      <c r="LZV537" s="204"/>
      <c r="LZW537" s="204"/>
      <c r="LZX537" s="204"/>
      <c r="LZY537" s="204"/>
      <c r="LZZ537" s="204"/>
      <c r="MAA537" s="204"/>
      <c r="MAB537" s="204"/>
      <c r="MAC537" s="204"/>
      <c r="MAD537" s="204"/>
      <c r="MAE537" s="204"/>
      <c r="MAF537" s="204"/>
      <c r="MAG537" s="204"/>
      <c r="MAH537" s="204"/>
      <c r="MAI537" s="204"/>
      <c r="MAJ537" s="204"/>
      <c r="MAK537" s="204"/>
      <c r="MAL537" s="204"/>
      <c r="MAM537" s="204"/>
      <c r="MAN537" s="204"/>
      <c r="MAO537" s="204"/>
      <c r="MAP537" s="204"/>
      <c r="MAQ537" s="204"/>
      <c r="MAR537" s="204"/>
      <c r="MAS537" s="204"/>
      <c r="MAT537" s="204"/>
      <c r="MAU537" s="204"/>
      <c r="MAV537" s="204"/>
      <c r="MAW537" s="204"/>
      <c r="MAX537" s="204"/>
      <c r="MAY537" s="204"/>
      <c r="MAZ537" s="204"/>
      <c r="MBA537" s="204"/>
      <c r="MBB537" s="204"/>
      <c r="MBC537" s="204"/>
      <c r="MBD537" s="204"/>
      <c r="MBE537" s="204"/>
      <c r="MBF537" s="204"/>
      <c r="MBG537" s="204"/>
      <c r="MBH537" s="204"/>
      <c r="MBI537" s="204"/>
      <c r="MBJ537" s="204"/>
      <c r="MBK537" s="204"/>
      <c r="MBL537" s="204"/>
      <c r="MBM537" s="204"/>
      <c r="MBN537" s="204"/>
      <c r="MBO537" s="204"/>
      <c r="MBP537" s="204"/>
      <c r="MBQ537" s="204"/>
      <c r="MBR537" s="204"/>
      <c r="MBS537" s="204"/>
      <c r="MBT537" s="204"/>
      <c r="MBU537" s="204"/>
      <c r="MBV537" s="204"/>
      <c r="MBW537" s="204"/>
      <c r="MBX537" s="204"/>
      <c r="MBY537" s="204"/>
      <c r="MBZ537" s="204"/>
      <c r="MCA537" s="204"/>
      <c r="MCB537" s="204"/>
      <c r="MCC537" s="204"/>
      <c r="MCD537" s="204"/>
      <c r="MCE537" s="204"/>
      <c r="MCF537" s="204"/>
      <c r="MCG537" s="204"/>
      <c r="MCH537" s="204"/>
      <c r="MCI537" s="204"/>
      <c r="MCJ537" s="204"/>
      <c r="MCK537" s="204"/>
      <c r="MCL537" s="204"/>
      <c r="MCM537" s="204"/>
      <c r="MCN537" s="204"/>
      <c r="MCO537" s="204"/>
      <c r="MCP537" s="204"/>
      <c r="MCQ537" s="204"/>
      <c r="MCR537" s="204"/>
      <c r="MCS537" s="204"/>
      <c r="MCT537" s="204"/>
      <c r="MCU537" s="204"/>
      <c r="MCV537" s="204"/>
      <c r="MCW537" s="204"/>
      <c r="MCX537" s="204"/>
      <c r="MCY537" s="204"/>
      <c r="MCZ537" s="204"/>
      <c r="MDA537" s="204"/>
      <c r="MDB537" s="204"/>
      <c r="MDC537" s="204"/>
      <c r="MDD537" s="204"/>
      <c r="MDE537" s="204"/>
      <c r="MDF537" s="204"/>
      <c r="MDG537" s="204"/>
      <c r="MDH537" s="204"/>
      <c r="MDI537" s="204"/>
      <c r="MDJ537" s="204"/>
      <c r="MDK537" s="204"/>
      <c r="MDL537" s="204"/>
      <c r="MDM537" s="204"/>
      <c r="MDN537" s="204"/>
      <c r="MDO537" s="204"/>
      <c r="MDP537" s="204"/>
      <c r="MDQ537" s="204"/>
      <c r="MDR537" s="204"/>
      <c r="MDS537" s="204"/>
      <c r="MDT537" s="204"/>
      <c r="MDU537" s="204"/>
      <c r="MDV537" s="204"/>
      <c r="MDW537" s="204"/>
      <c r="MDX537" s="204"/>
      <c r="MDY537" s="204"/>
      <c r="MDZ537" s="204"/>
      <c r="MEA537" s="204"/>
      <c r="MEB537" s="204"/>
      <c r="MEC537" s="204"/>
      <c r="MED537" s="204"/>
      <c r="MEE537" s="204"/>
      <c r="MEF537" s="204"/>
      <c r="MEG537" s="204"/>
      <c r="MEH537" s="204"/>
      <c r="MEI537" s="204"/>
      <c r="MEJ537" s="204"/>
      <c r="MEK537" s="204"/>
      <c r="MEL537" s="204"/>
      <c r="MEM537" s="204"/>
      <c r="MEN537" s="204"/>
      <c r="MEO537" s="204"/>
      <c r="MEP537" s="204"/>
      <c r="MEQ537" s="204"/>
      <c r="MER537" s="204"/>
      <c r="MES537" s="204"/>
      <c r="MET537" s="204"/>
      <c r="MEU537" s="204"/>
      <c r="MEV537" s="204"/>
      <c r="MEW537" s="204"/>
      <c r="MEX537" s="204"/>
      <c r="MEY537" s="204"/>
      <c r="MEZ537" s="204"/>
      <c r="MFA537" s="204"/>
      <c r="MFB537" s="204"/>
      <c r="MFC537" s="204"/>
      <c r="MFD537" s="204"/>
      <c r="MFE537" s="204"/>
      <c r="MFF537" s="204"/>
      <c r="MFG537" s="204"/>
      <c r="MFH537" s="204"/>
      <c r="MFI537" s="204"/>
      <c r="MFJ537" s="204"/>
      <c r="MFK537" s="204"/>
      <c r="MFL537" s="204"/>
      <c r="MFM537" s="204"/>
      <c r="MFN537" s="204"/>
      <c r="MFO537" s="204"/>
      <c r="MFP537" s="204"/>
      <c r="MFQ537" s="204"/>
      <c r="MFR537" s="204"/>
      <c r="MFS537" s="204"/>
      <c r="MFT537" s="204"/>
      <c r="MFU537" s="204"/>
      <c r="MFV537" s="204"/>
      <c r="MFW537" s="204"/>
      <c r="MFX537" s="204"/>
      <c r="MFY537" s="204"/>
      <c r="MFZ537" s="204"/>
      <c r="MGA537" s="204"/>
      <c r="MGB537" s="204"/>
      <c r="MGC537" s="204"/>
      <c r="MGD537" s="204"/>
      <c r="MGE537" s="204"/>
      <c r="MGF537" s="204"/>
      <c r="MGG537" s="204"/>
      <c r="MGH537" s="204"/>
      <c r="MGI537" s="204"/>
      <c r="MGJ537" s="204"/>
      <c r="MGK537" s="204"/>
      <c r="MGL537" s="204"/>
      <c r="MGM537" s="204"/>
      <c r="MGN537" s="204"/>
      <c r="MGO537" s="204"/>
      <c r="MGP537" s="204"/>
      <c r="MGQ537" s="204"/>
      <c r="MGR537" s="204"/>
      <c r="MGS537" s="204"/>
      <c r="MGT537" s="204"/>
      <c r="MGU537" s="204"/>
      <c r="MGV537" s="204"/>
      <c r="MGW537" s="204"/>
      <c r="MGX537" s="204"/>
      <c r="MGY537" s="204"/>
      <c r="MGZ537" s="204"/>
      <c r="MHA537" s="204"/>
      <c r="MHB537" s="204"/>
      <c r="MHC537" s="204"/>
      <c r="MHD537" s="204"/>
      <c r="MHE537" s="204"/>
      <c r="MHF537" s="204"/>
      <c r="MHG537" s="204"/>
      <c r="MHH537" s="204"/>
      <c r="MHI537" s="204"/>
      <c r="MHJ537" s="204"/>
      <c r="MHK537" s="204"/>
      <c r="MHL537" s="204"/>
      <c r="MHM537" s="204"/>
      <c r="MHN537" s="204"/>
      <c r="MHO537" s="204"/>
      <c r="MHP537" s="204"/>
      <c r="MHQ537" s="204"/>
      <c r="MHR537" s="204"/>
      <c r="MHS537" s="204"/>
      <c r="MHT537" s="204"/>
      <c r="MHU537" s="204"/>
      <c r="MHV537" s="204"/>
      <c r="MHW537" s="204"/>
      <c r="MHX537" s="204"/>
      <c r="MHY537" s="204"/>
      <c r="MHZ537" s="204"/>
      <c r="MIA537" s="204"/>
      <c r="MIB537" s="204"/>
      <c r="MIC537" s="204"/>
      <c r="MID537" s="204"/>
      <c r="MIE537" s="204"/>
      <c r="MIF537" s="204"/>
      <c r="MIG537" s="204"/>
      <c r="MIH537" s="204"/>
      <c r="MII537" s="204"/>
      <c r="MIJ537" s="204"/>
      <c r="MIK537" s="204"/>
      <c r="MIL537" s="204"/>
      <c r="MIM537" s="204"/>
      <c r="MIN537" s="204"/>
      <c r="MIO537" s="204"/>
      <c r="MIP537" s="204"/>
      <c r="MIQ537" s="204"/>
      <c r="MIR537" s="204"/>
      <c r="MIS537" s="204"/>
      <c r="MIT537" s="204"/>
      <c r="MIU537" s="204"/>
      <c r="MIV537" s="204"/>
      <c r="MIW537" s="204"/>
      <c r="MIX537" s="204"/>
      <c r="MIY537" s="204"/>
      <c r="MIZ537" s="204"/>
      <c r="MJA537" s="204"/>
      <c r="MJB537" s="204"/>
      <c r="MJC537" s="204"/>
      <c r="MJD537" s="204"/>
      <c r="MJE537" s="204"/>
      <c r="MJF537" s="204"/>
      <c r="MJG537" s="204"/>
      <c r="MJH537" s="204"/>
      <c r="MJI537" s="204"/>
      <c r="MJJ537" s="204"/>
      <c r="MJK537" s="204"/>
      <c r="MJL537" s="204"/>
      <c r="MJM537" s="204"/>
      <c r="MJN537" s="204"/>
      <c r="MJO537" s="204"/>
      <c r="MJP537" s="204"/>
      <c r="MJQ537" s="204"/>
      <c r="MJR537" s="204"/>
      <c r="MJS537" s="204"/>
      <c r="MJT537" s="204"/>
      <c r="MJU537" s="204"/>
      <c r="MJV537" s="204"/>
      <c r="MJW537" s="204"/>
      <c r="MJX537" s="204"/>
      <c r="MJY537" s="204"/>
      <c r="MJZ537" s="204"/>
      <c r="MKA537" s="204"/>
      <c r="MKB537" s="204"/>
      <c r="MKC537" s="204"/>
      <c r="MKD537" s="204"/>
      <c r="MKE537" s="204"/>
      <c r="MKF537" s="204"/>
      <c r="MKG537" s="204"/>
      <c r="MKH537" s="204"/>
      <c r="MKI537" s="204"/>
      <c r="MKJ537" s="204"/>
      <c r="MKK537" s="204"/>
      <c r="MKL537" s="204"/>
      <c r="MKM537" s="204"/>
      <c r="MKN537" s="204"/>
      <c r="MKO537" s="204"/>
      <c r="MKP537" s="204"/>
      <c r="MKQ537" s="204"/>
      <c r="MKR537" s="204"/>
      <c r="MKS537" s="204"/>
      <c r="MKT537" s="204"/>
      <c r="MKU537" s="204"/>
      <c r="MKV537" s="204"/>
      <c r="MKW537" s="204"/>
      <c r="MKX537" s="204"/>
      <c r="MKY537" s="204"/>
      <c r="MKZ537" s="204"/>
      <c r="MLA537" s="204"/>
      <c r="MLB537" s="204"/>
      <c r="MLC537" s="204"/>
      <c r="MLD537" s="204"/>
      <c r="MLE537" s="204"/>
      <c r="MLF537" s="204"/>
      <c r="MLG537" s="204"/>
      <c r="MLH537" s="204"/>
      <c r="MLI537" s="204"/>
      <c r="MLJ537" s="204"/>
      <c r="MLK537" s="204"/>
      <c r="MLL537" s="204"/>
      <c r="MLM537" s="204"/>
      <c r="MLN537" s="204"/>
      <c r="MLO537" s="204"/>
      <c r="MLP537" s="204"/>
      <c r="MLQ537" s="204"/>
      <c r="MLR537" s="204"/>
      <c r="MLS537" s="204"/>
      <c r="MLT537" s="204"/>
      <c r="MLU537" s="204"/>
      <c r="MLV537" s="204"/>
      <c r="MLW537" s="204"/>
      <c r="MLX537" s="204"/>
      <c r="MLY537" s="204"/>
      <c r="MLZ537" s="204"/>
      <c r="MMA537" s="204"/>
      <c r="MMB537" s="204"/>
      <c r="MMC537" s="204"/>
      <c r="MMD537" s="204"/>
      <c r="MME537" s="204"/>
      <c r="MMF537" s="204"/>
      <c r="MMG537" s="204"/>
      <c r="MMH537" s="204"/>
      <c r="MMI537" s="204"/>
      <c r="MMJ537" s="204"/>
      <c r="MMK537" s="204"/>
      <c r="MML537" s="204"/>
      <c r="MMM537" s="204"/>
      <c r="MMN537" s="204"/>
      <c r="MMO537" s="204"/>
      <c r="MMP537" s="204"/>
      <c r="MMQ537" s="204"/>
      <c r="MMR537" s="204"/>
      <c r="MMS537" s="204"/>
      <c r="MMT537" s="204"/>
      <c r="MMU537" s="204"/>
      <c r="MMV537" s="204"/>
      <c r="MMW537" s="204"/>
      <c r="MMX537" s="204"/>
      <c r="MMY537" s="204"/>
      <c r="MMZ537" s="204"/>
      <c r="MNA537" s="204"/>
      <c r="MNB537" s="204"/>
      <c r="MNC537" s="204"/>
      <c r="MND537" s="204"/>
      <c r="MNE537" s="204"/>
      <c r="MNF537" s="204"/>
      <c r="MNG537" s="204"/>
      <c r="MNH537" s="204"/>
      <c r="MNI537" s="204"/>
      <c r="MNJ537" s="204"/>
      <c r="MNK537" s="204"/>
      <c r="MNL537" s="204"/>
      <c r="MNM537" s="204"/>
      <c r="MNN537" s="204"/>
      <c r="MNO537" s="204"/>
      <c r="MNP537" s="204"/>
      <c r="MNQ537" s="204"/>
      <c r="MNR537" s="204"/>
      <c r="MNS537" s="204"/>
      <c r="MNT537" s="204"/>
      <c r="MNU537" s="204"/>
      <c r="MNV537" s="204"/>
      <c r="MNW537" s="204"/>
      <c r="MNX537" s="204"/>
      <c r="MNY537" s="204"/>
      <c r="MNZ537" s="204"/>
      <c r="MOA537" s="204"/>
      <c r="MOB537" s="204"/>
      <c r="MOC537" s="204"/>
      <c r="MOD537" s="204"/>
      <c r="MOE537" s="204"/>
      <c r="MOF537" s="204"/>
      <c r="MOG537" s="204"/>
      <c r="MOH537" s="204"/>
      <c r="MOI537" s="204"/>
      <c r="MOJ537" s="204"/>
      <c r="MOK537" s="204"/>
      <c r="MOL537" s="204"/>
      <c r="MOM537" s="204"/>
      <c r="MON537" s="204"/>
      <c r="MOO537" s="204"/>
      <c r="MOP537" s="204"/>
      <c r="MOQ537" s="204"/>
      <c r="MOR537" s="204"/>
      <c r="MOS537" s="204"/>
      <c r="MOT537" s="204"/>
      <c r="MOU537" s="204"/>
      <c r="MOV537" s="204"/>
      <c r="MOW537" s="204"/>
      <c r="MOX537" s="204"/>
      <c r="MOY537" s="204"/>
      <c r="MOZ537" s="204"/>
      <c r="MPA537" s="204"/>
      <c r="MPB537" s="204"/>
      <c r="MPC537" s="204"/>
      <c r="MPD537" s="204"/>
      <c r="MPE537" s="204"/>
      <c r="MPF537" s="204"/>
      <c r="MPG537" s="204"/>
      <c r="MPH537" s="204"/>
      <c r="MPI537" s="204"/>
      <c r="MPJ537" s="204"/>
      <c r="MPK537" s="204"/>
      <c r="MPL537" s="204"/>
      <c r="MPM537" s="204"/>
      <c r="MPN537" s="204"/>
      <c r="MPO537" s="204"/>
      <c r="MPP537" s="204"/>
      <c r="MPQ537" s="204"/>
      <c r="MPR537" s="204"/>
      <c r="MPS537" s="204"/>
      <c r="MPT537" s="204"/>
      <c r="MPU537" s="204"/>
      <c r="MPV537" s="204"/>
      <c r="MPW537" s="204"/>
      <c r="MPX537" s="204"/>
      <c r="MPY537" s="204"/>
      <c r="MPZ537" s="204"/>
      <c r="MQA537" s="204"/>
      <c r="MQB537" s="204"/>
      <c r="MQC537" s="204"/>
      <c r="MQD537" s="204"/>
      <c r="MQE537" s="204"/>
      <c r="MQF537" s="204"/>
      <c r="MQG537" s="204"/>
      <c r="MQH537" s="204"/>
      <c r="MQI537" s="204"/>
      <c r="MQJ537" s="204"/>
      <c r="MQK537" s="204"/>
      <c r="MQL537" s="204"/>
      <c r="MQM537" s="204"/>
      <c r="MQN537" s="204"/>
      <c r="MQO537" s="204"/>
      <c r="MQP537" s="204"/>
      <c r="MQQ537" s="204"/>
      <c r="MQR537" s="204"/>
      <c r="MQS537" s="204"/>
      <c r="MQT537" s="204"/>
      <c r="MQU537" s="204"/>
      <c r="MQV537" s="204"/>
      <c r="MQW537" s="204"/>
      <c r="MQX537" s="204"/>
      <c r="MQY537" s="204"/>
      <c r="MQZ537" s="204"/>
      <c r="MRA537" s="204"/>
      <c r="MRB537" s="204"/>
      <c r="MRC537" s="204"/>
      <c r="MRD537" s="204"/>
      <c r="MRE537" s="204"/>
      <c r="MRF537" s="204"/>
      <c r="MRG537" s="204"/>
      <c r="MRH537" s="204"/>
      <c r="MRI537" s="204"/>
      <c r="MRJ537" s="204"/>
      <c r="MRK537" s="204"/>
      <c r="MRL537" s="204"/>
      <c r="MRM537" s="204"/>
      <c r="MRN537" s="204"/>
      <c r="MRO537" s="204"/>
      <c r="MRP537" s="204"/>
      <c r="MRQ537" s="204"/>
      <c r="MRR537" s="204"/>
      <c r="MRS537" s="204"/>
      <c r="MRT537" s="204"/>
      <c r="MRU537" s="204"/>
      <c r="MRV537" s="204"/>
      <c r="MRW537" s="204"/>
      <c r="MRX537" s="204"/>
      <c r="MRY537" s="204"/>
      <c r="MRZ537" s="204"/>
      <c r="MSA537" s="204"/>
      <c r="MSB537" s="204"/>
      <c r="MSC537" s="204"/>
      <c r="MSD537" s="204"/>
      <c r="MSE537" s="204"/>
      <c r="MSF537" s="204"/>
      <c r="MSG537" s="204"/>
      <c r="MSH537" s="204"/>
      <c r="MSI537" s="204"/>
      <c r="MSJ537" s="204"/>
      <c r="MSK537" s="204"/>
      <c r="MSL537" s="204"/>
      <c r="MSM537" s="204"/>
      <c r="MSN537" s="204"/>
      <c r="MSO537" s="204"/>
      <c r="MSP537" s="204"/>
      <c r="MSQ537" s="204"/>
      <c r="MSR537" s="204"/>
      <c r="MSS537" s="204"/>
      <c r="MST537" s="204"/>
      <c r="MSU537" s="204"/>
      <c r="MSV537" s="204"/>
      <c r="MSW537" s="204"/>
      <c r="MSX537" s="204"/>
      <c r="MSY537" s="204"/>
      <c r="MSZ537" s="204"/>
      <c r="MTA537" s="204"/>
      <c r="MTB537" s="204"/>
      <c r="MTC537" s="204"/>
      <c r="MTD537" s="204"/>
      <c r="MTE537" s="204"/>
      <c r="MTF537" s="204"/>
      <c r="MTG537" s="204"/>
      <c r="MTH537" s="204"/>
      <c r="MTI537" s="204"/>
      <c r="MTJ537" s="204"/>
      <c r="MTK537" s="204"/>
      <c r="MTL537" s="204"/>
      <c r="MTM537" s="204"/>
      <c r="MTN537" s="204"/>
      <c r="MTO537" s="204"/>
      <c r="MTP537" s="204"/>
      <c r="MTQ537" s="204"/>
      <c r="MTR537" s="204"/>
      <c r="MTS537" s="204"/>
      <c r="MTT537" s="204"/>
      <c r="MTU537" s="204"/>
      <c r="MTV537" s="204"/>
      <c r="MTW537" s="204"/>
      <c r="MTX537" s="204"/>
      <c r="MTY537" s="204"/>
      <c r="MTZ537" s="204"/>
      <c r="MUA537" s="204"/>
      <c r="MUB537" s="204"/>
      <c r="MUC537" s="204"/>
      <c r="MUD537" s="204"/>
      <c r="MUE537" s="204"/>
      <c r="MUF537" s="204"/>
      <c r="MUG537" s="204"/>
      <c r="MUH537" s="204"/>
      <c r="MUI537" s="204"/>
      <c r="MUJ537" s="204"/>
      <c r="MUK537" s="204"/>
      <c r="MUL537" s="204"/>
      <c r="MUM537" s="204"/>
      <c r="MUN537" s="204"/>
      <c r="MUO537" s="204"/>
      <c r="MUP537" s="204"/>
      <c r="MUQ537" s="204"/>
      <c r="MUR537" s="204"/>
      <c r="MUS537" s="204"/>
      <c r="MUT537" s="204"/>
      <c r="MUU537" s="204"/>
      <c r="MUV537" s="204"/>
      <c r="MUW537" s="204"/>
      <c r="MUX537" s="204"/>
      <c r="MUY537" s="204"/>
      <c r="MUZ537" s="204"/>
      <c r="MVA537" s="204"/>
      <c r="MVB537" s="204"/>
      <c r="MVC537" s="204"/>
      <c r="MVD537" s="204"/>
      <c r="MVE537" s="204"/>
      <c r="MVF537" s="204"/>
      <c r="MVG537" s="204"/>
      <c r="MVH537" s="204"/>
      <c r="MVI537" s="204"/>
      <c r="MVJ537" s="204"/>
      <c r="MVK537" s="204"/>
      <c r="MVL537" s="204"/>
      <c r="MVM537" s="204"/>
      <c r="MVN537" s="204"/>
      <c r="MVO537" s="204"/>
      <c r="MVP537" s="204"/>
      <c r="MVQ537" s="204"/>
      <c r="MVR537" s="204"/>
      <c r="MVS537" s="204"/>
      <c r="MVT537" s="204"/>
      <c r="MVU537" s="204"/>
      <c r="MVV537" s="204"/>
      <c r="MVW537" s="204"/>
      <c r="MVX537" s="204"/>
      <c r="MVY537" s="204"/>
      <c r="MVZ537" s="204"/>
      <c r="MWA537" s="204"/>
      <c r="MWB537" s="204"/>
      <c r="MWC537" s="204"/>
      <c r="MWD537" s="204"/>
      <c r="MWE537" s="204"/>
      <c r="MWF537" s="204"/>
      <c r="MWG537" s="204"/>
      <c r="MWH537" s="204"/>
      <c r="MWI537" s="204"/>
      <c r="MWJ537" s="204"/>
      <c r="MWK537" s="204"/>
      <c r="MWL537" s="204"/>
      <c r="MWM537" s="204"/>
      <c r="MWN537" s="204"/>
      <c r="MWO537" s="204"/>
      <c r="MWP537" s="204"/>
      <c r="MWQ537" s="204"/>
      <c r="MWR537" s="204"/>
      <c r="MWS537" s="204"/>
      <c r="MWT537" s="204"/>
      <c r="MWU537" s="204"/>
      <c r="MWV537" s="204"/>
      <c r="MWW537" s="204"/>
      <c r="MWX537" s="204"/>
      <c r="MWY537" s="204"/>
      <c r="MWZ537" s="204"/>
      <c r="MXA537" s="204"/>
      <c r="MXB537" s="204"/>
      <c r="MXC537" s="204"/>
      <c r="MXD537" s="204"/>
      <c r="MXE537" s="204"/>
      <c r="MXF537" s="204"/>
      <c r="MXG537" s="204"/>
      <c r="MXH537" s="204"/>
      <c r="MXI537" s="204"/>
      <c r="MXJ537" s="204"/>
      <c r="MXK537" s="204"/>
      <c r="MXL537" s="204"/>
      <c r="MXM537" s="204"/>
      <c r="MXN537" s="204"/>
      <c r="MXO537" s="204"/>
      <c r="MXP537" s="204"/>
      <c r="MXQ537" s="204"/>
      <c r="MXR537" s="204"/>
      <c r="MXS537" s="204"/>
      <c r="MXT537" s="204"/>
      <c r="MXU537" s="204"/>
      <c r="MXV537" s="204"/>
      <c r="MXW537" s="204"/>
      <c r="MXX537" s="204"/>
      <c r="MXY537" s="204"/>
      <c r="MXZ537" s="204"/>
      <c r="MYA537" s="204"/>
      <c r="MYB537" s="204"/>
      <c r="MYC537" s="204"/>
      <c r="MYD537" s="204"/>
      <c r="MYE537" s="204"/>
      <c r="MYF537" s="204"/>
      <c r="MYG537" s="204"/>
      <c r="MYH537" s="204"/>
      <c r="MYI537" s="204"/>
      <c r="MYJ537" s="204"/>
      <c r="MYK537" s="204"/>
      <c r="MYL537" s="204"/>
      <c r="MYM537" s="204"/>
      <c r="MYN537" s="204"/>
      <c r="MYO537" s="204"/>
      <c r="MYP537" s="204"/>
      <c r="MYQ537" s="204"/>
      <c r="MYR537" s="204"/>
      <c r="MYS537" s="204"/>
      <c r="MYT537" s="204"/>
      <c r="MYU537" s="204"/>
      <c r="MYV537" s="204"/>
      <c r="MYW537" s="204"/>
      <c r="MYX537" s="204"/>
      <c r="MYY537" s="204"/>
      <c r="MYZ537" s="204"/>
      <c r="MZA537" s="204"/>
      <c r="MZB537" s="204"/>
      <c r="MZC537" s="204"/>
      <c r="MZD537" s="204"/>
      <c r="MZE537" s="204"/>
      <c r="MZF537" s="204"/>
      <c r="MZG537" s="204"/>
      <c r="MZH537" s="204"/>
      <c r="MZI537" s="204"/>
      <c r="MZJ537" s="204"/>
      <c r="MZK537" s="204"/>
      <c r="MZL537" s="204"/>
      <c r="MZM537" s="204"/>
      <c r="MZN537" s="204"/>
      <c r="MZO537" s="204"/>
      <c r="MZP537" s="204"/>
      <c r="MZQ537" s="204"/>
      <c r="MZR537" s="204"/>
      <c r="MZS537" s="204"/>
      <c r="MZT537" s="204"/>
      <c r="MZU537" s="204"/>
      <c r="MZV537" s="204"/>
      <c r="MZW537" s="204"/>
      <c r="MZX537" s="204"/>
      <c r="MZY537" s="204"/>
      <c r="MZZ537" s="204"/>
      <c r="NAA537" s="204"/>
      <c r="NAB537" s="204"/>
      <c r="NAC537" s="204"/>
      <c r="NAD537" s="204"/>
      <c r="NAE537" s="204"/>
      <c r="NAF537" s="204"/>
      <c r="NAG537" s="204"/>
      <c r="NAH537" s="204"/>
      <c r="NAI537" s="204"/>
      <c r="NAJ537" s="204"/>
      <c r="NAK537" s="204"/>
      <c r="NAL537" s="204"/>
      <c r="NAM537" s="204"/>
      <c r="NAN537" s="204"/>
      <c r="NAO537" s="204"/>
      <c r="NAP537" s="204"/>
      <c r="NAQ537" s="204"/>
      <c r="NAR537" s="204"/>
      <c r="NAS537" s="204"/>
      <c r="NAT537" s="204"/>
      <c r="NAU537" s="204"/>
      <c r="NAV537" s="204"/>
      <c r="NAW537" s="204"/>
      <c r="NAX537" s="204"/>
      <c r="NAY537" s="204"/>
      <c r="NAZ537" s="204"/>
      <c r="NBA537" s="204"/>
      <c r="NBB537" s="204"/>
      <c r="NBC537" s="204"/>
      <c r="NBD537" s="204"/>
      <c r="NBE537" s="204"/>
      <c r="NBF537" s="204"/>
      <c r="NBG537" s="204"/>
      <c r="NBH537" s="204"/>
      <c r="NBI537" s="204"/>
      <c r="NBJ537" s="204"/>
      <c r="NBK537" s="204"/>
      <c r="NBL537" s="204"/>
      <c r="NBM537" s="204"/>
      <c r="NBN537" s="204"/>
      <c r="NBO537" s="204"/>
      <c r="NBP537" s="204"/>
      <c r="NBQ537" s="204"/>
      <c r="NBR537" s="204"/>
      <c r="NBS537" s="204"/>
      <c r="NBT537" s="204"/>
      <c r="NBU537" s="204"/>
      <c r="NBV537" s="204"/>
      <c r="NBW537" s="204"/>
      <c r="NBX537" s="204"/>
      <c r="NBY537" s="204"/>
      <c r="NBZ537" s="204"/>
      <c r="NCA537" s="204"/>
      <c r="NCB537" s="204"/>
      <c r="NCC537" s="204"/>
      <c r="NCD537" s="204"/>
      <c r="NCE537" s="204"/>
      <c r="NCF537" s="204"/>
      <c r="NCG537" s="204"/>
      <c r="NCH537" s="204"/>
      <c r="NCI537" s="204"/>
      <c r="NCJ537" s="204"/>
      <c r="NCK537" s="204"/>
      <c r="NCL537" s="204"/>
      <c r="NCM537" s="204"/>
      <c r="NCN537" s="204"/>
      <c r="NCO537" s="204"/>
      <c r="NCP537" s="204"/>
      <c r="NCQ537" s="204"/>
      <c r="NCR537" s="204"/>
      <c r="NCS537" s="204"/>
      <c r="NCT537" s="204"/>
      <c r="NCU537" s="204"/>
      <c r="NCV537" s="204"/>
      <c r="NCW537" s="204"/>
      <c r="NCX537" s="204"/>
      <c r="NCY537" s="204"/>
      <c r="NCZ537" s="204"/>
      <c r="NDA537" s="204"/>
      <c r="NDB537" s="204"/>
      <c r="NDC537" s="204"/>
      <c r="NDD537" s="204"/>
      <c r="NDE537" s="204"/>
      <c r="NDF537" s="204"/>
      <c r="NDG537" s="204"/>
      <c r="NDH537" s="204"/>
      <c r="NDI537" s="204"/>
      <c r="NDJ537" s="204"/>
      <c r="NDK537" s="204"/>
      <c r="NDL537" s="204"/>
      <c r="NDM537" s="204"/>
      <c r="NDN537" s="204"/>
      <c r="NDO537" s="204"/>
      <c r="NDP537" s="204"/>
      <c r="NDQ537" s="204"/>
      <c r="NDR537" s="204"/>
      <c r="NDS537" s="204"/>
      <c r="NDT537" s="204"/>
      <c r="NDU537" s="204"/>
      <c r="NDV537" s="204"/>
      <c r="NDW537" s="204"/>
      <c r="NDX537" s="204"/>
      <c r="NDY537" s="204"/>
      <c r="NDZ537" s="204"/>
      <c r="NEA537" s="204"/>
      <c r="NEB537" s="204"/>
      <c r="NEC537" s="204"/>
      <c r="NED537" s="204"/>
      <c r="NEE537" s="204"/>
      <c r="NEF537" s="204"/>
      <c r="NEG537" s="204"/>
      <c r="NEH537" s="204"/>
      <c r="NEI537" s="204"/>
      <c r="NEJ537" s="204"/>
      <c r="NEK537" s="204"/>
      <c r="NEL537" s="204"/>
      <c r="NEM537" s="204"/>
      <c r="NEN537" s="204"/>
      <c r="NEO537" s="204"/>
      <c r="NEP537" s="204"/>
      <c r="NEQ537" s="204"/>
      <c r="NER537" s="204"/>
      <c r="NES537" s="204"/>
      <c r="NET537" s="204"/>
      <c r="NEU537" s="204"/>
      <c r="NEV537" s="204"/>
      <c r="NEW537" s="204"/>
      <c r="NEX537" s="204"/>
      <c r="NEY537" s="204"/>
      <c r="NEZ537" s="204"/>
      <c r="NFA537" s="204"/>
      <c r="NFB537" s="204"/>
      <c r="NFC537" s="204"/>
      <c r="NFD537" s="204"/>
      <c r="NFE537" s="204"/>
      <c r="NFF537" s="204"/>
      <c r="NFG537" s="204"/>
      <c r="NFH537" s="204"/>
      <c r="NFI537" s="204"/>
      <c r="NFJ537" s="204"/>
      <c r="NFK537" s="204"/>
      <c r="NFL537" s="204"/>
      <c r="NFM537" s="204"/>
      <c r="NFN537" s="204"/>
      <c r="NFO537" s="204"/>
      <c r="NFP537" s="204"/>
      <c r="NFQ537" s="204"/>
      <c r="NFR537" s="204"/>
      <c r="NFS537" s="204"/>
      <c r="NFT537" s="204"/>
      <c r="NFU537" s="204"/>
      <c r="NFV537" s="204"/>
      <c r="NFW537" s="204"/>
      <c r="NFX537" s="204"/>
      <c r="NFY537" s="204"/>
      <c r="NFZ537" s="204"/>
      <c r="NGA537" s="204"/>
      <c r="NGB537" s="204"/>
      <c r="NGC537" s="204"/>
      <c r="NGD537" s="204"/>
      <c r="NGE537" s="204"/>
      <c r="NGF537" s="204"/>
      <c r="NGG537" s="204"/>
      <c r="NGH537" s="204"/>
      <c r="NGI537" s="204"/>
      <c r="NGJ537" s="204"/>
      <c r="NGK537" s="204"/>
      <c r="NGL537" s="204"/>
      <c r="NGM537" s="204"/>
      <c r="NGN537" s="204"/>
      <c r="NGO537" s="204"/>
      <c r="NGP537" s="204"/>
      <c r="NGQ537" s="204"/>
      <c r="NGR537" s="204"/>
      <c r="NGS537" s="204"/>
      <c r="NGT537" s="204"/>
      <c r="NGU537" s="204"/>
      <c r="NGV537" s="204"/>
      <c r="NGW537" s="204"/>
      <c r="NGX537" s="204"/>
      <c r="NGY537" s="204"/>
      <c r="NGZ537" s="204"/>
      <c r="NHA537" s="204"/>
      <c r="NHB537" s="204"/>
      <c r="NHC537" s="204"/>
      <c r="NHD537" s="204"/>
      <c r="NHE537" s="204"/>
      <c r="NHF537" s="204"/>
      <c r="NHG537" s="204"/>
      <c r="NHH537" s="204"/>
      <c r="NHI537" s="204"/>
      <c r="NHJ537" s="204"/>
      <c r="NHK537" s="204"/>
      <c r="NHL537" s="204"/>
      <c r="NHM537" s="204"/>
      <c r="NHN537" s="204"/>
      <c r="NHO537" s="204"/>
      <c r="NHP537" s="204"/>
      <c r="NHQ537" s="204"/>
      <c r="NHR537" s="204"/>
      <c r="NHS537" s="204"/>
      <c r="NHT537" s="204"/>
      <c r="NHU537" s="204"/>
      <c r="NHV537" s="204"/>
      <c r="NHW537" s="204"/>
      <c r="NHX537" s="204"/>
      <c r="NHY537" s="204"/>
      <c r="NHZ537" s="204"/>
      <c r="NIA537" s="204"/>
      <c r="NIB537" s="204"/>
      <c r="NIC537" s="204"/>
      <c r="NID537" s="204"/>
      <c r="NIE537" s="204"/>
      <c r="NIF537" s="204"/>
      <c r="NIG537" s="204"/>
      <c r="NIH537" s="204"/>
      <c r="NII537" s="204"/>
      <c r="NIJ537" s="204"/>
      <c r="NIK537" s="204"/>
      <c r="NIL537" s="204"/>
      <c r="NIM537" s="204"/>
      <c r="NIN537" s="204"/>
      <c r="NIO537" s="204"/>
      <c r="NIP537" s="204"/>
      <c r="NIQ537" s="204"/>
      <c r="NIR537" s="204"/>
      <c r="NIS537" s="204"/>
      <c r="NIT537" s="204"/>
      <c r="NIU537" s="204"/>
      <c r="NIV537" s="204"/>
      <c r="NIW537" s="204"/>
      <c r="NIX537" s="204"/>
      <c r="NIY537" s="204"/>
      <c r="NIZ537" s="204"/>
      <c r="NJA537" s="204"/>
      <c r="NJB537" s="204"/>
      <c r="NJC537" s="204"/>
      <c r="NJD537" s="204"/>
      <c r="NJE537" s="204"/>
      <c r="NJF537" s="204"/>
      <c r="NJG537" s="204"/>
      <c r="NJH537" s="204"/>
      <c r="NJI537" s="204"/>
      <c r="NJJ537" s="204"/>
      <c r="NJK537" s="204"/>
      <c r="NJL537" s="204"/>
      <c r="NJM537" s="204"/>
      <c r="NJN537" s="204"/>
      <c r="NJO537" s="204"/>
      <c r="NJP537" s="204"/>
      <c r="NJQ537" s="204"/>
      <c r="NJR537" s="204"/>
      <c r="NJS537" s="204"/>
      <c r="NJT537" s="204"/>
      <c r="NJU537" s="204"/>
      <c r="NJV537" s="204"/>
      <c r="NJW537" s="204"/>
      <c r="NJX537" s="204"/>
      <c r="NJY537" s="204"/>
      <c r="NJZ537" s="204"/>
      <c r="NKA537" s="204"/>
      <c r="NKB537" s="204"/>
      <c r="NKC537" s="204"/>
      <c r="NKD537" s="204"/>
      <c r="NKE537" s="204"/>
      <c r="NKF537" s="204"/>
      <c r="NKG537" s="204"/>
      <c r="NKH537" s="204"/>
      <c r="NKI537" s="204"/>
      <c r="NKJ537" s="204"/>
      <c r="NKK537" s="204"/>
      <c r="NKL537" s="204"/>
      <c r="NKM537" s="204"/>
      <c r="NKN537" s="204"/>
      <c r="NKO537" s="204"/>
      <c r="NKP537" s="204"/>
      <c r="NKQ537" s="204"/>
      <c r="NKR537" s="204"/>
      <c r="NKS537" s="204"/>
      <c r="NKT537" s="204"/>
      <c r="NKU537" s="204"/>
      <c r="NKV537" s="204"/>
      <c r="NKW537" s="204"/>
      <c r="NKX537" s="204"/>
      <c r="NKY537" s="204"/>
      <c r="NKZ537" s="204"/>
      <c r="NLA537" s="204"/>
      <c r="NLB537" s="204"/>
      <c r="NLC537" s="204"/>
      <c r="NLD537" s="204"/>
      <c r="NLE537" s="204"/>
      <c r="NLF537" s="204"/>
      <c r="NLG537" s="204"/>
      <c r="NLH537" s="204"/>
      <c r="NLI537" s="204"/>
      <c r="NLJ537" s="204"/>
      <c r="NLK537" s="204"/>
      <c r="NLL537" s="204"/>
      <c r="NLM537" s="204"/>
      <c r="NLN537" s="204"/>
      <c r="NLO537" s="204"/>
      <c r="NLP537" s="204"/>
      <c r="NLQ537" s="204"/>
      <c r="NLR537" s="204"/>
      <c r="NLS537" s="204"/>
      <c r="NLT537" s="204"/>
      <c r="NLU537" s="204"/>
      <c r="NLV537" s="204"/>
      <c r="NLW537" s="204"/>
      <c r="NLX537" s="204"/>
      <c r="NLY537" s="204"/>
      <c r="NLZ537" s="204"/>
      <c r="NMA537" s="204"/>
      <c r="NMB537" s="204"/>
      <c r="NMC537" s="204"/>
      <c r="NMD537" s="204"/>
      <c r="NME537" s="204"/>
      <c r="NMF537" s="204"/>
      <c r="NMG537" s="204"/>
      <c r="NMH537" s="204"/>
      <c r="NMI537" s="204"/>
      <c r="NMJ537" s="204"/>
      <c r="NMK537" s="204"/>
      <c r="NML537" s="204"/>
      <c r="NMM537" s="204"/>
      <c r="NMN537" s="204"/>
      <c r="NMO537" s="204"/>
      <c r="NMP537" s="204"/>
      <c r="NMQ537" s="204"/>
      <c r="NMR537" s="204"/>
      <c r="NMS537" s="204"/>
      <c r="NMT537" s="204"/>
      <c r="NMU537" s="204"/>
      <c r="NMV537" s="204"/>
      <c r="NMW537" s="204"/>
      <c r="NMX537" s="204"/>
      <c r="NMY537" s="204"/>
      <c r="NMZ537" s="204"/>
      <c r="NNA537" s="204"/>
      <c r="NNB537" s="204"/>
      <c r="NNC537" s="204"/>
      <c r="NND537" s="204"/>
      <c r="NNE537" s="204"/>
      <c r="NNF537" s="204"/>
      <c r="NNG537" s="204"/>
      <c r="NNH537" s="204"/>
      <c r="NNI537" s="204"/>
      <c r="NNJ537" s="204"/>
      <c r="NNK537" s="204"/>
      <c r="NNL537" s="204"/>
      <c r="NNM537" s="204"/>
      <c r="NNN537" s="204"/>
      <c r="NNO537" s="204"/>
      <c r="NNP537" s="204"/>
      <c r="NNQ537" s="204"/>
      <c r="NNR537" s="204"/>
      <c r="NNS537" s="204"/>
      <c r="NNT537" s="204"/>
      <c r="NNU537" s="204"/>
      <c r="NNV537" s="204"/>
      <c r="NNW537" s="204"/>
      <c r="NNX537" s="204"/>
      <c r="NNY537" s="204"/>
      <c r="NNZ537" s="204"/>
      <c r="NOA537" s="204"/>
      <c r="NOB537" s="204"/>
      <c r="NOC537" s="204"/>
      <c r="NOD537" s="204"/>
      <c r="NOE537" s="204"/>
      <c r="NOF537" s="204"/>
      <c r="NOG537" s="204"/>
      <c r="NOH537" s="204"/>
      <c r="NOI537" s="204"/>
      <c r="NOJ537" s="204"/>
      <c r="NOK537" s="204"/>
      <c r="NOL537" s="204"/>
      <c r="NOM537" s="204"/>
      <c r="NON537" s="204"/>
      <c r="NOO537" s="204"/>
      <c r="NOP537" s="204"/>
      <c r="NOQ537" s="204"/>
      <c r="NOR537" s="204"/>
      <c r="NOS537" s="204"/>
      <c r="NOT537" s="204"/>
      <c r="NOU537" s="204"/>
      <c r="NOV537" s="204"/>
      <c r="NOW537" s="204"/>
      <c r="NOX537" s="204"/>
      <c r="NOY537" s="204"/>
      <c r="NOZ537" s="204"/>
      <c r="NPA537" s="204"/>
      <c r="NPB537" s="204"/>
      <c r="NPC537" s="204"/>
      <c r="NPD537" s="204"/>
      <c r="NPE537" s="204"/>
      <c r="NPF537" s="204"/>
      <c r="NPG537" s="204"/>
      <c r="NPH537" s="204"/>
      <c r="NPI537" s="204"/>
      <c r="NPJ537" s="204"/>
      <c r="NPK537" s="204"/>
      <c r="NPL537" s="204"/>
      <c r="NPM537" s="204"/>
      <c r="NPN537" s="204"/>
      <c r="NPO537" s="204"/>
      <c r="NPP537" s="204"/>
      <c r="NPQ537" s="204"/>
      <c r="NPR537" s="204"/>
      <c r="NPS537" s="204"/>
      <c r="NPT537" s="204"/>
      <c r="NPU537" s="204"/>
      <c r="NPV537" s="204"/>
      <c r="NPW537" s="204"/>
      <c r="NPX537" s="204"/>
      <c r="NPY537" s="204"/>
      <c r="NPZ537" s="204"/>
      <c r="NQA537" s="204"/>
      <c r="NQB537" s="204"/>
      <c r="NQC537" s="204"/>
      <c r="NQD537" s="204"/>
      <c r="NQE537" s="204"/>
      <c r="NQF537" s="204"/>
      <c r="NQG537" s="204"/>
      <c r="NQH537" s="204"/>
      <c r="NQI537" s="204"/>
      <c r="NQJ537" s="204"/>
      <c r="NQK537" s="204"/>
      <c r="NQL537" s="204"/>
      <c r="NQM537" s="204"/>
      <c r="NQN537" s="204"/>
      <c r="NQO537" s="204"/>
      <c r="NQP537" s="204"/>
      <c r="NQQ537" s="204"/>
      <c r="NQR537" s="204"/>
      <c r="NQS537" s="204"/>
      <c r="NQT537" s="204"/>
      <c r="NQU537" s="204"/>
      <c r="NQV537" s="204"/>
      <c r="NQW537" s="204"/>
      <c r="NQX537" s="204"/>
      <c r="NQY537" s="204"/>
      <c r="NQZ537" s="204"/>
      <c r="NRA537" s="204"/>
      <c r="NRB537" s="204"/>
      <c r="NRC537" s="204"/>
      <c r="NRD537" s="204"/>
      <c r="NRE537" s="204"/>
      <c r="NRF537" s="204"/>
      <c r="NRG537" s="204"/>
      <c r="NRH537" s="204"/>
      <c r="NRI537" s="204"/>
      <c r="NRJ537" s="204"/>
      <c r="NRK537" s="204"/>
      <c r="NRL537" s="204"/>
      <c r="NRM537" s="204"/>
      <c r="NRN537" s="204"/>
      <c r="NRO537" s="204"/>
      <c r="NRP537" s="204"/>
      <c r="NRQ537" s="204"/>
      <c r="NRR537" s="204"/>
      <c r="NRS537" s="204"/>
      <c r="NRT537" s="204"/>
      <c r="NRU537" s="204"/>
      <c r="NRV537" s="204"/>
      <c r="NRW537" s="204"/>
      <c r="NRX537" s="204"/>
      <c r="NRY537" s="204"/>
      <c r="NRZ537" s="204"/>
      <c r="NSA537" s="204"/>
      <c r="NSB537" s="204"/>
      <c r="NSC537" s="204"/>
      <c r="NSD537" s="204"/>
      <c r="NSE537" s="204"/>
      <c r="NSF537" s="204"/>
      <c r="NSG537" s="204"/>
      <c r="NSH537" s="204"/>
      <c r="NSI537" s="204"/>
      <c r="NSJ537" s="204"/>
      <c r="NSK537" s="204"/>
      <c r="NSL537" s="204"/>
      <c r="NSM537" s="204"/>
      <c r="NSN537" s="204"/>
      <c r="NSO537" s="204"/>
      <c r="NSP537" s="204"/>
      <c r="NSQ537" s="204"/>
      <c r="NSR537" s="204"/>
      <c r="NSS537" s="204"/>
      <c r="NST537" s="204"/>
      <c r="NSU537" s="204"/>
      <c r="NSV537" s="204"/>
      <c r="NSW537" s="204"/>
      <c r="NSX537" s="204"/>
      <c r="NSY537" s="204"/>
      <c r="NSZ537" s="204"/>
      <c r="NTA537" s="204"/>
      <c r="NTB537" s="204"/>
      <c r="NTC537" s="204"/>
      <c r="NTD537" s="204"/>
      <c r="NTE537" s="204"/>
      <c r="NTF537" s="204"/>
      <c r="NTG537" s="204"/>
      <c r="NTH537" s="204"/>
      <c r="NTI537" s="204"/>
      <c r="NTJ537" s="204"/>
      <c r="NTK537" s="204"/>
      <c r="NTL537" s="204"/>
      <c r="NTM537" s="204"/>
      <c r="NTN537" s="204"/>
      <c r="NTO537" s="204"/>
      <c r="NTP537" s="204"/>
      <c r="NTQ537" s="204"/>
      <c r="NTR537" s="204"/>
      <c r="NTS537" s="204"/>
      <c r="NTT537" s="204"/>
      <c r="NTU537" s="204"/>
      <c r="NTV537" s="204"/>
      <c r="NTW537" s="204"/>
      <c r="NTX537" s="204"/>
      <c r="NTY537" s="204"/>
      <c r="NTZ537" s="204"/>
      <c r="NUA537" s="204"/>
      <c r="NUB537" s="204"/>
      <c r="NUC537" s="204"/>
      <c r="NUD537" s="204"/>
      <c r="NUE537" s="204"/>
      <c r="NUF537" s="204"/>
      <c r="NUG537" s="204"/>
      <c r="NUH537" s="204"/>
      <c r="NUI537" s="204"/>
      <c r="NUJ537" s="204"/>
      <c r="NUK537" s="204"/>
      <c r="NUL537" s="204"/>
      <c r="NUM537" s="204"/>
      <c r="NUN537" s="204"/>
      <c r="NUO537" s="204"/>
      <c r="NUP537" s="204"/>
      <c r="NUQ537" s="204"/>
      <c r="NUR537" s="204"/>
      <c r="NUS537" s="204"/>
      <c r="NUT537" s="204"/>
      <c r="NUU537" s="204"/>
      <c r="NUV537" s="204"/>
      <c r="NUW537" s="204"/>
      <c r="NUX537" s="204"/>
      <c r="NUY537" s="204"/>
      <c r="NUZ537" s="204"/>
      <c r="NVA537" s="204"/>
      <c r="NVB537" s="204"/>
      <c r="NVC537" s="204"/>
      <c r="NVD537" s="204"/>
      <c r="NVE537" s="204"/>
      <c r="NVF537" s="204"/>
      <c r="NVG537" s="204"/>
      <c r="NVH537" s="204"/>
      <c r="NVI537" s="204"/>
      <c r="NVJ537" s="204"/>
      <c r="NVK537" s="204"/>
      <c r="NVL537" s="204"/>
      <c r="NVM537" s="204"/>
      <c r="NVN537" s="204"/>
      <c r="NVO537" s="204"/>
      <c r="NVP537" s="204"/>
      <c r="NVQ537" s="204"/>
      <c r="NVR537" s="204"/>
      <c r="NVS537" s="204"/>
      <c r="NVT537" s="204"/>
      <c r="NVU537" s="204"/>
      <c r="NVV537" s="204"/>
      <c r="NVW537" s="204"/>
      <c r="NVX537" s="204"/>
      <c r="NVY537" s="204"/>
      <c r="NVZ537" s="204"/>
      <c r="NWA537" s="204"/>
      <c r="NWB537" s="204"/>
      <c r="NWC537" s="204"/>
      <c r="NWD537" s="204"/>
      <c r="NWE537" s="204"/>
      <c r="NWF537" s="204"/>
      <c r="NWG537" s="204"/>
      <c r="NWH537" s="204"/>
      <c r="NWI537" s="204"/>
      <c r="NWJ537" s="204"/>
      <c r="NWK537" s="204"/>
      <c r="NWL537" s="204"/>
      <c r="NWM537" s="204"/>
      <c r="NWN537" s="204"/>
      <c r="NWO537" s="204"/>
      <c r="NWP537" s="204"/>
      <c r="NWQ537" s="204"/>
      <c r="NWR537" s="204"/>
      <c r="NWS537" s="204"/>
      <c r="NWT537" s="204"/>
      <c r="NWU537" s="204"/>
      <c r="NWV537" s="204"/>
      <c r="NWW537" s="204"/>
      <c r="NWX537" s="204"/>
      <c r="NWY537" s="204"/>
      <c r="NWZ537" s="204"/>
      <c r="NXA537" s="204"/>
      <c r="NXB537" s="204"/>
      <c r="NXC537" s="204"/>
      <c r="NXD537" s="204"/>
      <c r="NXE537" s="204"/>
      <c r="NXF537" s="204"/>
      <c r="NXG537" s="204"/>
      <c r="NXH537" s="204"/>
      <c r="NXI537" s="204"/>
      <c r="NXJ537" s="204"/>
      <c r="NXK537" s="204"/>
      <c r="NXL537" s="204"/>
      <c r="NXM537" s="204"/>
      <c r="NXN537" s="204"/>
      <c r="NXO537" s="204"/>
      <c r="NXP537" s="204"/>
      <c r="NXQ537" s="204"/>
      <c r="NXR537" s="204"/>
      <c r="NXS537" s="204"/>
      <c r="NXT537" s="204"/>
      <c r="NXU537" s="204"/>
      <c r="NXV537" s="204"/>
      <c r="NXW537" s="204"/>
      <c r="NXX537" s="204"/>
      <c r="NXY537" s="204"/>
      <c r="NXZ537" s="204"/>
      <c r="NYA537" s="204"/>
      <c r="NYB537" s="204"/>
      <c r="NYC537" s="204"/>
      <c r="NYD537" s="204"/>
      <c r="NYE537" s="204"/>
      <c r="NYF537" s="204"/>
      <c r="NYG537" s="204"/>
      <c r="NYH537" s="204"/>
      <c r="NYI537" s="204"/>
      <c r="NYJ537" s="204"/>
      <c r="NYK537" s="204"/>
      <c r="NYL537" s="204"/>
      <c r="NYM537" s="204"/>
      <c r="NYN537" s="204"/>
      <c r="NYO537" s="204"/>
      <c r="NYP537" s="204"/>
      <c r="NYQ537" s="204"/>
      <c r="NYR537" s="204"/>
      <c r="NYS537" s="204"/>
      <c r="NYT537" s="204"/>
      <c r="NYU537" s="204"/>
      <c r="NYV537" s="204"/>
      <c r="NYW537" s="204"/>
      <c r="NYX537" s="204"/>
      <c r="NYY537" s="204"/>
      <c r="NYZ537" s="204"/>
      <c r="NZA537" s="204"/>
      <c r="NZB537" s="204"/>
      <c r="NZC537" s="204"/>
      <c r="NZD537" s="204"/>
      <c r="NZE537" s="204"/>
      <c r="NZF537" s="204"/>
      <c r="NZG537" s="204"/>
      <c r="NZH537" s="204"/>
      <c r="NZI537" s="204"/>
      <c r="NZJ537" s="204"/>
      <c r="NZK537" s="204"/>
      <c r="NZL537" s="204"/>
      <c r="NZM537" s="204"/>
      <c r="NZN537" s="204"/>
      <c r="NZO537" s="204"/>
      <c r="NZP537" s="204"/>
      <c r="NZQ537" s="204"/>
      <c r="NZR537" s="204"/>
      <c r="NZS537" s="204"/>
      <c r="NZT537" s="204"/>
      <c r="NZU537" s="204"/>
      <c r="NZV537" s="204"/>
      <c r="NZW537" s="204"/>
      <c r="NZX537" s="204"/>
      <c r="NZY537" s="204"/>
      <c r="NZZ537" s="204"/>
      <c r="OAA537" s="204"/>
      <c r="OAB537" s="204"/>
      <c r="OAC537" s="204"/>
      <c r="OAD537" s="204"/>
      <c r="OAE537" s="204"/>
      <c r="OAF537" s="204"/>
      <c r="OAG537" s="204"/>
      <c r="OAH537" s="204"/>
      <c r="OAI537" s="204"/>
      <c r="OAJ537" s="204"/>
      <c r="OAK537" s="204"/>
      <c r="OAL537" s="204"/>
      <c r="OAM537" s="204"/>
      <c r="OAN537" s="204"/>
      <c r="OAO537" s="204"/>
      <c r="OAP537" s="204"/>
      <c r="OAQ537" s="204"/>
      <c r="OAR537" s="204"/>
      <c r="OAS537" s="204"/>
      <c r="OAT537" s="204"/>
      <c r="OAU537" s="204"/>
      <c r="OAV537" s="204"/>
      <c r="OAW537" s="204"/>
      <c r="OAX537" s="204"/>
      <c r="OAY537" s="204"/>
      <c r="OAZ537" s="204"/>
      <c r="OBA537" s="204"/>
      <c r="OBB537" s="204"/>
      <c r="OBC537" s="204"/>
      <c r="OBD537" s="204"/>
      <c r="OBE537" s="204"/>
      <c r="OBF537" s="204"/>
      <c r="OBG537" s="204"/>
      <c r="OBH537" s="204"/>
      <c r="OBI537" s="204"/>
      <c r="OBJ537" s="204"/>
      <c r="OBK537" s="204"/>
      <c r="OBL537" s="204"/>
      <c r="OBM537" s="204"/>
      <c r="OBN537" s="204"/>
      <c r="OBO537" s="204"/>
      <c r="OBP537" s="204"/>
      <c r="OBQ537" s="204"/>
      <c r="OBR537" s="204"/>
      <c r="OBS537" s="204"/>
      <c r="OBT537" s="204"/>
      <c r="OBU537" s="204"/>
      <c r="OBV537" s="204"/>
      <c r="OBW537" s="204"/>
      <c r="OBX537" s="204"/>
      <c r="OBY537" s="204"/>
      <c r="OBZ537" s="204"/>
      <c r="OCA537" s="204"/>
      <c r="OCB537" s="204"/>
      <c r="OCC537" s="204"/>
      <c r="OCD537" s="204"/>
      <c r="OCE537" s="204"/>
      <c r="OCF537" s="204"/>
      <c r="OCG537" s="204"/>
      <c r="OCH537" s="204"/>
      <c r="OCI537" s="204"/>
      <c r="OCJ537" s="204"/>
      <c r="OCK537" s="204"/>
      <c r="OCL537" s="204"/>
      <c r="OCM537" s="204"/>
      <c r="OCN537" s="204"/>
      <c r="OCO537" s="204"/>
      <c r="OCP537" s="204"/>
      <c r="OCQ537" s="204"/>
      <c r="OCR537" s="204"/>
      <c r="OCS537" s="204"/>
      <c r="OCT537" s="204"/>
      <c r="OCU537" s="204"/>
      <c r="OCV537" s="204"/>
      <c r="OCW537" s="204"/>
      <c r="OCX537" s="204"/>
      <c r="OCY537" s="204"/>
      <c r="OCZ537" s="204"/>
      <c r="ODA537" s="204"/>
      <c r="ODB537" s="204"/>
      <c r="ODC537" s="204"/>
      <c r="ODD537" s="204"/>
      <c r="ODE537" s="204"/>
      <c r="ODF537" s="204"/>
      <c r="ODG537" s="204"/>
      <c r="ODH537" s="204"/>
      <c r="ODI537" s="204"/>
      <c r="ODJ537" s="204"/>
      <c r="ODK537" s="204"/>
      <c r="ODL537" s="204"/>
      <c r="ODM537" s="204"/>
      <c r="ODN537" s="204"/>
      <c r="ODO537" s="204"/>
      <c r="ODP537" s="204"/>
      <c r="ODQ537" s="204"/>
      <c r="ODR537" s="204"/>
      <c r="ODS537" s="204"/>
      <c r="ODT537" s="204"/>
      <c r="ODU537" s="204"/>
      <c r="ODV537" s="204"/>
      <c r="ODW537" s="204"/>
      <c r="ODX537" s="204"/>
      <c r="ODY537" s="204"/>
      <c r="ODZ537" s="204"/>
      <c r="OEA537" s="204"/>
      <c r="OEB537" s="204"/>
      <c r="OEC537" s="204"/>
      <c r="OED537" s="204"/>
      <c r="OEE537" s="204"/>
      <c r="OEF537" s="204"/>
      <c r="OEG537" s="204"/>
      <c r="OEH537" s="204"/>
      <c r="OEI537" s="204"/>
      <c r="OEJ537" s="204"/>
      <c r="OEK537" s="204"/>
      <c r="OEL537" s="204"/>
      <c r="OEM537" s="204"/>
      <c r="OEN537" s="204"/>
      <c r="OEO537" s="204"/>
      <c r="OEP537" s="204"/>
      <c r="OEQ537" s="204"/>
      <c r="OER537" s="204"/>
      <c r="OES537" s="204"/>
      <c r="OET537" s="204"/>
      <c r="OEU537" s="204"/>
      <c r="OEV537" s="204"/>
      <c r="OEW537" s="204"/>
      <c r="OEX537" s="204"/>
      <c r="OEY537" s="204"/>
      <c r="OEZ537" s="204"/>
      <c r="OFA537" s="204"/>
      <c r="OFB537" s="204"/>
      <c r="OFC537" s="204"/>
      <c r="OFD537" s="204"/>
      <c r="OFE537" s="204"/>
      <c r="OFF537" s="204"/>
      <c r="OFG537" s="204"/>
      <c r="OFH537" s="204"/>
      <c r="OFI537" s="204"/>
      <c r="OFJ537" s="204"/>
      <c r="OFK537" s="204"/>
      <c r="OFL537" s="204"/>
      <c r="OFM537" s="204"/>
      <c r="OFN537" s="204"/>
      <c r="OFO537" s="204"/>
      <c r="OFP537" s="204"/>
      <c r="OFQ537" s="204"/>
      <c r="OFR537" s="204"/>
      <c r="OFS537" s="204"/>
      <c r="OFT537" s="204"/>
      <c r="OFU537" s="204"/>
      <c r="OFV537" s="204"/>
      <c r="OFW537" s="204"/>
      <c r="OFX537" s="204"/>
      <c r="OFY537" s="204"/>
      <c r="OFZ537" s="204"/>
      <c r="OGA537" s="204"/>
      <c r="OGB537" s="204"/>
      <c r="OGC537" s="204"/>
      <c r="OGD537" s="204"/>
      <c r="OGE537" s="204"/>
      <c r="OGF537" s="204"/>
      <c r="OGG537" s="204"/>
      <c r="OGH537" s="204"/>
      <c r="OGI537" s="204"/>
      <c r="OGJ537" s="204"/>
      <c r="OGK537" s="204"/>
      <c r="OGL537" s="204"/>
      <c r="OGM537" s="204"/>
      <c r="OGN537" s="204"/>
      <c r="OGO537" s="204"/>
      <c r="OGP537" s="204"/>
      <c r="OGQ537" s="204"/>
      <c r="OGR537" s="204"/>
      <c r="OGS537" s="204"/>
      <c r="OGT537" s="204"/>
      <c r="OGU537" s="204"/>
      <c r="OGV537" s="204"/>
      <c r="OGW537" s="204"/>
      <c r="OGX537" s="204"/>
      <c r="OGY537" s="204"/>
      <c r="OGZ537" s="204"/>
      <c r="OHA537" s="204"/>
      <c r="OHB537" s="204"/>
      <c r="OHC537" s="204"/>
      <c r="OHD537" s="204"/>
      <c r="OHE537" s="204"/>
      <c r="OHF537" s="204"/>
      <c r="OHG537" s="204"/>
      <c r="OHH537" s="204"/>
      <c r="OHI537" s="204"/>
      <c r="OHJ537" s="204"/>
      <c r="OHK537" s="204"/>
      <c r="OHL537" s="204"/>
      <c r="OHM537" s="204"/>
      <c r="OHN537" s="204"/>
      <c r="OHO537" s="204"/>
      <c r="OHP537" s="204"/>
      <c r="OHQ537" s="204"/>
      <c r="OHR537" s="204"/>
      <c r="OHS537" s="204"/>
      <c r="OHT537" s="204"/>
      <c r="OHU537" s="204"/>
      <c r="OHV537" s="204"/>
      <c r="OHW537" s="204"/>
      <c r="OHX537" s="204"/>
      <c r="OHY537" s="204"/>
      <c r="OHZ537" s="204"/>
      <c r="OIA537" s="204"/>
      <c r="OIB537" s="204"/>
      <c r="OIC537" s="204"/>
      <c r="OID537" s="204"/>
      <c r="OIE537" s="204"/>
      <c r="OIF537" s="204"/>
      <c r="OIG537" s="204"/>
      <c r="OIH537" s="204"/>
      <c r="OII537" s="204"/>
      <c r="OIJ537" s="204"/>
      <c r="OIK537" s="204"/>
      <c r="OIL537" s="204"/>
      <c r="OIM537" s="204"/>
      <c r="OIN537" s="204"/>
      <c r="OIO537" s="204"/>
      <c r="OIP537" s="204"/>
      <c r="OIQ537" s="204"/>
      <c r="OIR537" s="204"/>
      <c r="OIS537" s="204"/>
      <c r="OIT537" s="204"/>
      <c r="OIU537" s="204"/>
      <c r="OIV537" s="204"/>
      <c r="OIW537" s="204"/>
      <c r="OIX537" s="204"/>
      <c r="OIY537" s="204"/>
      <c r="OIZ537" s="204"/>
      <c r="OJA537" s="204"/>
      <c r="OJB537" s="204"/>
      <c r="OJC537" s="204"/>
      <c r="OJD537" s="204"/>
      <c r="OJE537" s="204"/>
      <c r="OJF537" s="204"/>
      <c r="OJG537" s="204"/>
      <c r="OJH537" s="204"/>
      <c r="OJI537" s="204"/>
      <c r="OJJ537" s="204"/>
      <c r="OJK537" s="204"/>
      <c r="OJL537" s="204"/>
      <c r="OJM537" s="204"/>
      <c r="OJN537" s="204"/>
      <c r="OJO537" s="204"/>
      <c r="OJP537" s="204"/>
      <c r="OJQ537" s="204"/>
      <c r="OJR537" s="204"/>
      <c r="OJS537" s="204"/>
      <c r="OJT537" s="204"/>
      <c r="OJU537" s="204"/>
      <c r="OJV537" s="204"/>
      <c r="OJW537" s="204"/>
      <c r="OJX537" s="204"/>
      <c r="OJY537" s="204"/>
      <c r="OJZ537" s="204"/>
      <c r="OKA537" s="204"/>
      <c r="OKB537" s="204"/>
      <c r="OKC537" s="204"/>
      <c r="OKD537" s="204"/>
      <c r="OKE537" s="204"/>
      <c r="OKF537" s="204"/>
      <c r="OKG537" s="204"/>
      <c r="OKH537" s="204"/>
      <c r="OKI537" s="204"/>
      <c r="OKJ537" s="204"/>
      <c r="OKK537" s="204"/>
      <c r="OKL537" s="204"/>
      <c r="OKM537" s="204"/>
      <c r="OKN537" s="204"/>
      <c r="OKO537" s="204"/>
      <c r="OKP537" s="204"/>
      <c r="OKQ537" s="204"/>
      <c r="OKR537" s="204"/>
      <c r="OKS537" s="204"/>
      <c r="OKT537" s="204"/>
      <c r="OKU537" s="204"/>
      <c r="OKV537" s="204"/>
      <c r="OKW537" s="204"/>
      <c r="OKX537" s="204"/>
      <c r="OKY537" s="204"/>
      <c r="OKZ537" s="204"/>
      <c r="OLA537" s="204"/>
      <c r="OLB537" s="204"/>
      <c r="OLC537" s="204"/>
      <c r="OLD537" s="204"/>
      <c r="OLE537" s="204"/>
      <c r="OLF537" s="204"/>
      <c r="OLG537" s="204"/>
      <c r="OLH537" s="204"/>
      <c r="OLI537" s="204"/>
      <c r="OLJ537" s="204"/>
      <c r="OLK537" s="204"/>
      <c r="OLL537" s="204"/>
      <c r="OLM537" s="204"/>
      <c r="OLN537" s="204"/>
      <c r="OLO537" s="204"/>
      <c r="OLP537" s="204"/>
      <c r="OLQ537" s="204"/>
      <c r="OLR537" s="204"/>
      <c r="OLS537" s="204"/>
      <c r="OLT537" s="204"/>
      <c r="OLU537" s="204"/>
      <c r="OLV537" s="204"/>
      <c r="OLW537" s="204"/>
      <c r="OLX537" s="204"/>
      <c r="OLY537" s="204"/>
      <c r="OLZ537" s="204"/>
      <c r="OMA537" s="204"/>
      <c r="OMB537" s="204"/>
      <c r="OMC537" s="204"/>
      <c r="OMD537" s="204"/>
      <c r="OME537" s="204"/>
      <c r="OMF537" s="204"/>
      <c r="OMG537" s="204"/>
      <c r="OMH537" s="204"/>
      <c r="OMI537" s="204"/>
      <c r="OMJ537" s="204"/>
      <c r="OMK537" s="204"/>
      <c r="OML537" s="204"/>
      <c r="OMM537" s="204"/>
      <c r="OMN537" s="204"/>
      <c r="OMO537" s="204"/>
      <c r="OMP537" s="204"/>
      <c r="OMQ537" s="204"/>
      <c r="OMR537" s="204"/>
      <c r="OMS537" s="204"/>
      <c r="OMT537" s="204"/>
      <c r="OMU537" s="204"/>
      <c r="OMV537" s="204"/>
      <c r="OMW537" s="204"/>
      <c r="OMX537" s="204"/>
      <c r="OMY537" s="204"/>
      <c r="OMZ537" s="204"/>
      <c r="ONA537" s="204"/>
      <c r="ONB537" s="204"/>
      <c r="ONC537" s="204"/>
      <c r="OND537" s="204"/>
      <c r="ONE537" s="204"/>
      <c r="ONF537" s="204"/>
      <c r="ONG537" s="204"/>
      <c r="ONH537" s="204"/>
      <c r="ONI537" s="204"/>
      <c r="ONJ537" s="204"/>
      <c r="ONK537" s="204"/>
      <c r="ONL537" s="204"/>
      <c r="ONM537" s="204"/>
      <c r="ONN537" s="204"/>
      <c r="ONO537" s="204"/>
      <c r="ONP537" s="204"/>
      <c r="ONQ537" s="204"/>
      <c r="ONR537" s="204"/>
      <c r="ONS537" s="204"/>
      <c r="ONT537" s="204"/>
      <c r="ONU537" s="204"/>
      <c r="ONV537" s="204"/>
      <c r="ONW537" s="204"/>
      <c r="ONX537" s="204"/>
      <c r="ONY537" s="204"/>
      <c r="ONZ537" s="204"/>
      <c r="OOA537" s="204"/>
      <c r="OOB537" s="204"/>
      <c r="OOC537" s="204"/>
      <c r="OOD537" s="204"/>
      <c r="OOE537" s="204"/>
      <c r="OOF537" s="204"/>
      <c r="OOG537" s="204"/>
      <c r="OOH537" s="204"/>
      <c r="OOI537" s="204"/>
      <c r="OOJ537" s="204"/>
      <c r="OOK537" s="204"/>
      <c r="OOL537" s="204"/>
      <c r="OOM537" s="204"/>
      <c r="OON537" s="204"/>
      <c r="OOO537" s="204"/>
      <c r="OOP537" s="204"/>
      <c r="OOQ537" s="204"/>
      <c r="OOR537" s="204"/>
      <c r="OOS537" s="204"/>
      <c r="OOT537" s="204"/>
      <c r="OOU537" s="204"/>
      <c r="OOV537" s="204"/>
      <c r="OOW537" s="204"/>
      <c r="OOX537" s="204"/>
      <c r="OOY537" s="204"/>
      <c r="OOZ537" s="204"/>
      <c r="OPA537" s="204"/>
      <c r="OPB537" s="204"/>
      <c r="OPC537" s="204"/>
      <c r="OPD537" s="204"/>
      <c r="OPE537" s="204"/>
      <c r="OPF537" s="204"/>
      <c r="OPG537" s="204"/>
      <c r="OPH537" s="204"/>
      <c r="OPI537" s="204"/>
      <c r="OPJ537" s="204"/>
      <c r="OPK537" s="204"/>
      <c r="OPL537" s="204"/>
      <c r="OPM537" s="204"/>
      <c r="OPN537" s="204"/>
      <c r="OPO537" s="204"/>
      <c r="OPP537" s="204"/>
      <c r="OPQ537" s="204"/>
      <c r="OPR537" s="204"/>
      <c r="OPS537" s="204"/>
      <c r="OPT537" s="204"/>
      <c r="OPU537" s="204"/>
      <c r="OPV537" s="204"/>
      <c r="OPW537" s="204"/>
      <c r="OPX537" s="204"/>
      <c r="OPY537" s="204"/>
      <c r="OPZ537" s="204"/>
      <c r="OQA537" s="204"/>
      <c r="OQB537" s="204"/>
      <c r="OQC537" s="204"/>
      <c r="OQD537" s="204"/>
      <c r="OQE537" s="204"/>
      <c r="OQF537" s="204"/>
      <c r="OQG537" s="204"/>
      <c r="OQH537" s="204"/>
      <c r="OQI537" s="204"/>
      <c r="OQJ537" s="204"/>
      <c r="OQK537" s="204"/>
      <c r="OQL537" s="204"/>
      <c r="OQM537" s="204"/>
      <c r="OQN537" s="204"/>
      <c r="OQO537" s="204"/>
      <c r="OQP537" s="204"/>
      <c r="OQQ537" s="204"/>
      <c r="OQR537" s="204"/>
      <c r="OQS537" s="204"/>
      <c r="OQT537" s="204"/>
      <c r="OQU537" s="204"/>
      <c r="OQV537" s="204"/>
      <c r="OQW537" s="204"/>
      <c r="OQX537" s="204"/>
      <c r="OQY537" s="204"/>
      <c r="OQZ537" s="204"/>
      <c r="ORA537" s="204"/>
      <c r="ORB537" s="204"/>
      <c r="ORC537" s="204"/>
      <c r="ORD537" s="204"/>
      <c r="ORE537" s="204"/>
      <c r="ORF537" s="204"/>
      <c r="ORG537" s="204"/>
      <c r="ORH537" s="204"/>
      <c r="ORI537" s="204"/>
      <c r="ORJ537" s="204"/>
      <c r="ORK537" s="204"/>
      <c r="ORL537" s="204"/>
      <c r="ORM537" s="204"/>
      <c r="ORN537" s="204"/>
      <c r="ORO537" s="204"/>
      <c r="ORP537" s="204"/>
      <c r="ORQ537" s="204"/>
      <c r="ORR537" s="204"/>
      <c r="ORS537" s="204"/>
      <c r="ORT537" s="204"/>
      <c r="ORU537" s="204"/>
      <c r="ORV537" s="204"/>
      <c r="ORW537" s="204"/>
      <c r="ORX537" s="204"/>
      <c r="ORY537" s="204"/>
      <c r="ORZ537" s="204"/>
      <c r="OSA537" s="204"/>
      <c r="OSB537" s="204"/>
      <c r="OSC537" s="204"/>
      <c r="OSD537" s="204"/>
      <c r="OSE537" s="204"/>
      <c r="OSF537" s="204"/>
      <c r="OSG537" s="204"/>
      <c r="OSH537" s="204"/>
      <c r="OSI537" s="204"/>
      <c r="OSJ537" s="204"/>
      <c r="OSK537" s="204"/>
      <c r="OSL537" s="204"/>
      <c r="OSM537" s="204"/>
      <c r="OSN537" s="204"/>
      <c r="OSO537" s="204"/>
      <c r="OSP537" s="204"/>
      <c r="OSQ537" s="204"/>
      <c r="OSR537" s="204"/>
      <c r="OSS537" s="204"/>
      <c r="OST537" s="204"/>
      <c r="OSU537" s="204"/>
      <c r="OSV537" s="204"/>
      <c r="OSW537" s="204"/>
      <c r="OSX537" s="204"/>
      <c r="OSY537" s="204"/>
      <c r="OSZ537" s="204"/>
      <c r="OTA537" s="204"/>
      <c r="OTB537" s="204"/>
      <c r="OTC537" s="204"/>
      <c r="OTD537" s="204"/>
      <c r="OTE537" s="204"/>
      <c r="OTF537" s="204"/>
      <c r="OTG537" s="204"/>
      <c r="OTH537" s="204"/>
      <c r="OTI537" s="204"/>
      <c r="OTJ537" s="204"/>
      <c r="OTK537" s="204"/>
      <c r="OTL537" s="204"/>
      <c r="OTM537" s="204"/>
      <c r="OTN537" s="204"/>
      <c r="OTO537" s="204"/>
      <c r="OTP537" s="204"/>
      <c r="OTQ537" s="204"/>
      <c r="OTR537" s="204"/>
      <c r="OTS537" s="204"/>
      <c r="OTT537" s="204"/>
      <c r="OTU537" s="204"/>
      <c r="OTV537" s="204"/>
      <c r="OTW537" s="204"/>
      <c r="OTX537" s="204"/>
      <c r="OTY537" s="204"/>
      <c r="OTZ537" s="204"/>
      <c r="OUA537" s="204"/>
      <c r="OUB537" s="204"/>
      <c r="OUC537" s="204"/>
      <c r="OUD537" s="204"/>
      <c r="OUE537" s="204"/>
      <c r="OUF537" s="204"/>
      <c r="OUG537" s="204"/>
      <c r="OUH537" s="204"/>
      <c r="OUI537" s="204"/>
      <c r="OUJ537" s="204"/>
      <c r="OUK537" s="204"/>
      <c r="OUL537" s="204"/>
      <c r="OUM537" s="204"/>
      <c r="OUN537" s="204"/>
      <c r="OUO537" s="204"/>
      <c r="OUP537" s="204"/>
      <c r="OUQ537" s="204"/>
      <c r="OUR537" s="204"/>
      <c r="OUS537" s="204"/>
      <c r="OUT537" s="204"/>
      <c r="OUU537" s="204"/>
      <c r="OUV537" s="204"/>
      <c r="OUW537" s="204"/>
      <c r="OUX537" s="204"/>
      <c r="OUY537" s="204"/>
      <c r="OUZ537" s="204"/>
      <c r="OVA537" s="204"/>
      <c r="OVB537" s="204"/>
      <c r="OVC537" s="204"/>
      <c r="OVD537" s="204"/>
      <c r="OVE537" s="204"/>
      <c r="OVF537" s="204"/>
      <c r="OVG537" s="204"/>
      <c r="OVH537" s="204"/>
      <c r="OVI537" s="204"/>
      <c r="OVJ537" s="204"/>
      <c r="OVK537" s="204"/>
      <c r="OVL537" s="204"/>
      <c r="OVM537" s="204"/>
      <c r="OVN537" s="204"/>
      <c r="OVO537" s="204"/>
      <c r="OVP537" s="204"/>
      <c r="OVQ537" s="204"/>
      <c r="OVR537" s="204"/>
      <c r="OVS537" s="204"/>
      <c r="OVT537" s="204"/>
      <c r="OVU537" s="204"/>
      <c r="OVV537" s="204"/>
      <c r="OVW537" s="204"/>
      <c r="OVX537" s="204"/>
      <c r="OVY537" s="204"/>
      <c r="OVZ537" s="204"/>
      <c r="OWA537" s="204"/>
      <c r="OWB537" s="204"/>
      <c r="OWC537" s="204"/>
      <c r="OWD537" s="204"/>
      <c r="OWE537" s="204"/>
      <c r="OWF537" s="204"/>
      <c r="OWG537" s="204"/>
      <c r="OWH537" s="204"/>
      <c r="OWI537" s="204"/>
      <c r="OWJ537" s="204"/>
      <c r="OWK537" s="204"/>
      <c r="OWL537" s="204"/>
      <c r="OWM537" s="204"/>
      <c r="OWN537" s="204"/>
      <c r="OWO537" s="204"/>
      <c r="OWP537" s="204"/>
      <c r="OWQ537" s="204"/>
      <c r="OWR537" s="204"/>
      <c r="OWS537" s="204"/>
      <c r="OWT537" s="204"/>
      <c r="OWU537" s="204"/>
      <c r="OWV537" s="204"/>
      <c r="OWW537" s="204"/>
      <c r="OWX537" s="204"/>
      <c r="OWY537" s="204"/>
      <c r="OWZ537" s="204"/>
      <c r="OXA537" s="204"/>
      <c r="OXB537" s="204"/>
      <c r="OXC537" s="204"/>
      <c r="OXD537" s="204"/>
      <c r="OXE537" s="204"/>
      <c r="OXF537" s="204"/>
      <c r="OXG537" s="204"/>
      <c r="OXH537" s="204"/>
      <c r="OXI537" s="204"/>
      <c r="OXJ537" s="204"/>
      <c r="OXK537" s="204"/>
      <c r="OXL537" s="204"/>
      <c r="OXM537" s="204"/>
      <c r="OXN537" s="204"/>
      <c r="OXO537" s="204"/>
      <c r="OXP537" s="204"/>
      <c r="OXQ537" s="204"/>
      <c r="OXR537" s="204"/>
      <c r="OXS537" s="204"/>
      <c r="OXT537" s="204"/>
      <c r="OXU537" s="204"/>
      <c r="OXV537" s="204"/>
      <c r="OXW537" s="204"/>
      <c r="OXX537" s="204"/>
      <c r="OXY537" s="204"/>
      <c r="OXZ537" s="204"/>
      <c r="OYA537" s="204"/>
      <c r="OYB537" s="204"/>
      <c r="OYC537" s="204"/>
      <c r="OYD537" s="204"/>
      <c r="OYE537" s="204"/>
      <c r="OYF537" s="204"/>
      <c r="OYG537" s="204"/>
      <c r="OYH537" s="204"/>
      <c r="OYI537" s="204"/>
      <c r="OYJ537" s="204"/>
      <c r="OYK537" s="204"/>
      <c r="OYL537" s="204"/>
      <c r="OYM537" s="204"/>
      <c r="OYN537" s="204"/>
      <c r="OYO537" s="204"/>
      <c r="OYP537" s="204"/>
      <c r="OYQ537" s="204"/>
      <c r="OYR537" s="204"/>
      <c r="OYS537" s="204"/>
      <c r="OYT537" s="204"/>
      <c r="OYU537" s="204"/>
      <c r="OYV537" s="204"/>
      <c r="OYW537" s="204"/>
      <c r="OYX537" s="204"/>
      <c r="OYY537" s="204"/>
      <c r="OYZ537" s="204"/>
      <c r="OZA537" s="204"/>
      <c r="OZB537" s="204"/>
      <c r="OZC537" s="204"/>
      <c r="OZD537" s="204"/>
      <c r="OZE537" s="204"/>
      <c r="OZF537" s="204"/>
      <c r="OZG537" s="204"/>
      <c r="OZH537" s="204"/>
      <c r="OZI537" s="204"/>
      <c r="OZJ537" s="204"/>
      <c r="OZK537" s="204"/>
      <c r="OZL537" s="204"/>
      <c r="OZM537" s="204"/>
      <c r="OZN537" s="204"/>
      <c r="OZO537" s="204"/>
      <c r="OZP537" s="204"/>
      <c r="OZQ537" s="204"/>
      <c r="OZR537" s="204"/>
      <c r="OZS537" s="204"/>
      <c r="OZT537" s="204"/>
      <c r="OZU537" s="204"/>
      <c r="OZV537" s="204"/>
      <c r="OZW537" s="204"/>
      <c r="OZX537" s="204"/>
      <c r="OZY537" s="204"/>
      <c r="OZZ537" s="204"/>
      <c r="PAA537" s="204"/>
      <c r="PAB537" s="204"/>
      <c r="PAC537" s="204"/>
      <c r="PAD537" s="204"/>
      <c r="PAE537" s="204"/>
      <c r="PAF537" s="204"/>
      <c r="PAG537" s="204"/>
      <c r="PAH537" s="204"/>
      <c r="PAI537" s="204"/>
      <c r="PAJ537" s="204"/>
      <c r="PAK537" s="204"/>
      <c r="PAL537" s="204"/>
      <c r="PAM537" s="204"/>
      <c r="PAN537" s="204"/>
      <c r="PAO537" s="204"/>
      <c r="PAP537" s="204"/>
      <c r="PAQ537" s="204"/>
      <c r="PAR537" s="204"/>
      <c r="PAS537" s="204"/>
      <c r="PAT537" s="204"/>
      <c r="PAU537" s="204"/>
      <c r="PAV537" s="204"/>
      <c r="PAW537" s="204"/>
      <c r="PAX537" s="204"/>
      <c r="PAY537" s="204"/>
      <c r="PAZ537" s="204"/>
      <c r="PBA537" s="204"/>
      <c r="PBB537" s="204"/>
      <c r="PBC537" s="204"/>
      <c r="PBD537" s="204"/>
      <c r="PBE537" s="204"/>
      <c r="PBF537" s="204"/>
      <c r="PBG537" s="204"/>
      <c r="PBH537" s="204"/>
      <c r="PBI537" s="204"/>
      <c r="PBJ537" s="204"/>
      <c r="PBK537" s="204"/>
      <c r="PBL537" s="204"/>
      <c r="PBM537" s="204"/>
      <c r="PBN537" s="204"/>
      <c r="PBO537" s="204"/>
      <c r="PBP537" s="204"/>
      <c r="PBQ537" s="204"/>
      <c r="PBR537" s="204"/>
      <c r="PBS537" s="204"/>
      <c r="PBT537" s="204"/>
      <c r="PBU537" s="204"/>
      <c r="PBV537" s="204"/>
      <c r="PBW537" s="204"/>
      <c r="PBX537" s="204"/>
      <c r="PBY537" s="204"/>
      <c r="PBZ537" s="204"/>
      <c r="PCA537" s="204"/>
      <c r="PCB537" s="204"/>
      <c r="PCC537" s="204"/>
      <c r="PCD537" s="204"/>
      <c r="PCE537" s="204"/>
      <c r="PCF537" s="204"/>
      <c r="PCG537" s="204"/>
      <c r="PCH537" s="204"/>
      <c r="PCI537" s="204"/>
      <c r="PCJ537" s="204"/>
      <c r="PCK537" s="204"/>
      <c r="PCL537" s="204"/>
      <c r="PCM537" s="204"/>
      <c r="PCN537" s="204"/>
      <c r="PCO537" s="204"/>
      <c r="PCP537" s="204"/>
      <c r="PCQ537" s="204"/>
      <c r="PCR537" s="204"/>
      <c r="PCS537" s="204"/>
      <c r="PCT537" s="204"/>
      <c r="PCU537" s="204"/>
      <c r="PCV537" s="204"/>
      <c r="PCW537" s="204"/>
      <c r="PCX537" s="204"/>
      <c r="PCY537" s="204"/>
      <c r="PCZ537" s="204"/>
      <c r="PDA537" s="204"/>
      <c r="PDB537" s="204"/>
      <c r="PDC537" s="204"/>
      <c r="PDD537" s="204"/>
      <c r="PDE537" s="204"/>
      <c r="PDF537" s="204"/>
      <c r="PDG537" s="204"/>
      <c r="PDH537" s="204"/>
      <c r="PDI537" s="204"/>
      <c r="PDJ537" s="204"/>
      <c r="PDK537" s="204"/>
      <c r="PDL537" s="204"/>
      <c r="PDM537" s="204"/>
      <c r="PDN537" s="204"/>
      <c r="PDO537" s="204"/>
      <c r="PDP537" s="204"/>
      <c r="PDQ537" s="204"/>
      <c r="PDR537" s="204"/>
      <c r="PDS537" s="204"/>
      <c r="PDT537" s="204"/>
      <c r="PDU537" s="204"/>
      <c r="PDV537" s="204"/>
      <c r="PDW537" s="204"/>
      <c r="PDX537" s="204"/>
      <c r="PDY537" s="204"/>
      <c r="PDZ537" s="204"/>
      <c r="PEA537" s="204"/>
      <c r="PEB537" s="204"/>
      <c r="PEC537" s="204"/>
      <c r="PED537" s="204"/>
      <c r="PEE537" s="204"/>
      <c r="PEF537" s="204"/>
      <c r="PEG537" s="204"/>
      <c r="PEH537" s="204"/>
      <c r="PEI537" s="204"/>
      <c r="PEJ537" s="204"/>
      <c r="PEK537" s="204"/>
      <c r="PEL537" s="204"/>
      <c r="PEM537" s="204"/>
      <c r="PEN537" s="204"/>
      <c r="PEO537" s="204"/>
      <c r="PEP537" s="204"/>
      <c r="PEQ537" s="204"/>
      <c r="PER537" s="204"/>
      <c r="PES537" s="204"/>
      <c r="PET537" s="204"/>
      <c r="PEU537" s="204"/>
      <c r="PEV537" s="204"/>
      <c r="PEW537" s="204"/>
      <c r="PEX537" s="204"/>
      <c r="PEY537" s="204"/>
      <c r="PEZ537" s="204"/>
      <c r="PFA537" s="204"/>
      <c r="PFB537" s="204"/>
      <c r="PFC537" s="204"/>
      <c r="PFD537" s="204"/>
      <c r="PFE537" s="204"/>
      <c r="PFF537" s="204"/>
      <c r="PFG537" s="204"/>
      <c r="PFH537" s="204"/>
      <c r="PFI537" s="204"/>
      <c r="PFJ537" s="204"/>
      <c r="PFK537" s="204"/>
      <c r="PFL537" s="204"/>
      <c r="PFM537" s="204"/>
      <c r="PFN537" s="204"/>
      <c r="PFO537" s="204"/>
      <c r="PFP537" s="204"/>
      <c r="PFQ537" s="204"/>
      <c r="PFR537" s="204"/>
      <c r="PFS537" s="204"/>
      <c r="PFT537" s="204"/>
      <c r="PFU537" s="204"/>
      <c r="PFV537" s="204"/>
      <c r="PFW537" s="204"/>
      <c r="PFX537" s="204"/>
      <c r="PFY537" s="204"/>
      <c r="PFZ537" s="204"/>
      <c r="PGA537" s="204"/>
      <c r="PGB537" s="204"/>
      <c r="PGC537" s="204"/>
      <c r="PGD537" s="204"/>
      <c r="PGE537" s="204"/>
      <c r="PGF537" s="204"/>
      <c r="PGG537" s="204"/>
      <c r="PGH537" s="204"/>
      <c r="PGI537" s="204"/>
      <c r="PGJ537" s="204"/>
      <c r="PGK537" s="204"/>
      <c r="PGL537" s="204"/>
      <c r="PGM537" s="204"/>
      <c r="PGN537" s="204"/>
      <c r="PGO537" s="204"/>
      <c r="PGP537" s="204"/>
      <c r="PGQ537" s="204"/>
      <c r="PGR537" s="204"/>
      <c r="PGS537" s="204"/>
      <c r="PGT537" s="204"/>
      <c r="PGU537" s="204"/>
      <c r="PGV537" s="204"/>
      <c r="PGW537" s="204"/>
      <c r="PGX537" s="204"/>
      <c r="PGY537" s="204"/>
      <c r="PGZ537" s="204"/>
      <c r="PHA537" s="204"/>
      <c r="PHB537" s="204"/>
      <c r="PHC537" s="204"/>
      <c r="PHD537" s="204"/>
      <c r="PHE537" s="204"/>
      <c r="PHF537" s="204"/>
      <c r="PHG537" s="204"/>
      <c r="PHH537" s="204"/>
      <c r="PHI537" s="204"/>
      <c r="PHJ537" s="204"/>
      <c r="PHK537" s="204"/>
      <c r="PHL537" s="204"/>
      <c r="PHM537" s="204"/>
      <c r="PHN537" s="204"/>
      <c r="PHO537" s="204"/>
      <c r="PHP537" s="204"/>
      <c r="PHQ537" s="204"/>
      <c r="PHR537" s="204"/>
      <c r="PHS537" s="204"/>
      <c r="PHT537" s="204"/>
      <c r="PHU537" s="204"/>
      <c r="PHV537" s="204"/>
      <c r="PHW537" s="204"/>
      <c r="PHX537" s="204"/>
      <c r="PHY537" s="204"/>
      <c r="PHZ537" s="204"/>
      <c r="PIA537" s="204"/>
      <c r="PIB537" s="204"/>
      <c r="PIC537" s="204"/>
      <c r="PID537" s="204"/>
      <c r="PIE537" s="204"/>
      <c r="PIF537" s="204"/>
      <c r="PIG537" s="204"/>
      <c r="PIH537" s="204"/>
      <c r="PII537" s="204"/>
      <c r="PIJ537" s="204"/>
      <c r="PIK537" s="204"/>
      <c r="PIL537" s="204"/>
      <c r="PIM537" s="204"/>
      <c r="PIN537" s="204"/>
      <c r="PIO537" s="204"/>
      <c r="PIP537" s="204"/>
      <c r="PIQ537" s="204"/>
      <c r="PIR537" s="204"/>
      <c r="PIS537" s="204"/>
      <c r="PIT537" s="204"/>
      <c r="PIU537" s="204"/>
      <c r="PIV537" s="204"/>
      <c r="PIW537" s="204"/>
      <c r="PIX537" s="204"/>
      <c r="PIY537" s="204"/>
      <c r="PIZ537" s="204"/>
      <c r="PJA537" s="204"/>
      <c r="PJB537" s="204"/>
      <c r="PJC537" s="204"/>
      <c r="PJD537" s="204"/>
      <c r="PJE537" s="204"/>
      <c r="PJF537" s="204"/>
      <c r="PJG537" s="204"/>
      <c r="PJH537" s="204"/>
      <c r="PJI537" s="204"/>
      <c r="PJJ537" s="204"/>
      <c r="PJK537" s="204"/>
      <c r="PJL537" s="204"/>
      <c r="PJM537" s="204"/>
      <c r="PJN537" s="204"/>
      <c r="PJO537" s="204"/>
      <c r="PJP537" s="204"/>
      <c r="PJQ537" s="204"/>
      <c r="PJR537" s="204"/>
      <c r="PJS537" s="204"/>
      <c r="PJT537" s="204"/>
      <c r="PJU537" s="204"/>
      <c r="PJV537" s="204"/>
      <c r="PJW537" s="204"/>
      <c r="PJX537" s="204"/>
      <c r="PJY537" s="204"/>
      <c r="PJZ537" s="204"/>
      <c r="PKA537" s="204"/>
      <c r="PKB537" s="204"/>
      <c r="PKC537" s="204"/>
      <c r="PKD537" s="204"/>
      <c r="PKE537" s="204"/>
      <c r="PKF537" s="204"/>
      <c r="PKG537" s="204"/>
      <c r="PKH537" s="204"/>
      <c r="PKI537" s="204"/>
      <c r="PKJ537" s="204"/>
      <c r="PKK537" s="204"/>
      <c r="PKL537" s="204"/>
      <c r="PKM537" s="204"/>
      <c r="PKN537" s="204"/>
      <c r="PKO537" s="204"/>
      <c r="PKP537" s="204"/>
      <c r="PKQ537" s="204"/>
      <c r="PKR537" s="204"/>
      <c r="PKS537" s="204"/>
      <c r="PKT537" s="204"/>
      <c r="PKU537" s="204"/>
      <c r="PKV537" s="204"/>
      <c r="PKW537" s="204"/>
      <c r="PKX537" s="204"/>
      <c r="PKY537" s="204"/>
      <c r="PKZ537" s="204"/>
      <c r="PLA537" s="204"/>
      <c r="PLB537" s="204"/>
      <c r="PLC537" s="204"/>
      <c r="PLD537" s="204"/>
      <c r="PLE537" s="204"/>
      <c r="PLF537" s="204"/>
      <c r="PLG537" s="204"/>
      <c r="PLH537" s="204"/>
      <c r="PLI537" s="204"/>
      <c r="PLJ537" s="204"/>
      <c r="PLK537" s="204"/>
      <c r="PLL537" s="204"/>
      <c r="PLM537" s="204"/>
      <c r="PLN537" s="204"/>
      <c r="PLO537" s="204"/>
      <c r="PLP537" s="204"/>
      <c r="PLQ537" s="204"/>
      <c r="PLR537" s="204"/>
      <c r="PLS537" s="204"/>
      <c r="PLT537" s="204"/>
      <c r="PLU537" s="204"/>
      <c r="PLV537" s="204"/>
      <c r="PLW537" s="204"/>
      <c r="PLX537" s="204"/>
      <c r="PLY537" s="204"/>
      <c r="PLZ537" s="204"/>
      <c r="PMA537" s="204"/>
      <c r="PMB537" s="204"/>
      <c r="PMC537" s="204"/>
      <c r="PMD537" s="204"/>
      <c r="PME537" s="204"/>
      <c r="PMF537" s="204"/>
      <c r="PMG537" s="204"/>
      <c r="PMH537" s="204"/>
      <c r="PMI537" s="204"/>
      <c r="PMJ537" s="204"/>
      <c r="PMK537" s="204"/>
      <c r="PML537" s="204"/>
      <c r="PMM537" s="204"/>
      <c r="PMN537" s="204"/>
      <c r="PMO537" s="204"/>
      <c r="PMP537" s="204"/>
      <c r="PMQ537" s="204"/>
      <c r="PMR537" s="204"/>
      <c r="PMS537" s="204"/>
      <c r="PMT537" s="204"/>
      <c r="PMU537" s="204"/>
      <c r="PMV537" s="204"/>
      <c r="PMW537" s="204"/>
      <c r="PMX537" s="204"/>
      <c r="PMY537" s="204"/>
      <c r="PMZ537" s="204"/>
      <c r="PNA537" s="204"/>
      <c r="PNB537" s="204"/>
      <c r="PNC537" s="204"/>
      <c r="PND537" s="204"/>
      <c r="PNE537" s="204"/>
      <c r="PNF537" s="204"/>
      <c r="PNG537" s="204"/>
      <c r="PNH537" s="204"/>
      <c r="PNI537" s="204"/>
      <c r="PNJ537" s="204"/>
      <c r="PNK537" s="204"/>
      <c r="PNL537" s="204"/>
      <c r="PNM537" s="204"/>
      <c r="PNN537" s="204"/>
      <c r="PNO537" s="204"/>
      <c r="PNP537" s="204"/>
      <c r="PNQ537" s="204"/>
      <c r="PNR537" s="204"/>
      <c r="PNS537" s="204"/>
      <c r="PNT537" s="204"/>
      <c r="PNU537" s="204"/>
      <c r="PNV537" s="204"/>
      <c r="PNW537" s="204"/>
      <c r="PNX537" s="204"/>
      <c r="PNY537" s="204"/>
      <c r="PNZ537" s="204"/>
      <c r="POA537" s="204"/>
      <c r="POB537" s="204"/>
      <c r="POC537" s="204"/>
      <c r="POD537" s="204"/>
      <c r="POE537" s="204"/>
      <c r="POF537" s="204"/>
      <c r="POG537" s="204"/>
      <c r="POH537" s="204"/>
      <c r="POI537" s="204"/>
      <c r="POJ537" s="204"/>
      <c r="POK537" s="204"/>
      <c r="POL537" s="204"/>
      <c r="POM537" s="204"/>
      <c r="PON537" s="204"/>
      <c r="POO537" s="204"/>
      <c r="POP537" s="204"/>
      <c r="POQ537" s="204"/>
      <c r="POR537" s="204"/>
      <c r="POS537" s="204"/>
      <c r="POT537" s="204"/>
      <c r="POU537" s="204"/>
      <c r="POV537" s="204"/>
      <c r="POW537" s="204"/>
      <c r="POX537" s="204"/>
      <c r="POY537" s="204"/>
      <c r="POZ537" s="204"/>
      <c r="PPA537" s="204"/>
      <c r="PPB537" s="204"/>
      <c r="PPC537" s="204"/>
      <c r="PPD537" s="204"/>
      <c r="PPE537" s="204"/>
      <c r="PPF537" s="204"/>
      <c r="PPG537" s="204"/>
      <c r="PPH537" s="204"/>
      <c r="PPI537" s="204"/>
      <c r="PPJ537" s="204"/>
      <c r="PPK537" s="204"/>
      <c r="PPL537" s="204"/>
      <c r="PPM537" s="204"/>
      <c r="PPN537" s="204"/>
      <c r="PPO537" s="204"/>
      <c r="PPP537" s="204"/>
      <c r="PPQ537" s="204"/>
      <c r="PPR537" s="204"/>
      <c r="PPS537" s="204"/>
      <c r="PPT537" s="204"/>
      <c r="PPU537" s="204"/>
      <c r="PPV537" s="204"/>
      <c r="PPW537" s="204"/>
      <c r="PPX537" s="204"/>
      <c r="PPY537" s="204"/>
      <c r="PPZ537" s="204"/>
      <c r="PQA537" s="204"/>
      <c r="PQB537" s="204"/>
      <c r="PQC537" s="204"/>
      <c r="PQD537" s="204"/>
      <c r="PQE537" s="204"/>
      <c r="PQF537" s="204"/>
      <c r="PQG537" s="204"/>
      <c r="PQH537" s="204"/>
      <c r="PQI537" s="204"/>
      <c r="PQJ537" s="204"/>
      <c r="PQK537" s="204"/>
      <c r="PQL537" s="204"/>
      <c r="PQM537" s="204"/>
      <c r="PQN537" s="204"/>
      <c r="PQO537" s="204"/>
      <c r="PQP537" s="204"/>
      <c r="PQQ537" s="204"/>
      <c r="PQR537" s="204"/>
      <c r="PQS537" s="204"/>
      <c r="PQT537" s="204"/>
      <c r="PQU537" s="204"/>
      <c r="PQV537" s="204"/>
      <c r="PQW537" s="204"/>
      <c r="PQX537" s="204"/>
      <c r="PQY537" s="204"/>
      <c r="PQZ537" s="204"/>
      <c r="PRA537" s="204"/>
      <c r="PRB537" s="204"/>
      <c r="PRC537" s="204"/>
      <c r="PRD537" s="204"/>
      <c r="PRE537" s="204"/>
      <c r="PRF537" s="204"/>
      <c r="PRG537" s="204"/>
      <c r="PRH537" s="204"/>
      <c r="PRI537" s="204"/>
      <c r="PRJ537" s="204"/>
      <c r="PRK537" s="204"/>
      <c r="PRL537" s="204"/>
      <c r="PRM537" s="204"/>
      <c r="PRN537" s="204"/>
      <c r="PRO537" s="204"/>
      <c r="PRP537" s="204"/>
      <c r="PRQ537" s="204"/>
      <c r="PRR537" s="204"/>
      <c r="PRS537" s="204"/>
      <c r="PRT537" s="204"/>
      <c r="PRU537" s="204"/>
      <c r="PRV537" s="204"/>
      <c r="PRW537" s="204"/>
      <c r="PRX537" s="204"/>
      <c r="PRY537" s="204"/>
      <c r="PRZ537" s="204"/>
      <c r="PSA537" s="204"/>
      <c r="PSB537" s="204"/>
      <c r="PSC537" s="204"/>
      <c r="PSD537" s="204"/>
      <c r="PSE537" s="204"/>
      <c r="PSF537" s="204"/>
      <c r="PSG537" s="204"/>
      <c r="PSH537" s="204"/>
      <c r="PSI537" s="204"/>
      <c r="PSJ537" s="204"/>
      <c r="PSK537" s="204"/>
      <c r="PSL537" s="204"/>
      <c r="PSM537" s="204"/>
      <c r="PSN537" s="204"/>
      <c r="PSO537" s="204"/>
      <c r="PSP537" s="204"/>
      <c r="PSQ537" s="204"/>
      <c r="PSR537" s="204"/>
      <c r="PSS537" s="204"/>
      <c r="PST537" s="204"/>
      <c r="PSU537" s="204"/>
      <c r="PSV537" s="204"/>
      <c r="PSW537" s="204"/>
      <c r="PSX537" s="204"/>
      <c r="PSY537" s="204"/>
      <c r="PSZ537" s="204"/>
      <c r="PTA537" s="204"/>
      <c r="PTB537" s="204"/>
      <c r="PTC537" s="204"/>
      <c r="PTD537" s="204"/>
      <c r="PTE537" s="204"/>
      <c r="PTF537" s="204"/>
      <c r="PTG537" s="204"/>
      <c r="PTH537" s="204"/>
      <c r="PTI537" s="204"/>
      <c r="PTJ537" s="204"/>
      <c r="PTK537" s="204"/>
      <c r="PTL537" s="204"/>
      <c r="PTM537" s="204"/>
      <c r="PTN537" s="204"/>
      <c r="PTO537" s="204"/>
      <c r="PTP537" s="204"/>
      <c r="PTQ537" s="204"/>
      <c r="PTR537" s="204"/>
      <c r="PTS537" s="204"/>
      <c r="PTT537" s="204"/>
      <c r="PTU537" s="204"/>
      <c r="PTV537" s="204"/>
      <c r="PTW537" s="204"/>
      <c r="PTX537" s="204"/>
      <c r="PTY537" s="204"/>
      <c r="PTZ537" s="204"/>
      <c r="PUA537" s="204"/>
      <c r="PUB537" s="204"/>
      <c r="PUC537" s="204"/>
      <c r="PUD537" s="204"/>
      <c r="PUE537" s="204"/>
      <c r="PUF537" s="204"/>
      <c r="PUG537" s="204"/>
      <c r="PUH537" s="204"/>
      <c r="PUI537" s="204"/>
      <c r="PUJ537" s="204"/>
      <c r="PUK537" s="204"/>
      <c r="PUL537" s="204"/>
      <c r="PUM537" s="204"/>
      <c r="PUN537" s="204"/>
      <c r="PUO537" s="204"/>
      <c r="PUP537" s="204"/>
      <c r="PUQ537" s="204"/>
      <c r="PUR537" s="204"/>
      <c r="PUS537" s="204"/>
      <c r="PUT537" s="204"/>
      <c r="PUU537" s="204"/>
      <c r="PUV537" s="204"/>
      <c r="PUW537" s="204"/>
      <c r="PUX537" s="204"/>
      <c r="PUY537" s="204"/>
      <c r="PUZ537" s="204"/>
      <c r="PVA537" s="204"/>
      <c r="PVB537" s="204"/>
      <c r="PVC537" s="204"/>
      <c r="PVD537" s="204"/>
      <c r="PVE537" s="204"/>
      <c r="PVF537" s="204"/>
      <c r="PVG537" s="204"/>
      <c r="PVH537" s="204"/>
      <c r="PVI537" s="204"/>
      <c r="PVJ537" s="204"/>
      <c r="PVK537" s="204"/>
      <c r="PVL537" s="204"/>
      <c r="PVM537" s="204"/>
      <c r="PVN537" s="204"/>
      <c r="PVO537" s="204"/>
      <c r="PVP537" s="204"/>
      <c r="PVQ537" s="204"/>
      <c r="PVR537" s="204"/>
      <c r="PVS537" s="204"/>
      <c r="PVT537" s="204"/>
      <c r="PVU537" s="204"/>
      <c r="PVV537" s="204"/>
      <c r="PVW537" s="204"/>
      <c r="PVX537" s="204"/>
      <c r="PVY537" s="204"/>
      <c r="PVZ537" s="204"/>
      <c r="PWA537" s="204"/>
      <c r="PWB537" s="204"/>
      <c r="PWC537" s="204"/>
      <c r="PWD537" s="204"/>
      <c r="PWE537" s="204"/>
      <c r="PWF537" s="204"/>
      <c r="PWG537" s="204"/>
      <c r="PWH537" s="204"/>
      <c r="PWI537" s="204"/>
      <c r="PWJ537" s="204"/>
      <c r="PWK537" s="204"/>
      <c r="PWL537" s="204"/>
      <c r="PWM537" s="204"/>
      <c r="PWN537" s="204"/>
      <c r="PWO537" s="204"/>
      <c r="PWP537" s="204"/>
      <c r="PWQ537" s="204"/>
      <c r="PWR537" s="204"/>
      <c r="PWS537" s="204"/>
      <c r="PWT537" s="204"/>
      <c r="PWU537" s="204"/>
      <c r="PWV537" s="204"/>
      <c r="PWW537" s="204"/>
      <c r="PWX537" s="204"/>
      <c r="PWY537" s="204"/>
      <c r="PWZ537" s="204"/>
      <c r="PXA537" s="204"/>
      <c r="PXB537" s="204"/>
      <c r="PXC537" s="204"/>
      <c r="PXD537" s="204"/>
      <c r="PXE537" s="204"/>
      <c r="PXF537" s="204"/>
      <c r="PXG537" s="204"/>
      <c r="PXH537" s="204"/>
      <c r="PXI537" s="204"/>
      <c r="PXJ537" s="204"/>
      <c r="PXK537" s="204"/>
      <c r="PXL537" s="204"/>
      <c r="PXM537" s="204"/>
      <c r="PXN537" s="204"/>
      <c r="PXO537" s="204"/>
      <c r="PXP537" s="204"/>
      <c r="PXQ537" s="204"/>
      <c r="PXR537" s="204"/>
      <c r="PXS537" s="204"/>
      <c r="PXT537" s="204"/>
      <c r="PXU537" s="204"/>
      <c r="PXV537" s="204"/>
      <c r="PXW537" s="204"/>
      <c r="PXX537" s="204"/>
      <c r="PXY537" s="204"/>
      <c r="PXZ537" s="204"/>
      <c r="PYA537" s="204"/>
      <c r="PYB537" s="204"/>
      <c r="PYC537" s="204"/>
      <c r="PYD537" s="204"/>
      <c r="PYE537" s="204"/>
      <c r="PYF537" s="204"/>
      <c r="PYG537" s="204"/>
      <c r="PYH537" s="204"/>
      <c r="PYI537" s="204"/>
      <c r="PYJ537" s="204"/>
      <c r="PYK537" s="204"/>
      <c r="PYL537" s="204"/>
      <c r="PYM537" s="204"/>
      <c r="PYN537" s="204"/>
      <c r="PYO537" s="204"/>
      <c r="PYP537" s="204"/>
      <c r="PYQ537" s="204"/>
      <c r="PYR537" s="204"/>
      <c r="PYS537" s="204"/>
      <c r="PYT537" s="204"/>
      <c r="PYU537" s="204"/>
      <c r="PYV537" s="204"/>
      <c r="PYW537" s="204"/>
      <c r="PYX537" s="204"/>
      <c r="PYY537" s="204"/>
      <c r="PYZ537" s="204"/>
      <c r="PZA537" s="204"/>
      <c r="PZB537" s="204"/>
      <c r="PZC537" s="204"/>
      <c r="PZD537" s="204"/>
      <c r="PZE537" s="204"/>
      <c r="PZF537" s="204"/>
      <c r="PZG537" s="204"/>
      <c r="PZH537" s="204"/>
      <c r="PZI537" s="204"/>
      <c r="PZJ537" s="204"/>
      <c r="PZK537" s="204"/>
      <c r="PZL537" s="204"/>
      <c r="PZM537" s="204"/>
      <c r="PZN537" s="204"/>
      <c r="PZO537" s="204"/>
      <c r="PZP537" s="204"/>
      <c r="PZQ537" s="204"/>
      <c r="PZR537" s="204"/>
      <c r="PZS537" s="204"/>
      <c r="PZT537" s="204"/>
      <c r="PZU537" s="204"/>
      <c r="PZV537" s="204"/>
      <c r="PZW537" s="204"/>
      <c r="PZX537" s="204"/>
      <c r="PZY537" s="204"/>
      <c r="PZZ537" s="204"/>
      <c r="QAA537" s="204"/>
      <c r="QAB537" s="204"/>
      <c r="QAC537" s="204"/>
      <c r="QAD537" s="204"/>
      <c r="QAE537" s="204"/>
      <c r="QAF537" s="204"/>
      <c r="QAG537" s="204"/>
      <c r="QAH537" s="204"/>
      <c r="QAI537" s="204"/>
      <c r="QAJ537" s="204"/>
      <c r="QAK537" s="204"/>
      <c r="QAL537" s="204"/>
      <c r="QAM537" s="204"/>
      <c r="QAN537" s="204"/>
      <c r="QAO537" s="204"/>
      <c r="QAP537" s="204"/>
      <c r="QAQ537" s="204"/>
      <c r="QAR537" s="204"/>
      <c r="QAS537" s="204"/>
      <c r="QAT537" s="204"/>
      <c r="QAU537" s="204"/>
      <c r="QAV537" s="204"/>
      <c r="QAW537" s="204"/>
      <c r="QAX537" s="204"/>
      <c r="QAY537" s="204"/>
      <c r="QAZ537" s="204"/>
      <c r="QBA537" s="204"/>
      <c r="QBB537" s="204"/>
      <c r="QBC537" s="204"/>
      <c r="QBD537" s="204"/>
      <c r="QBE537" s="204"/>
      <c r="QBF537" s="204"/>
      <c r="QBG537" s="204"/>
      <c r="QBH537" s="204"/>
      <c r="QBI537" s="204"/>
      <c r="QBJ537" s="204"/>
      <c r="QBK537" s="204"/>
      <c r="QBL537" s="204"/>
      <c r="QBM537" s="204"/>
      <c r="QBN537" s="204"/>
      <c r="QBO537" s="204"/>
      <c r="QBP537" s="204"/>
      <c r="QBQ537" s="204"/>
      <c r="QBR537" s="204"/>
      <c r="QBS537" s="204"/>
      <c r="QBT537" s="204"/>
      <c r="QBU537" s="204"/>
      <c r="QBV537" s="204"/>
      <c r="QBW537" s="204"/>
      <c r="QBX537" s="204"/>
      <c r="QBY537" s="204"/>
      <c r="QBZ537" s="204"/>
      <c r="QCA537" s="204"/>
      <c r="QCB537" s="204"/>
      <c r="QCC537" s="204"/>
      <c r="QCD537" s="204"/>
      <c r="QCE537" s="204"/>
      <c r="QCF537" s="204"/>
      <c r="QCG537" s="204"/>
      <c r="QCH537" s="204"/>
      <c r="QCI537" s="204"/>
      <c r="QCJ537" s="204"/>
      <c r="QCK537" s="204"/>
      <c r="QCL537" s="204"/>
      <c r="QCM537" s="204"/>
      <c r="QCN537" s="204"/>
      <c r="QCO537" s="204"/>
      <c r="QCP537" s="204"/>
      <c r="QCQ537" s="204"/>
      <c r="QCR537" s="204"/>
      <c r="QCS537" s="204"/>
      <c r="QCT537" s="204"/>
      <c r="QCU537" s="204"/>
      <c r="QCV537" s="204"/>
      <c r="QCW537" s="204"/>
      <c r="QCX537" s="204"/>
      <c r="QCY537" s="204"/>
      <c r="QCZ537" s="204"/>
      <c r="QDA537" s="204"/>
      <c r="QDB537" s="204"/>
      <c r="QDC537" s="204"/>
      <c r="QDD537" s="204"/>
      <c r="QDE537" s="204"/>
      <c r="QDF537" s="204"/>
      <c r="QDG537" s="204"/>
      <c r="QDH537" s="204"/>
      <c r="QDI537" s="204"/>
      <c r="QDJ537" s="204"/>
      <c r="QDK537" s="204"/>
      <c r="QDL537" s="204"/>
      <c r="QDM537" s="204"/>
      <c r="QDN537" s="204"/>
      <c r="QDO537" s="204"/>
      <c r="QDP537" s="204"/>
      <c r="QDQ537" s="204"/>
      <c r="QDR537" s="204"/>
      <c r="QDS537" s="204"/>
      <c r="QDT537" s="204"/>
      <c r="QDU537" s="204"/>
      <c r="QDV537" s="204"/>
      <c r="QDW537" s="204"/>
      <c r="QDX537" s="204"/>
      <c r="QDY537" s="204"/>
      <c r="QDZ537" s="204"/>
      <c r="QEA537" s="204"/>
      <c r="QEB537" s="204"/>
      <c r="QEC537" s="204"/>
      <c r="QED537" s="204"/>
      <c r="QEE537" s="204"/>
      <c r="QEF537" s="204"/>
      <c r="QEG537" s="204"/>
      <c r="QEH537" s="204"/>
      <c r="QEI537" s="204"/>
      <c r="QEJ537" s="204"/>
      <c r="QEK537" s="204"/>
      <c r="QEL537" s="204"/>
      <c r="QEM537" s="204"/>
      <c r="QEN537" s="204"/>
      <c r="QEO537" s="204"/>
      <c r="QEP537" s="204"/>
      <c r="QEQ537" s="204"/>
      <c r="QER537" s="204"/>
      <c r="QES537" s="204"/>
      <c r="QET537" s="204"/>
      <c r="QEU537" s="204"/>
      <c r="QEV537" s="204"/>
      <c r="QEW537" s="204"/>
      <c r="QEX537" s="204"/>
      <c r="QEY537" s="204"/>
      <c r="QEZ537" s="204"/>
      <c r="QFA537" s="204"/>
      <c r="QFB537" s="204"/>
      <c r="QFC537" s="204"/>
      <c r="QFD537" s="204"/>
      <c r="QFE537" s="204"/>
      <c r="QFF537" s="204"/>
      <c r="QFG537" s="204"/>
      <c r="QFH537" s="204"/>
      <c r="QFI537" s="204"/>
      <c r="QFJ537" s="204"/>
      <c r="QFK537" s="204"/>
      <c r="QFL537" s="204"/>
      <c r="QFM537" s="204"/>
      <c r="QFN537" s="204"/>
      <c r="QFO537" s="204"/>
      <c r="QFP537" s="204"/>
      <c r="QFQ537" s="204"/>
      <c r="QFR537" s="204"/>
      <c r="QFS537" s="204"/>
      <c r="QFT537" s="204"/>
      <c r="QFU537" s="204"/>
      <c r="QFV537" s="204"/>
      <c r="QFW537" s="204"/>
      <c r="QFX537" s="204"/>
      <c r="QFY537" s="204"/>
      <c r="QFZ537" s="204"/>
      <c r="QGA537" s="204"/>
      <c r="QGB537" s="204"/>
      <c r="QGC537" s="204"/>
      <c r="QGD537" s="204"/>
      <c r="QGE537" s="204"/>
      <c r="QGF537" s="204"/>
      <c r="QGG537" s="204"/>
      <c r="QGH537" s="204"/>
      <c r="QGI537" s="204"/>
      <c r="QGJ537" s="204"/>
      <c r="QGK537" s="204"/>
      <c r="QGL537" s="204"/>
      <c r="QGM537" s="204"/>
      <c r="QGN537" s="204"/>
      <c r="QGO537" s="204"/>
      <c r="QGP537" s="204"/>
      <c r="QGQ537" s="204"/>
      <c r="QGR537" s="204"/>
      <c r="QGS537" s="204"/>
      <c r="QGT537" s="204"/>
      <c r="QGU537" s="204"/>
      <c r="QGV537" s="204"/>
      <c r="QGW537" s="204"/>
      <c r="QGX537" s="204"/>
      <c r="QGY537" s="204"/>
      <c r="QGZ537" s="204"/>
      <c r="QHA537" s="204"/>
      <c r="QHB537" s="204"/>
      <c r="QHC537" s="204"/>
      <c r="QHD537" s="204"/>
      <c r="QHE537" s="204"/>
      <c r="QHF537" s="204"/>
      <c r="QHG537" s="204"/>
      <c r="QHH537" s="204"/>
      <c r="QHI537" s="204"/>
      <c r="QHJ537" s="204"/>
      <c r="QHK537" s="204"/>
      <c r="QHL537" s="204"/>
      <c r="QHM537" s="204"/>
      <c r="QHN537" s="204"/>
      <c r="QHO537" s="204"/>
      <c r="QHP537" s="204"/>
      <c r="QHQ537" s="204"/>
      <c r="QHR537" s="204"/>
      <c r="QHS537" s="204"/>
      <c r="QHT537" s="204"/>
      <c r="QHU537" s="204"/>
      <c r="QHV537" s="204"/>
      <c r="QHW537" s="204"/>
      <c r="QHX537" s="204"/>
      <c r="QHY537" s="204"/>
      <c r="QHZ537" s="204"/>
      <c r="QIA537" s="204"/>
      <c r="QIB537" s="204"/>
      <c r="QIC537" s="204"/>
      <c r="QID537" s="204"/>
      <c r="QIE537" s="204"/>
      <c r="QIF537" s="204"/>
      <c r="QIG537" s="204"/>
      <c r="QIH537" s="204"/>
      <c r="QII537" s="204"/>
      <c r="QIJ537" s="204"/>
      <c r="QIK537" s="204"/>
      <c r="QIL537" s="204"/>
      <c r="QIM537" s="204"/>
      <c r="QIN537" s="204"/>
      <c r="QIO537" s="204"/>
      <c r="QIP537" s="204"/>
      <c r="QIQ537" s="204"/>
      <c r="QIR537" s="204"/>
      <c r="QIS537" s="204"/>
      <c r="QIT537" s="204"/>
      <c r="QIU537" s="204"/>
      <c r="QIV537" s="204"/>
      <c r="QIW537" s="204"/>
      <c r="QIX537" s="204"/>
      <c r="QIY537" s="204"/>
      <c r="QIZ537" s="204"/>
      <c r="QJA537" s="204"/>
      <c r="QJB537" s="204"/>
      <c r="QJC537" s="204"/>
      <c r="QJD537" s="204"/>
      <c r="QJE537" s="204"/>
      <c r="QJF537" s="204"/>
      <c r="QJG537" s="204"/>
      <c r="QJH537" s="204"/>
      <c r="QJI537" s="204"/>
      <c r="QJJ537" s="204"/>
      <c r="QJK537" s="204"/>
      <c r="QJL537" s="204"/>
      <c r="QJM537" s="204"/>
      <c r="QJN537" s="204"/>
      <c r="QJO537" s="204"/>
      <c r="QJP537" s="204"/>
      <c r="QJQ537" s="204"/>
      <c r="QJR537" s="204"/>
      <c r="QJS537" s="204"/>
      <c r="QJT537" s="204"/>
      <c r="QJU537" s="204"/>
      <c r="QJV537" s="204"/>
      <c r="QJW537" s="204"/>
      <c r="QJX537" s="204"/>
      <c r="QJY537" s="204"/>
      <c r="QJZ537" s="204"/>
      <c r="QKA537" s="204"/>
      <c r="QKB537" s="204"/>
      <c r="QKC537" s="204"/>
      <c r="QKD537" s="204"/>
      <c r="QKE537" s="204"/>
      <c r="QKF537" s="204"/>
      <c r="QKG537" s="204"/>
      <c r="QKH537" s="204"/>
      <c r="QKI537" s="204"/>
      <c r="QKJ537" s="204"/>
      <c r="QKK537" s="204"/>
      <c r="QKL537" s="204"/>
      <c r="QKM537" s="204"/>
      <c r="QKN537" s="204"/>
      <c r="QKO537" s="204"/>
      <c r="QKP537" s="204"/>
      <c r="QKQ537" s="204"/>
      <c r="QKR537" s="204"/>
      <c r="QKS537" s="204"/>
      <c r="QKT537" s="204"/>
      <c r="QKU537" s="204"/>
      <c r="QKV537" s="204"/>
      <c r="QKW537" s="204"/>
      <c r="QKX537" s="204"/>
      <c r="QKY537" s="204"/>
      <c r="QKZ537" s="204"/>
      <c r="QLA537" s="204"/>
      <c r="QLB537" s="204"/>
      <c r="QLC537" s="204"/>
      <c r="QLD537" s="204"/>
      <c r="QLE537" s="204"/>
      <c r="QLF537" s="204"/>
      <c r="QLG537" s="204"/>
      <c r="QLH537" s="204"/>
      <c r="QLI537" s="204"/>
      <c r="QLJ537" s="204"/>
      <c r="QLK537" s="204"/>
      <c r="QLL537" s="204"/>
      <c r="QLM537" s="204"/>
      <c r="QLN537" s="204"/>
      <c r="QLO537" s="204"/>
      <c r="QLP537" s="204"/>
      <c r="QLQ537" s="204"/>
      <c r="QLR537" s="204"/>
      <c r="QLS537" s="204"/>
      <c r="QLT537" s="204"/>
      <c r="QLU537" s="204"/>
      <c r="QLV537" s="204"/>
      <c r="QLW537" s="204"/>
      <c r="QLX537" s="204"/>
      <c r="QLY537" s="204"/>
      <c r="QLZ537" s="204"/>
      <c r="QMA537" s="204"/>
      <c r="QMB537" s="204"/>
      <c r="QMC537" s="204"/>
      <c r="QMD537" s="204"/>
      <c r="QME537" s="204"/>
      <c r="QMF537" s="204"/>
      <c r="QMG537" s="204"/>
      <c r="QMH537" s="204"/>
      <c r="QMI537" s="204"/>
      <c r="QMJ537" s="204"/>
      <c r="QMK537" s="204"/>
      <c r="QML537" s="204"/>
      <c r="QMM537" s="204"/>
      <c r="QMN537" s="204"/>
      <c r="QMO537" s="204"/>
      <c r="QMP537" s="204"/>
      <c r="QMQ537" s="204"/>
      <c r="QMR537" s="204"/>
      <c r="QMS537" s="204"/>
      <c r="QMT537" s="204"/>
      <c r="QMU537" s="204"/>
      <c r="QMV537" s="204"/>
      <c r="QMW537" s="204"/>
      <c r="QMX537" s="204"/>
      <c r="QMY537" s="204"/>
      <c r="QMZ537" s="204"/>
      <c r="QNA537" s="204"/>
      <c r="QNB537" s="204"/>
      <c r="QNC537" s="204"/>
      <c r="QND537" s="204"/>
      <c r="QNE537" s="204"/>
      <c r="QNF537" s="204"/>
      <c r="QNG537" s="204"/>
      <c r="QNH537" s="204"/>
      <c r="QNI537" s="204"/>
      <c r="QNJ537" s="204"/>
      <c r="QNK537" s="204"/>
      <c r="QNL537" s="204"/>
      <c r="QNM537" s="204"/>
      <c r="QNN537" s="204"/>
      <c r="QNO537" s="204"/>
      <c r="QNP537" s="204"/>
      <c r="QNQ537" s="204"/>
      <c r="QNR537" s="204"/>
      <c r="QNS537" s="204"/>
      <c r="QNT537" s="204"/>
      <c r="QNU537" s="204"/>
      <c r="QNV537" s="204"/>
      <c r="QNW537" s="204"/>
      <c r="QNX537" s="204"/>
      <c r="QNY537" s="204"/>
      <c r="QNZ537" s="204"/>
      <c r="QOA537" s="204"/>
      <c r="QOB537" s="204"/>
      <c r="QOC537" s="204"/>
      <c r="QOD537" s="204"/>
      <c r="QOE537" s="204"/>
      <c r="QOF537" s="204"/>
      <c r="QOG537" s="204"/>
      <c r="QOH537" s="204"/>
      <c r="QOI537" s="204"/>
      <c r="QOJ537" s="204"/>
      <c r="QOK537" s="204"/>
      <c r="QOL537" s="204"/>
      <c r="QOM537" s="204"/>
      <c r="QON537" s="204"/>
      <c r="QOO537" s="204"/>
      <c r="QOP537" s="204"/>
      <c r="QOQ537" s="204"/>
      <c r="QOR537" s="204"/>
      <c r="QOS537" s="204"/>
      <c r="QOT537" s="204"/>
      <c r="QOU537" s="204"/>
      <c r="QOV537" s="204"/>
      <c r="QOW537" s="204"/>
      <c r="QOX537" s="204"/>
      <c r="QOY537" s="204"/>
      <c r="QOZ537" s="204"/>
      <c r="QPA537" s="204"/>
      <c r="QPB537" s="204"/>
      <c r="QPC537" s="204"/>
      <c r="QPD537" s="204"/>
      <c r="QPE537" s="204"/>
      <c r="QPF537" s="204"/>
      <c r="QPG537" s="204"/>
      <c r="QPH537" s="204"/>
      <c r="QPI537" s="204"/>
      <c r="QPJ537" s="204"/>
      <c r="QPK537" s="204"/>
      <c r="QPL537" s="204"/>
      <c r="QPM537" s="204"/>
      <c r="QPN537" s="204"/>
      <c r="QPO537" s="204"/>
      <c r="QPP537" s="204"/>
      <c r="QPQ537" s="204"/>
      <c r="QPR537" s="204"/>
      <c r="QPS537" s="204"/>
      <c r="QPT537" s="204"/>
      <c r="QPU537" s="204"/>
      <c r="QPV537" s="204"/>
      <c r="QPW537" s="204"/>
      <c r="QPX537" s="204"/>
      <c r="QPY537" s="204"/>
      <c r="QPZ537" s="204"/>
      <c r="QQA537" s="204"/>
      <c r="QQB537" s="204"/>
      <c r="QQC537" s="204"/>
      <c r="QQD537" s="204"/>
      <c r="QQE537" s="204"/>
      <c r="QQF537" s="204"/>
      <c r="QQG537" s="204"/>
      <c r="QQH537" s="204"/>
      <c r="QQI537" s="204"/>
      <c r="QQJ537" s="204"/>
      <c r="QQK537" s="204"/>
      <c r="QQL537" s="204"/>
      <c r="QQM537" s="204"/>
      <c r="QQN537" s="204"/>
      <c r="QQO537" s="204"/>
      <c r="QQP537" s="204"/>
      <c r="QQQ537" s="204"/>
      <c r="QQR537" s="204"/>
      <c r="QQS537" s="204"/>
      <c r="QQT537" s="204"/>
      <c r="QQU537" s="204"/>
      <c r="QQV537" s="204"/>
      <c r="QQW537" s="204"/>
      <c r="QQX537" s="204"/>
      <c r="QQY537" s="204"/>
      <c r="QQZ537" s="204"/>
      <c r="QRA537" s="204"/>
      <c r="QRB537" s="204"/>
      <c r="QRC537" s="204"/>
      <c r="QRD537" s="204"/>
      <c r="QRE537" s="204"/>
      <c r="QRF537" s="204"/>
      <c r="QRG537" s="204"/>
      <c r="QRH537" s="204"/>
      <c r="QRI537" s="204"/>
      <c r="QRJ537" s="204"/>
      <c r="QRK537" s="204"/>
      <c r="QRL537" s="204"/>
      <c r="QRM537" s="204"/>
      <c r="QRN537" s="204"/>
      <c r="QRO537" s="204"/>
      <c r="QRP537" s="204"/>
      <c r="QRQ537" s="204"/>
      <c r="QRR537" s="204"/>
      <c r="QRS537" s="204"/>
      <c r="QRT537" s="204"/>
      <c r="QRU537" s="204"/>
      <c r="QRV537" s="204"/>
      <c r="QRW537" s="204"/>
      <c r="QRX537" s="204"/>
      <c r="QRY537" s="204"/>
      <c r="QRZ537" s="204"/>
      <c r="QSA537" s="204"/>
      <c r="QSB537" s="204"/>
      <c r="QSC537" s="204"/>
      <c r="QSD537" s="204"/>
      <c r="QSE537" s="204"/>
      <c r="QSF537" s="204"/>
      <c r="QSG537" s="204"/>
      <c r="QSH537" s="204"/>
      <c r="QSI537" s="204"/>
      <c r="QSJ537" s="204"/>
      <c r="QSK537" s="204"/>
      <c r="QSL537" s="204"/>
      <c r="QSM537" s="204"/>
      <c r="QSN537" s="204"/>
      <c r="QSO537" s="204"/>
      <c r="QSP537" s="204"/>
      <c r="QSQ537" s="204"/>
      <c r="QSR537" s="204"/>
      <c r="QSS537" s="204"/>
      <c r="QST537" s="204"/>
      <c r="QSU537" s="204"/>
      <c r="QSV537" s="204"/>
      <c r="QSW537" s="204"/>
      <c r="QSX537" s="204"/>
      <c r="QSY537" s="204"/>
      <c r="QSZ537" s="204"/>
      <c r="QTA537" s="204"/>
      <c r="QTB537" s="204"/>
      <c r="QTC537" s="204"/>
      <c r="QTD537" s="204"/>
      <c r="QTE537" s="204"/>
      <c r="QTF537" s="204"/>
      <c r="QTG537" s="204"/>
      <c r="QTH537" s="204"/>
      <c r="QTI537" s="204"/>
      <c r="QTJ537" s="204"/>
      <c r="QTK537" s="204"/>
      <c r="QTL537" s="204"/>
      <c r="QTM537" s="204"/>
      <c r="QTN537" s="204"/>
      <c r="QTO537" s="204"/>
      <c r="QTP537" s="204"/>
      <c r="QTQ537" s="204"/>
      <c r="QTR537" s="204"/>
      <c r="QTS537" s="204"/>
      <c r="QTT537" s="204"/>
      <c r="QTU537" s="204"/>
      <c r="QTV537" s="204"/>
      <c r="QTW537" s="204"/>
      <c r="QTX537" s="204"/>
      <c r="QTY537" s="204"/>
      <c r="QTZ537" s="204"/>
      <c r="QUA537" s="204"/>
      <c r="QUB537" s="204"/>
      <c r="QUC537" s="204"/>
      <c r="QUD537" s="204"/>
      <c r="QUE537" s="204"/>
      <c r="QUF537" s="204"/>
      <c r="QUG537" s="204"/>
      <c r="QUH537" s="204"/>
      <c r="QUI537" s="204"/>
      <c r="QUJ537" s="204"/>
      <c r="QUK537" s="204"/>
      <c r="QUL537" s="204"/>
      <c r="QUM537" s="204"/>
      <c r="QUN537" s="204"/>
      <c r="QUO537" s="204"/>
      <c r="QUP537" s="204"/>
      <c r="QUQ537" s="204"/>
      <c r="QUR537" s="204"/>
      <c r="QUS537" s="204"/>
      <c r="QUT537" s="204"/>
      <c r="QUU537" s="204"/>
      <c r="QUV537" s="204"/>
      <c r="QUW537" s="204"/>
      <c r="QUX537" s="204"/>
      <c r="QUY537" s="204"/>
      <c r="QUZ537" s="204"/>
      <c r="QVA537" s="204"/>
      <c r="QVB537" s="204"/>
      <c r="QVC537" s="204"/>
      <c r="QVD537" s="204"/>
      <c r="QVE537" s="204"/>
      <c r="QVF537" s="204"/>
      <c r="QVG537" s="204"/>
      <c r="QVH537" s="204"/>
      <c r="QVI537" s="204"/>
      <c r="QVJ537" s="204"/>
      <c r="QVK537" s="204"/>
      <c r="QVL537" s="204"/>
      <c r="QVM537" s="204"/>
      <c r="QVN537" s="204"/>
      <c r="QVO537" s="204"/>
      <c r="QVP537" s="204"/>
      <c r="QVQ537" s="204"/>
      <c r="QVR537" s="204"/>
      <c r="QVS537" s="204"/>
      <c r="QVT537" s="204"/>
      <c r="QVU537" s="204"/>
      <c r="QVV537" s="204"/>
      <c r="QVW537" s="204"/>
      <c r="QVX537" s="204"/>
      <c r="QVY537" s="204"/>
      <c r="QVZ537" s="204"/>
      <c r="QWA537" s="204"/>
      <c r="QWB537" s="204"/>
      <c r="QWC537" s="204"/>
      <c r="QWD537" s="204"/>
      <c r="QWE537" s="204"/>
      <c r="QWF537" s="204"/>
      <c r="QWG537" s="204"/>
      <c r="QWH537" s="204"/>
      <c r="QWI537" s="204"/>
      <c r="QWJ537" s="204"/>
      <c r="QWK537" s="204"/>
      <c r="QWL537" s="204"/>
      <c r="QWM537" s="204"/>
      <c r="QWN537" s="204"/>
      <c r="QWO537" s="204"/>
      <c r="QWP537" s="204"/>
      <c r="QWQ537" s="204"/>
      <c r="QWR537" s="204"/>
      <c r="QWS537" s="204"/>
      <c r="QWT537" s="204"/>
      <c r="QWU537" s="204"/>
      <c r="QWV537" s="204"/>
      <c r="QWW537" s="204"/>
      <c r="QWX537" s="204"/>
      <c r="QWY537" s="204"/>
      <c r="QWZ537" s="204"/>
      <c r="QXA537" s="204"/>
      <c r="QXB537" s="204"/>
      <c r="QXC537" s="204"/>
      <c r="QXD537" s="204"/>
      <c r="QXE537" s="204"/>
      <c r="QXF537" s="204"/>
      <c r="QXG537" s="204"/>
      <c r="QXH537" s="204"/>
      <c r="QXI537" s="204"/>
      <c r="QXJ537" s="204"/>
      <c r="QXK537" s="204"/>
      <c r="QXL537" s="204"/>
      <c r="QXM537" s="204"/>
      <c r="QXN537" s="204"/>
      <c r="QXO537" s="204"/>
      <c r="QXP537" s="204"/>
      <c r="QXQ537" s="204"/>
      <c r="QXR537" s="204"/>
      <c r="QXS537" s="204"/>
      <c r="QXT537" s="204"/>
      <c r="QXU537" s="204"/>
      <c r="QXV537" s="204"/>
      <c r="QXW537" s="204"/>
      <c r="QXX537" s="204"/>
      <c r="QXY537" s="204"/>
      <c r="QXZ537" s="204"/>
      <c r="QYA537" s="204"/>
      <c r="QYB537" s="204"/>
      <c r="QYC537" s="204"/>
      <c r="QYD537" s="204"/>
      <c r="QYE537" s="204"/>
      <c r="QYF537" s="204"/>
      <c r="QYG537" s="204"/>
      <c r="QYH537" s="204"/>
      <c r="QYI537" s="204"/>
      <c r="QYJ537" s="204"/>
      <c r="QYK537" s="204"/>
      <c r="QYL537" s="204"/>
      <c r="QYM537" s="204"/>
      <c r="QYN537" s="204"/>
      <c r="QYO537" s="204"/>
      <c r="QYP537" s="204"/>
      <c r="QYQ537" s="204"/>
      <c r="QYR537" s="204"/>
      <c r="QYS537" s="204"/>
      <c r="QYT537" s="204"/>
      <c r="QYU537" s="204"/>
      <c r="QYV537" s="204"/>
      <c r="QYW537" s="204"/>
      <c r="QYX537" s="204"/>
      <c r="QYY537" s="204"/>
      <c r="QYZ537" s="204"/>
      <c r="QZA537" s="204"/>
      <c r="QZB537" s="204"/>
      <c r="QZC537" s="204"/>
      <c r="QZD537" s="204"/>
      <c r="QZE537" s="204"/>
      <c r="QZF537" s="204"/>
      <c r="QZG537" s="204"/>
      <c r="QZH537" s="204"/>
      <c r="QZI537" s="204"/>
      <c r="QZJ537" s="204"/>
      <c r="QZK537" s="204"/>
      <c r="QZL537" s="204"/>
      <c r="QZM537" s="204"/>
      <c r="QZN537" s="204"/>
      <c r="QZO537" s="204"/>
      <c r="QZP537" s="204"/>
      <c r="QZQ537" s="204"/>
      <c r="QZR537" s="204"/>
      <c r="QZS537" s="204"/>
      <c r="QZT537" s="204"/>
      <c r="QZU537" s="204"/>
      <c r="QZV537" s="204"/>
      <c r="QZW537" s="204"/>
      <c r="QZX537" s="204"/>
      <c r="QZY537" s="204"/>
      <c r="QZZ537" s="204"/>
      <c r="RAA537" s="204"/>
      <c r="RAB537" s="204"/>
      <c r="RAC537" s="204"/>
      <c r="RAD537" s="204"/>
      <c r="RAE537" s="204"/>
      <c r="RAF537" s="204"/>
      <c r="RAG537" s="204"/>
      <c r="RAH537" s="204"/>
      <c r="RAI537" s="204"/>
      <c r="RAJ537" s="204"/>
      <c r="RAK537" s="204"/>
      <c r="RAL537" s="204"/>
      <c r="RAM537" s="204"/>
      <c r="RAN537" s="204"/>
      <c r="RAO537" s="204"/>
      <c r="RAP537" s="204"/>
      <c r="RAQ537" s="204"/>
      <c r="RAR537" s="204"/>
      <c r="RAS537" s="204"/>
      <c r="RAT537" s="204"/>
      <c r="RAU537" s="204"/>
      <c r="RAV537" s="204"/>
      <c r="RAW537" s="204"/>
      <c r="RAX537" s="204"/>
      <c r="RAY537" s="204"/>
      <c r="RAZ537" s="204"/>
      <c r="RBA537" s="204"/>
      <c r="RBB537" s="204"/>
      <c r="RBC537" s="204"/>
      <c r="RBD537" s="204"/>
      <c r="RBE537" s="204"/>
      <c r="RBF537" s="204"/>
      <c r="RBG537" s="204"/>
      <c r="RBH537" s="204"/>
      <c r="RBI537" s="204"/>
      <c r="RBJ537" s="204"/>
      <c r="RBK537" s="204"/>
      <c r="RBL537" s="204"/>
      <c r="RBM537" s="204"/>
      <c r="RBN537" s="204"/>
      <c r="RBO537" s="204"/>
      <c r="RBP537" s="204"/>
      <c r="RBQ537" s="204"/>
      <c r="RBR537" s="204"/>
      <c r="RBS537" s="204"/>
      <c r="RBT537" s="204"/>
      <c r="RBU537" s="204"/>
      <c r="RBV537" s="204"/>
      <c r="RBW537" s="204"/>
      <c r="RBX537" s="204"/>
      <c r="RBY537" s="204"/>
      <c r="RBZ537" s="204"/>
      <c r="RCA537" s="204"/>
      <c r="RCB537" s="204"/>
      <c r="RCC537" s="204"/>
      <c r="RCD537" s="204"/>
      <c r="RCE537" s="204"/>
      <c r="RCF537" s="204"/>
      <c r="RCG537" s="204"/>
      <c r="RCH537" s="204"/>
      <c r="RCI537" s="204"/>
      <c r="RCJ537" s="204"/>
      <c r="RCK537" s="204"/>
      <c r="RCL537" s="204"/>
      <c r="RCM537" s="204"/>
      <c r="RCN537" s="204"/>
      <c r="RCO537" s="204"/>
      <c r="RCP537" s="204"/>
      <c r="RCQ537" s="204"/>
      <c r="RCR537" s="204"/>
      <c r="RCS537" s="204"/>
      <c r="RCT537" s="204"/>
      <c r="RCU537" s="204"/>
      <c r="RCV537" s="204"/>
      <c r="RCW537" s="204"/>
      <c r="RCX537" s="204"/>
      <c r="RCY537" s="204"/>
      <c r="RCZ537" s="204"/>
      <c r="RDA537" s="204"/>
      <c r="RDB537" s="204"/>
      <c r="RDC537" s="204"/>
      <c r="RDD537" s="204"/>
      <c r="RDE537" s="204"/>
      <c r="RDF537" s="204"/>
      <c r="RDG537" s="204"/>
      <c r="RDH537" s="204"/>
      <c r="RDI537" s="204"/>
      <c r="RDJ537" s="204"/>
      <c r="RDK537" s="204"/>
      <c r="RDL537" s="204"/>
      <c r="RDM537" s="204"/>
      <c r="RDN537" s="204"/>
      <c r="RDO537" s="204"/>
      <c r="RDP537" s="204"/>
      <c r="RDQ537" s="204"/>
      <c r="RDR537" s="204"/>
      <c r="RDS537" s="204"/>
      <c r="RDT537" s="204"/>
      <c r="RDU537" s="204"/>
      <c r="RDV537" s="204"/>
      <c r="RDW537" s="204"/>
      <c r="RDX537" s="204"/>
      <c r="RDY537" s="204"/>
      <c r="RDZ537" s="204"/>
      <c r="REA537" s="204"/>
      <c r="REB537" s="204"/>
      <c r="REC537" s="204"/>
      <c r="RED537" s="204"/>
      <c r="REE537" s="204"/>
      <c r="REF537" s="204"/>
      <c r="REG537" s="204"/>
      <c r="REH537" s="204"/>
      <c r="REI537" s="204"/>
      <c r="REJ537" s="204"/>
      <c r="REK537" s="204"/>
      <c r="REL537" s="204"/>
      <c r="REM537" s="204"/>
      <c r="REN537" s="204"/>
      <c r="REO537" s="204"/>
      <c r="REP537" s="204"/>
      <c r="REQ537" s="204"/>
      <c r="RER537" s="204"/>
      <c r="RES537" s="204"/>
      <c r="RET537" s="204"/>
      <c r="REU537" s="204"/>
      <c r="REV537" s="204"/>
      <c r="REW537" s="204"/>
      <c r="REX537" s="204"/>
      <c r="REY537" s="204"/>
      <c r="REZ537" s="204"/>
      <c r="RFA537" s="204"/>
      <c r="RFB537" s="204"/>
      <c r="RFC537" s="204"/>
      <c r="RFD537" s="204"/>
      <c r="RFE537" s="204"/>
      <c r="RFF537" s="204"/>
      <c r="RFG537" s="204"/>
      <c r="RFH537" s="204"/>
      <c r="RFI537" s="204"/>
      <c r="RFJ537" s="204"/>
      <c r="RFK537" s="204"/>
      <c r="RFL537" s="204"/>
      <c r="RFM537" s="204"/>
      <c r="RFN537" s="204"/>
      <c r="RFO537" s="204"/>
      <c r="RFP537" s="204"/>
      <c r="RFQ537" s="204"/>
      <c r="RFR537" s="204"/>
      <c r="RFS537" s="204"/>
      <c r="RFT537" s="204"/>
      <c r="RFU537" s="204"/>
      <c r="RFV537" s="204"/>
      <c r="RFW537" s="204"/>
      <c r="RFX537" s="204"/>
      <c r="RFY537" s="204"/>
      <c r="RFZ537" s="204"/>
      <c r="RGA537" s="204"/>
      <c r="RGB537" s="204"/>
      <c r="RGC537" s="204"/>
      <c r="RGD537" s="204"/>
      <c r="RGE537" s="204"/>
      <c r="RGF537" s="204"/>
      <c r="RGG537" s="204"/>
      <c r="RGH537" s="204"/>
      <c r="RGI537" s="204"/>
      <c r="RGJ537" s="204"/>
      <c r="RGK537" s="204"/>
      <c r="RGL537" s="204"/>
      <c r="RGM537" s="204"/>
      <c r="RGN537" s="204"/>
      <c r="RGO537" s="204"/>
      <c r="RGP537" s="204"/>
      <c r="RGQ537" s="204"/>
      <c r="RGR537" s="204"/>
      <c r="RGS537" s="204"/>
      <c r="RGT537" s="204"/>
      <c r="RGU537" s="204"/>
      <c r="RGV537" s="204"/>
      <c r="RGW537" s="204"/>
      <c r="RGX537" s="204"/>
      <c r="RGY537" s="204"/>
      <c r="RGZ537" s="204"/>
      <c r="RHA537" s="204"/>
      <c r="RHB537" s="204"/>
      <c r="RHC537" s="204"/>
      <c r="RHD537" s="204"/>
      <c r="RHE537" s="204"/>
      <c r="RHF537" s="204"/>
      <c r="RHG537" s="204"/>
      <c r="RHH537" s="204"/>
      <c r="RHI537" s="204"/>
      <c r="RHJ537" s="204"/>
      <c r="RHK537" s="204"/>
      <c r="RHL537" s="204"/>
      <c r="RHM537" s="204"/>
      <c r="RHN537" s="204"/>
      <c r="RHO537" s="204"/>
      <c r="RHP537" s="204"/>
      <c r="RHQ537" s="204"/>
      <c r="RHR537" s="204"/>
      <c r="RHS537" s="204"/>
      <c r="RHT537" s="204"/>
      <c r="RHU537" s="204"/>
      <c r="RHV537" s="204"/>
      <c r="RHW537" s="204"/>
      <c r="RHX537" s="204"/>
      <c r="RHY537" s="204"/>
      <c r="RHZ537" s="204"/>
      <c r="RIA537" s="204"/>
      <c r="RIB537" s="204"/>
      <c r="RIC537" s="204"/>
      <c r="RID537" s="204"/>
      <c r="RIE537" s="204"/>
      <c r="RIF537" s="204"/>
      <c r="RIG537" s="204"/>
      <c r="RIH537" s="204"/>
      <c r="RII537" s="204"/>
      <c r="RIJ537" s="204"/>
      <c r="RIK537" s="204"/>
      <c r="RIL537" s="204"/>
      <c r="RIM537" s="204"/>
      <c r="RIN537" s="204"/>
      <c r="RIO537" s="204"/>
      <c r="RIP537" s="204"/>
      <c r="RIQ537" s="204"/>
      <c r="RIR537" s="204"/>
      <c r="RIS537" s="204"/>
      <c r="RIT537" s="204"/>
      <c r="RIU537" s="204"/>
      <c r="RIV537" s="204"/>
      <c r="RIW537" s="204"/>
      <c r="RIX537" s="204"/>
      <c r="RIY537" s="204"/>
      <c r="RIZ537" s="204"/>
      <c r="RJA537" s="204"/>
      <c r="RJB537" s="204"/>
      <c r="RJC537" s="204"/>
      <c r="RJD537" s="204"/>
      <c r="RJE537" s="204"/>
      <c r="RJF537" s="204"/>
      <c r="RJG537" s="204"/>
      <c r="RJH537" s="204"/>
      <c r="RJI537" s="204"/>
      <c r="RJJ537" s="204"/>
      <c r="RJK537" s="204"/>
      <c r="RJL537" s="204"/>
      <c r="RJM537" s="204"/>
      <c r="RJN537" s="204"/>
      <c r="RJO537" s="204"/>
      <c r="RJP537" s="204"/>
      <c r="RJQ537" s="204"/>
      <c r="RJR537" s="204"/>
      <c r="RJS537" s="204"/>
      <c r="RJT537" s="204"/>
      <c r="RJU537" s="204"/>
      <c r="RJV537" s="204"/>
      <c r="RJW537" s="204"/>
      <c r="RJX537" s="204"/>
      <c r="RJY537" s="204"/>
      <c r="RJZ537" s="204"/>
      <c r="RKA537" s="204"/>
      <c r="RKB537" s="204"/>
      <c r="RKC537" s="204"/>
      <c r="RKD537" s="204"/>
      <c r="RKE537" s="204"/>
      <c r="RKF537" s="204"/>
      <c r="RKG537" s="204"/>
      <c r="RKH537" s="204"/>
      <c r="RKI537" s="204"/>
      <c r="RKJ537" s="204"/>
      <c r="RKK537" s="204"/>
      <c r="RKL537" s="204"/>
      <c r="RKM537" s="204"/>
      <c r="RKN537" s="204"/>
      <c r="RKO537" s="204"/>
      <c r="RKP537" s="204"/>
      <c r="RKQ537" s="204"/>
      <c r="RKR537" s="204"/>
      <c r="RKS537" s="204"/>
      <c r="RKT537" s="204"/>
      <c r="RKU537" s="204"/>
      <c r="RKV537" s="204"/>
      <c r="RKW537" s="204"/>
      <c r="RKX537" s="204"/>
      <c r="RKY537" s="204"/>
      <c r="RKZ537" s="204"/>
      <c r="RLA537" s="204"/>
      <c r="RLB537" s="204"/>
      <c r="RLC537" s="204"/>
      <c r="RLD537" s="204"/>
      <c r="RLE537" s="204"/>
      <c r="RLF537" s="204"/>
      <c r="RLG537" s="204"/>
      <c r="RLH537" s="204"/>
      <c r="RLI537" s="204"/>
      <c r="RLJ537" s="204"/>
      <c r="RLK537" s="204"/>
      <c r="RLL537" s="204"/>
      <c r="RLM537" s="204"/>
      <c r="RLN537" s="204"/>
      <c r="RLO537" s="204"/>
      <c r="RLP537" s="204"/>
      <c r="RLQ537" s="204"/>
      <c r="RLR537" s="204"/>
      <c r="RLS537" s="204"/>
      <c r="RLT537" s="204"/>
      <c r="RLU537" s="204"/>
      <c r="RLV537" s="204"/>
      <c r="RLW537" s="204"/>
      <c r="RLX537" s="204"/>
      <c r="RLY537" s="204"/>
      <c r="RLZ537" s="204"/>
      <c r="RMA537" s="204"/>
      <c r="RMB537" s="204"/>
      <c r="RMC537" s="204"/>
      <c r="RMD537" s="204"/>
      <c r="RME537" s="204"/>
      <c r="RMF537" s="204"/>
      <c r="RMG537" s="204"/>
      <c r="RMH537" s="204"/>
      <c r="RMI537" s="204"/>
      <c r="RMJ537" s="204"/>
      <c r="RMK537" s="204"/>
      <c r="RML537" s="204"/>
      <c r="RMM537" s="204"/>
      <c r="RMN537" s="204"/>
      <c r="RMO537" s="204"/>
      <c r="RMP537" s="204"/>
      <c r="RMQ537" s="204"/>
      <c r="RMR537" s="204"/>
      <c r="RMS537" s="204"/>
      <c r="RMT537" s="204"/>
      <c r="RMU537" s="204"/>
      <c r="RMV537" s="204"/>
      <c r="RMW537" s="204"/>
      <c r="RMX537" s="204"/>
      <c r="RMY537" s="204"/>
      <c r="RMZ537" s="204"/>
      <c r="RNA537" s="204"/>
      <c r="RNB537" s="204"/>
      <c r="RNC537" s="204"/>
      <c r="RND537" s="204"/>
      <c r="RNE537" s="204"/>
      <c r="RNF537" s="204"/>
      <c r="RNG537" s="204"/>
      <c r="RNH537" s="204"/>
      <c r="RNI537" s="204"/>
      <c r="RNJ537" s="204"/>
      <c r="RNK537" s="204"/>
      <c r="RNL537" s="204"/>
      <c r="RNM537" s="204"/>
      <c r="RNN537" s="204"/>
      <c r="RNO537" s="204"/>
      <c r="RNP537" s="204"/>
      <c r="RNQ537" s="204"/>
      <c r="RNR537" s="204"/>
      <c r="RNS537" s="204"/>
      <c r="RNT537" s="204"/>
      <c r="RNU537" s="204"/>
      <c r="RNV537" s="204"/>
      <c r="RNW537" s="204"/>
      <c r="RNX537" s="204"/>
      <c r="RNY537" s="204"/>
      <c r="RNZ537" s="204"/>
      <c r="ROA537" s="204"/>
      <c r="ROB537" s="204"/>
      <c r="ROC537" s="204"/>
      <c r="ROD537" s="204"/>
      <c r="ROE537" s="204"/>
      <c r="ROF537" s="204"/>
      <c r="ROG537" s="204"/>
      <c r="ROH537" s="204"/>
      <c r="ROI537" s="204"/>
      <c r="ROJ537" s="204"/>
      <c r="ROK537" s="204"/>
      <c r="ROL537" s="204"/>
      <c r="ROM537" s="204"/>
      <c r="RON537" s="204"/>
      <c r="ROO537" s="204"/>
      <c r="ROP537" s="204"/>
      <c r="ROQ537" s="204"/>
      <c r="ROR537" s="204"/>
      <c r="ROS537" s="204"/>
      <c r="ROT537" s="204"/>
      <c r="ROU537" s="204"/>
      <c r="ROV537" s="204"/>
      <c r="ROW537" s="204"/>
      <c r="ROX537" s="204"/>
      <c r="ROY537" s="204"/>
      <c r="ROZ537" s="204"/>
      <c r="RPA537" s="204"/>
      <c r="RPB537" s="204"/>
      <c r="RPC537" s="204"/>
      <c r="RPD537" s="204"/>
      <c r="RPE537" s="204"/>
      <c r="RPF537" s="204"/>
      <c r="RPG537" s="204"/>
      <c r="RPH537" s="204"/>
      <c r="RPI537" s="204"/>
      <c r="RPJ537" s="204"/>
      <c r="RPK537" s="204"/>
      <c r="RPL537" s="204"/>
      <c r="RPM537" s="204"/>
      <c r="RPN537" s="204"/>
      <c r="RPO537" s="204"/>
      <c r="RPP537" s="204"/>
      <c r="RPQ537" s="204"/>
      <c r="RPR537" s="204"/>
      <c r="RPS537" s="204"/>
      <c r="RPT537" s="204"/>
      <c r="RPU537" s="204"/>
      <c r="RPV537" s="204"/>
      <c r="RPW537" s="204"/>
      <c r="RPX537" s="204"/>
      <c r="RPY537" s="204"/>
      <c r="RPZ537" s="204"/>
      <c r="RQA537" s="204"/>
      <c r="RQB537" s="204"/>
      <c r="RQC537" s="204"/>
      <c r="RQD537" s="204"/>
      <c r="RQE537" s="204"/>
      <c r="RQF537" s="204"/>
      <c r="RQG537" s="204"/>
      <c r="RQH537" s="204"/>
      <c r="RQI537" s="204"/>
      <c r="RQJ537" s="204"/>
      <c r="RQK537" s="204"/>
      <c r="RQL537" s="204"/>
      <c r="RQM537" s="204"/>
      <c r="RQN537" s="204"/>
      <c r="RQO537" s="204"/>
      <c r="RQP537" s="204"/>
      <c r="RQQ537" s="204"/>
      <c r="RQR537" s="204"/>
      <c r="RQS537" s="204"/>
      <c r="RQT537" s="204"/>
      <c r="RQU537" s="204"/>
      <c r="RQV537" s="204"/>
      <c r="RQW537" s="204"/>
      <c r="RQX537" s="204"/>
      <c r="RQY537" s="204"/>
      <c r="RQZ537" s="204"/>
      <c r="RRA537" s="204"/>
      <c r="RRB537" s="204"/>
      <c r="RRC537" s="204"/>
      <c r="RRD537" s="204"/>
      <c r="RRE537" s="204"/>
      <c r="RRF537" s="204"/>
      <c r="RRG537" s="204"/>
      <c r="RRH537" s="204"/>
      <c r="RRI537" s="204"/>
      <c r="RRJ537" s="204"/>
      <c r="RRK537" s="204"/>
      <c r="RRL537" s="204"/>
      <c r="RRM537" s="204"/>
      <c r="RRN537" s="204"/>
      <c r="RRO537" s="204"/>
      <c r="RRP537" s="204"/>
      <c r="RRQ537" s="204"/>
      <c r="RRR537" s="204"/>
      <c r="RRS537" s="204"/>
      <c r="RRT537" s="204"/>
      <c r="RRU537" s="204"/>
      <c r="RRV537" s="204"/>
      <c r="RRW537" s="204"/>
      <c r="RRX537" s="204"/>
      <c r="RRY537" s="204"/>
      <c r="RRZ537" s="204"/>
      <c r="RSA537" s="204"/>
      <c r="RSB537" s="204"/>
      <c r="RSC537" s="204"/>
      <c r="RSD537" s="204"/>
      <c r="RSE537" s="204"/>
      <c r="RSF537" s="204"/>
      <c r="RSG537" s="204"/>
      <c r="RSH537" s="204"/>
      <c r="RSI537" s="204"/>
      <c r="RSJ537" s="204"/>
      <c r="RSK537" s="204"/>
      <c r="RSL537" s="204"/>
      <c r="RSM537" s="204"/>
      <c r="RSN537" s="204"/>
      <c r="RSO537" s="204"/>
      <c r="RSP537" s="204"/>
      <c r="RSQ537" s="204"/>
      <c r="RSR537" s="204"/>
      <c r="RSS537" s="204"/>
      <c r="RST537" s="204"/>
      <c r="RSU537" s="204"/>
      <c r="RSV537" s="204"/>
      <c r="RSW537" s="204"/>
      <c r="RSX537" s="204"/>
      <c r="RSY537" s="204"/>
      <c r="RSZ537" s="204"/>
      <c r="RTA537" s="204"/>
      <c r="RTB537" s="204"/>
      <c r="RTC537" s="204"/>
      <c r="RTD537" s="204"/>
      <c r="RTE537" s="204"/>
      <c r="RTF537" s="204"/>
      <c r="RTG537" s="204"/>
      <c r="RTH537" s="204"/>
      <c r="RTI537" s="204"/>
      <c r="RTJ537" s="204"/>
      <c r="RTK537" s="204"/>
      <c r="RTL537" s="204"/>
      <c r="RTM537" s="204"/>
      <c r="RTN537" s="204"/>
      <c r="RTO537" s="204"/>
      <c r="RTP537" s="204"/>
      <c r="RTQ537" s="204"/>
      <c r="RTR537" s="204"/>
      <c r="RTS537" s="204"/>
      <c r="RTT537" s="204"/>
      <c r="RTU537" s="204"/>
      <c r="RTV537" s="204"/>
      <c r="RTW537" s="204"/>
      <c r="RTX537" s="204"/>
      <c r="RTY537" s="204"/>
      <c r="RTZ537" s="204"/>
      <c r="RUA537" s="204"/>
      <c r="RUB537" s="204"/>
      <c r="RUC537" s="204"/>
      <c r="RUD537" s="204"/>
      <c r="RUE537" s="204"/>
      <c r="RUF537" s="204"/>
      <c r="RUG537" s="204"/>
      <c r="RUH537" s="204"/>
      <c r="RUI537" s="204"/>
      <c r="RUJ537" s="204"/>
      <c r="RUK537" s="204"/>
      <c r="RUL537" s="204"/>
      <c r="RUM537" s="204"/>
      <c r="RUN537" s="204"/>
      <c r="RUO537" s="204"/>
      <c r="RUP537" s="204"/>
      <c r="RUQ537" s="204"/>
      <c r="RUR537" s="204"/>
      <c r="RUS537" s="204"/>
      <c r="RUT537" s="204"/>
      <c r="RUU537" s="204"/>
      <c r="RUV537" s="204"/>
      <c r="RUW537" s="204"/>
      <c r="RUX537" s="204"/>
      <c r="RUY537" s="204"/>
      <c r="RUZ537" s="204"/>
      <c r="RVA537" s="204"/>
      <c r="RVB537" s="204"/>
      <c r="RVC537" s="204"/>
      <c r="RVD537" s="204"/>
      <c r="RVE537" s="204"/>
      <c r="RVF537" s="204"/>
      <c r="RVG537" s="204"/>
      <c r="RVH537" s="204"/>
      <c r="RVI537" s="204"/>
      <c r="RVJ537" s="204"/>
      <c r="RVK537" s="204"/>
      <c r="RVL537" s="204"/>
      <c r="RVM537" s="204"/>
      <c r="RVN537" s="204"/>
      <c r="RVO537" s="204"/>
      <c r="RVP537" s="204"/>
      <c r="RVQ537" s="204"/>
      <c r="RVR537" s="204"/>
      <c r="RVS537" s="204"/>
      <c r="RVT537" s="204"/>
      <c r="RVU537" s="204"/>
      <c r="RVV537" s="204"/>
      <c r="RVW537" s="204"/>
      <c r="RVX537" s="204"/>
      <c r="RVY537" s="204"/>
      <c r="RVZ537" s="204"/>
      <c r="RWA537" s="204"/>
      <c r="RWB537" s="204"/>
      <c r="RWC537" s="204"/>
      <c r="RWD537" s="204"/>
      <c r="RWE537" s="204"/>
      <c r="RWF537" s="204"/>
      <c r="RWG537" s="204"/>
      <c r="RWH537" s="204"/>
      <c r="RWI537" s="204"/>
      <c r="RWJ537" s="204"/>
      <c r="RWK537" s="204"/>
      <c r="RWL537" s="204"/>
      <c r="RWM537" s="204"/>
      <c r="RWN537" s="204"/>
      <c r="RWO537" s="204"/>
      <c r="RWP537" s="204"/>
      <c r="RWQ537" s="204"/>
      <c r="RWR537" s="204"/>
      <c r="RWS537" s="204"/>
      <c r="RWT537" s="204"/>
      <c r="RWU537" s="204"/>
      <c r="RWV537" s="204"/>
      <c r="RWW537" s="204"/>
      <c r="RWX537" s="204"/>
      <c r="RWY537" s="204"/>
      <c r="RWZ537" s="204"/>
      <c r="RXA537" s="204"/>
      <c r="RXB537" s="204"/>
      <c r="RXC537" s="204"/>
      <c r="RXD537" s="204"/>
      <c r="RXE537" s="204"/>
      <c r="RXF537" s="204"/>
      <c r="RXG537" s="204"/>
      <c r="RXH537" s="204"/>
      <c r="RXI537" s="204"/>
      <c r="RXJ537" s="204"/>
      <c r="RXK537" s="204"/>
      <c r="RXL537" s="204"/>
      <c r="RXM537" s="204"/>
      <c r="RXN537" s="204"/>
      <c r="RXO537" s="204"/>
      <c r="RXP537" s="204"/>
      <c r="RXQ537" s="204"/>
      <c r="RXR537" s="204"/>
      <c r="RXS537" s="204"/>
      <c r="RXT537" s="204"/>
      <c r="RXU537" s="204"/>
      <c r="RXV537" s="204"/>
      <c r="RXW537" s="204"/>
      <c r="RXX537" s="204"/>
      <c r="RXY537" s="204"/>
      <c r="RXZ537" s="204"/>
      <c r="RYA537" s="204"/>
      <c r="RYB537" s="204"/>
      <c r="RYC537" s="204"/>
      <c r="RYD537" s="204"/>
      <c r="RYE537" s="204"/>
      <c r="RYF537" s="204"/>
      <c r="RYG537" s="204"/>
      <c r="RYH537" s="204"/>
      <c r="RYI537" s="204"/>
      <c r="RYJ537" s="204"/>
      <c r="RYK537" s="204"/>
      <c r="RYL537" s="204"/>
      <c r="RYM537" s="204"/>
      <c r="RYN537" s="204"/>
      <c r="RYO537" s="204"/>
      <c r="RYP537" s="204"/>
      <c r="RYQ537" s="204"/>
      <c r="RYR537" s="204"/>
      <c r="RYS537" s="204"/>
      <c r="RYT537" s="204"/>
      <c r="RYU537" s="204"/>
      <c r="RYV537" s="204"/>
      <c r="RYW537" s="204"/>
      <c r="RYX537" s="204"/>
      <c r="RYY537" s="204"/>
      <c r="RYZ537" s="204"/>
      <c r="RZA537" s="204"/>
      <c r="RZB537" s="204"/>
      <c r="RZC537" s="204"/>
      <c r="RZD537" s="204"/>
      <c r="RZE537" s="204"/>
      <c r="RZF537" s="204"/>
      <c r="RZG537" s="204"/>
      <c r="RZH537" s="204"/>
      <c r="RZI537" s="204"/>
      <c r="RZJ537" s="204"/>
      <c r="RZK537" s="204"/>
      <c r="RZL537" s="204"/>
      <c r="RZM537" s="204"/>
      <c r="RZN537" s="204"/>
      <c r="RZO537" s="204"/>
      <c r="RZP537" s="204"/>
      <c r="RZQ537" s="204"/>
      <c r="RZR537" s="204"/>
      <c r="RZS537" s="204"/>
      <c r="RZT537" s="204"/>
      <c r="RZU537" s="204"/>
      <c r="RZV537" s="204"/>
      <c r="RZW537" s="204"/>
      <c r="RZX537" s="204"/>
      <c r="RZY537" s="204"/>
      <c r="RZZ537" s="204"/>
      <c r="SAA537" s="204"/>
      <c r="SAB537" s="204"/>
      <c r="SAC537" s="204"/>
      <c r="SAD537" s="204"/>
      <c r="SAE537" s="204"/>
      <c r="SAF537" s="204"/>
      <c r="SAG537" s="204"/>
      <c r="SAH537" s="204"/>
      <c r="SAI537" s="204"/>
      <c r="SAJ537" s="204"/>
      <c r="SAK537" s="204"/>
      <c r="SAL537" s="204"/>
      <c r="SAM537" s="204"/>
      <c r="SAN537" s="204"/>
      <c r="SAO537" s="204"/>
      <c r="SAP537" s="204"/>
      <c r="SAQ537" s="204"/>
      <c r="SAR537" s="204"/>
      <c r="SAS537" s="204"/>
      <c r="SAT537" s="204"/>
      <c r="SAU537" s="204"/>
      <c r="SAV537" s="204"/>
      <c r="SAW537" s="204"/>
      <c r="SAX537" s="204"/>
      <c r="SAY537" s="204"/>
      <c r="SAZ537" s="204"/>
      <c r="SBA537" s="204"/>
      <c r="SBB537" s="204"/>
      <c r="SBC537" s="204"/>
      <c r="SBD537" s="204"/>
      <c r="SBE537" s="204"/>
      <c r="SBF537" s="204"/>
      <c r="SBG537" s="204"/>
      <c r="SBH537" s="204"/>
      <c r="SBI537" s="204"/>
      <c r="SBJ537" s="204"/>
      <c r="SBK537" s="204"/>
      <c r="SBL537" s="204"/>
      <c r="SBM537" s="204"/>
      <c r="SBN537" s="204"/>
      <c r="SBO537" s="204"/>
      <c r="SBP537" s="204"/>
      <c r="SBQ537" s="204"/>
      <c r="SBR537" s="204"/>
      <c r="SBS537" s="204"/>
      <c r="SBT537" s="204"/>
      <c r="SBU537" s="204"/>
      <c r="SBV537" s="204"/>
      <c r="SBW537" s="204"/>
      <c r="SBX537" s="204"/>
      <c r="SBY537" s="204"/>
      <c r="SBZ537" s="204"/>
      <c r="SCA537" s="204"/>
      <c r="SCB537" s="204"/>
      <c r="SCC537" s="204"/>
      <c r="SCD537" s="204"/>
      <c r="SCE537" s="204"/>
      <c r="SCF537" s="204"/>
      <c r="SCG537" s="204"/>
      <c r="SCH537" s="204"/>
      <c r="SCI537" s="204"/>
      <c r="SCJ537" s="204"/>
      <c r="SCK537" s="204"/>
      <c r="SCL537" s="204"/>
      <c r="SCM537" s="204"/>
      <c r="SCN537" s="204"/>
      <c r="SCO537" s="204"/>
      <c r="SCP537" s="204"/>
      <c r="SCQ537" s="204"/>
      <c r="SCR537" s="204"/>
      <c r="SCS537" s="204"/>
      <c r="SCT537" s="204"/>
      <c r="SCU537" s="204"/>
      <c r="SCV537" s="204"/>
      <c r="SCW537" s="204"/>
      <c r="SCX537" s="204"/>
      <c r="SCY537" s="204"/>
      <c r="SCZ537" s="204"/>
      <c r="SDA537" s="204"/>
      <c r="SDB537" s="204"/>
      <c r="SDC537" s="204"/>
      <c r="SDD537" s="204"/>
      <c r="SDE537" s="204"/>
      <c r="SDF537" s="204"/>
      <c r="SDG537" s="204"/>
      <c r="SDH537" s="204"/>
      <c r="SDI537" s="204"/>
      <c r="SDJ537" s="204"/>
      <c r="SDK537" s="204"/>
      <c r="SDL537" s="204"/>
      <c r="SDM537" s="204"/>
      <c r="SDN537" s="204"/>
      <c r="SDO537" s="204"/>
      <c r="SDP537" s="204"/>
      <c r="SDQ537" s="204"/>
      <c r="SDR537" s="204"/>
      <c r="SDS537" s="204"/>
      <c r="SDT537" s="204"/>
      <c r="SDU537" s="204"/>
      <c r="SDV537" s="204"/>
      <c r="SDW537" s="204"/>
      <c r="SDX537" s="204"/>
      <c r="SDY537" s="204"/>
      <c r="SDZ537" s="204"/>
      <c r="SEA537" s="204"/>
      <c r="SEB537" s="204"/>
      <c r="SEC537" s="204"/>
      <c r="SED537" s="204"/>
      <c r="SEE537" s="204"/>
      <c r="SEF537" s="204"/>
      <c r="SEG537" s="204"/>
      <c r="SEH537" s="204"/>
      <c r="SEI537" s="204"/>
      <c r="SEJ537" s="204"/>
      <c r="SEK537" s="204"/>
      <c r="SEL537" s="204"/>
      <c r="SEM537" s="204"/>
      <c r="SEN537" s="204"/>
      <c r="SEO537" s="204"/>
      <c r="SEP537" s="204"/>
      <c r="SEQ537" s="204"/>
      <c r="SER537" s="204"/>
      <c r="SES537" s="204"/>
      <c r="SET537" s="204"/>
      <c r="SEU537" s="204"/>
      <c r="SEV537" s="204"/>
      <c r="SEW537" s="204"/>
      <c r="SEX537" s="204"/>
      <c r="SEY537" s="204"/>
      <c r="SEZ537" s="204"/>
      <c r="SFA537" s="204"/>
      <c r="SFB537" s="204"/>
      <c r="SFC537" s="204"/>
      <c r="SFD537" s="204"/>
      <c r="SFE537" s="204"/>
      <c r="SFF537" s="204"/>
      <c r="SFG537" s="204"/>
      <c r="SFH537" s="204"/>
      <c r="SFI537" s="204"/>
      <c r="SFJ537" s="204"/>
      <c r="SFK537" s="204"/>
      <c r="SFL537" s="204"/>
      <c r="SFM537" s="204"/>
      <c r="SFN537" s="204"/>
      <c r="SFO537" s="204"/>
      <c r="SFP537" s="204"/>
      <c r="SFQ537" s="204"/>
      <c r="SFR537" s="204"/>
      <c r="SFS537" s="204"/>
      <c r="SFT537" s="204"/>
      <c r="SFU537" s="204"/>
      <c r="SFV537" s="204"/>
      <c r="SFW537" s="204"/>
      <c r="SFX537" s="204"/>
      <c r="SFY537" s="204"/>
      <c r="SFZ537" s="204"/>
      <c r="SGA537" s="204"/>
      <c r="SGB537" s="204"/>
      <c r="SGC537" s="204"/>
      <c r="SGD537" s="204"/>
      <c r="SGE537" s="204"/>
      <c r="SGF537" s="204"/>
      <c r="SGG537" s="204"/>
      <c r="SGH537" s="204"/>
      <c r="SGI537" s="204"/>
      <c r="SGJ537" s="204"/>
      <c r="SGK537" s="204"/>
      <c r="SGL537" s="204"/>
      <c r="SGM537" s="204"/>
      <c r="SGN537" s="204"/>
      <c r="SGO537" s="204"/>
      <c r="SGP537" s="204"/>
      <c r="SGQ537" s="204"/>
      <c r="SGR537" s="204"/>
      <c r="SGS537" s="204"/>
      <c r="SGT537" s="204"/>
      <c r="SGU537" s="204"/>
      <c r="SGV537" s="204"/>
      <c r="SGW537" s="204"/>
      <c r="SGX537" s="204"/>
      <c r="SGY537" s="204"/>
      <c r="SGZ537" s="204"/>
      <c r="SHA537" s="204"/>
      <c r="SHB537" s="204"/>
      <c r="SHC537" s="204"/>
      <c r="SHD537" s="204"/>
      <c r="SHE537" s="204"/>
      <c r="SHF537" s="204"/>
      <c r="SHG537" s="204"/>
      <c r="SHH537" s="204"/>
      <c r="SHI537" s="204"/>
      <c r="SHJ537" s="204"/>
      <c r="SHK537" s="204"/>
      <c r="SHL537" s="204"/>
      <c r="SHM537" s="204"/>
      <c r="SHN537" s="204"/>
      <c r="SHO537" s="204"/>
      <c r="SHP537" s="204"/>
      <c r="SHQ537" s="204"/>
      <c r="SHR537" s="204"/>
      <c r="SHS537" s="204"/>
      <c r="SHT537" s="204"/>
      <c r="SHU537" s="204"/>
      <c r="SHV537" s="204"/>
      <c r="SHW537" s="204"/>
      <c r="SHX537" s="204"/>
      <c r="SHY537" s="204"/>
      <c r="SHZ537" s="204"/>
      <c r="SIA537" s="204"/>
      <c r="SIB537" s="204"/>
      <c r="SIC537" s="204"/>
      <c r="SID537" s="204"/>
      <c r="SIE537" s="204"/>
      <c r="SIF537" s="204"/>
      <c r="SIG537" s="204"/>
      <c r="SIH537" s="204"/>
      <c r="SII537" s="204"/>
      <c r="SIJ537" s="204"/>
      <c r="SIK537" s="204"/>
      <c r="SIL537" s="204"/>
      <c r="SIM537" s="204"/>
      <c r="SIN537" s="204"/>
      <c r="SIO537" s="204"/>
      <c r="SIP537" s="204"/>
      <c r="SIQ537" s="204"/>
      <c r="SIR537" s="204"/>
      <c r="SIS537" s="204"/>
      <c r="SIT537" s="204"/>
      <c r="SIU537" s="204"/>
      <c r="SIV537" s="204"/>
      <c r="SIW537" s="204"/>
      <c r="SIX537" s="204"/>
      <c r="SIY537" s="204"/>
      <c r="SIZ537" s="204"/>
      <c r="SJA537" s="204"/>
      <c r="SJB537" s="204"/>
      <c r="SJC537" s="204"/>
      <c r="SJD537" s="204"/>
      <c r="SJE537" s="204"/>
      <c r="SJF537" s="204"/>
      <c r="SJG537" s="204"/>
      <c r="SJH537" s="204"/>
      <c r="SJI537" s="204"/>
      <c r="SJJ537" s="204"/>
      <c r="SJK537" s="204"/>
      <c r="SJL537" s="204"/>
      <c r="SJM537" s="204"/>
      <c r="SJN537" s="204"/>
      <c r="SJO537" s="204"/>
      <c r="SJP537" s="204"/>
      <c r="SJQ537" s="204"/>
      <c r="SJR537" s="204"/>
      <c r="SJS537" s="204"/>
      <c r="SJT537" s="204"/>
      <c r="SJU537" s="204"/>
      <c r="SJV537" s="204"/>
      <c r="SJW537" s="204"/>
      <c r="SJX537" s="204"/>
      <c r="SJY537" s="204"/>
      <c r="SJZ537" s="204"/>
      <c r="SKA537" s="204"/>
      <c r="SKB537" s="204"/>
      <c r="SKC537" s="204"/>
      <c r="SKD537" s="204"/>
      <c r="SKE537" s="204"/>
      <c r="SKF537" s="204"/>
      <c r="SKG537" s="204"/>
      <c r="SKH537" s="204"/>
      <c r="SKI537" s="204"/>
      <c r="SKJ537" s="204"/>
      <c r="SKK537" s="204"/>
      <c r="SKL537" s="204"/>
      <c r="SKM537" s="204"/>
      <c r="SKN537" s="204"/>
      <c r="SKO537" s="204"/>
      <c r="SKP537" s="204"/>
      <c r="SKQ537" s="204"/>
      <c r="SKR537" s="204"/>
      <c r="SKS537" s="204"/>
      <c r="SKT537" s="204"/>
      <c r="SKU537" s="204"/>
      <c r="SKV537" s="204"/>
      <c r="SKW537" s="204"/>
      <c r="SKX537" s="204"/>
      <c r="SKY537" s="204"/>
      <c r="SKZ537" s="204"/>
      <c r="SLA537" s="204"/>
      <c r="SLB537" s="204"/>
      <c r="SLC537" s="204"/>
      <c r="SLD537" s="204"/>
      <c r="SLE537" s="204"/>
      <c r="SLF537" s="204"/>
      <c r="SLG537" s="204"/>
      <c r="SLH537" s="204"/>
      <c r="SLI537" s="204"/>
      <c r="SLJ537" s="204"/>
      <c r="SLK537" s="204"/>
      <c r="SLL537" s="204"/>
      <c r="SLM537" s="204"/>
      <c r="SLN537" s="204"/>
      <c r="SLO537" s="204"/>
      <c r="SLP537" s="204"/>
      <c r="SLQ537" s="204"/>
      <c r="SLR537" s="204"/>
      <c r="SLS537" s="204"/>
      <c r="SLT537" s="204"/>
      <c r="SLU537" s="204"/>
      <c r="SLV537" s="204"/>
      <c r="SLW537" s="204"/>
      <c r="SLX537" s="204"/>
      <c r="SLY537" s="204"/>
      <c r="SLZ537" s="204"/>
      <c r="SMA537" s="204"/>
      <c r="SMB537" s="204"/>
      <c r="SMC537" s="204"/>
      <c r="SMD537" s="204"/>
      <c r="SME537" s="204"/>
      <c r="SMF537" s="204"/>
      <c r="SMG537" s="204"/>
      <c r="SMH537" s="204"/>
      <c r="SMI537" s="204"/>
      <c r="SMJ537" s="204"/>
      <c r="SMK537" s="204"/>
      <c r="SML537" s="204"/>
      <c r="SMM537" s="204"/>
      <c r="SMN537" s="204"/>
      <c r="SMO537" s="204"/>
      <c r="SMP537" s="204"/>
      <c r="SMQ537" s="204"/>
      <c r="SMR537" s="204"/>
      <c r="SMS537" s="204"/>
      <c r="SMT537" s="204"/>
      <c r="SMU537" s="204"/>
      <c r="SMV537" s="204"/>
      <c r="SMW537" s="204"/>
      <c r="SMX537" s="204"/>
      <c r="SMY537" s="204"/>
      <c r="SMZ537" s="204"/>
      <c r="SNA537" s="204"/>
      <c r="SNB537" s="204"/>
      <c r="SNC537" s="204"/>
      <c r="SND537" s="204"/>
      <c r="SNE537" s="204"/>
      <c r="SNF537" s="204"/>
      <c r="SNG537" s="204"/>
      <c r="SNH537" s="204"/>
      <c r="SNI537" s="204"/>
      <c r="SNJ537" s="204"/>
      <c r="SNK537" s="204"/>
      <c r="SNL537" s="204"/>
      <c r="SNM537" s="204"/>
      <c r="SNN537" s="204"/>
      <c r="SNO537" s="204"/>
      <c r="SNP537" s="204"/>
      <c r="SNQ537" s="204"/>
      <c r="SNR537" s="204"/>
      <c r="SNS537" s="204"/>
      <c r="SNT537" s="204"/>
      <c r="SNU537" s="204"/>
      <c r="SNV537" s="204"/>
      <c r="SNW537" s="204"/>
      <c r="SNX537" s="204"/>
      <c r="SNY537" s="204"/>
      <c r="SNZ537" s="204"/>
      <c r="SOA537" s="204"/>
      <c r="SOB537" s="204"/>
      <c r="SOC537" s="204"/>
      <c r="SOD537" s="204"/>
      <c r="SOE537" s="204"/>
      <c r="SOF537" s="204"/>
      <c r="SOG537" s="204"/>
      <c r="SOH537" s="204"/>
      <c r="SOI537" s="204"/>
      <c r="SOJ537" s="204"/>
      <c r="SOK537" s="204"/>
      <c r="SOL537" s="204"/>
      <c r="SOM537" s="204"/>
      <c r="SON537" s="204"/>
      <c r="SOO537" s="204"/>
      <c r="SOP537" s="204"/>
      <c r="SOQ537" s="204"/>
      <c r="SOR537" s="204"/>
      <c r="SOS537" s="204"/>
      <c r="SOT537" s="204"/>
      <c r="SOU537" s="204"/>
      <c r="SOV537" s="204"/>
      <c r="SOW537" s="204"/>
      <c r="SOX537" s="204"/>
      <c r="SOY537" s="204"/>
      <c r="SOZ537" s="204"/>
      <c r="SPA537" s="204"/>
      <c r="SPB537" s="204"/>
      <c r="SPC537" s="204"/>
      <c r="SPD537" s="204"/>
      <c r="SPE537" s="204"/>
      <c r="SPF537" s="204"/>
      <c r="SPG537" s="204"/>
      <c r="SPH537" s="204"/>
      <c r="SPI537" s="204"/>
      <c r="SPJ537" s="204"/>
      <c r="SPK537" s="204"/>
      <c r="SPL537" s="204"/>
      <c r="SPM537" s="204"/>
      <c r="SPN537" s="204"/>
      <c r="SPO537" s="204"/>
      <c r="SPP537" s="204"/>
      <c r="SPQ537" s="204"/>
      <c r="SPR537" s="204"/>
      <c r="SPS537" s="204"/>
      <c r="SPT537" s="204"/>
      <c r="SPU537" s="204"/>
      <c r="SPV537" s="204"/>
      <c r="SPW537" s="204"/>
      <c r="SPX537" s="204"/>
      <c r="SPY537" s="204"/>
      <c r="SPZ537" s="204"/>
      <c r="SQA537" s="204"/>
      <c r="SQB537" s="204"/>
      <c r="SQC537" s="204"/>
      <c r="SQD537" s="204"/>
      <c r="SQE537" s="204"/>
      <c r="SQF537" s="204"/>
      <c r="SQG537" s="204"/>
      <c r="SQH537" s="204"/>
      <c r="SQI537" s="204"/>
      <c r="SQJ537" s="204"/>
      <c r="SQK537" s="204"/>
      <c r="SQL537" s="204"/>
      <c r="SQM537" s="204"/>
      <c r="SQN537" s="204"/>
      <c r="SQO537" s="204"/>
      <c r="SQP537" s="204"/>
      <c r="SQQ537" s="204"/>
      <c r="SQR537" s="204"/>
      <c r="SQS537" s="204"/>
      <c r="SQT537" s="204"/>
      <c r="SQU537" s="204"/>
      <c r="SQV537" s="204"/>
      <c r="SQW537" s="204"/>
      <c r="SQX537" s="204"/>
      <c r="SQY537" s="204"/>
      <c r="SQZ537" s="204"/>
      <c r="SRA537" s="204"/>
      <c r="SRB537" s="204"/>
      <c r="SRC537" s="204"/>
      <c r="SRD537" s="204"/>
      <c r="SRE537" s="204"/>
      <c r="SRF537" s="204"/>
      <c r="SRG537" s="204"/>
      <c r="SRH537" s="204"/>
      <c r="SRI537" s="204"/>
      <c r="SRJ537" s="204"/>
      <c r="SRK537" s="204"/>
      <c r="SRL537" s="204"/>
      <c r="SRM537" s="204"/>
      <c r="SRN537" s="204"/>
      <c r="SRO537" s="204"/>
      <c r="SRP537" s="204"/>
      <c r="SRQ537" s="204"/>
      <c r="SRR537" s="204"/>
      <c r="SRS537" s="204"/>
      <c r="SRT537" s="204"/>
      <c r="SRU537" s="204"/>
      <c r="SRV537" s="204"/>
      <c r="SRW537" s="204"/>
      <c r="SRX537" s="204"/>
      <c r="SRY537" s="204"/>
      <c r="SRZ537" s="204"/>
      <c r="SSA537" s="204"/>
      <c r="SSB537" s="204"/>
      <c r="SSC537" s="204"/>
      <c r="SSD537" s="204"/>
      <c r="SSE537" s="204"/>
      <c r="SSF537" s="204"/>
      <c r="SSG537" s="204"/>
      <c r="SSH537" s="204"/>
      <c r="SSI537" s="204"/>
      <c r="SSJ537" s="204"/>
      <c r="SSK537" s="204"/>
      <c r="SSL537" s="204"/>
      <c r="SSM537" s="204"/>
      <c r="SSN537" s="204"/>
      <c r="SSO537" s="204"/>
      <c r="SSP537" s="204"/>
      <c r="SSQ537" s="204"/>
      <c r="SSR537" s="204"/>
      <c r="SSS537" s="204"/>
      <c r="SST537" s="204"/>
      <c r="SSU537" s="204"/>
      <c r="SSV537" s="204"/>
      <c r="SSW537" s="204"/>
      <c r="SSX537" s="204"/>
      <c r="SSY537" s="204"/>
      <c r="SSZ537" s="204"/>
      <c r="STA537" s="204"/>
      <c r="STB537" s="204"/>
      <c r="STC537" s="204"/>
      <c r="STD537" s="204"/>
      <c r="STE537" s="204"/>
      <c r="STF537" s="204"/>
      <c r="STG537" s="204"/>
      <c r="STH537" s="204"/>
      <c r="STI537" s="204"/>
      <c r="STJ537" s="204"/>
      <c r="STK537" s="204"/>
      <c r="STL537" s="204"/>
      <c r="STM537" s="204"/>
      <c r="STN537" s="204"/>
      <c r="STO537" s="204"/>
      <c r="STP537" s="204"/>
      <c r="STQ537" s="204"/>
      <c r="STR537" s="204"/>
      <c r="STS537" s="204"/>
      <c r="STT537" s="204"/>
      <c r="STU537" s="204"/>
      <c r="STV537" s="204"/>
      <c r="STW537" s="204"/>
      <c r="STX537" s="204"/>
      <c r="STY537" s="204"/>
      <c r="STZ537" s="204"/>
      <c r="SUA537" s="204"/>
      <c r="SUB537" s="204"/>
      <c r="SUC537" s="204"/>
      <c r="SUD537" s="204"/>
      <c r="SUE537" s="204"/>
      <c r="SUF537" s="204"/>
      <c r="SUG537" s="204"/>
      <c r="SUH537" s="204"/>
      <c r="SUI537" s="204"/>
      <c r="SUJ537" s="204"/>
      <c r="SUK537" s="204"/>
      <c r="SUL537" s="204"/>
      <c r="SUM537" s="204"/>
      <c r="SUN537" s="204"/>
      <c r="SUO537" s="204"/>
      <c r="SUP537" s="204"/>
      <c r="SUQ537" s="204"/>
      <c r="SUR537" s="204"/>
      <c r="SUS537" s="204"/>
      <c r="SUT537" s="204"/>
      <c r="SUU537" s="204"/>
      <c r="SUV537" s="204"/>
      <c r="SUW537" s="204"/>
      <c r="SUX537" s="204"/>
      <c r="SUY537" s="204"/>
      <c r="SUZ537" s="204"/>
      <c r="SVA537" s="204"/>
      <c r="SVB537" s="204"/>
      <c r="SVC537" s="204"/>
      <c r="SVD537" s="204"/>
      <c r="SVE537" s="204"/>
      <c r="SVF537" s="204"/>
      <c r="SVG537" s="204"/>
      <c r="SVH537" s="204"/>
      <c r="SVI537" s="204"/>
      <c r="SVJ537" s="204"/>
      <c r="SVK537" s="204"/>
      <c r="SVL537" s="204"/>
      <c r="SVM537" s="204"/>
      <c r="SVN537" s="204"/>
      <c r="SVO537" s="204"/>
      <c r="SVP537" s="204"/>
      <c r="SVQ537" s="204"/>
      <c r="SVR537" s="204"/>
      <c r="SVS537" s="204"/>
      <c r="SVT537" s="204"/>
      <c r="SVU537" s="204"/>
      <c r="SVV537" s="204"/>
      <c r="SVW537" s="204"/>
      <c r="SVX537" s="204"/>
      <c r="SVY537" s="204"/>
      <c r="SVZ537" s="204"/>
      <c r="SWA537" s="204"/>
      <c r="SWB537" s="204"/>
      <c r="SWC537" s="204"/>
      <c r="SWD537" s="204"/>
      <c r="SWE537" s="204"/>
      <c r="SWF537" s="204"/>
      <c r="SWG537" s="204"/>
      <c r="SWH537" s="204"/>
      <c r="SWI537" s="204"/>
      <c r="SWJ537" s="204"/>
      <c r="SWK537" s="204"/>
      <c r="SWL537" s="204"/>
      <c r="SWM537" s="204"/>
      <c r="SWN537" s="204"/>
      <c r="SWO537" s="204"/>
      <c r="SWP537" s="204"/>
      <c r="SWQ537" s="204"/>
      <c r="SWR537" s="204"/>
      <c r="SWS537" s="204"/>
      <c r="SWT537" s="204"/>
      <c r="SWU537" s="204"/>
      <c r="SWV537" s="204"/>
      <c r="SWW537" s="204"/>
      <c r="SWX537" s="204"/>
      <c r="SWY537" s="204"/>
      <c r="SWZ537" s="204"/>
      <c r="SXA537" s="204"/>
      <c r="SXB537" s="204"/>
      <c r="SXC537" s="204"/>
      <c r="SXD537" s="204"/>
      <c r="SXE537" s="204"/>
      <c r="SXF537" s="204"/>
      <c r="SXG537" s="204"/>
      <c r="SXH537" s="204"/>
      <c r="SXI537" s="204"/>
      <c r="SXJ537" s="204"/>
      <c r="SXK537" s="204"/>
      <c r="SXL537" s="204"/>
      <c r="SXM537" s="204"/>
      <c r="SXN537" s="204"/>
      <c r="SXO537" s="204"/>
      <c r="SXP537" s="204"/>
      <c r="SXQ537" s="204"/>
      <c r="SXR537" s="204"/>
      <c r="SXS537" s="204"/>
      <c r="SXT537" s="204"/>
      <c r="SXU537" s="204"/>
      <c r="SXV537" s="204"/>
      <c r="SXW537" s="204"/>
      <c r="SXX537" s="204"/>
      <c r="SXY537" s="204"/>
      <c r="SXZ537" s="204"/>
      <c r="SYA537" s="204"/>
      <c r="SYB537" s="204"/>
      <c r="SYC537" s="204"/>
      <c r="SYD537" s="204"/>
      <c r="SYE537" s="204"/>
      <c r="SYF537" s="204"/>
      <c r="SYG537" s="204"/>
      <c r="SYH537" s="204"/>
      <c r="SYI537" s="204"/>
      <c r="SYJ537" s="204"/>
      <c r="SYK537" s="204"/>
      <c r="SYL537" s="204"/>
      <c r="SYM537" s="204"/>
      <c r="SYN537" s="204"/>
      <c r="SYO537" s="204"/>
      <c r="SYP537" s="204"/>
      <c r="SYQ537" s="204"/>
      <c r="SYR537" s="204"/>
      <c r="SYS537" s="204"/>
      <c r="SYT537" s="204"/>
      <c r="SYU537" s="204"/>
      <c r="SYV537" s="204"/>
      <c r="SYW537" s="204"/>
      <c r="SYX537" s="204"/>
      <c r="SYY537" s="204"/>
      <c r="SYZ537" s="204"/>
      <c r="SZA537" s="204"/>
      <c r="SZB537" s="204"/>
      <c r="SZC537" s="204"/>
      <c r="SZD537" s="204"/>
      <c r="SZE537" s="204"/>
      <c r="SZF537" s="204"/>
      <c r="SZG537" s="204"/>
      <c r="SZH537" s="204"/>
      <c r="SZI537" s="204"/>
      <c r="SZJ537" s="204"/>
      <c r="SZK537" s="204"/>
      <c r="SZL537" s="204"/>
      <c r="SZM537" s="204"/>
      <c r="SZN537" s="204"/>
      <c r="SZO537" s="204"/>
      <c r="SZP537" s="204"/>
      <c r="SZQ537" s="204"/>
      <c r="SZR537" s="204"/>
      <c r="SZS537" s="204"/>
      <c r="SZT537" s="204"/>
      <c r="SZU537" s="204"/>
      <c r="SZV537" s="204"/>
      <c r="SZW537" s="204"/>
      <c r="SZX537" s="204"/>
      <c r="SZY537" s="204"/>
      <c r="SZZ537" s="204"/>
      <c r="TAA537" s="204"/>
      <c r="TAB537" s="204"/>
      <c r="TAC537" s="204"/>
      <c r="TAD537" s="204"/>
      <c r="TAE537" s="204"/>
      <c r="TAF537" s="204"/>
      <c r="TAG537" s="204"/>
      <c r="TAH537" s="204"/>
      <c r="TAI537" s="204"/>
      <c r="TAJ537" s="204"/>
      <c r="TAK537" s="204"/>
      <c r="TAL537" s="204"/>
      <c r="TAM537" s="204"/>
      <c r="TAN537" s="204"/>
      <c r="TAO537" s="204"/>
      <c r="TAP537" s="204"/>
      <c r="TAQ537" s="204"/>
      <c r="TAR537" s="204"/>
      <c r="TAS537" s="204"/>
      <c r="TAT537" s="204"/>
      <c r="TAU537" s="204"/>
      <c r="TAV537" s="204"/>
      <c r="TAW537" s="204"/>
      <c r="TAX537" s="204"/>
      <c r="TAY537" s="204"/>
      <c r="TAZ537" s="204"/>
      <c r="TBA537" s="204"/>
      <c r="TBB537" s="204"/>
      <c r="TBC537" s="204"/>
      <c r="TBD537" s="204"/>
      <c r="TBE537" s="204"/>
      <c r="TBF537" s="204"/>
      <c r="TBG537" s="204"/>
      <c r="TBH537" s="204"/>
      <c r="TBI537" s="204"/>
      <c r="TBJ537" s="204"/>
      <c r="TBK537" s="204"/>
      <c r="TBL537" s="204"/>
      <c r="TBM537" s="204"/>
      <c r="TBN537" s="204"/>
      <c r="TBO537" s="204"/>
      <c r="TBP537" s="204"/>
      <c r="TBQ537" s="204"/>
      <c r="TBR537" s="204"/>
      <c r="TBS537" s="204"/>
      <c r="TBT537" s="204"/>
      <c r="TBU537" s="204"/>
      <c r="TBV537" s="204"/>
      <c r="TBW537" s="204"/>
      <c r="TBX537" s="204"/>
      <c r="TBY537" s="204"/>
      <c r="TBZ537" s="204"/>
      <c r="TCA537" s="204"/>
      <c r="TCB537" s="204"/>
      <c r="TCC537" s="204"/>
      <c r="TCD537" s="204"/>
      <c r="TCE537" s="204"/>
      <c r="TCF537" s="204"/>
      <c r="TCG537" s="204"/>
      <c r="TCH537" s="204"/>
      <c r="TCI537" s="204"/>
      <c r="TCJ537" s="204"/>
      <c r="TCK537" s="204"/>
      <c r="TCL537" s="204"/>
      <c r="TCM537" s="204"/>
      <c r="TCN537" s="204"/>
      <c r="TCO537" s="204"/>
      <c r="TCP537" s="204"/>
      <c r="TCQ537" s="204"/>
      <c r="TCR537" s="204"/>
      <c r="TCS537" s="204"/>
      <c r="TCT537" s="204"/>
      <c r="TCU537" s="204"/>
      <c r="TCV537" s="204"/>
      <c r="TCW537" s="204"/>
      <c r="TCX537" s="204"/>
      <c r="TCY537" s="204"/>
      <c r="TCZ537" s="204"/>
      <c r="TDA537" s="204"/>
      <c r="TDB537" s="204"/>
      <c r="TDC537" s="204"/>
      <c r="TDD537" s="204"/>
      <c r="TDE537" s="204"/>
      <c r="TDF537" s="204"/>
      <c r="TDG537" s="204"/>
      <c r="TDH537" s="204"/>
      <c r="TDI537" s="204"/>
      <c r="TDJ537" s="204"/>
      <c r="TDK537" s="204"/>
      <c r="TDL537" s="204"/>
      <c r="TDM537" s="204"/>
      <c r="TDN537" s="204"/>
      <c r="TDO537" s="204"/>
      <c r="TDP537" s="204"/>
      <c r="TDQ537" s="204"/>
      <c r="TDR537" s="204"/>
      <c r="TDS537" s="204"/>
      <c r="TDT537" s="204"/>
      <c r="TDU537" s="204"/>
      <c r="TDV537" s="204"/>
      <c r="TDW537" s="204"/>
      <c r="TDX537" s="204"/>
      <c r="TDY537" s="204"/>
      <c r="TDZ537" s="204"/>
      <c r="TEA537" s="204"/>
      <c r="TEB537" s="204"/>
      <c r="TEC537" s="204"/>
      <c r="TED537" s="204"/>
      <c r="TEE537" s="204"/>
      <c r="TEF537" s="204"/>
      <c r="TEG537" s="204"/>
      <c r="TEH537" s="204"/>
      <c r="TEI537" s="204"/>
      <c r="TEJ537" s="204"/>
      <c r="TEK537" s="204"/>
      <c r="TEL537" s="204"/>
      <c r="TEM537" s="204"/>
      <c r="TEN537" s="204"/>
      <c r="TEO537" s="204"/>
      <c r="TEP537" s="204"/>
      <c r="TEQ537" s="204"/>
      <c r="TER537" s="204"/>
      <c r="TES537" s="204"/>
      <c r="TET537" s="204"/>
      <c r="TEU537" s="204"/>
      <c r="TEV537" s="204"/>
      <c r="TEW537" s="204"/>
      <c r="TEX537" s="204"/>
      <c r="TEY537" s="204"/>
      <c r="TEZ537" s="204"/>
      <c r="TFA537" s="204"/>
      <c r="TFB537" s="204"/>
      <c r="TFC537" s="204"/>
      <c r="TFD537" s="204"/>
      <c r="TFE537" s="204"/>
      <c r="TFF537" s="204"/>
      <c r="TFG537" s="204"/>
      <c r="TFH537" s="204"/>
      <c r="TFI537" s="204"/>
      <c r="TFJ537" s="204"/>
      <c r="TFK537" s="204"/>
      <c r="TFL537" s="204"/>
      <c r="TFM537" s="204"/>
      <c r="TFN537" s="204"/>
      <c r="TFO537" s="204"/>
      <c r="TFP537" s="204"/>
      <c r="TFQ537" s="204"/>
      <c r="TFR537" s="204"/>
      <c r="TFS537" s="204"/>
      <c r="TFT537" s="204"/>
      <c r="TFU537" s="204"/>
      <c r="TFV537" s="204"/>
      <c r="TFW537" s="204"/>
      <c r="TFX537" s="204"/>
      <c r="TFY537" s="204"/>
      <c r="TFZ537" s="204"/>
      <c r="TGA537" s="204"/>
      <c r="TGB537" s="204"/>
      <c r="TGC537" s="204"/>
      <c r="TGD537" s="204"/>
      <c r="TGE537" s="204"/>
      <c r="TGF537" s="204"/>
      <c r="TGG537" s="204"/>
      <c r="TGH537" s="204"/>
      <c r="TGI537" s="204"/>
      <c r="TGJ537" s="204"/>
      <c r="TGK537" s="204"/>
      <c r="TGL537" s="204"/>
      <c r="TGM537" s="204"/>
      <c r="TGN537" s="204"/>
      <c r="TGO537" s="204"/>
      <c r="TGP537" s="204"/>
      <c r="TGQ537" s="204"/>
      <c r="TGR537" s="204"/>
      <c r="TGS537" s="204"/>
      <c r="TGT537" s="204"/>
      <c r="TGU537" s="204"/>
      <c r="TGV537" s="204"/>
      <c r="TGW537" s="204"/>
      <c r="TGX537" s="204"/>
      <c r="TGY537" s="204"/>
      <c r="TGZ537" s="204"/>
      <c r="THA537" s="204"/>
      <c r="THB537" s="204"/>
      <c r="THC537" s="204"/>
      <c r="THD537" s="204"/>
      <c r="THE537" s="204"/>
      <c r="THF537" s="204"/>
      <c r="THG537" s="204"/>
      <c r="THH537" s="204"/>
      <c r="THI537" s="204"/>
      <c r="THJ537" s="204"/>
      <c r="THK537" s="204"/>
      <c r="THL537" s="204"/>
      <c r="THM537" s="204"/>
      <c r="THN537" s="204"/>
      <c r="THO537" s="204"/>
      <c r="THP537" s="204"/>
      <c r="THQ537" s="204"/>
      <c r="THR537" s="204"/>
      <c r="THS537" s="204"/>
      <c r="THT537" s="204"/>
      <c r="THU537" s="204"/>
      <c r="THV537" s="204"/>
      <c r="THW537" s="204"/>
      <c r="THX537" s="204"/>
      <c r="THY537" s="204"/>
      <c r="THZ537" s="204"/>
      <c r="TIA537" s="204"/>
      <c r="TIB537" s="204"/>
      <c r="TIC537" s="204"/>
      <c r="TID537" s="204"/>
      <c r="TIE537" s="204"/>
      <c r="TIF537" s="204"/>
      <c r="TIG537" s="204"/>
      <c r="TIH537" s="204"/>
      <c r="TII537" s="204"/>
      <c r="TIJ537" s="204"/>
      <c r="TIK537" s="204"/>
      <c r="TIL537" s="204"/>
      <c r="TIM537" s="204"/>
      <c r="TIN537" s="204"/>
      <c r="TIO537" s="204"/>
      <c r="TIP537" s="204"/>
      <c r="TIQ537" s="204"/>
      <c r="TIR537" s="204"/>
      <c r="TIS537" s="204"/>
      <c r="TIT537" s="204"/>
      <c r="TIU537" s="204"/>
      <c r="TIV537" s="204"/>
      <c r="TIW537" s="204"/>
      <c r="TIX537" s="204"/>
      <c r="TIY537" s="204"/>
      <c r="TIZ537" s="204"/>
      <c r="TJA537" s="204"/>
      <c r="TJB537" s="204"/>
      <c r="TJC537" s="204"/>
      <c r="TJD537" s="204"/>
      <c r="TJE537" s="204"/>
      <c r="TJF537" s="204"/>
      <c r="TJG537" s="204"/>
      <c r="TJH537" s="204"/>
      <c r="TJI537" s="204"/>
      <c r="TJJ537" s="204"/>
      <c r="TJK537" s="204"/>
      <c r="TJL537" s="204"/>
      <c r="TJM537" s="204"/>
      <c r="TJN537" s="204"/>
      <c r="TJO537" s="204"/>
      <c r="TJP537" s="204"/>
      <c r="TJQ537" s="204"/>
      <c r="TJR537" s="204"/>
      <c r="TJS537" s="204"/>
      <c r="TJT537" s="204"/>
      <c r="TJU537" s="204"/>
      <c r="TJV537" s="204"/>
      <c r="TJW537" s="204"/>
      <c r="TJX537" s="204"/>
      <c r="TJY537" s="204"/>
      <c r="TJZ537" s="204"/>
      <c r="TKA537" s="204"/>
      <c r="TKB537" s="204"/>
      <c r="TKC537" s="204"/>
      <c r="TKD537" s="204"/>
      <c r="TKE537" s="204"/>
      <c r="TKF537" s="204"/>
      <c r="TKG537" s="204"/>
      <c r="TKH537" s="204"/>
      <c r="TKI537" s="204"/>
      <c r="TKJ537" s="204"/>
      <c r="TKK537" s="204"/>
      <c r="TKL537" s="204"/>
      <c r="TKM537" s="204"/>
      <c r="TKN537" s="204"/>
      <c r="TKO537" s="204"/>
      <c r="TKP537" s="204"/>
      <c r="TKQ537" s="204"/>
      <c r="TKR537" s="204"/>
      <c r="TKS537" s="204"/>
      <c r="TKT537" s="204"/>
      <c r="TKU537" s="204"/>
      <c r="TKV537" s="204"/>
      <c r="TKW537" s="204"/>
      <c r="TKX537" s="204"/>
      <c r="TKY537" s="204"/>
      <c r="TKZ537" s="204"/>
      <c r="TLA537" s="204"/>
      <c r="TLB537" s="204"/>
      <c r="TLC537" s="204"/>
      <c r="TLD537" s="204"/>
      <c r="TLE537" s="204"/>
      <c r="TLF537" s="204"/>
      <c r="TLG537" s="204"/>
      <c r="TLH537" s="204"/>
      <c r="TLI537" s="204"/>
      <c r="TLJ537" s="204"/>
      <c r="TLK537" s="204"/>
      <c r="TLL537" s="204"/>
      <c r="TLM537" s="204"/>
      <c r="TLN537" s="204"/>
      <c r="TLO537" s="204"/>
      <c r="TLP537" s="204"/>
      <c r="TLQ537" s="204"/>
      <c r="TLR537" s="204"/>
      <c r="TLS537" s="204"/>
      <c r="TLT537" s="204"/>
      <c r="TLU537" s="204"/>
      <c r="TLV537" s="204"/>
      <c r="TLW537" s="204"/>
      <c r="TLX537" s="204"/>
      <c r="TLY537" s="204"/>
      <c r="TLZ537" s="204"/>
      <c r="TMA537" s="204"/>
      <c r="TMB537" s="204"/>
      <c r="TMC537" s="204"/>
      <c r="TMD537" s="204"/>
      <c r="TME537" s="204"/>
      <c r="TMF537" s="204"/>
      <c r="TMG537" s="204"/>
      <c r="TMH537" s="204"/>
      <c r="TMI537" s="204"/>
      <c r="TMJ537" s="204"/>
      <c r="TMK537" s="204"/>
      <c r="TML537" s="204"/>
      <c r="TMM537" s="204"/>
      <c r="TMN537" s="204"/>
      <c r="TMO537" s="204"/>
      <c r="TMP537" s="204"/>
      <c r="TMQ537" s="204"/>
      <c r="TMR537" s="204"/>
      <c r="TMS537" s="204"/>
      <c r="TMT537" s="204"/>
      <c r="TMU537" s="204"/>
      <c r="TMV537" s="204"/>
      <c r="TMW537" s="204"/>
      <c r="TMX537" s="204"/>
      <c r="TMY537" s="204"/>
      <c r="TMZ537" s="204"/>
      <c r="TNA537" s="204"/>
      <c r="TNB537" s="204"/>
      <c r="TNC537" s="204"/>
      <c r="TND537" s="204"/>
      <c r="TNE537" s="204"/>
      <c r="TNF537" s="204"/>
      <c r="TNG537" s="204"/>
      <c r="TNH537" s="204"/>
      <c r="TNI537" s="204"/>
      <c r="TNJ537" s="204"/>
      <c r="TNK537" s="204"/>
      <c r="TNL537" s="204"/>
      <c r="TNM537" s="204"/>
      <c r="TNN537" s="204"/>
      <c r="TNO537" s="204"/>
      <c r="TNP537" s="204"/>
      <c r="TNQ537" s="204"/>
      <c r="TNR537" s="204"/>
      <c r="TNS537" s="204"/>
      <c r="TNT537" s="204"/>
      <c r="TNU537" s="204"/>
      <c r="TNV537" s="204"/>
      <c r="TNW537" s="204"/>
      <c r="TNX537" s="204"/>
      <c r="TNY537" s="204"/>
      <c r="TNZ537" s="204"/>
      <c r="TOA537" s="204"/>
      <c r="TOB537" s="204"/>
      <c r="TOC537" s="204"/>
      <c r="TOD537" s="204"/>
      <c r="TOE537" s="204"/>
      <c r="TOF537" s="204"/>
      <c r="TOG537" s="204"/>
      <c r="TOH537" s="204"/>
      <c r="TOI537" s="204"/>
      <c r="TOJ537" s="204"/>
      <c r="TOK537" s="204"/>
      <c r="TOL537" s="204"/>
      <c r="TOM537" s="204"/>
      <c r="TON537" s="204"/>
      <c r="TOO537" s="204"/>
      <c r="TOP537" s="204"/>
      <c r="TOQ537" s="204"/>
      <c r="TOR537" s="204"/>
      <c r="TOS537" s="204"/>
      <c r="TOT537" s="204"/>
      <c r="TOU537" s="204"/>
      <c r="TOV537" s="204"/>
      <c r="TOW537" s="204"/>
      <c r="TOX537" s="204"/>
      <c r="TOY537" s="204"/>
      <c r="TOZ537" s="204"/>
      <c r="TPA537" s="204"/>
      <c r="TPB537" s="204"/>
      <c r="TPC537" s="204"/>
      <c r="TPD537" s="204"/>
      <c r="TPE537" s="204"/>
      <c r="TPF537" s="204"/>
      <c r="TPG537" s="204"/>
      <c r="TPH537" s="204"/>
      <c r="TPI537" s="204"/>
      <c r="TPJ537" s="204"/>
      <c r="TPK537" s="204"/>
      <c r="TPL537" s="204"/>
      <c r="TPM537" s="204"/>
      <c r="TPN537" s="204"/>
      <c r="TPO537" s="204"/>
      <c r="TPP537" s="204"/>
      <c r="TPQ537" s="204"/>
      <c r="TPR537" s="204"/>
      <c r="TPS537" s="204"/>
      <c r="TPT537" s="204"/>
      <c r="TPU537" s="204"/>
      <c r="TPV537" s="204"/>
      <c r="TPW537" s="204"/>
      <c r="TPX537" s="204"/>
      <c r="TPY537" s="204"/>
      <c r="TPZ537" s="204"/>
      <c r="TQA537" s="204"/>
      <c r="TQB537" s="204"/>
      <c r="TQC537" s="204"/>
      <c r="TQD537" s="204"/>
      <c r="TQE537" s="204"/>
      <c r="TQF537" s="204"/>
      <c r="TQG537" s="204"/>
      <c r="TQH537" s="204"/>
      <c r="TQI537" s="204"/>
      <c r="TQJ537" s="204"/>
      <c r="TQK537" s="204"/>
      <c r="TQL537" s="204"/>
      <c r="TQM537" s="204"/>
      <c r="TQN537" s="204"/>
      <c r="TQO537" s="204"/>
      <c r="TQP537" s="204"/>
      <c r="TQQ537" s="204"/>
      <c r="TQR537" s="204"/>
      <c r="TQS537" s="204"/>
      <c r="TQT537" s="204"/>
      <c r="TQU537" s="204"/>
      <c r="TQV537" s="204"/>
      <c r="TQW537" s="204"/>
      <c r="TQX537" s="204"/>
      <c r="TQY537" s="204"/>
      <c r="TQZ537" s="204"/>
      <c r="TRA537" s="204"/>
      <c r="TRB537" s="204"/>
      <c r="TRC537" s="204"/>
      <c r="TRD537" s="204"/>
      <c r="TRE537" s="204"/>
      <c r="TRF537" s="204"/>
      <c r="TRG537" s="204"/>
      <c r="TRH537" s="204"/>
      <c r="TRI537" s="204"/>
      <c r="TRJ537" s="204"/>
      <c r="TRK537" s="204"/>
      <c r="TRL537" s="204"/>
      <c r="TRM537" s="204"/>
      <c r="TRN537" s="204"/>
      <c r="TRO537" s="204"/>
      <c r="TRP537" s="204"/>
      <c r="TRQ537" s="204"/>
      <c r="TRR537" s="204"/>
      <c r="TRS537" s="204"/>
      <c r="TRT537" s="204"/>
      <c r="TRU537" s="204"/>
      <c r="TRV537" s="204"/>
      <c r="TRW537" s="204"/>
      <c r="TRX537" s="204"/>
      <c r="TRY537" s="204"/>
      <c r="TRZ537" s="204"/>
      <c r="TSA537" s="204"/>
      <c r="TSB537" s="204"/>
      <c r="TSC537" s="204"/>
      <c r="TSD537" s="204"/>
      <c r="TSE537" s="204"/>
      <c r="TSF537" s="204"/>
      <c r="TSG537" s="204"/>
      <c r="TSH537" s="204"/>
      <c r="TSI537" s="204"/>
      <c r="TSJ537" s="204"/>
      <c r="TSK537" s="204"/>
      <c r="TSL537" s="204"/>
      <c r="TSM537" s="204"/>
      <c r="TSN537" s="204"/>
      <c r="TSO537" s="204"/>
      <c r="TSP537" s="204"/>
      <c r="TSQ537" s="204"/>
      <c r="TSR537" s="204"/>
      <c r="TSS537" s="204"/>
      <c r="TST537" s="204"/>
      <c r="TSU537" s="204"/>
      <c r="TSV537" s="204"/>
      <c r="TSW537" s="204"/>
      <c r="TSX537" s="204"/>
      <c r="TSY537" s="204"/>
      <c r="TSZ537" s="204"/>
      <c r="TTA537" s="204"/>
      <c r="TTB537" s="204"/>
      <c r="TTC537" s="204"/>
      <c r="TTD537" s="204"/>
      <c r="TTE537" s="204"/>
      <c r="TTF537" s="204"/>
      <c r="TTG537" s="204"/>
      <c r="TTH537" s="204"/>
      <c r="TTI537" s="204"/>
      <c r="TTJ537" s="204"/>
      <c r="TTK537" s="204"/>
      <c r="TTL537" s="204"/>
      <c r="TTM537" s="204"/>
      <c r="TTN537" s="204"/>
      <c r="TTO537" s="204"/>
      <c r="TTP537" s="204"/>
      <c r="TTQ537" s="204"/>
      <c r="TTR537" s="204"/>
      <c r="TTS537" s="204"/>
      <c r="TTT537" s="204"/>
      <c r="TTU537" s="204"/>
      <c r="TTV537" s="204"/>
      <c r="TTW537" s="204"/>
      <c r="TTX537" s="204"/>
      <c r="TTY537" s="204"/>
      <c r="TTZ537" s="204"/>
      <c r="TUA537" s="204"/>
      <c r="TUB537" s="204"/>
      <c r="TUC537" s="204"/>
      <c r="TUD537" s="204"/>
      <c r="TUE537" s="204"/>
      <c r="TUF537" s="204"/>
      <c r="TUG537" s="204"/>
      <c r="TUH537" s="204"/>
      <c r="TUI537" s="204"/>
      <c r="TUJ537" s="204"/>
      <c r="TUK537" s="204"/>
      <c r="TUL537" s="204"/>
      <c r="TUM537" s="204"/>
      <c r="TUN537" s="204"/>
      <c r="TUO537" s="204"/>
      <c r="TUP537" s="204"/>
      <c r="TUQ537" s="204"/>
      <c r="TUR537" s="204"/>
      <c r="TUS537" s="204"/>
      <c r="TUT537" s="204"/>
      <c r="TUU537" s="204"/>
      <c r="TUV537" s="204"/>
      <c r="TUW537" s="204"/>
      <c r="TUX537" s="204"/>
      <c r="TUY537" s="204"/>
      <c r="TUZ537" s="204"/>
      <c r="TVA537" s="204"/>
      <c r="TVB537" s="204"/>
      <c r="TVC537" s="204"/>
      <c r="TVD537" s="204"/>
      <c r="TVE537" s="204"/>
      <c r="TVF537" s="204"/>
      <c r="TVG537" s="204"/>
      <c r="TVH537" s="204"/>
      <c r="TVI537" s="204"/>
      <c r="TVJ537" s="204"/>
      <c r="TVK537" s="204"/>
      <c r="TVL537" s="204"/>
      <c r="TVM537" s="204"/>
      <c r="TVN537" s="204"/>
      <c r="TVO537" s="204"/>
      <c r="TVP537" s="204"/>
      <c r="TVQ537" s="204"/>
      <c r="TVR537" s="204"/>
      <c r="TVS537" s="204"/>
      <c r="TVT537" s="204"/>
      <c r="TVU537" s="204"/>
      <c r="TVV537" s="204"/>
      <c r="TVW537" s="204"/>
      <c r="TVX537" s="204"/>
      <c r="TVY537" s="204"/>
      <c r="TVZ537" s="204"/>
      <c r="TWA537" s="204"/>
      <c r="TWB537" s="204"/>
      <c r="TWC537" s="204"/>
      <c r="TWD537" s="204"/>
      <c r="TWE537" s="204"/>
      <c r="TWF537" s="204"/>
      <c r="TWG537" s="204"/>
      <c r="TWH537" s="204"/>
      <c r="TWI537" s="204"/>
      <c r="TWJ537" s="204"/>
      <c r="TWK537" s="204"/>
      <c r="TWL537" s="204"/>
      <c r="TWM537" s="204"/>
      <c r="TWN537" s="204"/>
      <c r="TWO537" s="204"/>
      <c r="TWP537" s="204"/>
      <c r="TWQ537" s="204"/>
      <c r="TWR537" s="204"/>
      <c r="TWS537" s="204"/>
      <c r="TWT537" s="204"/>
      <c r="TWU537" s="204"/>
      <c r="TWV537" s="204"/>
      <c r="TWW537" s="204"/>
      <c r="TWX537" s="204"/>
      <c r="TWY537" s="204"/>
      <c r="TWZ537" s="204"/>
      <c r="TXA537" s="204"/>
      <c r="TXB537" s="204"/>
      <c r="TXC537" s="204"/>
      <c r="TXD537" s="204"/>
      <c r="TXE537" s="204"/>
      <c r="TXF537" s="204"/>
      <c r="TXG537" s="204"/>
      <c r="TXH537" s="204"/>
      <c r="TXI537" s="204"/>
      <c r="TXJ537" s="204"/>
      <c r="TXK537" s="204"/>
      <c r="TXL537" s="204"/>
      <c r="TXM537" s="204"/>
      <c r="TXN537" s="204"/>
      <c r="TXO537" s="204"/>
      <c r="TXP537" s="204"/>
      <c r="TXQ537" s="204"/>
      <c r="TXR537" s="204"/>
      <c r="TXS537" s="204"/>
      <c r="TXT537" s="204"/>
      <c r="TXU537" s="204"/>
      <c r="TXV537" s="204"/>
      <c r="TXW537" s="204"/>
      <c r="TXX537" s="204"/>
      <c r="TXY537" s="204"/>
      <c r="TXZ537" s="204"/>
      <c r="TYA537" s="204"/>
      <c r="TYB537" s="204"/>
      <c r="TYC537" s="204"/>
      <c r="TYD537" s="204"/>
      <c r="TYE537" s="204"/>
      <c r="TYF537" s="204"/>
      <c r="TYG537" s="204"/>
      <c r="TYH537" s="204"/>
      <c r="TYI537" s="204"/>
      <c r="TYJ537" s="204"/>
      <c r="TYK537" s="204"/>
      <c r="TYL537" s="204"/>
      <c r="TYM537" s="204"/>
      <c r="TYN537" s="204"/>
      <c r="TYO537" s="204"/>
      <c r="TYP537" s="204"/>
      <c r="TYQ537" s="204"/>
      <c r="TYR537" s="204"/>
      <c r="TYS537" s="204"/>
      <c r="TYT537" s="204"/>
      <c r="TYU537" s="204"/>
      <c r="TYV537" s="204"/>
      <c r="TYW537" s="204"/>
      <c r="TYX537" s="204"/>
      <c r="TYY537" s="204"/>
      <c r="TYZ537" s="204"/>
      <c r="TZA537" s="204"/>
      <c r="TZB537" s="204"/>
      <c r="TZC537" s="204"/>
      <c r="TZD537" s="204"/>
      <c r="TZE537" s="204"/>
      <c r="TZF537" s="204"/>
      <c r="TZG537" s="204"/>
      <c r="TZH537" s="204"/>
      <c r="TZI537" s="204"/>
      <c r="TZJ537" s="204"/>
      <c r="TZK537" s="204"/>
      <c r="TZL537" s="204"/>
      <c r="TZM537" s="204"/>
      <c r="TZN537" s="204"/>
      <c r="TZO537" s="204"/>
      <c r="TZP537" s="204"/>
      <c r="TZQ537" s="204"/>
      <c r="TZR537" s="204"/>
      <c r="TZS537" s="204"/>
      <c r="TZT537" s="204"/>
      <c r="TZU537" s="204"/>
      <c r="TZV537" s="204"/>
      <c r="TZW537" s="204"/>
      <c r="TZX537" s="204"/>
      <c r="TZY537" s="204"/>
      <c r="TZZ537" s="204"/>
      <c r="UAA537" s="204"/>
      <c r="UAB537" s="204"/>
      <c r="UAC537" s="204"/>
      <c r="UAD537" s="204"/>
      <c r="UAE537" s="204"/>
      <c r="UAF537" s="204"/>
      <c r="UAG537" s="204"/>
      <c r="UAH537" s="204"/>
      <c r="UAI537" s="204"/>
      <c r="UAJ537" s="204"/>
      <c r="UAK537" s="204"/>
      <c r="UAL537" s="204"/>
      <c r="UAM537" s="204"/>
      <c r="UAN537" s="204"/>
      <c r="UAO537" s="204"/>
      <c r="UAP537" s="204"/>
      <c r="UAQ537" s="204"/>
      <c r="UAR537" s="204"/>
      <c r="UAS537" s="204"/>
      <c r="UAT537" s="204"/>
      <c r="UAU537" s="204"/>
      <c r="UAV537" s="204"/>
      <c r="UAW537" s="204"/>
      <c r="UAX537" s="204"/>
      <c r="UAY537" s="204"/>
      <c r="UAZ537" s="204"/>
      <c r="UBA537" s="204"/>
      <c r="UBB537" s="204"/>
      <c r="UBC537" s="204"/>
      <c r="UBD537" s="204"/>
      <c r="UBE537" s="204"/>
      <c r="UBF537" s="204"/>
      <c r="UBG537" s="204"/>
      <c r="UBH537" s="204"/>
      <c r="UBI537" s="204"/>
      <c r="UBJ537" s="204"/>
      <c r="UBK537" s="204"/>
      <c r="UBL537" s="204"/>
      <c r="UBM537" s="204"/>
      <c r="UBN537" s="204"/>
      <c r="UBO537" s="204"/>
      <c r="UBP537" s="204"/>
      <c r="UBQ537" s="204"/>
      <c r="UBR537" s="204"/>
      <c r="UBS537" s="204"/>
      <c r="UBT537" s="204"/>
      <c r="UBU537" s="204"/>
      <c r="UBV537" s="204"/>
      <c r="UBW537" s="204"/>
      <c r="UBX537" s="204"/>
      <c r="UBY537" s="204"/>
      <c r="UBZ537" s="204"/>
      <c r="UCA537" s="204"/>
      <c r="UCB537" s="204"/>
      <c r="UCC537" s="204"/>
      <c r="UCD537" s="204"/>
      <c r="UCE537" s="204"/>
      <c r="UCF537" s="204"/>
      <c r="UCG537" s="204"/>
      <c r="UCH537" s="204"/>
      <c r="UCI537" s="204"/>
      <c r="UCJ537" s="204"/>
      <c r="UCK537" s="204"/>
      <c r="UCL537" s="204"/>
      <c r="UCM537" s="204"/>
      <c r="UCN537" s="204"/>
      <c r="UCO537" s="204"/>
      <c r="UCP537" s="204"/>
      <c r="UCQ537" s="204"/>
      <c r="UCR537" s="204"/>
      <c r="UCS537" s="204"/>
      <c r="UCT537" s="204"/>
      <c r="UCU537" s="204"/>
      <c r="UCV537" s="204"/>
      <c r="UCW537" s="204"/>
      <c r="UCX537" s="204"/>
      <c r="UCY537" s="204"/>
      <c r="UCZ537" s="204"/>
      <c r="UDA537" s="204"/>
      <c r="UDB537" s="204"/>
      <c r="UDC537" s="204"/>
      <c r="UDD537" s="204"/>
      <c r="UDE537" s="204"/>
      <c r="UDF537" s="204"/>
      <c r="UDG537" s="204"/>
      <c r="UDH537" s="204"/>
      <c r="UDI537" s="204"/>
      <c r="UDJ537" s="204"/>
      <c r="UDK537" s="204"/>
      <c r="UDL537" s="204"/>
      <c r="UDM537" s="204"/>
      <c r="UDN537" s="204"/>
      <c r="UDO537" s="204"/>
      <c r="UDP537" s="204"/>
      <c r="UDQ537" s="204"/>
      <c r="UDR537" s="204"/>
      <c r="UDS537" s="204"/>
      <c r="UDT537" s="204"/>
      <c r="UDU537" s="204"/>
      <c r="UDV537" s="204"/>
      <c r="UDW537" s="204"/>
      <c r="UDX537" s="204"/>
      <c r="UDY537" s="204"/>
      <c r="UDZ537" s="204"/>
      <c r="UEA537" s="204"/>
      <c r="UEB537" s="204"/>
      <c r="UEC537" s="204"/>
      <c r="UED537" s="204"/>
      <c r="UEE537" s="204"/>
      <c r="UEF537" s="204"/>
      <c r="UEG537" s="204"/>
      <c r="UEH537" s="204"/>
      <c r="UEI537" s="204"/>
      <c r="UEJ537" s="204"/>
      <c r="UEK537" s="204"/>
      <c r="UEL537" s="204"/>
      <c r="UEM537" s="204"/>
      <c r="UEN537" s="204"/>
      <c r="UEO537" s="204"/>
      <c r="UEP537" s="204"/>
      <c r="UEQ537" s="204"/>
      <c r="UER537" s="204"/>
      <c r="UES537" s="204"/>
      <c r="UET537" s="204"/>
      <c r="UEU537" s="204"/>
      <c r="UEV537" s="204"/>
      <c r="UEW537" s="204"/>
      <c r="UEX537" s="204"/>
      <c r="UEY537" s="204"/>
      <c r="UEZ537" s="204"/>
      <c r="UFA537" s="204"/>
      <c r="UFB537" s="204"/>
      <c r="UFC537" s="204"/>
      <c r="UFD537" s="204"/>
      <c r="UFE537" s="204"/>
      <c r="UFF537" s="204"/>
      <c r="UFG537" s="204"/>
      <c r="UFH537" s="204"/>
      <c r="UFI537" s="204"/>
      <c r="UFJ537" s="204"/>
      <c r="UFK537" s="204"/>
      <c r="UFL537" s="204"/>
      <c r="UFM537" s="204"/>
      <c r="UFN537" s="204"/>
      <c r="UFO537" s="204"/>
      <c r="UFP537" s="204"/>
      <c r="UFQ537" s="204"/>
      <c r="UFR537" s="204"/>
      <c r="UFS537" s="204"/>
      <c r="UFT537" s="204"/>
      <c r="UFU537" s="204"/>
      <c r="UFV537" s="204"/>
      <c r="UFW537" s="204"/>
      <c r="UFX537" s="204"/>
      <c r="UFY537" s="204"/>
      <c r="UFZ537" s="204"/>
      <c r="UGA537" s="204"/>
      <c r="UGB537" s="204"/>
      <c r="UGC537" s="204"/>
      <c r="UGD537" s="204"/>
      <c r="UGE537" s="204"/>
      <c r="UGF537" s="204"/>
      <c r="UGG537" s="204"/>
      <c r="UGH537" s="204"/>
      <c r="UGI537" s="204"/>
      <c r="UGJ537" s="204"/>
      <c r="UGK537" s="204"/>
      <c r="UGL537" s="204"/>
      <c r="UGM537" s="204"/>
      <c r="UGN537" s="204"/>
      <c r="UGO537" s="204"/>
      <c r="UGP537" s="204"/>
      <c r="UGQ537" s="204"/>
      <c r="UGR537" s="204"/>
      <c r="UGS537" s="204"/>
      <c r="UGT537" s="204"/>
      <c r="UGU537" s="204"/>
      <c r="UGV537" s="204"/>
      <c r="UGW537" s="204"/>
      <c r="UGX537" s="204"/>
      <c r="UGY537" s="204"/>
      <c r="UGZ537" s="204"/>
      <c r="UHA537" s="204"/>
      <c r="UHB537" s="204"/>
      <c r="UHC537" s="204"/>
      <c r="UHD537" s="204"/>
      <c r="UHE537" s="204"/>
      <c r="UHF537" s="204"/>
      <c r="UHG537" s="204"/>
      <c r="UHH537" s="204"/>
      <c r="UHI537" s="204"/>
      <c r="UHJ537" s="204"/>
      <c r="UHK537" s="204"/>
      <c r="UHL537" s="204"/>
      <c r="UHM537" s="204"/>
      <c r="UHN537" s="204"/>
      <c r="UHO537" s="204"/>
      <c r="UHP537" s="204"/>
      <c r="UHQ537" s="204"/>
      <c r="UHR537" s="204"/>
      <c r="UHS537" s="204"/>
      <c r="UHT537" s="204"/>
      <c r="UHU537" s="204"/>
      <c r="UHV537" s="204"/>
      <c r="UHW537" s="204"/>
      <c r="UHX537" s="204"/>
      <c r="UHY537" s="204"/>
      <c r="UHZ537" s="204"/>
      <c r="UIA537" s="204"/>
      <c r="UIB537" s="204"/>
      <c r="UIC537" s="204"/>
      <c r="UID537" s="204"/>
      <c r="UIE537" s="204"/>
      <c r="UIF537" s="204"/>
      <c r="UIG537" s="204"/>
      <c r="UIH537" s="204"/>
      <c r="UII537" s="204"/>
      <c r="UIJ537" s="204"/>
      <c r="UIK537" s="204"/>
      <c r="UIL537" s="204"/>
      <c r="UIM537" s="204"/>
      <c r="UIN537" s="204"/>
      <c r="UIO537" s="204"/>
      <c r="UIP537" s="204"/>
      <c r="UIQ537" s="204"/>
      <c r="UIR537" s="204"/>
      <c r="UIS537" s="204"/>
      <c r="UIT537" s="204"/>
      <c r="UIU537" s="204"/>
      <c r="UIV537" s="204"/>
      <c r="UIW537" s="204"/>
      <c r="UIX537" s="204"/>
      <c r="UIY537" s="204"/>
      <c r="UIZ537" s="204"/>
      <c r="UJA537" s="204"/>
      <c r="UJB537" s="204"/>
      <c r="UJC537" s="204"/>
      <c r="UJD537" s="204"/>
      <c r="UJE537" s="204"/>
      <c r="UJF537" s="204"/>
      <c r="UJG537" s="204"/>
      <c r="UJH537" s="204"/>
      <c r="UJI537" s="204"/>
      <c r="UJJ537" s="204"/>
      <c r="UJK537" s="204"/>
      <c r="UJL537" s="204"/>
      <c r="UJM537" s="204"/>
      <c r="UJN537" s="204"/>
      <c r="UJO537" s="204"/>
      <c r="UJP537" s="204"/>
      <c r="UJQ537" s="204"/>
      <c r="UJR537" s="204"/>
      <c r="UJS537" s="204"/>
      <c r="UJT537" s="204"/>
      <c r="UJU537" s="204"/>
      <c r="UJV537" s="204"/>
      <c r="UJW537" s="204"/>
      <c r="UJX537" s="204"/>
      <c r="UJY537" s="204"/>
      <c r="UJZ537" s="204"/>
      <c r="UKA537" s="204"/>
      <c r="UKB537" s="204"/>
      <c r="UKC537" s="204"/>
      <c r="UKD537" s="204"/>
      <c r="UKE537" s="204"/>
      <c r="UKF537" s="204"/>
      <c r="UKG537" s="204"/>
      <c r="UKH537" s="204"/>
      <c r="UKI537" s="204"/>
      <c r="UKJ537" s="204"/>
      <c r="UKK537" s="204"/>
      <c r="UKL537" s="204"/>
      <c r="UKM537" s="204"/>
      <c r="UKN537" s="204"/>
      <c r="UKO537" s="204"/>
      <c r="UKP537" s="204"/>
      <c r="UKQ537" s="204"/>
      <c r="UKR537" s="204"/>
      <c r="UKS537" s="204"/>
      <c r="UKT537" s="204"/>
      <c r="UKU537" s="204"/>
      <c r="UKV537" s="204"/>
      <c r="UKW537" s="204"/>
      <c r="UKX537" s="204"/>
      <c r="UKY537" s="204"/>
      <c r="UKZ537" s="204"/>
      <c r="ULA537" s="204"/>
      <c r="ULB537" s="204"/>
      <c r="ULC537" s="204"/>
      <c r="ULD537" s="204"/>
      <c r="ULE537" s="204"/>
      <c r="ULF537" s="204"/>
      <c r="ULG537" s="204"/>
      <c r="ULH537" s="204"/>
      <c r="ULI537" s="204"/>
      <c r="ULJ537" s="204"/>
      <c r="ULK537" s="204"/>
      <c r="ULL537" s="204"/>
      <c r="ULM537" s="204"/>
      <c r="ULN537" s="204"/>
      <c r="ULO537" s="204"/>
      <c r="ULP537" s="204"/>
      <c r="ULQ537" s="204"/>
      <c r="ULR537" s="204"/>
      <c r="ULS537" s="204"/>
      <c r="ULT537" s="204"/>
      <c r="ULU537" s="204"/>
      <c r="ULV537" s="204"/>
      <c r="ULW537" s="204"/>
      <c r="ULX537" s="204"/>
      <c r="ULY537" s="204"/>
      <c r="ULZ537" s="204"/>
      <c r="UMA537" s="204"/>
      <c r="UMB537" s="204"/>
      <c r="UMC537" s="204"/>
      <c r="UMD537" s="204"/>
      <c r="UME537" s="204"/>
      <c r="UMF537" s="204"/>
      <c r="UMG537" s="204"/>
      <c r="UMH537" s="204"/>
      <c r="UMI537" s="204"/>
      <c r="UMJ537" s="204"/>
      <c r="UMK537" s="204"/>
      <c r="UML537" s="204"/>
      <c r="UMM537" s="204"/>
      <c r="UMN537" s="204"/>
      <c r="UMO537" s="204"/>
      <c r="UMP537" s="204"/>
      <c r="UMQ537" s="204"/>
      <c r="UMR537" s="204"/>
      <c r="UMS537" s="204"/>
      <c r="UMT537" s="204"/>
      <c r="UMU537" s="204"/>
      <c r="UMV537" s="204"/>
      <c r="UMW537" s="204"/>
      <c r="UMX537" s="204"/>
      <c r="UMY537" s="204"/>
      <c r="UMZ537" s="204"/>
      <c r="UNA537" s="204"/>
      <c r="UNB537" s="204"/>
      <c r="UNC537" s="204"/>
      <c r="UND537" s="204"/>
      <c r="UNE537" s="204"/>
      <c r="UNF537" s="204"/>
      <c r="UNG537" s="204"/>
      <c r="UNH537" s="204"/>
      <c r="UNI537" s="204"/>
      <c r="UNJ537" s="204"/>
      <c r="UNK537" s="204"/>
      <c r="UNL537" s="204"/>
      <c r="UNM537" s="204"/>
      <c r="UNN537" s="204"/>
      <c r="UNO537" s="204"/>
      <c r="UNP537" s="204"/>
      <c r="UNQ537" s="204"/>
      <c r="UNR537" s="204"/>
      <c r="UNS537" s="204"/>
      <c r="UNT537" s="204"/>
      <c r="UNU537" s="204"/>
      <c r="UNV537" s="204"/>
      <c r="UNW537" s="204"/>
      <c r="UNX537" s="204"/>
      <c r="UNY537" s="204"/>
      <c r="UNZ537" s="204"/>
      <c r="UOA537" s="204"/>
      <c r="UOB537" s="204"/>
      <c r="UOC537" s="204"/>
      <c r="UOD537" s="204"/>
      <c r="UOE537" s="204"/>
      <c r="UOF537" s="204"/>
      <c r="UOG537" s="204"/>
      <c r="UOH537" s="204"/>
      <c r="UOI537" s="204"/>
      <c r="UOJ537" s="204"/>
      <c r="UOK537" s="204"/>
      <c r="UOL537" s="204"/>
      <c r="UOM537" s="204"/>
      <c r="UON537" s="204"/>
      <c r="UOO537" s="204"/>
      <c r="UOP537" s="204"/>
      <c r="UOQ537" s="204"/>
      <c r="UOR537" s="204"/>
      <c r="UOS537" s="204"/>
      <c r="UOT537" s="204"/>
      <c r="UOU537" s="204"/>
      <c r="UOV537" s="204"/>
      <c r="UOW537" s="204"/>
      <c r="UOX537" s="204"/>
      <c r="UOY537" s="204"/>
      <c r="UOZ537" s="204"/>
      <c r="UPA537" s="204"/>
      <c r="UPB537" s="204"/>
      <c r="UPC537" s="204"/>
      <c r="UPD537" s="204"/>
      <c r="UPE537" s="204"/>
      <c r="UPF537" s="204"/>
      <c r="UPG537" s="204"/>
      <c r="UPH537" s="204"/>
      <c r="UPI537" s="204"/>
      <c r="UPJ537" s="204"/>
      <c r="UPK537" s="204"/>
      <c r="UPL537" s="204"/>
      <c r="UPM537" s="204"/>
      <c r="UPN537" s="204"/>
      <c r="UPO537" s="204"/>
      <c r="UPP537" s="204"/>
      <c r="UPQ537" s="204"/>
      <c r="UPR537" s="204"/>
      <c r="UPS537" s="204"/>
      <c r="UPT537" s="204"/>
      <c r="UPU537" s="204"/>
      <c r="UPV537" s="204"/>
      <c r="UPW537" s="204"/>
      <c r="UPX537" s="204"/>
      <c r="UPY537" s="204"/>
      <c r="UPZ537" s="204"/>
      <c r="UQA537" s="204"/>
      <c r="UQB537" s="204"/>
      <c r="UQC537" s="204"/>
      <c r="UQD537" s="204"/>
      <c r="UQE537" s="204"/>
      <c r="UQF537" s="204"/>
      <c r="UQG537" s="204"/>
      <c r="UQH537" s="204"/>
      <c r="UQI537" s="204"/>
      <c r="UQJ537" s="204"/>
      <c r="UQK537" s="204"/>
      <c r="UQL537" s="204"/>
      <c r="UQM537" s="204"/>
      <c r="UQN537" s="204"/>
      <c r="UQO537" s="204"/>
      <c r="UQP537" s="204"/>
      <c r="UQQ537" s="204"/>
      <c r="UQR537" s="204"/>
      <c r="UQS537" s="204"/>
      <c r="UQT537" s="204"/>
      <c r="UQU537" s="204"/>
      <c r="UQV537" s="204"/>
      <c r="UQW537" s="204"/>
      <c r="UQX537" s="204"/>
      <c r="UQY537" s="204"/>
      <c r="UQZ537" s="204"/>
      <c r="URA537" s="204"/>
      <c r="URB537" s="204"/>
      <c r="URC537" s="204"/>
      <c r="URD537" s="204"/>
      <c r="URE537" s="204"/>
      <c r="URF537" s="204"/>
      <c r="URG537" s="204"/>
      <c r="URH537" s="204"/>
      <c r="URI537" s="204"/>
      <c r="URJ537" s="204"/>
      <c r="URK537" s="204"/>
      <c r="URL537" s="204"/>
      <c r="URM537" s="204"/>
      <c r="URN537" s="204"/>
      <c r="URO537" s="204"/>
      <c r="URP537" s="204"/>
      <c r="URQ537" s="204"/>
      <c r="URR537" s="204"/>
      <c r="URS537" s="204"/>
      <c r="URT537" s="204"/>
      <c r="URU537" s="204"/>
      <c r="URV537" s="204"/>
      <c r="URW537" s="204"/>
      <c r="URX537" s="204"/>
      <c r="URY537" s="204"/>
      <c r="URZ537" s="204"/>
      <c r="USA537" s="204"/>
      <c r="USB537" s="204"/>
      <c r="USC537" s="204"/>
      <c r="USD537" s="204"/>
      <c r="USE537" s="204"/>
      <c r="USF537" s="204"/>
      <c r="USG537" s="204"/>
      <c r="USH537" s="204"/>
      <c r="USI537" s="204"/>
      <c r="USJ537" s="204"/>
      <c r="USK537" s="204"/>
      <c r="USL537" s="204"/>
      <c r="USM537" s="204"/>
      <c r="USN537" s="204"/>
      <c r="USO537" s="204"/>
      <c r="USP537" s="204"/>
      <c r="USQ537" s="204"/>
      <c r="USR537" s="204"/>
      <c r="USS537" s="204"/>
      <c r="UST537" s="204"/>
      <c r="USU537" s="204"/>
      <c r="USV537" s="204"/>
      <c r="USW537" s="204"/>
      <c r="USX537" s="204"/>
      <c r="USY537" s="204"/>
      <c r="USZ537" s="204"/>
      <c r="UTA537" s="204"/>
      <c r="UTB537" s="204"/>
      <c r="UTC537" s="204"/>
      <c r="UTD537" s="204"/>
      <c r="UTE537" s="204"/>
      <c r="UTF537" s="204"/>
      <c r="UTG537" s="204"/>
      <c r="UTH537" s="204"/>
      <c r="UTI537" s="204"/>
      <c r="UTJ537" s="204"/>
      <c r="UTK537" s="204"/>
      <c r="UTL537" s="204"/>
      <c r="UTM537" s="204"/>
      <c r="UTN537" s="204"/>
      <c r="UTO537" s="204"/>
      <c r="UTP537" s="204"/>
      <c r="UTQ537" s="204"/>
      <c r="UTR537" s="204"/>
      <c r="UTS537" s="204"/>
      <c r="UTT537" s="204"/>
      <c r="UTU537" s="204"/>
      <c r="UTV537" s="204"/>
      <c r="UTW537" s="204"/>
      <c r="UTX537" s="204"/>
      <c r="UTY537" s="204"/>
      <c r="UTZ537" s="204"/>
      <c r="UUA537" s="204"/>
      <c r="UUB537" s="204"/>
      <c r="UUC537" s="204"/>
      <c r="UUD537" s="204"/>
      <c r="UUE537" s="204"/>
      <c r="UUF537" s="204"/>
      <c r="UUG537" s="204"/>
      <c r="UUH537" s="204"/>
      <c r="UUI537" s="204"/>
      <c r="UUJ537" s="204"/>
      <c r="UUK537" s="204"/>
      <c r="UUL537" s="204"/>
      <c r="UUM537" s="204"/>
      <c r="UUN537" s="204"/>
      <c r="UUO537" s="204"/>
      <c r="UUP537" s="204"/>
      <c r="UUQ537" s="204"/>
      <c r="UUR537" s="204"/>
      <c r="UUS537" s="204"/>
      <c r="UUT537" s="204"/>
      <c r="UUU537" s="204"/>
      <c r="UUV537" s="204"/>
      <c r="UUW537" s="204"/>
      <c r="UUX537" s="204"/>
      <c r="UUY537" s="204"/>
      <c r="UUZ537" s="204"/>
      <c r="UVA537" s="204"/>
      <c r="UVB537" s="204"/>
      <c r="UVC537" s="204"/>
      <c r="UVD537" s="204"/>
      <c r="UVE537" s="204"/>
      <c r="UVF537" s="204"/>
      <c r="UVG537" s="204"/>
      <c r="UVH537" s="204"/>
      <c r="UVI537" s="204"/>
      <c r="UVJ537" s="204"/>
      <c r="UVK537" s="204"/>
      <c r="UVL537" s="204"/>
      <c r="UVM537" s="204"/>
      <c r="UVN537" s="204"/>
      <c r="UVO537" s="204"/>
      <c r="UVP537" s="204"/>
      <c r="UVQ537" s="204"/>
      <c r="UVR537" s="204"/>
      <c r="UVS537" s="204"/>
      <c r="UVT537" s="204"/>
      <c r="UVU537" s="204"/>
      <c r="UVV537" s="204"/>
      <c r="UVW537" s="204"/>
      <c r="UVX537" s="204"/>
      <c r="UVY537" s="204"/>
      <c r="UVZ537" s="204"/>
      <c r="UWA537" s="204"/>
      <c r="UWB537" s="204"/>
      <c r="UWC537" s="204"/>
      <c r="UWD537" s="204"/>
      <c r="UWE537" s="204"/>
      <c r="UWF537" s="204"/>
      <c r="UWG537" s="204"/>
      <c r="UWH537" s="204"/>
      <c r="UWI537" s="204"/>
      <c r="UWJ537" s="204"/>
      <c r="UWK537" s="204"/>
      <c r="UWL537" s="204"/>
      <c r="UWM537" s="204"/>
      <c r="UWN537" s="204"/>
      <c r="UWO537" s="204"/>
      <c r="UWP537" s="204"/>
      <c r="UWQ537" s="204"/>
      <c r="UWR537" s="204"/>
      <c r="UWS537" s="204"/>
      <c r="UWT537" s="204"/>
      <c r="UWU537" s="204"/>
      <c r="UWV537" s="204"/>
      <c r="UWW537" s="204"/>
      <c r="UWX537" s="204"/>
      <c r="UWY537" s="204"/>
      <c r="UWZ537" s="204"/>
      <c r="UXA537" s="204"/>
      <c r="UXB537" s="204"/>
      <c r="UXC537" s="204"/>
      <c r="UXD537" s="204"/>
      <c r="UXE537" s="204"/>
      <c r="UXF537" s="204"/>
      <c r="UXG537" s="204"/>
      <c r="UXH537" s="204"/>
      <c r="UXI537" s="204"/>
      <c r="UXJ537" s="204"/>
      <c r="UXK537" s="204"/>
      <c r="UXL537" s="204"/>
      <c r="UXM537" s="204"/>
      <c r="UXN537" s="204"/>
      <c r="UXO537" s="204"/>
      <c r="UXP537" s="204"/>
      <c r="UXQ537" s="204"/>
      <c r="UXR537" s="204"/>
      <c r="UXS537" s="204"/>
      <c r="UXT537" s="204"/>
      <c r="UXU537" s="204"/>
      <c r="UXV537" s="204"/>
      <c r="UXW537" s="204"/>
      <c r="UXX537" s="204"/>
      <c r="UXY537" s="204"/>
      <c r="UXZ537" s="204"/>
      <c r="UYA537" s="204"/>
      <c r="UYB537" s="204"/>
      <c r="UYC537" s="204"/>
      <c r="UYD537" s="204"/>
      <c r="UYE537" s="204"/>
      <c r="UYF537" s="204"/>
      <c r="UYG537" s="204"/>
      <c r="UYH537" s="204"/>
      <c r="UYI537" s="204"/>
      <c r="UYJ537" s="204"/>
      <c r="UYK537" s="204"/>
      <c r="UYL537" s="204"/>
      <c r="UYM537" s="204"/>
      <c r="UYN537" s="204"/>
      <c r="UYO537" s="204"/>
      <c r="UYP537" s="204"/>
      <c r="UYQ537" s="204"/>
      <c r="UYR537" s="204"/>
      <c r="UYS537" s="204"/>
      <c r="UYT537" s="204"/>
      <c r="UYU537" s="204"/>
      <c r="UYV537" s="204"/>
      <c r="UYW537" s="204"/>
      <c r="UYX537" s="204"/>
      <c r="UYY537" s="204"/>
      <c r="UYZ537" s="204"/>
      <c r="UZA537" s="204"/>
      <c r="UZB537" s="204"/>
      <c r="UZC537" s="204"/>
      <c r="UZD537" s="204"/>
      <c r="UZE537" s="204"/>
      <c r="UZF537" s="204"/>
      <c r="UZG537" s="204"/>
      <c r="UZH537" s="204"/>
      <c r="UZI537" s="204"/>
      <c r="UZJ537" s="204"/>
      <c r="UZK537" s="204"/>
      <c r="UZL537" s="204"/>
      <c r="UZM537" s="204"/>
      <c r="UZN537" s="204"/>
      <c r="UZO537" s="204"/>
      <c r="UZP537" s="204"/>
      <c r="UZQ537" s="204"/>
      <c r="UZR537" s="204"/>
      <c r="UZS537" s="204"/>
      <c r="UZT537" s="204"/>
      <c r="UZU537" s="204"/>
      <c r="UZV537" s="204"/>
      <c r="UZW537" s="204"/>
      <c r="UZX537" s="204"/>
      <c r="UZY537" s="204"/>
      <c r="UZZ537" s="204"/>
      <c r="VAA537" s="204"/>
      <c r="VAB537" s="204"/>
      <c r="VAC537" s="204"/>
      <c r="VAD537" s="204"/>
      <c r="VAE537" s="204"/>
      <c r="VAF537" s="204"/>
      <c r="VAG537" s="204"/>
      <c r="VAH537" s="204"/>
      <c r="VAI537" s="204"/>
      <c r="VAJ537" s="204"/>
      <c r="VAK537" s="204"/>
      <c r="VAL537" s="204"/>
      <c r="VAM537" s="204"/>
      <c r="VAN537" s="204"/>
      <c r="VAO537" s="204"/>
      <c r="VAP537" s="204"/>
      <c r="VAQ537" s="204"/>
      <c r="VAR537" s="204"/>
      <c r="VAS537" s="204"/>
      <c r="VAT537" s="204"/>
      <c r="VAU537" s="204"/>
      <c r="VAV537" s="204"/>
      <c r="VAW537" s="204"/>
      <c r="VAX537" s="204"/>
      <c r="VAY537" s="204"/>
      <c r="VAZ537" s="204"/>
      <c r="VBA537" s="204"/>
      <c r="VBB537" s="204"/>
      <c r="VBC537" s="204"/>
      <c r="VBD537" s="204"/>
      <c r="VBE537" s="204"/>
      <c r="VBF537" s="204"/>
      <c r="VBG537" s="204"/>
      <c r="VBH537" s="204"/>
      <c r="VBI537" s="204"/>
      <c r="VBJ537" s="204"/>
      <c r="VBK537" s="204"/>
      <c r="VBL537" s="204"/>
      <c r="VBM537" s="204"/>
      <c r="VBN537" s="204"/>
      <c r="VBO537" s="204"/>
      <c r="VBP537" s="204"/>
      <c r="VBQ537" s="204"/>
      <c r="VBR537" s="204"/>
      <c r="VBS537" s="204"/>
      <c r="VBT537" s="204"/>
      <c r="VBU537" s="204"/>
      <c r="VBV537" s="204"/>
      <c r="VBW537" s="204"/>
      <c r="VBX537" s="204"/>
      <c r="VBY537" s="204"/>
      <c r="VBZ537" s="204"/>
      <c r="VCA537" s="204"/>
      <c r="VCB537" s="204"/>
      <c r="VCC537" s="204"/>
      <c r="VCD537" s="204"/>
      <c r="VCE537" s="204"/>
      <c r="VCF537" s="204"/>
      <c r="VCG537" s="204"/>
      <c r="VCH537" s="204"/>
      <c r="VCI537" s="204"/>
      <c r="VCJ537" s="204"/>
      <c r="VCK537" s="204"/>
      <c r="VCL537" s="204"/>
      <c r="VCM537" s="204"/>
      <c r="VCN537" s="204"/>
      <c r="VCO537" s="204"/>
      <c r="VCP537" s="204"/>
      <c r="VCQ537" s="204"/>
      <c r="VCR537" s="204"/>
      <c r="VCS537" s="204"/>
      <c r="VCT537" s="204"/>
      <c r="VCU537" s="204"/>
      <c r="VCV537" s="204"/>
      <c r="VCW537" s="204"/>
      <c r="VCX537" s="204"/>
      <c r="VCY537" s="204"/>
      <c r="VCZ537" s="204"/>
      <c r="VDA537" s="204"/>
      <c r="VDB537" s="204"/>
      <c r="VDC537" s="204"/>
      <c r="VDD537" s="204"/>
      <c r="VDE537" s="204"/>
      <c r="VDF537" s="204"/>
      <c r="VDG537" s="204"/>
      <c r="VDH537" s="204"/>
      <c r="VDI537" s="204"/>
      <c r="VDJ537" s="204"/>
      <c r="VDK537" s="204"/>
      <c r="VDL537" s="204"/>
      <c r="VDM537" s="204"/>
      <c r="VDN537" s="204"/>
      <c r="VDO537" s="204"/>
      <c r="VDP537" s="204"/>
      <c r="VDQ537" s="204"/>
      <c r="VDR537" s="204"/>
      <c r="VDS537" s="204"/>
      <c r="VDT537" s="204"/>
      <c r="VDU537" s="204"/>
      <c r="VDV537" s="204"/>
      <c r="VDW537" s="204"/>
      <c r="VDX537" s="204"/>
      <c r="VDY537" s="204"/>
      <c r="VDZ537" s="204"/>
      <c r="VEA537" s="204"/>
      <c r="VEB537" s="204"/>
      <c r="VEC537" s="204"/>
      <c r="VED537" s="204"/>
      <c r="VEE537" s="204"/>
      <c r="VEF537" s="204"/>
      <c r="VEG537" s="204"/>
      <c r="VEH537" s="204"/>
      <c r="VEI537" s="204"/>
      <c r="VEJ537" s="204"/>
      <c r="VEK537" s="204"/>
      <c r="VEL537" s="204"/>
      <c r="VEM537" s="204"/>
      <c r="VEN537" s="204"/>
      <c r="VEO537" s="204"/>
      <c r="VEP537" s="204"/>
      <c r="VEQ537" s="204"/>
      <c r="VER537" s="204"/>
      <c r="VES537" s="204"/>
      <c r="VET537" s="204"/>
      <c r="VEU537" s="204"/>
      <c r="VEV537" s="204"/>
      <c r="VEW537" s="204"/>
      <c r="VEX537" s="204"/>
      <c r="VEY537" s="204"/>
      <c r="VEZ537" s="204"/>
      <c r="VFA537" s="204"/>
      <c r="VFB537" s="204"/>
      <c r="VFC537" s="204"/>
      <c r="VFD537" s="204"/>
      <c r="VFE537" s="204"/>
      <c r="VFF537" s="204"/>
      <c r="VFG537" s="204"/>
      <c r="VFH537" s="204"/>
      <c r="VFI537" s="204"/>
      <c r="VFJ537" s="204"/>
      <c r="VFK537" s="204"/>
      <c r="VFL537" s="204"/>
      <c r="VFM537" s="204"/>
      <c r="VFN537" s="204"/>
      <c r="VFO537" s="204"/>
      <c r="VFP537" s="204"/>
      <c r="VFQ537" s="204"/>
      <c r="VFR537" s="204"/>
      <c r="VFS537" s="204"/>
      <c r="VFT537" s="204"/>
      <c r="VFU537" s="204"/>
      <c r="VFV537" s="204"/>
      <c r="VFW537" s="204"/>
      <c r="VFX537" s="204"/>
      <c r="VFY537" s="204"/>
      <c r="VFZ537" s="204"/>
      <c r="VGA537" s="204"/>
      <c r="VGB537" s="204"/>
      <c r="VGC537" s="204"/>
      <c r="VGD537" s="204"/>
      <c r="VGE537" s="204"/>
      <c r="VGF537" s="204"/>
      <c r="VGG537" s="204"/>
      <c r="VGH537" s="204"/>
      <c r="VGI537" s="204"/>
      <c r="VGJ537" s="204"/>
      <c r="VGK537" s="204"/>
      <c r="VGL537" s="204"/>
      <c r="VGM537" s="204"/>
      <c r="VGN537" s="204"/>
      <c r="VGO537" s="204"/>
      <c r="VGP537" s="204"/>
      <c r="VGQ537" s="204"/>
      <c r="VGR537" s="204"/>
      <c r="VGS537" s="204"/>
      <c r="VGT537" s="204"/>
      <c r="VGU537" s="204"/>
      <c r="VGV537" s="204"/>
      <c r="VGW537" s="204"/>
      <c r="VGX537" s="204"/>
      <c r="VGY537" s="204"/>
      <c r="VGZ537" s="204"/>
      <c r="VHA537" s="204"/>
      <c r="VHB537" s="204"/>
      <c r="VHC537" s="204"/>
      <c r="VHD537" s="204"/>
      <c r="VHE537" s="204"/>
      <c r="VHF537" s="204"/>
      <c r="VHG537" s="204"/>
      <c r="VHH537" s="204"/>
      <c r="VHI537" s="204"/>
      <c r="VHJ537" s="204"/>
      <c r="VHK537" s="204"/>
      <c r="VHL537" s="204"/>
      <c r="VHM537" s="204"/>
      <c r="VHN537" s="204"/>
      <c r="VHO537" s="204"/>
      <c r="VHP537" s="204"/>
      <c r="VHQ537" s="204"/>
      <c r="VHR537" s="204"/>
      <c r="VHS537" s="204"/>
      <c r="VHT537" s="204"/>
      <c r="VHU537" s="204"/>
      <c r="VHV537" s="204"/>
      <c r="VHW537" s="204"/>
      <c r="VHX537" s="204"/>
      <c r="VHY537" s="204"/>
      <c r="VHZ537" s="204"/>
      <c r="VIA537" s="204"/>
      <c r="VIB537" s="204"/>
      <c r="VIC537" s="204"/>
      <c r="VID537" s="204"/>
      <c r="VIE537" s="204"/>
      <c r="VIF537" s="204"/>
      <c r="VIG537" s="204"/>
      <c r="VIH537" s="204"/>
      <c r="VII537" s="204"/>
      <c r="VIJ537" s="204"/>
      <c r="VIK537" s="204"/>
      <c r="VIL537" s="204"/>
      <c r="VIM537" s="204"/>
      <c r="VIN537" s="204"/>
      <c r="VIO537" s="204"/>
      <c r="VIP537" s="204"/>
      <c r="VIQ537" s="204"/>
      <c r="VIR537" s="204"/>
      <c r="VIS537" s="204"/>
      <c r="VIT537" s="204"/>
      <c r="VIU537" s="204"/>
      <c r="VIV537" s="204"/>
      <c r="VIW537" s="204"/>
      <c r="VIX537" s="204"/>
      <c r="VIY537" s="204"/>
      <c r="VIZ537" s="204"/>
      <c r="VJA537" s="204"/>
      <c r="VJB537" s="204"/>
      <c r="VJC537" s="204"/>
      <c r="VJD537" s="204"/>
      <c r="VJE537" s="204"/>
      <c r="VJF537" s="204"/>
      <c r="VJG537" s="204"/>
      <c r="VJH537" s="204"/>
      <c r="VJI537" s="204"/>
      <c r="VJJ537" s="204"/>
      <c r="VJK537" s="204"/>
      <c r="VJL537" s="204"/>
      <c r="VJM537" s="204"/>
      <c r="VJN537" s="204"/>
      <c r="VJO537" s="204"/>
      <c r="VJP537" s="204"/>
      <c r="VJQ537" s="204"/>
      <c r="VJR537" s="204"/>
      <c r="VJS537" s="204"/>
      <c r="VJT537" s="204"/>
      <c r="VJU537" s="204"/>
      <c r="VJV537" s="204"/>
      <c r="VJW537" s="204"/>
      <c r="VJX537" s="204"/>
      <c r="VJY537" s="204"/>
      <c r="VJZ537" s="204"/>
      <c r="VKA537" s="204"/>
      <c r="VKB537" s="204"/>
      <c r="VKC537" s="204"/>
      <c r="VKD537" s="204"/>
      <c r="VKE537" s="204"/>
      <c r="VKF537" s="204"/>
      <c r="VKG537" s="204"/>
      <c r="VKH537" s="204"/>
      <c r="VKI537" s="204"/>
      <c r="VKJ537" s="204"/>
      <c r="VKK537" s="204"/>
      <c r="VKL537" s="204"/>
      <c r="VKM537" s="204"/>
      <c r="VKN537" s="204"/>
      <c r="VKO537" s="204"/>
      <c r="VKP537" s="204"/>
      <c r="VKQ537" s="204"/>
      <c r="VKR537" s="204"/>
      <c r="VKS537" s="204"/>
      <c r="VKT537" s="204"/>
      <c r="VKU537" s="204"/>
      <c r="VKV537" s="204"/>
      <c r="VKW537" s="204"/>
      <c r="VKX537" s="204"/>
      <c r="VKY537" s="204"/>
      <c r="VKZ537" s="204"/>
      <c r="VLA537" s="204"/>
      <c r="VLB537" s="204"/>
      <c r="VLC537" s="204"/>
      <c r="VLD537" s="204"/>
      <c r="VLE537" s="204"/>
      <c r="VLF537" s="204"/>
      <c r="VLG537" s="204"/>
      <c r="VLH537" s="204"/>
      <c r="VLI537" s="204"/>
      <c r="VLJ537" s="204"/>
      <c r="VLK537" s="204"/>
      <c r="VLL537" s="204"/>
      <c r="VLM537" s="204"/>
      <c r="VLN537" s="204"/>
      <c r="VLO537" s="204"/>
      <c r="VLP537" s="204"/>
      <c r="VLQ537" s="204"/>
      <c r="VLR537" s="204"/>
      <c r="VLS537" s="204"/>
      <c r="VLT537" s="204"/>
      <c r="VLU537" s="204"/>
      <c r="VLV537" s="204"/>
      <c r="VLW537" s="204"/>
      <c r="VLX537" s="204"/>
      <c r="VLY537" s="204"/>
      <c r="VLZ537" s="204"/>
      <c r="VMA537" s="204"/>
      <c r="VMB537" s="204"/>
      <c r="VMC537" s="204"/>
      <c r="VMD537" s="204"/>
      <c r="VME537" s="204"/>
      <c r="VMF537" s="204"/>
      <c r="VMG537" s="204"/>
      <c r="VMH537" s="204"/>
      <c r="VMI537" s="204"/>
      <c r="VMJ537" s="204"/>
      <c r="VMK537" s="204"/>
      <c r="VML537" s="204"/>
      <c r="VMM537" s="204"/>
      <c r="VMN537" s="204"/>
      <c r="VMO537" s="204"/>
      <c r="VMP537" s="204"/>
      <c r="VMQ537" s="204"/>
      <c r="VMR537" s="204"/>
      <c r="VMS537" s="204"/>
      <c r="VMT537" s="204"/>
      <c r="VMU537" s="204"/>
      <c r="VMV537" s="204"/>
      <c r="VMW537" s="204"/>
      <c r="VMX537" s="204"/>
      <c r="VMY537" s="204"/>
      <c r="VMZ537" s="204"/>
      <c r="VNA537" s="204"/>
      <c r="VNB537" s="204"/>
      <c r="VNC537" s="204"/>
      <c r="VND537" s="204"/>
      <c r="VNE537" s="204"/>
      <c r="VNF537" s="204"/>
      <c r="VNG537" s="204"/>
      <c r="VNH537" s="204"/>
      <c r="VNI537" s="204"/>
      <c r="VNJ537" s="204"/>
      <c r="VNK537" s="204"/>
      <c r="VNL537" s="204"/>
      <c r="VNM537" s="204"/>
      <c r="VNN537" s="204"/>
      <c r="VNO537" s="204"/>
      <c r="VNP537" s="204"/>
      <c r="VNQ537" s="204"/>
      <c r="VNR537" s="204"/>
      <c r="VNS537" s="204"/>
      <c r="VNT537" s="204"/>
      <c r="VNU537" s="204"/>
      <c r="VNV537" s="204"/>
      <c r="VNW537" s="204"/>
      <c r="VNX537" s="204"/>
      <c r="VNY537" s="204"/>
      <c r="VNZ537" s="204"/>
      <c r="VOA537" s="204"/>
      <c r="VOB537" s="204"/>
      <c r="VOC537" s="204"/>
      <c r="VOD537" s="204"/>
      <c r="VOE537" s="204"/>
      <c r="VOF537" s="204"/>
      <c r="VOG537" s="204"/>
      <c r="VOH537" s="204"/>
      <c r="VOI537" s="204"/>
      <c r="VOJ537" s="204"/>
      <c r="VOK537" s="204"/>
      <c r="VOL537" s="204"/>
      <c r="VOM537" s="204"/>
      <c r="VON537" s="204"/>
      <c r="VOO537" s="204"/>
      <c r="VOP537" s="204"/>
      <c r="VOQ537" s="204"/>
      <c r="VOR537" s="204"/>
      <c r="VOS537" s="204"/>
      <c r="VOT537" s="204"/>
      <c r="VOU537" s="204"/>
      <c r="VOV537" s="204"/>
      <c r="VOW537" s="204"/>
      <c r="VOX537" s="204"/>
      <c r="VOY537" s="204"/>
      <c r="VOZ537" s="204"/>
      <c r="VPA537" s="204"/>
      <c r="VPB537" s="204"/>
      <c r="VPC537" s="204"/>
      <c r="VPD537" s="204"/>
      <c r="VPE537" s="204"/>
      <c r="VPF537" s="204"/>
      <c r="VPG537" s="204"/>
      <c r="VPH537" s="204"/>
      <c r="VPI537" s="204"/>
      <c r="VPJ537" s="204"/>
      <c r="VPK537" s="204"/>
      <c r="VPL537" s="204"/>
      <c r="VPM537" s="204"/>
      <c r="VPN537" s="204"/>
      <c r="VPO537" s="204"/>
      <c r="VPP537" s="204"/>
      <c r="VPQ537" s="204"/>
      <c r="VPR537" s="204"/>
      <c r="VPS537" s="204"/>
      <c r="VPT537" s="204"/>
      <c r="VPU537" s="204"/>
      <c r="VPV537" s="204"/>
      <c r="VPW537" s="204"/>
      <c r="VPX537" s="204"/>
      <c r="VPY537" s="204"/>
      <c r="VPZ537" s="204"/>
      <c r="VQA537" s="204"/>
      <c r="VQB537" s="204"/>
      <c r="VQC537" s="204"/>
      <c r="VQD537" s="204"/>
      <c r="VQE537" s="204"/>
      <c r="VQF537" s="204"/>
      <c r="VQG537" s="204"/>
      <c r="VQH537" s="204"/>
      <c r="VQI537" s="204"/>
      <c r="VQJ537" s="204"/>
      <c r="VQK537" s="204"/>
      <c r="VQL537" s="204"/>
      <c r="VQM537" s="204"/>
      <c r="VQN537" s="204"/>
      <c r="VQO537" s="204"/>
      <c r="VQP537" s="204"/>
      <c r="VQQ537" s="204"/>
      <c r="VQR537" s="204"/>
      <c r="VQS537" s="204"/>
      <c r="VQT537" s="204"/>
      <c r="VQU537" s="204"/>
      <c r="VQV537" s="204"/>
      <c r="VQW537" s="204"/>
      <c r="VQX537" s="204"/>
      <c r="VQY537" s="204"/>
      <c r="VQZ537" s="204"/>
      <c r="VRA537" s="204"/>
      <c r="VRB537" s="204"/>
      <c r="VRC537" s="204"/>
      <c r="VRD537" s="204"/>
      <c r="VRE537" s="204"/>
      <c r="VRF537" s="204"/>
      <c r="VRG537" s="204"/>
      <c r="VRH537" s="204"/>
      <c r="VRI537" s="204"/>
      <c r="VRJ537" s="204"/>
      <c r="VRK537" s="204"/>
      <c r="VRL537" s="204"/>
      <c r="VRM537" s="204"/>
      <c r="VRN537" s="204"/>
      <c r="VRO537" s="204"/>
      <c r="VRP537" s="204"/>
      <c r="VRQ537" s="204"/>
      <c r="VRR537" s="204"/>
      <c r="VRS537" s="204"/>
      <c r="VRT537" s="204"/>
      <c r="VRU537" s="204"/>
      <c r="VRV537" s="204"/>
      <c r="VRW537" s="204"/>
      <c r="VRX537" s="204"/>
      <c r="VRY537" s="204"/>
      <c r="VRZ537" s="204"/>
      <c r="VSA537" s="204"/>
      <c r="VSB537" s="204"/>
      <c r="VSC537" s="204"/>
      <c r="VSD537" s="204"/>
      <c r="VSE537" s="204"/>
      <c r="VSF537" s="204"/>
      <c r="VSG537" s="204"/>
      <c r="VSH537" s="204"/>
      <c r="VSI537" s="204"/>
      <c r="VSJ537" s="204"/>
      <c r="VSK537" s="204"/>
      <c r="VSL537" s="204"/>
      <c r="VSM537" s="204"/>
      <c r="VSN537" s="204"/>
      <c r="VSO537" s="204"/>
      <c r="VSP537" s="204"/>
      <c r="VSQ537" s="204"/>
      <c r="VSR537" s="204"/>
      <c r="VSS537" s="204"/>
      <c r="VST537" s="204"/>
      <c r="VSU537" s="204"/>
      <c r="VSV537" s="204"/>
      <c r="VSW537" s="204"/>
      <c r="VSX537" s="204"/>
      <c r="VSY537" s="204"/>
      <c r="VSZ537" s="204"/>
      <c r="VTA537" s="204"/>
      <c r="VTB537" s="204"/>
      <c r="VTC537" s="204"/>
      <c r="VTD537" s="204"/>
      <c r="VTE537" s="204"/>
      <c r="VTF537" s="204"/>
      <c r="VTG537" s="204"/>
      <c r="VTH537" s="204"/>
      <c r="VTI537" s="204"/>
      <c r="VTJ537" s="204"/>
      <c r="VTK537" s="204"/>
      <c r="VTL537" s="204"/>
      <c r="VTM537" s="204"/>
      <c r="VTN537" s="204"/>
      <c r="VTO537" s="204"/>
      <c r="VTP537" s="204"/>
      <c r="VTQ537" s="204"/>
      <c r="VTR537" s="204"/>
      <c r="VTS537" s="204"/>
      <c r="VTT537" s="204"/>
      <c r="VTU537" s="204"/>
      <c r="VTV537" s="204"/>
      <c r="VTW537" s="204"/>
      <c r="VTX537" s="204"/>
      <c r="VTY537" s="204"/>
      <c r="VTZ537" s="204"/>
      <c r="VUA537" s="204"/>
      <c r="VUB537" s="204"/>
      <c r="VUC537" s="204"/>
      <c r="VUD537" s="204"/>
      <c r="VUE537" s="204"/>
      <c r="VUF537" s="204"/>
      <c r="VUG537" s="204"/>
      <c r="VUH537" s="204"/>
      <c r="VUI537" s="204"/>
      <c r="VUJ537" s="204"/>
      <c r="VUK537" s="204"/>
      <c r="VUL537" s="204"/>
      <c r="VUM537" s="204"/>
      <c r="VUN537" s="204"/>
      <c r="VUO537" s="204"/>
      <c r="VUP537" s="204"/>
      <c r="VUQ537" s="204"/>
      <c r="VUR537" s="204"/>
      <c r="VUS537" s="204"/>
      <c r="VUT537" s="204"/>
      <c r="VUU537" s="204"/>
      <c r="VUV537" s="204"/>
      <c r="VUW537" s="204"/>
      <c r="VUX537" s="204"/>
      <c r="VUY537" s="204"/>
      <c r="VUZ537" s="204"/>
      <c r="VVA537" s="204"/>
      <c r="VVB537" s="204"/>
      <c r="VVC537" s="204"/>
      <c r="VVD537" s="204"/>
      <c r="VVE537" s="204"/>
      <c r="VVF537" s="204"/>
      <c r="VVG537" s="204"/>
      <c r="VVH537" s="204"/>
      <c r="VVI537" s="204"/>
      <c r="VVJ537" s="204"/>
      <c r="VVK537" s="204"/>
      <c r="VVL537" s="204"/>
      <c r="VVM537" s="204"/>
      <c r="VVN537" s="204"/>
      <c r="VVO537" s="204"/>
      <c r="VVP537" s="204"/>
      <c r="VVQ537" s="204"/>
      <c r="VVR537" s="204"/>
      <c r="VVS537" s="204"/>
      <c r="VVT537" s="204"/>
      <c r="VVU537" s="204"/>
      <c r="VVV537" s="204"/>
      <c r="VVW537" s="204"/>
      <c r="VVX537" s="204"/>
      <c r="VVY537" s="204"/>
      <c r="VVZ537" s="204"/>
      <c r="VWA537" s="204"/>
      <c r="VWB537" s="204"/>
      <c r="VWC537" s="204"/>
      <c r="VWD537" s="204"/>
      <c r="VWE537" s="204"/>
      <c r="VWF537" s="204"/>
      <c r="VWG537" s="204"/>
      <c r="VWH537" s="204"/>
      <c r="VWI537" s="204"/>
      <c r="VWJ537" s="204"/>
      <c r="VWK537" s="204"/>
      <c r="VWL537" s="204"/>
      <c r="VWM537" s="204"/>
      <c r="VWN537" s="204"/>
      <c r="VWO537" s="204"/>
      <c r="VWP537" s="204"/>
      <c r="VWQ537" s="204"/>
      <c r="VWR537" s="204"/>
      <c r="VWS537" s="204"/>
      <c r="VWT537" s="204"/>
      <c r="VWU537" s="204"/>
      <c r="VWV537" s="204"/>
      <c r="VWW537" s="204"/>
      <c r="VWX537" s="204"/>
      <c r="VWY537" s="204"/>
      <c r="VWZ537" s="204"/>
      <c r="VXA537" s="204"/>
      <c r="VXB537" s="204"/>
      <c r="VXC537" s="204"/>
      <c r="VXD537" s="204"/>
      <c r="VXE537" s="204"/>
      <c r="VXF537" s="204"/>
      <c r="VXG537" s="204"/>
      <c r="VXH537" s="204"/>
      <c r="VXI537" s="204"/>
      <c r="VXJ537" s="204"/>
      <c r="VXK537" s="204"/>
      <c r="VXL537" s="204"/>
      <c r="VXM537" s="204"/>
      <c r="VXN537" s="204"/>
      <c r="VXO537" s="204"/>
      <c r="VXP537" s="204"/>
      <c r="VXQ537" s="204"/>
      <c r="VXR537" s="204"/>
      <c r="VXS537" s="204"/>
      <c r="VXT537" s="204"/>
      <c r="VXU537" s="204"/>
      <c r="VXV537" s="204"/>
      <c r="VXW537" s="204"/>
      <c r="VXX537" s="204"/>
      <c r="VXY537" s="204"/>
      <c r="VXZ537" s="204"/>
      <c r="VYA537" s="204"/>
      <c r="VYB537" s="204"/>
      <c r="VYC537" s="204"/>
      <c r="VYD537" s="204"/>
      <c r="VYE537" s="204"/>
      <c r="VYF537" s="204"/>
      <c r="VYG537" s="204"/>
      <c r="VYH537" s="204"/>
      <c r="VYI537" s="204"/>
      <c r="VYJ537" s="204"/>
      <c r="VYK537" s="204"/>
      <c r="VYL537" s="204"/>
      <c r="VYM537" s="204"/>
      <c r="VYN537" s="204"/>
      <c r="VYO537" s="204"/>
      <c r="VYP537" s="204"/>
      <c r="VYQ537" s="204"/>
      <c r="VYR537" s="204"/>
      <c r="VYS537" s="204"/>
      <c r="VYT537" s="204"/>
      <c r="VYU537" s="204"/>
      <c r="VYV537" s="204"/>
      <c r="VYW537" s="204"/>
      <c r="VYX537" s="204"/>
      <c r="VYY537" s="204"/>
      <c r="VYZ537" s="204"/>
      <c r="VZA537" s="204"/>
      <c r="VZB537" s="204"/>
      <c r="VZC537" s="204"/>
      <c r="VZD537" s="204"/>
      <c r="VZE537" s="204"/>
      <c r="VZF537" s="204"/>
      <c r="VZG537" s="204"/>
      <c r="VZH537" s="204"/>
      <c r="VZI537" s="204"/>
      <c r="VZJ537" s="204"/>
      <c r="VZK537" s="204"/>
      <c r="VZL537" s="204"/>
      <c r="VZM537" s="204"/>
      <c r="VZN537" s="204"/>
      <c r="VZO537" s="204"/>
      <c r="VZP537" s="204"/>
      <c r="VZQ537" s="204"/>
      <c r="VZR537" s="204"/>
      <c r="VZS537" s="204"/>
      <c r="VZT537" s="204"/>
      <c r="VZU537" s="204"/>
      <c r="VZV537" s="204"/>
      <c r="VZW537" s="204"/>
      <c r="VZX537" s="204"/>
      <c r="VZY537" s="204"/>
      <c r="VZZ537" s="204"/>
      <c r="WAA537" s="204"/>
      <c r="WAB537" s="204"/>
      <c r="WAC537" s="204"/>
      <c r="WAD537" s="204"/>
      <c r="WAE537" s="204"/>
      <c r="WAF537" s="204"/>
      <c r="WAG537" s="204"/>
      <c r="WAH537" s="204"/>
      <c r="WAI537" s="204"/>
      <c r="WAJ537" s="204"/>
      <c r="WAK537" s="204"/>
      <c r="WAL537" s="204"/>
      <c r="WAM537" s="204"/>
      <c r="WAN537" s="204"/>
      <c r="WAO537" s="204"/>
      <c r="WAP537" s="204"/>
      <c r="WAQ537" s="204"/>
      <c r="WAR537" s="204"/>
      <c r="WAS537" s="204"/>
      <c r="WAT537" s="204"/>
      <c r="WAU537" s="204"/>
      <c r="WAV537" s="204"/>
      <c r="WAW537" s="204"/>
      <c r="WAX537" s="204"/>
      <c r="WAY537" s="204"/>
      <c r="WAZ537" s="204"/>
      <c r="WBA537" s="204"/>
      <c r="WBB537" s="204"/>
      <c r="WBC537" s="204"/>
      <c r="WBD537" s="204"/>
      <c r="WBE537" s="204"/>
      <c r="WBF537" s="204"/>
      <c r="WBG537" s="204"/>
      <c r="WBH537" s="204"/>
      <c r="WBI537" s="204"/>
      <c r="WBJ537" s="204"/>
      <c r="WBK537" s="204"/>
      <c r="WBL537" s="204"/>
      <c r="WBM537" s="204"/>
      <c r="WBN537" s="204"/>
      <c r="WBO537" s="204"/>
      <c r="WBP537" s="204"/>
      <c r="WBQ537" s="204"/>
      <c r="WBR537" s="204"/>
      <c r="WBS537" s="204"/>
      <c r="WBT537" s="204"/>
      <c r="WBU537" s="204"/>
      <c r="WBV537" s="204"/>
      <c r="WBW537" s="204"/>
      <c r="WBX537" s="204"/>
      <c r="WBY537" s="204"/>
      <c r="WBZ537" s="204"/>
      <c r="WCA537" s="204"/>
      <c r="WCB537" s="204"/>
      <c r="WCC537" s="204"/>
      <c r="WCD537" s="204"/>
      <c r="WCE537" s="204"/>
      <c r="WCF537" s="204"/>
      <c r="WCG537" s="204"/>
      <c r="WCH537" s="204"/>
      <c r="WCI537" s="204"/>
      <c r="WCJ537" s="204"/>
      <c r="WCK537" s="204"/>
      <c r="WCL537" s="204"/>
      <c r="WCM537" s="204"/>
      <c r="WCN537" s="204"/>
      <c r="WCO537" s="204"/>
      <c r="WCP537" s="204"/>
      <c r="WCQ537" s="204"/>
      <c r="WCR537" s="204"/>
      <c r="WCS537" s="204"/>
      <c r="WCT537" s="204"/>
      <c r="WCU537" s="204"/>
      <c r="WCV537" s="204"/>
      <c r="WCW537" s="204"/>
      <c r="WCX537" s="204"/>
      <c r="WCY537" s="204"/>
      <c r="WCZ537" s="204"/>
      <c r="WDA537" s="204"/>
      <c r="WDB537" s="204"/>
      <c r="WDC537" s="204"/>
      <c r="WDD537" s="204"/>
      <c r="WDE537" s="204"/>
      <c r="WDF537" s="204"/>
      <c r="WDG537" s="204"/>
      <c r="WDH537" s="204"/>
      <c r="WDI537" s="204"/>
      <c r="WDJ537" s="204"/>
      <c r="WDK537" s="204"/>
      <c r="WDL537" s="204"/>
      <c r="WDM537" s="204"/>
      <c r="WDN537" s="204"/>
      <c r="WDO537" s="204"/>
      <c r="WDP537" s="204"/>
      <c r="WDQ537" s="204"/>
      <c r="WDR537" s="204"/>
      <c r="WDS537" s="204"/>
      <c r="WDT537" s="204"/>
      <c r="WDU537" s="204"/>
      <c r="WDV537" s="204"/>
      <c r="WDW537" s="204"/>
      <c r="WDX537" s="204"/>
      <c r="WDY537" s="204"/>
      <c r="WDZ537" s="204"/>
      <c r="WEA537" s="204"/>
      <c r="WEB537" s="204"/>
      <c r="WEC537" s="204"/>
      <c r="WED537" s="204"/>
      <c r="WEE537" s="204"/>
      <c r="WEF537" s="204"/>
      <c r="WEG537" s="204"/>
      <c r="WEH537" s="204"/>
      <c r="WEI537" s="204"/>
      <c r="WEJ537" s="204"/>
      <c r="WEK537" s="204"/>
      <c r="WEL537" s="204"/>
      <c r="WEM537" s="204"/>
      <c r="WEN537" s="204"/>
      <c r="WEO537" s="204"/>
      <c r="WEP537" s="204"/>
      <c r="WEQ537" s="204"/>
      <c r="WER537" s="204"/>
      <c r="WES537" s="204"/>
      <c r="WET537" s="204"/>
      <c r="WEU537" s="204"/>
      <c r="WEV537" s="204"/>
      <c r="WEW537" s="204"/>
      <c r="WEX537" s="204"/>
      <c r="WEY537" s="204"/>
      <c r="WEZ537" s="204"/>
      <c r="WFA537" s="204"/>
      <c r="WFB537" s="204"/>
      <c r="WFC537" s="204"/>
      <c r="WFD537" s="204"/>
      <c r="WFE537" s="204"/>
      <c r="WFF537" s="204"/>
      <c r="WFG537" s="204"/>
      <c r="WFH537" s="204"/>
      <c r="WFI537" s="204"/>
      <c r="WFJ537" s="204"/>
      <c r="WFK537" s="204"/>
      <c r="WFL537" s="204"/>
      <c r="WFM537" s="204"/>
      <c r="WFN537" s="204"/>
      <c r="WFO537" s="204"/>
      <c r="WFP537" s="204"/>
      <c r="WFQ537" s="204"/>
      <c r="WFR537" s="204"/>
      <c r="WFS537" s="204"/>
      <c r="WFT537" s="204"/>
      <c r="WFU537" s="204"/>
      <c r="WFV537" s="204"/>
      <c r="WFW537" s="204"/>
      <c r="WFX537" s="204"/>
      <c r="WFY537" s="204"/>
      <c r="WFZ537" s="204"/>
      <c r="WGA537" s="204"/>
      <c r="WGB537" s="204"/>
      <c r="WGC537" s="204"/>
      <c r="WGD537" s="204"/>
      <c r="WGE537" s="204"/>
      <c r="WGF537" s="204"/>
      <c r="WGG537" s="204"/>
      <c r="WGH537" s="204"/>
      <c r="WGI537" s="204"/>
      <c r="WGJ537" s="204"/>
      <c r="WGK537" s="204"/>
      <c r="WGL537" s="204"/>
      <c r="WGM537" s="204"/>
      <c r="WGN537" s="204"/>
      <c r="WGO537" s="204"/>
      <c r="WGP537" s="204"/>
      <c r="WGQ537" s="204"/>
      <c r="WGR537" s="204"/>
      <c r="WGS537" s="204"/>
      <c r="WGT537" s="204"/>
      <c r="WGU537" s="204"/>
      <c r="WGV537" s="204"/>
      <c r="WGW537" s="204"/>
      <c r="WGX537" s="204"/>
      <c r="WGY537" s="204"/>
      <c r="WGZ537" s="204"/>
      <c r="WHA537" s="204"/>
      <c r="WHB537" s="204"/>
      <c r="WHC537" s="204"/>
      <c r="WHD537" s="204"/>
      <c r="WHE537" s="204"/>
      <c r="WHF537" s="204"/>
      <c r="WHG537" s="204"/>
      <c r="WHH537" s="204"/>
      <c r="WHI537" s="204"/>
      <c r="WHJ537" s="204"/>
      <c r="WHK537" s="204"/>
      <c r="WHL537" s="204"/>
      <c r="WHM537" s="204"/>
      <c r="WHN537" s="204"/>
      <c r="WHO537" s="204"/>
      <c r="WHP537" s="204"/>
      <c r="WHQ537" s="204"/>
      <c r="WHR537" s="204"/>
      <c r="WHS537" s="204"/>
      <c r="WHT537" s="204"/>
      <c r="WHU537" s="204"/>
      <c r="WHV537" s="204"/>
      <c r="WHW537" s="204"/>
      <c r="WHX537" s="204"/>
      <c r="WHY537" s="204"/>
      <c r="WHZ537" s="204"/>
      <c r="WIA537" s="204"/>
      <c r="WIB537" s="204"/>
      <c r="WIC537" s="204"/>
      <c r="WID537" s="204"/>
      <c r="WIE537" s="204"/>
      <c r="WIF537" s="204"/>
      <c r="WIG537" s="204"/>
      <c r="WIH537" s="204"/>
      <c r="WII537" s="204"/>
      <c r="WIJ537" s="204"/>
      <c r="WIK537" s="204"/>
      <c r="WIL537" s="204"/>
      <c r="WIM537" s="204"/>
      <c r="WIN537" s="204"/>
      <c r="WIO537" s="204"/>
      <c r="WIP537" s="204"/>
      <c r="WIQ537" s="204"/>
      <c r="WIR537" s="204"/>
      <c r="WIS537" s="204"/>
      <c r="WIT537" s="204"/>
      <c r="WIU537" s="204"/>
      <c r="WIV537" s="204"/>
      <c r="WIW537" s="204"/>
      <c r="WIX537" s="204"/>
      <c r="WIY537" s="204"/>
      <c r="WIZ537" s="204"/>
      <c r="WJA537" s="204"/>
      <c r="WJB537" s="204"/>
      <c r="WJC537" s="204"/>
      <c r="WJD537" s="204"/>
      <c r="WJE537" s="204"/>
      <c r="WJF537" s="204"/>
      <c r="WJG537" s="204"/>
      <c r="WJH537" s="204"/>
      <c r="WJI537" s="204"/>
      <c r="WJJ537" s="204"/>
      <c r="WJK537" s="204"/>
      <c r="WJL537" s="204"/>
      <c r="WJM537" s="204"/>
      <c r="WJN537" s="204"/>
      <c r="WJO537" s="204"/>
      <c r="WJP537" s="204"/>
      <c r="WJQ537" s="204"/>
      <c r="WJR537" s="204"/>
      <c r="WJS537" s="204"/>
      <c r="WJT537" s="204"/>
      <c r="WJU537" s="204"/>
      <c r="WJV537" s="204"/>
      <c r="WJW537" s="204"/>
      <c r="WJX537" s="204"/>
      <c r="WJY537" s="204"/>
      <c r="WJZ537" s="204"/>
      <c r="WKA537" s="204"/>
      <c r="WKB537" s="204"/>
      <c r="WKC537" s="204"/>
      <c r="WKD537" s="204"/>
      <c r="WKE537" s="204"/>
      <c r="WKF537" s="204"/>
      <c r="WKG537" s="204"/>
      <c r="WKH537" s="204"/>
      <c r="WKI537" s="204"/>
      <c r="WKJ537" s="204"/>
      <c r="WKK537" s="204"/>
      <c r="WKL537" s="204"/>
      <c r="WKM537" s="204"/>
      <c r="WKN537" s="204"/>
      <c r="WKO537" s="204"/>
      <c r="WKP537" s="204"/>
      <c r="WKQ537" s="204"/>
      <c r="WKR537" s="204"/>
      <c r="WKS537" s="204"/>
      <c r="WKT537" s="204"/>
      <c r="WKU537" s="204"/>
      <c r="WKV537" s="204"/>
      <c r="WKW537" s="204"/>
      <c r="WKX537" s="204"/>
      <c r="WKY537" s="204"/>
      <c r="WKZ537" s="204"/>
      <c r="WLA537" s="204"/>
      <c r="WLB537" s="204"/>
      <c r="WLC537" s="204"/>
      <c r="WLD537" s="204"/>
      <c r="WLE537" s="204"/>
      <c r="WLF537" s="204"/>
      <c r="WLG537" s="204"/>
      <c r="WLH537" s="204"/>
      <c r="WLI537" s="204"/>
      <c r="WLJ537" s="204"/>
      <c r="WLK537" s="204"/>
      <c r="WLL537" s="204"/>
      <c r="WLM537" s="204"/>
      <c r="WLN537" s="204"/>
      <c r="WLO537" s="204"/>
      <c r="WLP537" s="204"/>
      <c r="WLQ537" s="204"/>
      <c r="WLR537" s="204"/>
      <c r="WLS537" s="204"/>
      <c r="WLT537" s="204"/>
      <c r="WLU537" s="204"/>
      <c r="WLV537" s="204"/>
      <c r="WLW537" s="204"/>
      <c r="WLX537" s="204"/>
      <c r="WLY537" s="204"/>
      <c r="WLZ537" s="204"/>
      <c r="WMA537" s="204"/>
      <c r="WMB537" s="204"/>
      <c r="WMC537" s="204"/>
      <c r="WMD537" s="204"/>
      <c r="WME537" s="204"/>
      <c r="WMF537" s="204"/>
      <c r="WMG537" s="204"/>
      <c r="WMH537" s="204"/>
      <c r="WMI537" s="204"/>
      <c r="WMJ537" s="204"/>
      <c r="WMK537" s="204"/>
      <c r="WML537" s="204"/>
      <c r="WMM537" s="204"/>
      <c r="WMN537" s="204"/>
      <c r="WMO537" s="204"/>
      <c r="WMP537" s="204"/>
      <c r="WMQ537" s="204"/>
      <c r="WMR537" s="204"/>
      <c r="WMS537" s="204"/>
      <c r="WMT537" s="204"/>
      <c r="WMU537" s="204"/>
      <c r="WMV537" s="204"/>
      <c r="WMW537" s="204"/>
      <c r="WMX537" s="204"/>
      <c r="WMY537" s="204"/>
      <c r="WMZ537" s="204"/>
      <c r="WNA537" s="204"/>
      <c r="WNB537" s="204"/>
      <c r="WNC537" s="204"/>
      <c r="WND537" s="204"/>
      <c r="WNE537" s="204"/>
      <c r="WNF537" s="204"/>
      <c r="WNG537" s="204"/>
      <c r="WNH537" s="204"/>
      <c r="WNI537" s="204"/>
      <c r="WNJ537" s="204"/>
      <c r="WNK537" s="204"/>
      <c r="WNL537" s="204"/>
      <c r="WNM537" s="204"/>
      <c r="WNN537" s="204"/>
      <c r="WNO537" s="204"/>
      <c r="WNP537" s="204"/>
      <c r="WNQ537" s="204"/>
      <c r="WNR537" s="204"/>
      <c r="WNS537" s="204"/>
      <c r="WNT537" s="204"/>
      <c r="WNU537" s="204"/>
      <c r="WNV537" s="204"/>
      <c r="WNW537" s="204"/>
      <c r="WNX537" s="204"/>
      <c r="WNY537" s="204"/>
      <c r="WNZ537" s="204"/>
      <c r="WOA537" s="204"/>
      <c r="WOB537" s="204"/>
      <c r="WOC537" s="204"/>
      <c r="WOD537" s="204"/>
      <c r="WOE537" s="204"/>
      <c r="WOF537" s="204"/>
      <c r="WOG537" s="204"/>
      <c r="WOH537" s="204"/>
      <c r="WOI537" s="204"/>
      <c r="WOJ537" s="204"/>
      <c r="WOK537" s="204"/>
      <c r="WOL537" s="204"/>
      <c r="WOM537" s="204"/>
      <c r="WON537" s="204"/>
      <c r="WOO537" s="204"/>
      <c r="WOP537" s="204"/>
      <c r="WOQ537" s="204"/>
      <c r="WOR537" s="204"/>
      <c r="WOS537" s="204"/>
      <c r="WOT537" s="204"/>
      <c r="WOU537" s="204"/>
      <c r="WOV537" s="204"/>
      <c r="WOW537" s="204"/>
      <c r="WOX537" s="204"/>
      <c r="WOY537" s="204"/>
      <c r="WOZ537" s="204"/>
      <c r="WPA537" s="204"/>
      <c r="WPB537" s="204"/>
      <c r="WPC537" s="204"/>
      <c r="WPD537" s="204"/>
      <c r="WPE537" s="204"/>
      <c r="WPF537" s="204"/>
      <c r="WPG537" s="204"/>
      <c r="WPH537" s="204"/>
      <c r="WPI537" s="204"/>
      <c r="WPJ537" s="204"/>
      <c r="WPK537" s="204"/>
      <c r="WPL537" s="204"/>
      <c r="WPM537" s="204"/>
      <c r="WPN537" s="204"/>
      <c r="WPO537" s="204"/>
      <c r="WPP537" s="204"/>
      <c r="WPQ537" s="204"/>
      <c r="WPR537" s="204"/>
      <c r="WPS537" s="204"/>
      <c r="WPT537" s="204"/>
      <c r="WPU537" s="204"/>
      <c r="WPV537" s="204"/>
      <c r="WPW537" s="204"/>
      <c r="WPX537" s="204"/>
      <c r="WPY537" s="204"/>
      <c r="WPZ537" s="204"/>
      <c r="WQA537" s="204"/>
      <c r="WQB537" s="204"/>
      <c r="WQC537" s="204"/>
      <c r="WQD537" s="204"/>
      <c r="WQE537" s="204"/>
      <c r="WQF537" s="204"/>
      <c r="WQG537" s="204"/>
      <c r="WQH537" s="204"/>
      <c r="WQI537" s="204"/>
      <c r="WQJ537" s="204"/>
      <c r="WQK537" s="204"/>
      <c r="WQL537" s="204"/>
      <c r="WQM537" s="204"/>
      <c r="WQN537" s="204"/>
      <c r="WQO537" s="204"/>
      <c r="WQP537" s="204"/>
      <c r="WQQ537" s="204"/>
      <c r="WQR537" s="204"/>
      <c r="WQS537" s="204"/>
      <c r="WQT537" s="204"/>
      <c r="WQU537" s="204"/>
      <c r="WQV537" s="204"/>
      <c r="WQW537" s="204"/>
      <c r="WQX537" s="204"/>
      <c r="WQY537" s="204"/>
      <c r="WQZ537" s="204"/>
      <c r="WRA537" s="204"/>
      <c r="WRB537" s="204"/>
      <c r="WRC537" s="204"/>
      <c r="WRD537" s="204"/>
      <c r="WRE537" s="204"/>
      <c r="WRF537" s="204"/>
      <c r="WRG537" s="204"/>
      <c r="WRH537" s="204"/>
      <c r="WRI537" s="204"/>
      <c r="WRJ537" s="204"/>
      <c r="WRK537" s="204"/>
      <c r="WRL537" s="204"/>
      <c r="WRM537" s="204"/>
      <c r="WRN537" s="204"/>
      <c r="WRO537" s="204"/>
      <c r="WRP537" s="204"/>
      <c r="WRQ537" s="204"/>
      <c r="WRR537" s="204"/>
      <c r="WRS537" s="204"/>
      <c r="WRT537" s="204"/>
      <c r="WRU537" s="204"/>
      <c r="WRV537" s="204"/>
      <c r="WRW537" s="204"/>
      <c r="WRX537" s="204"/>
      <c r="WRY537" s="204"/>
      <c r="WRZ537" s="204"/>
      <c r="WSA537" s="204"/>
      <c r="WSB537" s="204"/>
      <c r="WSC537" s="204"/>
      <c r="WSD537" s="204"/>
      <c r="WSE537" s="204"/>
      <c r="WSF537" s="204"/>
      <c r="WSG537" s="204"/>
      <c r="WSH537" s="204"/>
      <c r="WSI537" s="204"/>
      <c r="WSJ537" s="204"/>
      <c r="WSK537" s="204"/>
      <c r="WSL537" s="204"/>
      <c r="WSM537" s="204"/>
      <c r="WSN537" s="204"/>
      <c r="WSO537" s="204"/>
      <c r="WSP537" s="204"/>
      <c r="WSQ537" s="204"/>
      <c r="WSR537" s="204"/>
      <c r="WSS537" s="204"/>
      <c r="WST537" s="204"/>
      <c r="WSU537" s="204"/>
      <c r="WSV537" s="204"/>
      <c r="WSW537" s="204"/>
      <c r="WSX537" s="204"/>
      <c r="WSY537" s="204"/>
      <c r="WSZ537" s="204"/>
      <c r="WTA537" s="204"/>
      <c r="WTB537" s="204"/>
      <c r="WTC537" s="204"/>
      <c r="WTD537" s="204"/>
      <c r="WTE537" s="204"/>
      <c r="WTF537" s="204"/>
      <c r="WTG537" s="204"/>
      <c r="WTH537" s="204"/>
      <c r="WTI537" s="204"/>
      <c r="WTJ537" s="204"/>
      <c r="WTK537" s="204"/>
      <c r="WTL537" s="204"/>
      <c r="WTM537" s="204"/>
      <c r="WTN537" s="204"/>
      <c r="WTO537" s="204"/>
      <c r="WTP537" s="204"/>
      <c r="WTQ537" s="204"/>
      <c r="WTR537" s="204"/>
      <c r="WTS537" s="204"/>
      <c r="WTT537" s="204"/>
      <c r="WTU537" s="204"/>
      <c r="WTV537" s="204"/>
      <c r="WTW537" s="204"/>
      <c r="WTX537" s="204"/>
      <c r="WTY537" s="204"/>
      <c r="WTZ537" s="204"/>
      <c r="WUA537" s="204"/>
      <c r="WUB537" s="204"/>
      <c r="WUC537" s="204"/>
      <c r="WUD537" s="204"/>
      <c r="WUE537" s="204"/>
      <c r="WUF537" s="204"/>
      <c r="WUG537" s="204"/>
      <c r="WUH537" s="204"/>
      <c r="WUI537" s="204"/>
      <c r="WUJ537" s="204"/>
      <c r="WUK537" s="204"/>
      <c r="WUL537" s="204"/>
      <c r="WUM537" s="204"/>
      <c r="WUN537" s="204"/>
      <c r="WUO537" s="204"/>
      <c r="WUP537" s="204"/>
      <c r="WUQ537" s="204"/>
      <c r="WUR537" s="204"/>
      <c r="WUS537" s="204"/>
      <c r="WUT537" s="204"/>
      <c r="WUU537" s="204"/>
      <c r="WUV537" s="204"/>
      <c r="WUW537" s="204"/>
      <c r="WUX537" s="204"/>
      <c r="WUY537" s="204"/>
      <c r="WUZ537" s="204"/>
      <c r="WVA537" s="204"/>
      <c r="WVB537" s="204"/>
      <c r="WVC537" s="204"/>
      <c r="WVD537" s="204"/>
      <c r="WVE537" s="204"/>
      <c r="WVF537" s="204"/>
      <c r="WVG537" s="204"/>
      <c r="WVH537" s="204"/>
      <c r="WVI537" s="204"/>
      <c r="WVJ537" s="204"/>
      <c r="WVK537" s="204"/>
      <c r="WVL537" s="204"/>
      <c r="WVM537" s="204"/>
      <c r="WVN537" s="204"/>
      <c r="WVO537" s="204"/>
      <c r="WVP537" s="204"/>
      <c r="WVQ537" s="204"/>
      <c r="WVR537" s="204"/>
      <c r="WVS537" s="204"/>
      <c r="WVT537" s="204"/>
      <c r="WVU537" s="204"/>
      <c r="WVV537" s="204"/>
      <c r="WVW537" s="204"/>
      <c r="WVX537" s="204"/>
      <c r="WVY537" s="204"/>
      <c r="WVZ537" s="204"/>
      <c r="WWA537" s="204"/>
      <c r="WWB537" s="204"/>
      <c r="WWC537" s="204"/>
      <c r="WWD537" s="204"/>
      <c r="WWE537" s="204"/>
      <c r="WWF537" s="204"/>
      <c r="WWG537" s="204"/>
      <c r="WWH537" s="204"/>
      <c r="WWI537" s="204"/>
      <c r="WWJ537" s="204"/>
      <c r="WWK537" s="204"/>
      <c r="WWL537" s="204"/>
      <c r="WWM537" s="204"/>
      <c r="WWN537" s="204"/>
      <c r="WWO537" s="204"/>
      <c r="WWP537" s="204"/>
      <c r="WWQ537" s="204"/>
      <c r="WWR537" s="204"/>
      <c r="WWS537" s="204"/>
      <c r="WWT537" s="204"/>
      <c r="WWU537" s="204"/>
      <c r="WWV537" s="204"/>
      <c r="WWW537" s="204"/>
      <c r="WWX537" s="204"/>
      <c r="WWY537" s="204"/>
      <c r="WWZ537" s="204"/>
      <c r="WXA537" s="204"/>
      <c r="WXB537" s="204"/>
      <c r="WXC537" s="204"/>
      <c r="WXD537" s="204"/>
      <c r="WXE537" s="204"/>
      <c r="WXF537" s="204"/>
      <c r="WXG537" s="204"/>
      <c r="WXH537" s="204"/>
      <c r="WXI537" s="204"/>
      <c r="WXJ537" s="204"/>
      <c r="WXK537" s="204"/>
      <c r="WXL537" s="204"/>
      <c r="WXM537" s="204"/>
      <c r="WXN537" s="204"/>
      <c r="WXO537" s="204"/>
      <c r="WXP537" s="204"/>
      <c r="WXQ537" s="204"/>
      <c r="WXR537" s="204"/>
      <c r="WXS537" s="204"/>
      <c r="WXT537" s="204"/>
      <c r="WXU537" s="204"/>
      <c r="WXV537" s="204"/>
      <c r="WXW537" s="204"/>
      <c r="WXX537" s="204"/>
      <c r="WXY537" s="204"/>
      <c r="WXZ537" s="204"/>
      <c r="WYA537" s="204"/>
      <c r="WYB537" s="204"/>
      <c r="WYC537" s="204"/>
      <c r="WYD537" s="204"/>
      <c r="WYE537" s="204"/>
      <c r="WYF537" s="204"/>
      <c r="WYG537" s="204"/>
      <c r="WYH537" s="204"/>
      <c r="WYI537" s="204"/>
      <c r="WYJ537" s="204"/>
      <c r="WYK537" s="204"/>
      <c r="WYL537" s="204"/>
      <c r="WYM537" s="204"/>
      <c r="WYN537" s="204"/>
      <c r="WYO537" s="204"/>
      <c r="WYP537" s="204"/>
      <c r="WYQ537" s="204"/>
      <c r="WYR537" s="204"/>
      <c r="WYS537" s="204"/>
      <c r="WYT537" s="204"/>
      <c r="WYU537" s="204"/>
      <c r="WYV537" s="204"/>
      <c r="WYW537" s="204"/>
      <c r="WYX537" s="204"/>
      <c r="WYY537" s="204"/>
      <c r="WYZ537" s="204"/>
      <c r="WZA537" s="204"/>
      <c r="WZB537" s="204"/>
      <c r="WZC537" s="204"/>
      <c r="WZD537" s="204"/>
      <c r="WZE537" s="204"/>
      <c r="WZF537" s="204"/>
      <c r="WZG537" s="204"/>
      <c r="WZH537" s="204"/>
      <c r="WZI537" s="204"/>
      <c r="WZJ537" s="204"/>
      <c r="WZK537" s="204"/>
      <c r="WZL537" s="204"/>
      <c r="WZM537" s="204"/>
      <c r="WZN537" s="204"/>
      <c r="WZO537" s="204"/>
      <c r="WZP537" s="204"/>
      <c r="WZQ537" s="204"/>
      <c r="WZR537" s="204"/>
      <c r="WZS537" s="204"/>
      <c r="WZT537" s="204"/>
      <c r="WZU537" s="204"/>
      <c r="WZV537" s="204"/>
      <c r="WZW537" s="204"/>
      <c r="WZX537" s="204"/>
      <c r="WZY537" s="204"/>
      <c r="WZZ537" s="204"/>
      <c r="XAA537" s="204"/>
      <c r="XAB537" s="204"/>
      <c r="XAC537" s="204"/>
      <c r="XAD537" s="204"/>
      <c r="XAE537" s="204"/>
      <c r="XAF537" s="204"/>
      <c r="XAG537" s="204"/>
      <c r="XAH537" s="204"/>
      <c r="XAI537" s="204"/>
      <c r="XAJ537" s="204"/>
      <c r="XAK537" s="204"/>
      <c r="XAL537" s="204"/>
      <c r="XAM537" s="204"/>
      <c r="XAN537" s="204"/>
      <c r="XAO537" s="204"/>
      <c r="XAP537" s="204"/>
      <c r="XAQ537" s="204"/>
      <c r="XAR537" s="204"/>
      <c r="XAS537" s="204"/>
      <c r="XAT537" s="204"/>
      <c r="XAU537" s="204"/>
      <c r="XAV537" s="204"/>
      <c r="XAW537" s="204"/>
      <c r="XAX537" s="204"/>
      <c r="XAY537" s="204"/>
      <c r="XAZ537" s="204"/>
      <c r="XBA537" s="204"/>
      <c r="XBB537" s="204"/>
      <c r="XBC537" s="204"/>
      <c r="XBD537" s="204"/>
      <c r="XBE537" s="204"/>
      <c r="XBF537" s="204"/>
      <c r="XBG537" s="204"/>
      <c r="XBH537" s="204"/>
      <c r="XBI537" s="204"/>
      <c r="XBJ537" s="204"/>
      <c r="XBK537" s="204"/>
      <c r="XBL537" s="204"/>
      <c r="XBM537" s="204"/>
      <c r="XBN537" s="204"/>
      <c r="XBO537" s="204"/>
      <c r="XBP537" s="204"/>
      <c r="XBQ537" s="204"/>
      <c r="XBR537" s="204"/>
      <c r="XBS537" s="204"/>
      <c r="XBT537" s="204"/>
      <c r="XBU537" s="204"/>
      <c r="XBV537" s="204"/>
      <c r="XBW537" s="204"/>
      <c r="XBX537" s="204"/>
      <c r="XBY537" s="204"/>
      <c r="XBZ537" s="204"/>
      <c r="XCA537" s="204"/>
      <c r="XCB537" s="204"/>
      <c r="XCC537" s="204"/>
      <c r="XCD537" s="204"/>
      <c r="XCE537" s="204"/>
      <c r="XCF537" s="204"/>
      <c r="XCG537" s="204"/>
      <c r="XCH537" s="204"/>
      <c r="XCI537" s="204"/>
      <c r="XCJ537" s="204"/>
      <c r="XCK537" s="204"/>
      <c r="XCL537" s="204"/>
      <c r="XCM537" s="204"/>
      <c r="XCN537" s="204"/>
      <c r="XCO537" s="204"/>
      <c r="XCP537" s="204"/>
      <c r="XCQ537" s="204"/>
      <c r="XCR537" s="204"/>
      <c r="XCS537" s="204"/>
      <c r="XCT537" s="204"/>
      <c r="XCU537" s="204"/>
      <c r="XCV537" s="204"/>
      <c r="XCW537" s="204"/>
      <c r="XCX537" s="204"/>
      <c r="XCY537" s="204"/>
      <c r="XCZ537" s="204"/>
      <c r="XDA537" s="204"/>
      <c r="XDB537" s="204"/>
      <c r="XDC537" s="204"/>
      <c r="XDD537" s="204"/>
      <c r="XDE537" s="204"/>
    </row>
    <row r="538" spans="1:16333" ht="13.5" customHeight="1">
      <c r="A538" s="186">
        <f t="shared" si="84"/>
        <v>526</v>
      </c>
      <c r="B538" s="187" t="s">
        <v>62</v>
      </c>
      <c r="C538" s="188" t="s">
        <v>1281</v>
      </c>
      <c r="D538" s="189" t="s">
        <v>1282</v>
      </c>
      <c r="E538" s="190" t="s">
        <v>2697</v>
      </c>
      <c r="F538" s="191" t="s">
        <v>66</v>
      </c>
      <c r="G538" s="186" t="s">
        <v>3200</v>
      </c>
      <c r="H538" s="186" t="s">
        <v>82</v>
      </c>
      <c r="I538" s="191" t="s">
        <v>83</v>
      </c>
      <c r="J538" s="191" t="s">
        <v>84</v>
      </c>
      <c r="K538" s="191" t="s">
        <v>1212</v>
      </c>
      <c r="L538" s="190"/>
      <c r="M538" s="193" t="s">
        <v>85</v>
      </c>
      <c r="N538" s="212" t="s">
        <v>2604</v>
      </c>
      <c r="O538" s="194" t="s">
        <v>125</v>
      </c>
      <c r="P538" s="492">
        <v>36262</v>
      </c>
      <c r="Q538" s="196" t="str">
        <f t="shared" ca="1" si="95"/>
        <v>22 Tahun 10 Bulan</v>
      </c>
      <c r="R538" s="190"/>
      <c r="S538" s="197">
        <v>43346</v>
      </c>
      <c r="T538" s="198" t="str">
        <f t="shared" ca="1" si="96"/>
        <v>3Tahun</v>
      </c>
      <c r="U538" s="199" t="str">
        <f t="shared" ca="1" si="97"/>
        <v>6Bulan</v>
      </c>
      <c r="V538" s="186" t="s">
        <v>73</v>
      </c>
      <c r="W538" s="200" t="s">
        <v>88</v>
      </c>
      <c r="X538" s="217" t="s">
        <v>412</v>
      </c>
      <c r="Y538" s="190"/>
      <c r="Z538" s="187" t="s">
        <v>1283</v>
      </c>
      <c r="AA538" s="201" t="s">
        <v>1284</v>
      </c>
      <c r="AB538" s="202" t="s">
        <v>76</v>
      </c>
      <c r="AC538" s="190" t="s">
        <v>412</v>
      </c>
      <c r="AD538" s="190" t="s">
        <v>412</v>
      </c>
      <c r="AE538" s="190" t="s">
        <v>412</v>
      </c>
      <c r="AF538" s="190" t="s">
        <v>412</v>
      </c>
      <c r="AG538" s="190" t="s">
        <v>412</v>
      </c>
      <c r="AH538" s="190" t="s">
        <v>412</v>
      </c>
      <c r="AI538" s="190" t="s">
        <v>412</v>
      </c>
      <c r="AJ538" s="190" t="s">
        <v>412</v>
      </c>
      <c r="AK538" s="190" t="s">
        <v>412</v>
      </c>
      <c r="AL538" s="190" t="s">
        <v>412</v>
      </c>
      <c r="AM538" s="187" t="s">
        <v>2992</v>
      </c>
      <c r="AN538" s="389" t="s">
        <v>4572</v>
      </c>
      <c r="AO538" s="186" t="s">
        <v>4582</v>
      </c>
      <c r="AP538" s="193"/>
      <c r="AQ538" s="190"/>
      <c r="AR538" s="190"/>
      <c r="AS538" s="190"/>
      <c r="AT538" s="190"/>
      <c r="AU538" s="188" t="s">
        <v>2788</v>
      </c>
      <c r="AV538" s="193"/>
      <c r="AW538" s="506" t="s">
        <v>1286</v>
      </c>
      <c r="AX538" s="200" t="s">
        <v>1287</v>
      </c>
      <c r="AY538" s="190" t="s">
        <v>412</v>
      </c>
      <c r="AZ538" s="203"/>
      <c r="BA538" s="203"/>
      <c r="BB538" s="203"/>
      <c r="BC538" s="203"/>
      <c r="BD538" s="203"/>
      <c r="BE538" s="203"/>
      <c r="BF538" s="203"/>
      <c r="BG538" s="203"/>
      <c r="BH538" s="203"/>
      <c r="BI538" s="203"/>
      <c r="BJ538" s="203"/>
      <c r="BK538" s="203"/>
      <c r="BL538" s="203"/>
      <c r="BM538" s="203"/>
      <c r="BN538" s="203"/>
      <c r="BO538" s="203"/>
      <c r="BP538" s="203"/>
      <c r="BQ538" s="203"/>
      <c r="BR538" s="203"/>
      <c r="BS538" s="203"/>
      <c r="BT538" s="202"/>
      <c r="BU538" s="190"/>
      <c r="BV538" s="186">
        <v>12</v>
      </c>
      <c r="BW538" s="186">
        <v>9</v>
      </c>
      <c r="BX538" s="186">
        <f t="shared" ref="BX538:BX545" si="99">BV538-BW538</f>
        <v>3</v>
      </c>
      <c r="BY538" s="186">
        <v>12</v>
      </c>
      <c r="BZ538" s="190"/>
      <c r="CA538" s="190"/>
      <c r="CB538" s="190"/>
    </row>
    <row r="539" spans="1:16333" ht="13.5" customHeight="1">
      <c r="A539" s="186">
        <f t="shared" si="84"/>
        <v>527</v>
      </c>
      <c r="B539" s="189" t="s">
        <v>62</v>
      </c>
      <c r="C539" s="144" t="s">
        <v>1316</v>
      </c>
      <c r="D539" s="189" t="s">
        <v>1317</v>
      </c>
      <c r="E539" s="190" t="s">
        <v>2764</v>
      </c>
      <c r="F539" s="191" t="s">
        <v>66</v>
      </c>
      <c r="G539" s="186" t="s">
        <v>3200</v>
      </c>
      <c r="H539" s="186" t="s">
        <v>82</v>
      </c>
      <c r="I539" s="191" t="s">
        <v>83</v>
      </c>
      <c r="J539" s="191" t="s">
        <v>84</v>
      </c>
      <c r="K539" s="191" t="s">
        <v>1212</v>
      </c>
      <c r="L539" s="190" t="s">
        <v>412</v>
      </c>
      <c r="M539" s="193" t="s">
        <v>85</v>
      </c>
      <c r="N539" s="220" t="s">
        <v>280</v>
      </c>
      <c r="O539" s="194" t="s">
        <v>229</v>
      </c>
      <c r="P539" s="492">
        <v>35347</v>
      </c>
      <c r="Q539" s="196" t="str">
        <f t="shared" ca="1" si="95"/>
        <v>25 Tahun 5 Bulan</v>
      </c>
      <c r="R539" s="190"/>
      <c r="S539" s="206">
        <v>44102</v>
      </c>
      <c r="T539" s="198" t="str">
        <f t="shared" ca="1" si="96"/>
        <v>1Tahun</v>
      </c>
      <c r="U539" s="199" t="str">
        <f t="shared" ca="1" si="97"/>
        <v>5Bulan</v>
      </c>
      <c r="V539" s="186" t="s">
        <v>73</v>
      </c>
      <c r="W539" s="189" t="s">
        <v>111</v>
      </c>
      <c r="X539" s="217" t="s">
        <v>412</v>
      </c>
      <c r="Y539" s="190"/>
      <c r="Z539" s="207" t="s">
        <v>1318</v>
      </c>
      <c r="AA539" s="208" t="s">
        <v>1319</v>
      </c>
      <c r="AB539" s="191" t="s">
        <v>76</v>
      </c>
      <c r="AC539" s="262"/>
      <c r="AD539" s="262"/>
      <c r="AE539" s="190" t="s">
        <v>412</v>
      </c>
      <c r="AF539" s="190" t="s">
        <v>412</v>
      </c>
      <c r="AG539" s="190" t="s">
        <v>412</v>
      </c>
      <c r="AH539" s="190" t="s">
        <v>412</v>
      </c>
      <c r="AI539" s="190" t="s">
        <v>412</v>
      </c>
      <c r="AJ539" s="190" t="s">
        <v>412</v>
      </c>
      <c r="AK539" s="190" t="s">
        <v>412</v>
      </c>
      <c r="AL539" s="190" t="s">
        <v>412</v>
      </c>
      <c r="AM539" s="200" t="s">
        <v>2993</v>
      </c>
      <c r="AN539" s="191" t="s">
        <v>3457</v>
      </c>
      <c r="AO539" s="244"/>
      <c r="AP539" s="193"/>
      <c r="AQ539" s="190"/>
      <c r="AR539" s="190"/>
      <c r="AS539" s="190"/>
      <c r="AT539" s="190"/>
      <c r="AU539" s="188" t="s">
        <v>2801</v>
      </c>
      <c r="AV539" s="193"/>
      <c r="AW539" s="505" t="s">
        <v>1321</v>
      </c>
      <c r="AX539" s="207" t="s">
        <v>1322</v>
      </c>
      <c r="AY539" s="190" t="s">
        <v>412</v>
      </c>
      <c r="AZ539" s="203">
        <v>4500000</v>
      </c>
      <c r="BA539" s="203"/>
      <c r="BB539" s="203"/>
      <c r="BC539" s="203"/>
      <c r="BD539" s="203"/>
      <c r="BE539" s="203"/>
      <c r="BF539" s="203"/>
      <c r="BG539" s="203"/>
      <c r="BH539" s="203"/>
      <c r="BI539" s="203"/>
      <c r="BJ539" s="203"/>
      <c r="BK539" s="203"/>
      <c r="BL539" s="203"/>
      <c r="BM539" s="203"/>
      <c r="BN539" s="203"/>
      <c r="BO539" s="203"/>
      <c r="BP539" s="203"/>
      <c r="BQ539" s="203"/>
      <c r="BR539" s="203"/>
      <c r="BS539" s="203"/>
      <c r="BT539" s="191"/>
      <c r="BU539" s="190"/>
      <c r="BV539" s="186">
        <f>12-8</f>
        <v>4</v>
      </c>
      <c r="BW539" s="186">
        <v>1</v>
      </c>
      <c r="BX539" s="186">
        <f t="shared" si="99"/>
        <v>3</v>
      </c>
      <c r="BY539" s="186">
        <v>12</v>
      </c>
      <c r="BZ539" s="190"/>
      <c r="CA539" s="190"/>
      <c r="CB539" s="190"/>
    </row>
    <row r="540" spans="1:16333" ht="13.5" customHeight="1">
      <c r="A540" s="186">
        <f t="shared" si="84"/>
        <v>528</v>
      </c>
      <c r="B540" s="217" t="s">
        <v>62</v>
      </c>
      <c r="C540" s="144" t="s">
        <v>2117</v>
      </c>
      <c r="D540" s="238" t="s">
        <v>2118</v>
      </c>
      <c r="E540" s="190" t="s">
        <v>3891</v>
      </c>
      <c r="F540" s="186" t="s">
        <v>66</v>
      </c>
      <c r="G540" s="186" t="s">
        <v>3200</v>
      </c>
      <c r="H540" s="186" t="s">
        <v>82</v>
      </c>
      <c r="I540" s="191" t="s">
        <v>83</v>
      </c>
      <c r="J540" s="191" t="s">
        <v>84</v>
      </c>
      <c r="K540" s="191" t="s">
        <v>1212</v>
      </c>
      <c r="L540" s="190" t="s">
        <v>412</v>
      </c>
      <c r="M540" s="202" t="s">
        <v>70</v>
      </c>
      <c r="N540" s="212" t="s">
        <v>2604</v>
      </c>
      <c r="O540" s="193" t="s">
        <v>72</v>
      </c>
      <c r="P540" s="491">
        <v>30514</v>
      </c>
      <c r="Q540" s="196" t="str">
        <f t="shared" ca="1" si="95"/>
        <v>38 Tahun 7 Bulan</v>
      </c>
      <c r="R540" s="190"/>
      <c r="S540" s="222">
        <v>44368</v>
      </c>
      <c r="T540" s="198" t="str">
        <f t="shared" ca="1" si="96"/>
        <v>0Tahun</v>
      </c>
      <c r="U540" s="199" t="str">
        <f t="shared" ca="1" si="97"/>
        <v>8Bulan</v>
      </c>
      <c r="V540" s="186" t="s">
        <v>73</v>
      </c>
      <c r="W540" s="209" t="s">
        <v>111</v>
      </c>
      <c r="X540" s="217" t="s">
        <v>412</v>
      </c>
      <c r="Y540" s="190" t="s">
        <v>3892</v>
      </c>
      <c r="Z540" s="190" t="s">
        <v>2119</v>
      </c>
      <c r="AA540" s="201" t="s">
        <v>2120</v>
      </c>
      <c r="AB540" s="193" t="s">
        <v>354</v>
      </c>
      <c r="AC540" s="190" t="s">
        <v>412</v>
      </c>
      <c r="AD540" s="190" t="s">
        <v>412</v>
      </c>
      <c r="AE540" s="190" t="s">
        <v>412</v>
      </c>
      <c r="AF540" s="190" t="s">
        <v>412</v>
      </c>
      <c r="AG540" s="190" t="s">
        <v>412</v>
      </c>
      <c r="AH540" s="190" t="s">
        <v>412</v>
      </c>
      <c r="AI540" s="190" t="s">
        <v>412</v>
      </c>
      <c r="AJ540" s="190" t="s">
        <v>412</v>
      </c>
      <c r="AK540" s="190" t="s">
        <v>412</v>
      </c>
      <c r="AL540" s="190" t="s">
        <v>412</v>
      </c>
      <c r="AM540" s="224" t="s">
        <v>2995</v>
      </c>
      <c r="AN540" s="191" t="s">
        <v>2121</v>
      </c>
      <c r="AO540" s="193" t="s">
        <v>2122</v>
      </c>
      <c r="AP540" s="190" t="s">
        <v>2119</v>
      </c>
      <c r="AQ540" s="190" t="s">
        <v>412</v>
      </c>
      <c r="AR540" s="190"/>
      <c r="AS540" s="190"/>
      <c r="AT540" s="190"/>
      <c r="AU540" s="225">
        <v>44470</v>
      </c>
      <c r="AV540" s="223" t="s">
        <v>412</v>
      </c>
      <c r="AW540" s="509" t="s">
        <v>2123</v>
      </c>
      <c r="AX540" s="200" t="s">
        <v>3893</v>
      </c>
      <c r="AY540" s="190" t="s">
        <v>412</v>
      </c>
      <c r="AZ540" s="203">
        <v>5000000</v>
      </c>
      <c r="BA540" s="203"/>
      <c r="BB540" s="203"/>
      <c r="BC540" s="203"/>
      <c r="BD540" s="203"/>
      <c r="BE540" s="203"/>
      <c r="BF540" s="203"/>
      <c r="BG540" s="203"/>
      <c r="BH540" s="203"/>
      <c r="BI540" s="203"/>
      <c r="BJ540" s="203"/>
      <c r="BK540" s="203"/>
      <c r="BL540" s="203"/>
      <c r="BM540" s="203"/>
      <c r="BN540" s="203"/>
      <c r="BO540" s="203"/>
      <c r="BP540" s="203"/>
      <c r="BQ540" s="203"/>
      <c r="BR540" s="203"/>
      <c r="BS540" s="203"/>
      <c r="BT540" s="227" t="s">
        <v>2124</v>
      </c>
      <c r="BU540" s="190"/>
      <c r="BV540" s="186">
        <v>0</v>
      </c>
      <c r="BW540" s="186">
        <v>0</v>
      </c>
      <c r="BX540" s="186">
        <f t="shared" si="99"/>
        <v>0</v>
      </c>
      <c r="BY540" s="186">
        <v>0</v>
      </c>
      <c r="BZ540" s="190"/>
      <c r="CA540" s="190"/>
      <c r="CB540" s="190"/>
    </row>
    <row r="541" spans="1:16333" ht="13.5" customHeight="1">
      <c r="A541" s="186">
        <f t="shared" ref="A541:A590" si="100">A540+1</f>
        <v>529</v>
      </c>
      <c r="B541" s="187" t="s">
        <v>62</v>
      </c>
      <c r="C541" s="228" t="s">
        <v>4304</v>
      </c>
      <c r="D541" s="189" t="s">
        <v>3913</v>
      </c>
      <c r="E541" s="190" t="s">
        <v>3914</v>
      </c>
      <c r="F541" s="192" t="s">
        <v>12</v>
      </c>
      <c r="G541" s="186" t="s">
        <v>3200</v>
      </c>
      <c r="H541" s="186" t="s">
        <v>82</v>
      </c>
      <c r="I541" s="191" t="s">
        <v>83</v>
      </c>
      <c r="J541" s="191" t="s">
        <v>84</v>
      </c>
      <c r="K541" s="191" t="s">
        <v>1212</v>
      </c>
      <c r="L541" s="190" t="s">
        <v>412</v>
      </c>
      <c r="M541" s="193" t="s">
        <v>85</v>
      </c>
      <c r="N541" s="205" t="s">
        <v>2604</v>
      </c>
      <c r="O541" s="194" t="s">
        <v>87</v>
      </c>
      <c r="P541" s="492">
        <v>35151</v>
      </c>
      <c r="Q541" s="196" t="str">
        <f t="shared" ca="1" si="95"/>
        <v>25 Tahun 11 Bulan</v>
      </c>
      <c r="R541" s="190"/>
      <c r="S541" s="197">
        <v>44461</v>
      </c>
      <c r="T541" s="198" t="str">
        <f t="shared" ca="1" si="96"/>
        <v>0Tahun</v>
      </c>
      <c r="U541" s="199" t="str">
        <f t="shared" ca="1" si="97"/>
        <v>5Bulan</v>
      </c>
      <c r="V541" s="186" t="s">
        <v>73</v>
      </c>
      <c r="W541" s="209"/>
      <c r="X541" s="217" t="s">
        <v>412</v>
      </c>
      <c r="Y541" s="190"/>
      <c r="Z541" s="250" t="s">
        <v>4588</v>
      </c>
      <c r="AA541" s="201" t="s">
        <v>4589</v>
      </c>
      <c r="AB541" s="193" t="s">
        <v>354</v>
      </c>
      <c r="AC541" s="190" t="s">
        <v>412</v>
      </c>
      <c r="AD541" s="190" t="s">
        <v>412</v>
      </c>
      <c r="AE541" s="190" t="s">
        <v>412</v>
      </c>
      <c r="AF541" s="190" t="s">
        <v>412</v>
      </c>
      <c r="AG541" s="190" t="s">
        <v>412</v>
      </c>
      <c r="AH541" s="190" t="s">
        <v>412</v>
      </c>
      <c r="AI541" s="190" t="s">
        <v>412</v>
      </c>
      <c r="AJ541" s="190" t="s">
        <v>412</v>
      </c>
      <c r="AK541" s="190" t="s">
        <v>412</v>
      </c>
      <c r="AL541" s="190" t="s">
        <v>412</v>
      </c>
      <c r="AM541" s="259" t="s">
        <v>4563</v>
      </c>
      <c r="AN541" s="261"/>
      <c r="AO541" s="244"/>
      <c r="AP541" s="193"/>
      <c r="AQ541" s="190"/>
      <c r="AR541" s="190"/>
      <c r="AS541" s="190"/>
      <c r="AT541" s="190"/>
      <c r="AU541" s="193"/>
      <c r="AV541" s="193"/>
      <c r="AW541" s="506"/>
      <c r="AX541" s="200" t="s">
        <v>78</v>
      </c>
      <c r="AY541" s="190" t="s">
        <v>412</v>
      </c>
      <c r="AZ541" s="203"/>
      <c r="BA541" s="203"/>
      <c r="BB541" s="203"/>
      <c r="BC541" s="203"/>
      <c r="BD541" s="203"/>
      <c r="BE541" s="203"/>
      <c r="BF541" s="203"/>
      <c r="BG541" s="203"/>
      <c r="BH541" s="203"/>
      <c r="BI541" s="203"/>
      <c r="BJ541" s="203"/>
      <c r="BK541" s="203"/>
      <c r="BL541" s="203"/>
      <c r="BM541" s="203"/>
      <c r="BN541" s="203"/>
      <c r="BO541" s="203"/>
      <c r="BP541" s="203"/>
      <c r="BQ541" s="203"/>
      <c r="BR541" s="203"/>
      <c r="BS541" s="203"/>
      <c r="BT541" s="202"/>
      <c r="BU541" s="190"/>
      <c r="BV541" s="186">
        <v>0</v>
      </c>
      <c r="BW541" s="186">
        <v>0</v>
      </c>
      <c r="BX541" s="186">
        <f t="shared" si="99"/>
        <v>0</v>
      </c>
      <c r="BY541" s="186">
        <v>0</v>
      </c>
      <c r="BZ541" s="190"/>
      <c r="CA541" s="190"/>
      <c r="CB541" s="190"/>
    </row>
    <row r="542" spans="1:16333" ht="13.5" customHeight="1">
      <c r="A542" s="186">
        <f t="shared" si="100"/>
        <v>530</v>
      </c>
      <c r="B542" s="187" t="s">
        <v>62</v>
      </c>
      <c r="C542" s="228" t="s">
        <v>4760</v>
      </c>
      <c r="D542" s="217" t="s">
        <v>4662</v>
      </c>
      <c r="E542" s="258" t="s">
        <v>4662</v>
      </c>
      <c r="F542" s="270" t="s">
        <v>66</v>
      </c>
      <c r="G542" s="186" t="s">
        <v>3200</v>
      </c>
      <c r="H542" s="270" t="s">
        <v>84</v>
      </c>
      <c r="I542" s="270" t="s">
        <v>66</v>
      </c>
      <c r="J542" s="191" t="s">
        <v>84</v>
      </c>
      <c r="K542" s="191" t="s">
        <v>1212</v>
      </c>
      <c r="L542" s="270"/>
      <c r="M542" s="270" t="s">
        <v>85</v>
      </c>
      <c r="N542" s="270" t="s">
        <v>2604</v>
      </c>
      <c r="O542" s="270" t="s">
        <v>72</v>
      </c>
      <c r="P542" s="494">
        <v>37920</v>
      </c>
      <c r="Q542" s="196" t="str">
        <f t="shared" ca="1" si="95"/>
        <v>18 Tahun 4 Bulan</v>
      </c>
      <c r="R542" s="349">
        <v>44571</v>
      </c>
      <c r="S542" s="349">
        <v>44571</v>
      </c>
      <c r="T542" s="198" t="str">
        <f t="shared" ca="1" si="96"/>
        <v>0Tahun</v>
      </c>
      <c r="U542" s="199" t="str">
        <f t="shared" ca="1" si="97"/>
        <v>2Bulan</v>
      </c>
      <c r="V542" s="270" t="s">
        <v>73</v>
      </c>
      <c r="W542" s="258" t="s">
        <v>88</v>
      </c>
      <c r="X542" s="217" t="s">
        <v>412</v>
      </c>
      <c r="Y542" s="270" t="s">
        <v>4761</v>
      </c>
      <c r="Z542" s="270" t="s">
        <v>4762</v>
      </c>
      <c r="AA542" s="270">
        <v>81280084830</v>
      </c>
      <c r="AB542" s="270" t="s">
        <v>354</v>
      </c>
      <c r="AC542" s="270" t="s">
        <v>412</v>
      </c>
      <c r="AD542" s="270" t="s">
        <v>412</v>
      </c>
      <c r="AE542" s="270" t="s">
        <v>412</v>
      </c>
      <c r="AF542" s="270" t="s">
        <v>412</v>
      </c>
      <c r="AG542" s="270" t="s">
        <v>412</v>
      </c>
      <c r="AH542" s="270" t="s">
        <v>412</v>
      </c>
      <c r="AI542" s="270" t="s">
        <v>412</v>
      </c>
      <c r="AJ542" s="270" t="s">
        <v>412</v>
      </c>
      <c r="AK542" s="270" t="s">
        <v>412</v>
      </c>
      <c r="AL542" s="270" t="s">
        <v>412</v>
      </c>
      <c r="AM542" s="476">
        <v>7295223243</v>
      </c>
      <c r="AN542" s="270" t="s">
        <v>4763</v>
      </c>
      <c r="AO542" s="270" t="s">
        <v>4764</v>
      </c>
      <c r="AP542" s="270" t="s">
        <v>4765</v>
      </c>
      <c r="AQ542" s="270"/>
      <c r="AR542" s="270"/>
      <c r="AS542" s="270"/>
      <c r="AT542" s="270"/>
      <c r="AU542" s="270"/>
      <c r="AV542" s="270"/>
      <c r="AW542" s="476" t="s">
        <v>4766</v>
      </c>
      <c r="AX542" s="351" t="s">
        <v>412</v>
      </c>
      <c r="AY542" s="190"/>
      <c r="AZ542" s="203"/>
      <c r="BA542" s="203"/>
      <c r="BB542" s="203"/>
      <c r="BC542" s="203"/>
      <c r="BD542" s="203"/>
      <c r="BE542" s="203"/>
      <c r="BF542" s="203"/>
      <c r="BG542" s="203"/>
      <c r="BH542" s="203"/>
      <c r="BI542" s="203"/>
      <c r="BJ542" s="203"/>
      <c r="BK542" s="203"/>
      <c r="BL542" s="203"/>
      <c r="BM542" s="203"/>
      <c r="BN542" s="203"/>
      <c r="BO542" s="203"/>
      <c r="BP542" s="203"/>
      <c r="BQ542" s="203"/>
      <c r="BR542" s="203"/>
      <c r="BS542" s="203"/>
      <c r="BT542" s="230"/>
      <c r="BU542" s="190"/>
      <c r="BV542" s="186">
        <v>0</v>
      </c>
      <c r="BW542" s="186">
        <v>0</v>
      </c>
      <c r="BX542" s="186">
        <f t="shared" si="99"/>
        <v>0</v>
      </c>
      <c r="BY542" s="186">
        <v>0</v>
      </c>
      <c r="BZ542" s="190"/>
      <c r="CA542" s="190"/>
      <c r="CB542" s="190"/>
    </row>
    <row r="543" spans="1:16333" ht="13.5" customHeight="1">
      <c r="A543" s="186">
        <f t="shared" si="100"/>
        <v>531</v>
      </c>
      <c r="B543" s="187" t="s">
        <v>62</v>
      </c>
      <c r="C543" s="216" t="s">
        <v>1703</v>
      </c>
      <c r="D543" s="189" t="s">
        <v>1704</v>
      </c>
      <c r="E543" s="190" t="s">
        <v>2759</v>
      </c>
      <c r="F543" s="191" t="s">
        <v>66</v>
      </c>
      <c r="G543" s="186" t="s">
        <v>3200</v>
      </c>
      <c r="H543" s="186" t="s">
        <v>630</v>
      </c>
      <c r="I543" s="186" t="s">
        <v>1213</v>
      </c>
      <c r="J543" s="191" t="s">
        <v>1705</v>
      </c>
      <c r="K543" s="191" t="s">
        <v>1212</v>
      </c>
      <c r="L543" s="190"/>
      <c r="M543" s="202" t="s">
        <v>85</v>
      </c>
      <c r="N543" s="212" t="s">
        <v>2604</v>
      </c>
      <c r="O543" s="194" t="s">
        <v>72</v>
      </c>
      <c r="P543" s="492">
        <v>36933</v>
      </c>
      <c r="Q543" s="196" t="str">
        <f t="shared" ca="1" si="95"/>
        <v>21 Tahun 1 Bulan</v>
      </c>
      <c r="R543" s="190"/>
      <c r="S543" s="206">
        <v>44053</v>
      </c>
      <c r="T543" s="198" t="str">
        <f t="shared" ca="1" si="96"/>
        <v>1Tahun</v>
      </c>
      <c r="U543" s="199" t="str">
        <f t="shared" ca="1" si="97"/>
        <v>7Bulan</v>
      </c>
      <c r="V543" s="186"/>
      <c r="W543" s="189" t="s">
        <v>88</v>
      </c>
      <c r="X543" s="217" t="s">
        <v>412</v>
      </c>
      <c r="Y543" s="190"/>
      <c r="Z543" s="207" t="s">
        <v>1706</v>
      </c>
      <c r="AA543" s="208" t="s">
        <v>1707</v>
      </c>
      <c r="AB543" s="191" t="s">
        <v>76</v>
      </c>
      <c r="AC543" s="190" t="s">
        <v>412</v>
      </c>
      <c r="AD543" s="190" t="s">
        <v>412</v>
      </c>
      <c r="AE543" s="190" t="s">
        <v>412</v>
      </c>
      <c r="AF543" s="190" t="s">
        <v>412</v>
      </c>
      <c r="AG543" s="190" t="s">
        <v>412</v>
      </c>
      <c r="AH543" s="190" t="s">
        <v>412</v>
      </c>
      <c r="AI543" s="190" t="s">
        <v>412</v>
      </c>
      <c r="AJ543" s="190" t="s">
        <v>412</v>
      </c>
      <c r="AK543" s="190" t="s">
        <v>412</v>
      </c>
      <c r="AL543" s="190" t="s">
        <v>412</v>
      </c>
      <c r="AM543" s="241"/>
      <c r="AN543" s="191" t="s">
        <v>3462</v>
      </c>
      <c r="AO543" s="193"/>
      <c r="AP543" s="193"/>
      <c r="AQ543" s="190"/>
      <c r="AR543" s="190"/>
      <c r="AS543" s="190"/>
      <c r="AT543" s="190"/>
      <c r="AU543" s="188" t="s">
        <v>2807</v>
      </c>
      <c r="AV543" s="193"/>
      <c r="AW543" s="505" t="s">
        <v>1708</v>
      </c>
      <c r="AX543" s="207" t="s">
        <v>1709</v>
      </c>
      <c r="AY543" s="190" t="s">
        <v>412</v>
      </c>
      <c r="AZ543" s="203">
        <v>3500000</v>
      </c>
      <c r="BA543" s="203"/>
      <c r="BB543" s="203"/>
      <c r="BC543" s="203"/>
      <c r="BD543" s="203"/>
      <c r="BE543" s="203"/>
      <c r="BF543" s="203"/>
      <c r="BG543" s="203"/>
      <c r="BH543" s="203"/>
      <c r="BI543" s="203"/>
      <c r="BJ543" s="203"/>
      <c r="BK543" s="203"/>
      <c r="BL543" s="203"/>
      <c r="BM543" s="203"/>
      <c r="BN543" s="203"/>
      <c r="BO543" s="203"/>
      <c r="BP543" s="203"/>
      <c r="BQ543" s="203"/>
      <c r="BR543" s="203"/>
      <c r="BS543" s="203"/>
      <c r="BT543" s="191"/>
      <c r="BU543" s="190"/>
      <c r="BV543" s="186">
        <f>12-7</f>
        <v>5</v>
      </c>
      <c r="BW543" s="186">
        <v>5</v>
      </c>
      <c r="BX543" s="186">
        <f t="shared" si="99"/>
        <v>0</v>
      </c>
      <c r="BY543" s="186">
        <v>12</v>
      </c>
      <c r="BZ543" s="190"/>
      <c r="CA543" s="190"/>
      <c r="CB543" s="190"/>
    </row>
    <row r="544" spans="1:16333" ht="13.5" customHeight="1">
      <c r="A544" s="186">
        <f t="shared" si="100"/>
        <v>532</v>
      </c>
      <c r="B544" s="187" t="s">
        <v>62</v>
      </c>
      <c r="C544" s="188" t="s">
        <v>1210</v>
      </c>
      <c r="D544" s="189" t="s">
        <v>1211</v>
      </c>
      <c r="E544" s="190" t="s">
        <v>2766</v>
      </c>
      <c r="F544" s="191" t="s">
        <v>66</v>
      </c>
      <c r="G544" s="186" t="s">
        <v>3200</v>
      </c>
      <c r="H544" s="186" t="s">
        <v>1212</v>
      </c>
      <c r="I544" s="186" t="s">
        <v>1213</v>
      </c>
      <c r="J544" s="192" t="s">
        <v>1214</v>
      </c>
      <c r="K544" s="192" t="s">
        <v>1212</v>
      </c>
      <c r="L544" s="190"/>
      <c r="M544" s="193" t="s">
        <v>85</v>
      </c>
      <c r="N544" s="212" t="s">
        <v>2604</v>
      </c>
      <c r="O544" s="194" t="s">
        <v>125</v>
      </c>
      <c r="P544" s="492">
        <v>36509</v>
      </c>
      <c r="Q544" s="196" t="str">
        <f t="shared" ca="1" si="95"/>
        <v>22 Tahun 2 Bulan</v>
      </c>
      <c r="R544" s="190"/>
      <c r="S544" s="197">
        <v>43272</v>
      </c>
      <c r="T544" s="198" t="str">
        <f t="shared" ca="1" si="96"/>
        <v>3Tahun</v>
      </c>
      <c r="U544" s="199" t="str">
        <f t="shared" ca="1" si="97"/>
        <v>8Bulan</v>
      </c>
      <c r="V544" s="186"/>
      <c r="W544" s="200" t="s">
        <v>1</v>
      </c>
      <c r="X544" s="217" t="s">
        <v>412</v>
      </c>
      <c r="Y544" s="190"/>
      <c r="Z544" s="187" t="s">
        <v>1215</v>
      </c>
      <c r="AA544" s="201" t="s">
        <v>1216</v>
      </c>
      <c r="AB544" s="202" t="s">
        <v>76</v>
      </c>
      <c r="AC544" s="190" t="s">
        <v>412</v>
      </c>
      <c r="AD544" s="190" t="s">
        <v>412</v>
      </c>
      <c r="AE544" s="190" t="s">
        <v>412</v>
      </c>
      <c r="AF544" s="190" t="s">
        <v>412</v>
      </c>
      <c r="AG544" s="190" t="s">
        <v>412</v>
      </c>
      <c r="AH544" s="190" t="s">
        <v>412</v>
      </c>
      <c r="AI544" s="190" t="s">
        <v>412</v>
      </c>
      <c r="AJ544" s="190" t="s">
        <v>412</v>
      </c>
      <c r="AK544" s="190" t="s">
        <v>412</v>
      </c>
      <c r="AL544" s="190" t="s">
        <v>412</v>
      </c>
      <c r="AM544" s="187" t="s">
        <v>2996</v>
      </c>
      <c r="AN544" s="389" t="s">
        <v>2244</v>
      </c>
      <c r="AO544" s="186" t="s">
        <v>2245</v>
      </c>
      <c r="AP544" s="193"/>
      <c r="AQ544" s="190"/>
      <c r="AR544" s="190"/>
      <c r="AS544" s="190"/>
      <c r="AT544" s="190"/>
      <c r="AU544" s="188" t="s">
        <v>2792</v>
      </c>
      <c r="AV544" s="193"/>
      <c r="AW544" s="506" t="s">
        <v>1218</v>
      </c>
      <c r="AX544" s="200" t="s">
        <v>78</v>
      </c>
      <c r="AY544" s="190" t="s">
        <v>412</v>
      </c>
      <c r="AZ544" s="203"/>
      <c r="BA544" s="203"/>
      <c r="BB544" s="203"/>
      <c r="BC544" s="203"/>
      <c r="BD544" s="203"/>
      <c r="BE544" s="203"/>
      <c r="BF544" s="203"/>
      <c r="BG544" s="203"/>
      <c r="BH544" s="203"/>
      <c r="BI544" s="203"/>
      <c r="BJ544" s="203"/>
      <c r="BK544" s="203"/>
      <c r="BL544" s="203"/>
      <c r="BM544" s="203"/>
      <c r="BN544" s="203"/>
      <c r="BO544" s="203"/>
      <c r="BP544" s="203"/>
      <c r="BQ544" s="203"/>
      <c r="BR544" s="203"/>
      <c r="BS544" s="203"/>
      <c r="BT544" s="202"/>
      <c r="BU544" s="190"/>
      <c r="BV544" s="186">
        <v>12</v>
      </c>
      <c r="BW544" s="186">
        <v>3.5</v>
      </c>
      <c r="BX544" s="186">
        <f t="shared" si="99"/>
        <v>8.5</v>
      </c>
      <c r="BY544" s="186">
        <v>12</v>
      </c>
      <c r="BZ544" s="190"/>
      <c r="CA544" s="190"/>
      <c r="CB544" s="190"/>
    </row>
    <row r="545" spans="1:80" ht="13.5" customHeight="1">
      <c r="A545" s="186">
        <f t="shared" si="100"/>
        <v>533</v>
      </c>
      <c r="B545" s="187" t="s">
        <v>62</v>
      </c>
      <c r="C545" s="188" t="s">
        <v>427</v>
      </c>
      <c r="D545" s="189" t="s">
        <v>428</v>
      </c>
      <c r="E545" s="190" t="s">
        <v>2760</v>
      </c>
      <c r="F545" s="191" t="s">
        <v>66</v>
      </c>
      <c r="G545" s="186" t="s">
        <v>3200</v>
      </c>
      <c r="H545" s="186" t="s">
        <v>429</v>
      </c>
      <c r="I545" s="193" t="s">
        <v>344</v>
      </c>
      <c r="J545" s="192" t="s">
        <v>430</v>
      </c>
      <c r="K545" s="186" t="s">
        <v>5003</v>
      </c>
      <c r="L545" s="190"/>
      <c r="M545" s="193" t="s">
        <v>85</v>
      </c>
      <c r="N545" s="212" t="s">
        <v>2604</v>
      </c>
      <c r="O545" s="194" t="s">
        <v>431</v>
      </c>
      <c r="P545" s="492">
        <v>23272</v>
      </c>
      <c r="Q545" s="196" t="str">
        <f t="shared" ca="1" si="95"/>
        <v>58 Tahun 5 Bulan</v>
      </c>
      <c r="R545" s="190"/>
      <c r="S545" s="197">
        <v>43374</v>
      </c>
      <c r="T545" s="198" t="str">
        <f t="shared" ca="1" si="96"/>
        <v>3Tahun</v>
      </c>
      <c r="U545" s="199" t="str">
        <f t="shared" ca="1" si="97"/>
        <v>5Bulan</v>
      </c>
      <c r="V545" s="186"/>
      <c r="W545" s="200" t="s">
        <v>111</v>
      </c>
      <c r="X545" s="217" t="s">
        <v>412</v>
      </c>
      <c r="Y545" s="190"/>
      <c r="Z545" s="187" t="s">
        <v>432</v>
      </c>
      <c r="AA545" s="201" t="s">
        <v>433</v>
      </c>
      <c r="AB545" s="202" t="s">
        <v>354</v>
      </c>
      <c r="AC545" s="190" t="s">
        <v>412</v>
      </c>
      <c r="AD545" s="190" t="s">
        <v>412</v>
      </c>
      <c r="AE545" s="190" t="s">
        <v>412</v>
      </c>
      <c r="AF545" s="190" t="s">
        <v>412</v>
      </c>
      <c r="AG545" s="190" t="s">
        <v>412</v>
      </c>
      <c r="AH545" s="190" t="s">
        <v>412</v>
      </c>
      <c r="AI545" s="190" t="s">
        <v>412</v>
      </c>
      <c r="AJ545" s="190" t="s">
        <v>412</v>
      </c>
      <c r="AK545" s="190" t="s">
        <v>412</v>
      </c>
      <c r="AL545" s="190" t="s">
        <v>412</v>
      </c>
      <c r="AM545" s="187" t="s">
        <v>2997</v>
      </c>
      <c r="AN545" s="389" t="s">
        <v>4573</v>
      </c>
      <c r="AO545" s="186" t="s">
        <v>4581</v>
      </c>
      <c r="AP545" s="193"/>
      <c r="AQ545" s="190"/>
      <c r="AR545" s="190"/>
      <c r="AS545" s="190"/>
      <c r="AT545" s="190"/>
      <c r="AU545" s="193" t="s">
        <v>882</v>
      </c>
      <c r="AV545" s="193"/>
      <c r="AW545" s="506" t="s">
        <v>435</v>
      </c>
      <c r="AX545" s="200" t="s">
        <v>436</v>
      </c>
      <c r="AY545" s="190" t="s">
        <v>412</v>
      </c>
      <c r="AZ545" s="203"/>
      <c r="BA545" s="203"/>
      <c r="BB545" s="203"/>
      <c r="BC545" s="203"/>
      <c r="BD545" s="203"/>
      <c r="BE545" s="203"/>
      <c r="BF545" s="203"/>
      <c r="BG545" s="203"/>
      <c r="BH545" s="203"/>
      <c r="BI545" s="203"/>
      <c r="BJ545" s="203"/>
      <c r="BK545" s="203"/>
      <c r="BL545" s="203"/>
      <c r="BM545" s="203"/>
      <c r="BN545" s="203"/>
      <c r="BO545" s="203"/>
      <c r="BP545" s="203"/>
      <c r="BQ545" s="203"/>
      <c r="BR545" s="203"/>
      <c r="BS545" s="203"/>
      <c r="BT545" s="202"/>
      <c r="BU545" s="190"/>
      <c r="BV545" s="186">
        <v>12</v>
      </c>
      <c r="BW545" s="186">
        <v>4</v>
      </c>
      <c r="BX545" s="186">
        <f t="shared" si="99"/>
        <v>8</v>
      </c>
      <c r="BY545" s="186">
        <v>12</v>
      </c>
      <c r="BZ545" s="190"/>
      <c r="CA545" s="190"/>
      <c r="CB545" s="190"/>
    </row>
    <row r="546" spans="1:80" ht="13.5" customHeight="1">
      <c r="A546" s="186">
        <f t="shared" si="100"/>
        <v>534</v>
      </c>
      <c r="B546" s="187" t="s">
        <v>62</v>
      </c>
      <c r="C546" s="144" t="s">
        <v>341</v>
      </c>
      <c r="D546" s="189" t="s">
        <v>342</v>
      </c>
      <c r="E546" s="190" t="s">
        <v>342</v>
      </c>
      <c r="F546" s="191" t="s">
        <v>66</v>
      </c>
      <c r="G546" s="186" t="s">
        <v>3200</v>
      </c>
      <c r="H546" s="186" t="s">
        <v>343</v>
      </c>
      <c r="I546" s="191" t="s">
        <v>344</v>
      </c>
      <c r="J546" s="197" t="s">
        <v>345</v>
      </c>
      <c r="K546" s="191" t="s">
        <v>1212</v>
      </c>
      <c r="L546" s="190"/>
      <c r="M546" s="193" t="s">
        <v>85</v>
      </c>
      <c r="N546" s="205" t="s">
        <v>2604</v>
      </c>
      <c r="O546" s="194" t="s">
        <v>87</v>
      </c>
      <c r="P546" s="492">
        <v>35766</v>
      </c>
      <c r="Q546" s="196" t="str">
        <f t="shared" ca="1" si="95"/>
        <v>24 Tahun 3 Bulan</v>
      </c>
      <c r="R546" s="190"/>
      <c r="S546" s="197">
        <v>44182</v>
      </c>
      <c r="T546" s="198" t="str">
        <f t="shared" ca="1" si="96"/>
        <v>1Tahun</v>
      </c>
      <c r="U546" s="199" t="str">
        <f t="shared" ca="1" si="97"/>
        <v>2Bulan</v>
      </c>
      <c r="V546" s="186" t="s">
        <v>73</v>
      </c>
      <c r="W546" s="209" t="s">
        <v>111</v>
      </c>
      <c r="X546" s="217" t="s">
        <v>412</v>
      </c>
      <c r="Y546" s="190"/>
      <c r="Z546" s="189" t="s">
        <v>346</v>
      </c>
      <c r="AA546" s="201" t="s">
        <v>347</v>
      </c>
      <c r="AB546" s="193" t="s">
        <v>354</v>
      </c>
      <c r="AC546" s="190" t="s">
        <v>412</v>
      </c>
      <c r="AD546" s="190" t="s">
        <v>412</v>
      </c>
      <c r="AE546" s="190" t="s">
        <v>412</v>
      </c>
      <c r="AF546" s="190" t="s">
        <v>412</v>
      </c>
      <c r="AG546" s="190" t="s">
        <v>412</v>
      </c>
      <c r="AH546" s="190" t="s">
        <v>412</v>
      </c>
      <c r="AI546" s="190" t="s">
        <v>412</v>
      </c>
      <c r="AJ546" s="190" t="s">
        <v>412</v>
      </c>
      <c r="AK546" s="190" t="s">
        <v>412</v>
      </c>
      <c r="AL546" s="190" t="s">
        <v>412</v>
      </c>
      <c r="AM546" s="241"/>
      <c r="AN546" s="261"/>
      <c r="AO546" s="244"/>
      <c r="AP546" s="193"/>
      <c r="AQ546" s="190"/>
      <c r="AR546" s="190"/>
      <c r="AS546" s="190"/>
      <c r="AT546" s="190"/>
      <c r="AU546" s="188" t="s">
        <v>2811</v>
      </c>
      <c r="AV546" s="193"/>
      <c r="AW546" s="506" t="s">
        <v>348</v>
      </c>
      <c r="AX546" s="200" t="s">
        <v>78</v>
      </c>
      <c r="AY546" s="190" t="s">
        <v>412</v>
      </c>
      <c r="AZ546" s="203">
        <v>5000000</v>
      </c>
      <c r="BA546" s="203">
        <v>0</v>
      </c>
      <c r="BB546" s="203">
        <v>0</v>
      </c>
      <c r="BC546" s="203">
        <v>0</v>
      </c>
      <c r="BD546" s="203">
        <v>0</v>
      </c>
      <c r="BE546" s="203"/>
      <c r="BF546" s="203"/>
      <c r="BG546" s="203">
        <v>0</v>
      </c>
      <c r="BH546" s="203"/>
      <c r="BI546" s="203"/>
      <c r="BJ546" s="203">
        <v>0</v>
      </c>
      <c r="BK546" s="203">
        <v>0</v>
      </c>
      <c r="BL546" s="203"/>
      <c r="BM546" s="203"/>
      <c r="BN546" s="203"/>
      <c r="BO546" s="203"/>
      <c r="BP546" s="203"/>
      <c r="BQ546" s="203"/>
      <c r="BR546" s="203">
        <v>0</v>
      </c>
      <c r="BS546" s="203"/>
      <c r="BT546" s="202"/>
      <c r="BU546" s="190"/>
      <c r="BV546" s="186">
        <v>1</v>
      </c>
      <c r="BW546" s="186">
        <v>1</v>
      </c>
      <c r="BX546" s="186">
        <f t="shared" ref="BX546:BX557" si="101">BV546-BW546</f>
        <v>0</v>
      </c>
      <c r="BY546" s="186">
        <v>12</v>
      </c>
      <c r="BZ546" s="190"/>
      <c r="CA546" s="190"/>
      <c r="CB546" s="190"/>
    </row>
    <row r="547" spans="1:80" ht="13.5" customHeight="1">
      <c r="A547" s="186">
        <f t="shared" si="100"/>
        <v>535</v>
      </c>
      <c r="B547" s="187" t="s">
        <v>62</v>
      </c>
      <c r="C547" s="188" t="s">
        <v>1389</v>
      </c>
      <c r="D547" s="189" t="s">
        <v>1390</v>
      </c>
      <c r="E547" s="190" t="s">
        <v>81</v>
      </c>
      <c r="F547" s="191" t="s">
        <v>66</v>
      </c>
      <c r="G547" s="186" t="s">
        <v>3200</v>
      </c>
      <c r="H547" s="186" t="s">
        <v>343</v>
      </c>
      <c r="I547" s="186" t="s">
        <v>344</v>
      </c>
      <c r="J547" s="192" t="s">
        <v>345</v>
      </c>
      <c r="K547" s="191" t="s">
        <v>1212</v>
      </c>
      <c r="L547" s="190"/>
      <c r="M547" s="193" t="s">
        <v>85</v>
      </c>
      <c r="N547" s="188" t="s">
        <v>280</v>
      </c>
      <c r="O547" s="194" t="s">
        <v>72</v>
      </c>
      <c r="P547" s="492">
        <v>35140</v>
      </c>
      <c r="Q547" s="196" t="str">
        <f t="shared" ca="1" si="95"/>
        <v>25 Tahun 11 Bulan</v>
      </c>
      <c r="R547" s="190"/>
      <c r="S547" s="197">
        <v>43682</v>
      </c>
      <c r="T547" s="198" t="str">
        <f t="shared" ca="1" si="96"/>
        <v>2Tahun</v>
      </c>
      <c r="U547" s="199" t="str">
        <f t="shared" ca="1" si="97"/>
        <v>7Bulan</v>
      </c>
      <c r="V547" s="186" t="s">
        <v>73</v>
      </c>
      <c r="W547" s="200" t="s">
        <v>1391</v>
      </c>
      <c r="X547" s="217" t="s">
        <v>412</v>
      </c>
      <c r="Y547" s="190"/>
      <c r="Z547" s="187" t="s">
        <v>1392</v>
      </c>
      <c r="AA547" s="201" t="s">
        <v>1393</v>
      </c>
      <c r="AB547" s="193" t="s">
        <v>354</v>
      </c>
      <c r="AC547" s="389" t="s">
        <v>4596</v>
      </c>
      <c r="AD547" s="263"/>
      <c r="AE547" s="190" t="s">
        <v>412</v>
      </c>
      <c r="AF547" s="190" t="s">
        <v>412</v>
      </c>
      <c r="AG547" s="190"/>
      <c r="AH547" s="190"/>
      <c r="AI547" s="190" t="s">
        <v>412</v>
      </c>
      <c r="AJ547" s="190" t="s">
        <v>412</v>
      </c>
      <c r="AK547" s="190" t="s">
        <v>412</v>
      </c>
      <c r="AL547" s="190" t="s">
        <v>412</v>
      </c>
      <c r="AM547" s="187" t="s">
        <v>2998</v>
      </c>
      <c r="AN547" s="389" t="s">
        <v>4574</v>
      </c>
      <c r="AO547" s="186" t="s">
        <v>4579</v>
      </c>
      <c r="AP547" s="193"/>
      <c r="AQ547" s="190"/>
      <c r="AR547" s="190"/>
      <c r="AS547" s="190"/>
      <c r="AT547" s="190"/>
      <c r="AU547" s="188" t="s">
        <v>2794</v>
      </c>
      <c r="AV547" s="193"/>
      <c r="AW547" s="506" t="s">
        <v>1395</v>
      </c>
      <c r="AX547" s="200" t="s">
        <v>78</v>
      </c>
      <c r="AY547" s="190" t="s">
        <v>412</v>
      </c>
      <c r="AZ547" s="203">
        <v>5320000</v>
      </c>
      <c r="BA547" s="203"/>
      <c r="BB547" s="203"/>
      <c r="BC547" s="203"/>
      <c r="BD547" s="203"/>
      <c r="BE547" s="203"/>
      <c r="BF547" s="203"/>
      <c r="BG547" s="203"/>
      <c r="BH547" s="203"/>
      <c r="BI547" s="203"/>
      <c r="BJ547" s="203"/>
      <c r="BK547" s="203"/>
      <c r="BL547" s="203"/>
      <c r="BM547" s="203"/>
      <c r="BN547" s="203"/>
      <c r="BO547" s="203"/>
      <c r="BP547" s="203"/>
      <c r="BQ547" s="203"/>
      <c r="BR547" s="203"/>
      <c r="BS547" s="203"/>
      <c r="BT547" s="202"/>
      <c r="BU547" s="190"/>
      <c r="BV547" s="186">
        <v>12</v>
      </c>
      <c r="BW547" s="186">
        <v>10.5</v>
      </c>
      <c r="BX547" s="186">
        <f t="shared" si="101"/>
        <v>1.5</v>
      </c>
      <c r="BY547" s="186">
        <v>12</v>
      </c>
      <c r="BZ547" s="190"/>
      <c r="CA547" s="190"/>
      <c r="CB547" s="190"/>
    </row>
    <row r="548" spans="1:80" ht="13.5" customHeight="1">
      <c r="A548" s="186">
        <f t="shared" si="100"/>
        <v>536</v>
      </c>
      <c r="B548" s="187" t="s">
        <v>62</v>
      </c>
      <c r="C548" s="188" t="s">
        <v>674</v>
      </c>
      <c r="D548" s="189" t="s">
        <v>675</v>
      </c>
      <c r="E548" s="190" t="s">
        <v>2755</v>
      </c>
      <c r="F548" s="191" t="s">
        <v>66</v>
      </c>
      <c r="G548" s="186" t="s">
        <v>3200</v>
      </c>
      <c r="H548" s="186" t="s">
        <v>676</v>
      </c>
      <c r="I548" s="186" t="s">
        <v>68</v>
      </c>
      <c r="J548" s="197" t="s">
        <v>677</v>
      </c>
      <c r="K548" s="186" t="s">
        <v>5003</v>
      </c>
      <c r="L548" s="190" t="s">
        <v>3835</v>
      </c>
      <c r="M548" s="193" t="s">
        <v>70</v>
      </c>
      <c r="N548" s="188" t="s">
        <v>71</v>
      </c>
      <c r="O548" s="194" t="s">
        <v>87</v>
      </c>
      <c r="P548" s="492">
        <v>31577</v>
      </c>
      <c r="Q548" s="196" t="str">
        <f t="shared" ca="1" si="95"/>
        <v>35 Tahun 8 Bulan</v>
      </c>
      <c r="R548" s="190"/>
      <c r="S548" s="197">
        <v>43556</v>
      </c>
      <c r="T548" s="198" t="str">
        <f t="shared" ca="1" si="96"/>
        <v>2Tahun</v>
      </c>
      <c r="U548" s="199" t="str">
        <f t="shared" ca="1" si="97"/>
        <v>11Bulan</v>
      </c>
      <c r="V548" s="186" t="s">
        <v>73</v>
      </c>
      <c r="W548" s="200" t="s">
        <v>467</v>
      </c>
      <c r="X548" s="217" t="s">
        <v>412</v>
      </c>
      <c r="Y548" s="190" t="s">
        <v>3833</v>
      </c>
      <c r="Z548" s="187" t="s">
        <v>679</v>
      </c>
      <c r="AA548" s="213" t="s">
        <v>680</v>
      </c>
      <c r="AB548" s="202" t="s">
        <v>451</v>
      </c>
      <c r="AC548" s="190" t="s">
        <v>3345</v>
      </c>
      <c r="AD548" s="263"/>
      <c r="AE548" s="262"/>
      <c r="AF548" s="262"/>
      <c r="AG548" s="190" t="s">
        <v>412</v>
      </c>
      <c r="AH548" s="190" t="s">
        <v>412</v>
      </c>
      <c r="AI548" s="190" t="s">
        <v>412</v>
      </c>
      <c r="AJ548" s="190" t="s">
        <v>412</v>
      </c>
      <c r="AK548" s="190" t="s">
        <v>412</v>
      </c>
      <c r="AL548" s="190" t="s">
        <v>412</v>
      </c>
      <c r="AM548" s="214" t="s">
        <v>2999</v>
      </c>
      <c r="AN548" s="191" t="s">
        <v>4565</v>
      </c>
      <c r="AO548" s="186" t="s">
        <v>4580</v>
      </c>
      <c r="AP548" s="193"/>
      <c r="AQ548" s="190" t="s">
        <v>412</v>
      </c>
      <c r="AR548" s="190" t="s">
        <v>412</v>
      </c>
      <c r="AS548" s="190" t="s">
        <v>412</v>
      </c>
      <c r="AT548" s="190" t="s">
        <v>412</v>
      </c>
      <c r="AU548" s="188" t="s">
        <v>2812</v>
      </c>
      <c r="AV548" s="193" t="s">
        <v>412</v>
      </c>
      <c r="AW548" s="513" t="s">
        <v>682</v>
      </c>
      <c r="AX548" s="215" t="s">
        <v>683</v>
      </c>
      <c r="AY548" s="190" t="s">
        <v>412</v>
      </c>
      <c r="AZ548" s="203"/>
      <c r="BA548" s="203"/>
      <c r="BB548" s="203"/>
      <c r="BC548" s="203"/>
      <c r="BD548" s="203"/>
      <c r="BE548" s="203"/>
      <c r="BF548" s="203"/>
      <c r="BG548" s="203"/>
      <c r="BH548" s="203"/>
      <c r="BI548" s="203"/>
      <c r="BJ548" s="203"/>
      <c r="BK548" s="203"/>
      <c r="BL548" s="203"/>
      <c r="BM548" s="203"/>
      <c r="BN548" s="203"/>
      <c r="BO548" s="203"/>
      <c r="BP548" s="203"/>
      <c r="BQ548" s="203"/>
      <c r="BR548" s="203"/>
      <c r="BS548" s="203"/>
      <c r="BT548" s="230" t="s">
        <v>3834</v>
      </c>
      <c r="BU548" s="190" t="s">
        <v>3651</v>
      </c>
      <c r="BV548" s="186">
        <v>12</v>
      </c>
      <c r="BW548" s="186">
        <v>12</v>
      </c>
      <c r="BX548" s="186">
        <f t="shared" si="101"/>
        <v>0</v>
      </c>
      <c r="BY548" s="186">
        <v>12</v>
      </c>
      <c r="BZ548" s="190"/>
      <c r="CA548" s="190"/>
      <c r="CB548" s="190"/>
    </row>
    <row r="549" spans="1:80" ht="13.5" customHeight="1">
      <c r="A549" s="186">
        <f t="shared" si="100"/>
        <v>537</v>
      </c>
      <c r="B549" s="187" t="s">
        <v>62</v>
      </c>
      <c r="C549" s="188" t="s">
        <v>1675</v>
      </c>
      <c r="D549" s="189" t="s">
        <v>1676</v>
      </c>
      <c r="E549" s="190" t="s">
        <v>2714</v>
      </c>
      <c r="F549" s="191" t="s">
        <v>66</v>
      </c>
      <c r="G549" s="186" t="s">
        <v>3200</v>
      </c>
      <c r="H549" s="186" t="s">
        <v>107</v>
      </c>
      <c r="I549" s="186" t="s">
        <v>68</v>
      </c>
      <c r="J549" s="197" t="s">
        <v>109</v>
      </c>
      <c r="K549" s="192" t="s">
        <v>2884</v>
      </c>
      <c r="L549" s="190"/>
      <c r="M549" s="202" t="s">
        <v>85</v>
      </c>
      <c r="N549" s="212" t="s">
        <v>2604</v>
      </c>
      <c r="O549" s="194" t="s">
        <v>72</v>
      </c>
      <c r="P549" s="492">
        <v>33437</v>
      </c>
      <c r="Q549" s="196" t="str">
        <f t="shared" ca="1" si="95"/>
        <v>30 Tahun 7 Bulan</v>
      </c>
      <c r="R549" s="190"/>
      <c r="S549" s="197">
        <v>43563</v>
      </c>
      <c r="T549" s="198" t="str">
        <f t="shared" ca="1" si="96"/>
        <v>2Tahun</v>
      </c>
      <c r="U549" s="199" t="str">
        <f t="shared" ca="1" si="97"/>
        <v>11Bulan</v>
      </c>
      <c r="V549" s="186"/>
      <c r="W549" s="200" t="s">
        <v>111</v>
      </c>
      <c r="X549" s="217" t="s">
        <v>412</v>
      </c>
      <c r="Y549" s="190"/>
      <c r="Z549" s="187" t="s">
        <v>1677</v>
      </c>
      <c r="AA549" s="201" t="s">
        <v>1678</v>
      </c>
      <c r="AB549" s="202" t="s">
        <v>76</v>
      </c>
      <c r="AC549" s="190" t="s">
        <v>412</v>
      </c>
      <c r="AD549" s="190" t="s">
        <v>412</v>
      </c>
      <c r="AE549" s="190" t="s">
        <v>412</v>
      </c>
      <c r="AF549" s="190" t="s">
        <v>412</v>
      </c>
      <c r="AG549" s="190" t="s">
        <v>412</v>
      </c>
      <c r="AH549" s="190" t="s">
        <v>412</v>
      </c>
      <c r="AI549" s="190" t="s">
        <v>412</v>
      </c>
      <c r="AJ549" s="190" t="s">
        <v>412</v>
      </c>
      <c r="AK549" s="190" t="s">
        <v>412</v>
      </c>
      <c r="AL549" s="190" t="s">
        <v>412</v>
      </c>
      <c r="AM549" s="187" t="s">
        <v>3001</v>
      </c>
      <c r="AN549" s="191" t="s">
        <v>1680</v>
      </c>
      <c r="AO549" s="186" t="s">
        <v>1681</v>
      </c>
      <c r="AP549" s="193" t="s">
        <v>1681</v>
      </c>
      <c r="AQ549" s="190"/>
      <c r="AR549" s="190"/>
      <c r="AS549" s="190"/>
      <c r="AT549" s="190"/>
      <c r="AU549" s="188" t="s">
        <v>2791</v>
      </c>
      <c r="AV549" s="193"/>
      <c r="AW549" s="506" t="s">
        <v>1682</v>
      </c>
      <c r="AX549" s="200" t="s">
        <v>1683</v>
      </c>
      <c r="AY549" s="190" t="s">
        <v>412</v>
      </c>
      <c r="AZ549" s="203">
        <v>6077500</v>
      </c>
      <c r="BA549" s="203"/>
      <c r="BB549" s="203"/>
      <c r="BC549" s="203"/>
      <c r="BD549" s="203"/>
      <c r="BE549" s="203"/>
      <c r="BF549" s="203"/>
      <c r="BG549" s="203"/>
      <c r="BH549" s="203"/>
      <c r="BI549" s="203"/>
      <c r="BJ549" s="203"/>
      <c r="BK549" s="203"/>
      <c r="BL549" s="203"/>
      <c r="BM549" s="203"/>
      <c r="BN549" s="203"/>
      <c r="BO549" s="203"/>
      <c r="BP549" s="203"/>
      <c r="BQ549" s="203"/>
      <c r="BR549" s="203"/>
      <c r="BS549" s="203"/>
      <c r="BT549" s="230" t="s">
        <v>1684</v>
      </c>
      <c r="BU549" s="190"/>
      <c r="BV549" s="186">
        <v>13</v>
      </c>
      <c r="BW549" s="186">
        <v>8</v>
      </c>
      <c r="BX549" s="186">
        <f t="shared" si="101"/>
        <v>5</v>
      </c>
      <c r="BY549" s="186">
        <v>12</v>
      </c>
      <c r="BZ549" s="190"/>
      <c r="CA549" s="190"/>
      <c r="CB549" s="190"/>
    </row>
    <row r="550" spans="1:80" ht="13.5" customHeight="1">
      <c r="A550" s="186">
        <f t="shared" si="100"/>
        <v>538</v>
      </c>
      <c r="B550" s="189" t="s">
        <v>62</v>
      </c>
      <c r="C550" s="216" t="s">
        <v>104</v>
      </c>
      <c r="D550" s="189" t="s">
        <v>105</v>
      </c>
      <c r="E550" s="190" t="s">
        <v>106</v>
      </c>
      <c r="F550" s="191" t="s">
        <v>66</v>
      </c>
      <c r="G550" s="186" t="s">
        <v>3200</v>
      </c>
      <c r="H550" s="186" t="s">
        <v>107</v>
      </c>
      <c r="I550" s="191" t="s">
        <v>68</v>
      </c>
      <c r="J550" s="191" t="s">
        <v>109</v>
      </c>
      <c r="K550" s="192" t="s">
        <v>2884</v>
      </c>
      <c r="L550" s="190"/>
      <c r="M550" s="193" t="s">
        <v>70</v>
      </c>
      <c r="N550" s="220" t="s">
        <v>110</v>
      </c>
      <c r="O550" s="194" t="s">
        <v>72</v>
      </c>
      <c r="P550" s="492">
        <v>31280</v>
      </c>
      <c r="Q550" s="196" t="str">
        <f t="shared" ca="1" si="95"/>
        <v>36 Tahun 6 Bulan</v>
      </c>
      <c r="R550" s="206">
        <v>43892</v>
      </c>
      <c r="S550" s="206">
        <v>43892</v>
      </c>
      <c r="T550" s="198" t="str">
        <f t="shared" ca="1" si="96"/>
        <v>2Tahun</v>
      </c>
      <c r="U550" s="199" t="str">
        <f t="shared" ca="1" si="97"/>
        <v>0Bulan</v>
      </c>
      <c r="V550" s="186"/>
      <c r="W550" s="189" t="s">
        <v>111</v>
      </c>
      <c r="X550" s="217" t="s">
        <v>412</v>
      </c>
      <c r="Y550" s="190"/>
      <c r="Z550" s="207" t="s">
        <v>112</v>
      </c>
      <c r="AA550" s="208" t="s">
        <v>113</v>
      </c>
      <c r="AB550" s="191" t="s">
        <v>114</v>
      </c>
      <c r="AC550" s="262"/>
      <c r="AD550" s="262"/>
      <c r="AE550" s="262"/>
      <c r="AF550" s="262"/>
      <c r="AG550" s="190"/>
      <c r="AH550" s="190"/>
      <c r="AI550" s="190" t="s">
        <v>412</v>
      </c>
      <c r="AJ550" s="190" t="s">
        <v>412</v>
      </c>
      <c r="AK550" s="190" t="s">
        <v>412</v>
      </c>
      <c r="AL550" s="190" t="s">
        <v>412</v>
      </c>
      <c r="AM550" s="229" t="s">
        <v>2569</v>
      </c>
      <c r="AN550" s="261"/>
      <c r="AO550" s="244"/>
      <c r="AP550" s="193"/>
      <c r="AQ550" s="190"/>
      <c r="AR550" s="190"/>
      <c r="AS550" s="190"/>
      <c r="AT550" s="190"/>
      <c r="AU550" s="188" t="s">
        <v>116</v>
      </c>
      <c r="AV550" s="193"/>
      <c r="AW550" s="505" t="s">
        <v>117</v>
      </c>
      <c r="AX550" s="200" t="s">
        <v>78</v>
      </c>
      <c r="AY550" s="190" t="s">
        <v>412</v>
      </c>
      <c r="AZ550" s="203"/>
      <c r="BA550" s="203"/>
      <c r="BB550" s="203"/>
      <c r="BC550" s="203"/>
      <c r="BD550" s="203"/>
      <c r="BE550" s="203"/>
      <c r="BF550" s="203"/>
      <c r="BG550" s="203"/>
      <c r="BH550" s="203"/>
      <c r="BI550" s="203"/>
      <c r="BJ550" s="203"/>
      <c r="BK550" s="203"/>
      <c r="BL550" s="203"/>
      <c r="BM550" s="203"/>
      <c r="BN550" s="203"/>
      <c r="BO550" s="203"/>
      <c r="BP550" s="203"/>
      <c r="BQ550" s="203"/>
      <c r="BR550" s="203"/>
      <c r="BS550" s="203"/>
      <c r="BT550" s="191"/>
      <c r="BU550" s="190"/>
      <c r="BV550" s="186">
        <f>12-2</f>
        <v>10</v>
      </c>
      <c r="BW550" s="186">
        <v>0</v>
      </c>
      <c r="BX550" s="186">
        <f t="shared" si="101"/>
        <v>10</v>
      </c>
      <c r="BY550" s="186">
        <v>12</v>
      </c>
      <c r="BZ550" s="190"/>
      <c r="CA550" s="190"/>
      <c r="CB550" s="190"/>
    </row>
    <row r="551" spans="1:80" ht="13.5" customHeight="1">
      <c r="A551" s="186">
        <f t="shared" si="100"/>
        <v>539</v>
      </c>
      <c r="B551" s="187" t="s">
        <v>62</v>
      </c>
      <c r="C551" s="216" t="s">
        <v>322</v>
      </c>
      <c r="D551" s="189" t="s">
        <v>323</v>
      </c>
      <c r="E551" s="190" t="s">
        <v>324</v>
      </c>
      <c r="F551" s="191" t="s">
        <v>66</v>
      </c>
      <c r="G551" s="186" t="s">
        <v>3200</v>
      </c>
      <c r="H551" s="186" t="s">
        <v>325</v>
      </c>
      <c r="I551" s="202" t="s">
        <v>68</v>
      </c>
      <c r="J551" s="192" t="s">
        <v>5004</v>
      </c>
      <c r="K551" s="192" t="s">
        <v>2884</v>
      </c>
      <c r="L551" s="190" t="s">
        <v>412</v>
      </c>
      <c r="M551" s="193" t="s">
        <v>70</v>
      </c>
      <c r="N551" s="188" t="s">
        <v>71</v>
      </c>
      <c r="O551" s="194" t="s">
        <v>326</v>
      </c>
      <c r="P551" s="492">
        <v>30347</v>
      </c>
      <c r="Q551" s="196" t="str">
        <f t="shared" ca="1" si="95"/>
        <v>39 Tahun 1 Bulan</v>
      </c>
      <c r="R551" s="197">
        <v>43984</v>
      </c>
      <c r="S551" s="197">
        <v>43984</v>
      </c>
      <c r="T551" s="198" t="str">
        <f t="shared" ca="1" si="96"/>
        <v>1Tahun</v>
      </c>
      <c r="U551" s="199" t="str">
        <f t="shared" ca="1" si="97"/>
        <v>9Bulan</v>
      </c>
      <c r="V551" s="186" t="s">
        <v>73</v>
      </c>
      <c r="W551" s="200" t="s">
        <v>88</v>
      </c>
      <c r="X551" s="217" t="s">
        <v>412</v>
      </c>
      <c r="Y551" s="190" t="s">
        <v>3884</v>
      </c>
      <c r="Z551" s="187" t="s">
        <v>327</v>
      </c>
      <c r="AA551" s="201" t="s">
        <v>328</v>
      </c>
      <c r="AB551" s="202" t="s">
        <v>76</v>
      </c>
      <c r="AC551" s="190" t="s">
        <v>3885</v>
      </c>
      <c r="AD551" s="219">
        <v>31825</v>
      </c>
      <c r="AE551" s="190" t="s">
        <v>3886</v>
      </c>
      <c r="AF551" s="219">
        <v>41429</v>
      </c>
      <c r="AG551" s="262"/>
      <c r="AH551" s="262"/>
      <c r="AI551" s="190" t="s">
        <v>412</v>
      </c>
      <c r="AJ551" s="190" t="s">
        <v>412</v>
      </c>
      <c r="AK551" s="190" t="s">
        <v>412</v>
      </c>
      <c r="AL551" s="190" t="s">
        <v>412</v>
      </c>
      <c r="AM551" s="187" t="s">
        <v>4559</v>
      </c>
      <c r="AN551" s="191" t="s">
        <v>3887</v>
      </c>
      <c r="AO551" s="193" t="s">
        <v>3888</v>
      </c>
      <c r="AP551" s="193" t="s">
        <v>3889</v>
      </c>
      <c r="AQ551" s="190"/>
      <c r="AR551" s="190"/>
      <c r="AS551" s="190"/>
      <c r="AT551" s="190"/>
      <c r="AU551" s="188" t="s">
        <v>2797</v>
      </c>
      <c r="AV551" s="193"/>
      <c r="AW551" s="506" t="s">
        <v>330</v>
      </c>
      <c r="AX551" s="200" t="s">
        <v>331</v>
      </c>
      <c r="AY551" s="190" t="s">
        <v>412</v>
      </c>
      <c r="AZ551" s="203">
        <v>4500000</v>
      </c>
      <c r="BA551" s="203"/>
      <c r="BB551" s="203">
        <v>250000</v>
      </c>
      <c r="BC551" s="203"/>
      <c r="BD551" s="203"/>
      <c r="BE551" s="203"/>
      <c r="BF551" s="203"/>
      <c r="BG551" s="203"/>
      <c r="BH551" s="203"/>
      <c r="BI551" s="203"/>
      <c r="BJ551" s="203"/>
      <c r="BK551" s="203"/>
      <c r="BL551" s="203"/>
      <c r="BM551" s="203"/>
      <c r="BN551" s="203"/>
      <c r="BO551" s="203"/>
      <c r="BP551" s="203"/>
      <c r="BQ551" s="203"/>
      <c r="BR551" s="203">
        <v>500000</v>
      </c>
      <c r="BS551" s="203"/>
      <c r="BT551" s="230" t="s">
        <v>3890</v>
      </c>
      <c r="BU551" s="190"/>
      <c r="BV551" s="186">
        <f>12-5</f>
        <v>7</v>
      </c>
      <c r="BW551" s="186">
        <v>4</v>
      </c>
      <c r="BX551" s="186">
        <f t="shared" si="101"/>
        <v>3</v>
      </c>
      <c r="BY551" s="186">
        <v>12</v>
      </c>
      <c r="BZ551" s="190"/>
      <c r="CA551" s="190"/>
      <c r="CB551" s="190"/>
    </row>
    <row r="552" spans="1:80" ht="13.5" customHeight="1">
      <c r="A552" s="186">
        <f t="shared" si="100"/>
        <v>540</v>
      </c>
      <c r="B552" s="189" t="s">
        <v>62</v>
      </c>
      <c r="C552" s="144" t="s">
        <v>213</v>
      </c>
      <c r="D552" s="189" t="s">
        <v>3603</v>
      </c>
      <c r="E552" s="190" t="s">
        <v>215</v>
      </c>
      <c r="F552" s="191" t="s">
        <v>66</v>
      </c>
      <c r="G552" s="186" t="s">
        <v>3200</v>
      </c>
      <c r="H552" s="186" t="s">
        <v>67</v>
      </c>
      <c r="I552" s="202" t="s">
        <v>68</v>
      </c>
      <c r="J552" s="191" t="s">
        <v>67</v>
      </c>
      <c r="K552" s="191" t="s">
        <v>1212</v>
      </c>
      <c r="L552" s="190" t="s">
        <v>412</v>
      </c>
      <c r="M552" s="193" t="s">
        <v>70</v>
      </c>
      <c r="N552" s="212" t="s">
        <v>2604</v>
      </c>
      <c r="O552" s="194" t="s">
        <v>3454</v>
      </c>
      <c r="P552" s="492">
        <v>33414</v>
      </c>
      <c r="Q552" s="196" t="str">
        <f t="shared" ca="1" si="95"/>
        <v>30 Tahun 8 Bulan</v>
      </c>
      <c r="R552" s="190"/>
      <c r="S552" s="206">
        <v>44097</v>
      </c>
      <c r="T552" s="198" t="str">
        <f t="shared" ca="1" si="96"/>
        <v>1Tahun</v>
      </c>
      <c r="U552" s="199" t="str">
        <f t="shared" ca="1" si="97"/>
        <v>5Bulan</v>
      </c>
      <c r="V552" s="186" t="s">
        <v>73</v>
      </c>
      <c r="W552" s="189" t="s">
        <v>88</v>
      </c>
      <c r="X552" s="217" t="s">
        <v>412</v>
      </c>
      <c r="Y552" s="190"/>
      <c r="Z552" s="229" t="s">
        <v>2420</v>
      </c>
      <c r="AA552" s="208" t="s">
        <v>216</v>
      </c>
      <c r="AB552" s="191" t="s">
        <v>76</v>
      </c>
      <c r="AC552" s="190" t="s">
        <v>412</v>
      </c>
      <c r="AD552" s="190" t="s">
        <v>412</v>
      </c>
      <c r="AE552" s="190" t="s">
        <v>412</v>
      </c>
      <c r="AF552" s="190" t="s">
        <v>412</v>
      </c>
      <c r="AG552" s="190" t="s">
        <v>412</v>
      </c>
      <c r="AH552" s="190" t="s">
        <v>412</v>
      </c>
      <c r="AI552" s="190" t="s">
        <v>412</v>
      </c>
      <c r="AJ552" s="190" t="s">
        <v>412</v>
      </c>
      <c r="AK552" s="190" t="s">
        <v>412</v>
      </c>
      <c r="AL552" s="190" t="s">
        <v>412</v>
      </c>
      <c r="AM552" s="229" t="s">
        <v>2570</v>
      </c>
      <c r="AN552" s="191" t="s">
        <v>3455</v>
      </c>
      <c r="AO552" s="244"/>
      <c r="AP552" s="193"/>
      <c r="AQ552" s="190" t="s">
        <v>412</v>
      </c>
      <c r="AR552" s="190" t="s">
        <v>412</v>
      </c>
      <c r="AS552" s="190" t="s">
        <v>412</v>
      </c>
      <c r="AT552" s="190" t="s">
        <v>412</v>
      </c>
      <c r="AU552" s="188" t="s">
        <v>3604</v>
      </c>
      <c r="AV552" s="193">
        <v>0</v>
      </c>
      <c r="AW552" s="506" t="s">
        <v>2402</v>
      </c>
      <c r="AX552" s="200" t="s">
        <v>78</v>
      </c>
      <c r="AY552" s="190" t="s">
        <v>412</v>
      </c>
      <c r="AZ552" s="203">
        <v>3412500</v>
      </c>
      <c r="BA552" s="203">
        <v>390000</v>
      </c>
      <c r="BB552" s="203"/>
      <c r="BC552" s="203"/>
      <c r="BD552" s="203"/>
      <c r="BE552" s="203"/>
      <c r="BF552" s="203"/>
      <c r="BG552" s="203"/>
      <c r="BH552" s="203"/>
      <c r="BI552" s="203"/>
      <c r="BJ552" s="203"/>
      <c r="BK552" s="203"/>
      <c r="BL552" s="203"/>
      <c r="BM552" s="203"/>
      <c r="BN552" s="203"/>
      <c r="BO552" s="203"/>
      <c r="BP552" s="203"/>
      <c r="BQ552" s="203"/>
      <c r="BR552" s="203"/>
      <c r="BS552" s="203"/>
      <c r="BT552" s="191"/>
      <c r="BU552" s="190" t="s">
        <v>4888</v>
      </c>
      <c r="BV552" s="186">
        <f>12-8</f>
        <v>4</v>
      </c>
      <c r="BW552" s="186">
        <v>0</v>
      </c>
      <c r="BX552" s="186">
        <f t="shared" si="101"/>
        <v>4</v>
      </c>
      <c r="BY552" s="186">
        <v>12</v>
      </c>
      <c r="BZ552" s="190"/>
      <c r="CA552" s="190"/>
      <c r="CB552" s="190"/>
    </row>
    <row r="553" spans="1:80" ht="13.5" customHeight="1">
      <c r="A553" s="186">
        <f t="shared" si="100"/>
        <v>541</v>
      </c>
      <c r="B553" s="189" t="s">
        <v>62</v>
      </c>
      <c r="C553" s="216" t="s">
        <v>63</v>
      </c>
      <c r="D553" s="189" t="s">
        <v>64</v>
      </c>
      <c r="E553" s="190" t="s">
        <v>65</v>
      </c>
      <c r="F553" s="191" t="s">
        <v>66</v>
      </c>
      <c r="G553" s="186" t="s">
        <v>3200</v>
      </c>
      <c r="H553" s="186" t="s">
        <v>67</v>
      </c>
      <c r="I553" s="191" t="s">
        <v>68</v>
      </c>
      <c r="J553" s="191" t="s">
        <v>69</v>
      </c>
      <c r="K553" s="191" t="s">
        <v>1212</v>
      </c>
      <c r="L553" s="190"/>
      <c r="M553" s="193" t="s">
        <v>70</v>
      </c>
      <c r="N553" s="232" t="s">
        <v>71</v>
      </c>
      <c r="O553" s="194" t="s">
        <v>72</v>
      </c>
      <c r="P553" s="492">
        <v>31851</v>
      </c>
      <c r="Q553" s="196" t="str">
        <f t="shared" ca="1" si="95"/>
        <v>34 Tahun 11 Bulan</v>
      </c>
      <c r="R553" s="190"/>
      <c r="S553" s="206">
        <v>43689</v>
      </c>
      <c r="T553" s="198" t="str">
        <f t="shared" ca="1" si="96"/>
        <v>2Tahun</v>
      </c>
      <c r="U553" s="199" t="str">
        <f t="shared" ca="1" si="97"/>
        <v>7Bulan</v>
      </c>
      <c r="V553" s="186" t="s">
        <v>73</v>
      </c>
      <c r="W553" s="189"/>
      <c r="X553" s="217" t="s">
        <v>412</v>
      </c>
      <c r="Y553" s="190"/>
      <c r="Z553" s="190" t="s">
        <v>74</v>
      </c>
      <c r="AA553" s="208" t="s">
        <v>75</v>
      </c>
      <c r="AB553" s="191" t="s">
        <v>76</v>
      </c>
      <c r="AC553" s="262"/>
      <c r="AD553" s="262"/>
      <c r="AE553" s="262"/>
      <c r="AF553" s="262"/>
      <c r="AG553" s="262"/>
      <c r="AH553" s="262"/>
      <c r="AI553" s="190" t="s">
        <v>412</v>
      </c>
      <c r="AJ553" s="190" t="s">
        <v>412</v>
      </c>
      <c r="AK553" s="190" t="s">
        <v>412</v>
      </c>
      <c r="AL553" s="190" t="s">
        <v>412</v>
      </c>
      <c r="AM553" s="229" t="s">
        <v>2573</v>
      </c>
      <c r="AN553" s="261"/>
      <c r="AO553" s="244"/>
      <c r="AP553" s="223"/>
      <c r="AQ553" s="190"/>
      <c r="AR553" s="190"/>
      <c r="AS553" s="190"/>
      <c r="AT553" s="190"/>
      <c r="AU553" s="188" t="s">
        <v>3602</v>
      </c>
      <c r="AV553" s="223"/>
      <c r="AW553" s="234" t="s">
        <v>77</v>
      </c>
      <c r="AX553" s="200" t="s">
        <v>78</v>
      </c>
      <c r="AY553" s="190" t="s">
        <v>412</v>
      </c>
      <c r="AZ553" s="203">
        <v>2428890</v>
      </c>
      <c r="BA553" s="203">
        <v>1300000</v>
      </c>
      <c r="BB553" s="203"/>
      <c r="BC553" s="203"/>
      <c r="BD553" s="203"/>
      <c r="BE553" s="203"/>
      <c r="BF553" s="203"/>
      <c r="BG553" s="203"/>
      <c r="BH553" s="203"/>
      <c r="BI553" s="203"/>
      <c r="BJ553" s="203"/>
      <c r="BK553" s="203"/>
      <c r="BL553" s="203"/>
      <c r="BM553" s="203"/>
      <c r="BN553" s="203"/>
      <c r="BO553" s="203"/>
      <c r="BP553" s="203"/>
      <c r="BQ553" s="203"/>
      <c r="BR553" s="203">
        <v>100000</v>
      </c>
      <c r="BS553" s="203"/>
      <c r="BT553" s="191"/>
      <c r="BU553" s="190"/>
      <c r="BV553" s="186">
        <v>12</v>
      </c>
      <c r="BW553" s="186">
        <v>4</v>
      </c>
      <c r="BX553" s="186">
        <f t="shared" si="101"/>
        <v>8</v>
      </c>
      <c r="BY553" s="186">
        <v>12</v>
      </c>
      <c r="BZ553" s="190"/>
      <c r="CA553" s="190"/>
      <c r="CB553" s="190"/>
    </row>
    <row r="554" spans="1:80" ht="13.5" customHeight="1">
      <c r="A554" s="186">
        <f t="shared" si="100"/>
        <v>542</v>
      </c>
      <c r="B554" s="187" t="s">
        <v>62</v>
      </c>
      <c r="C554" s="216" t="s">
        <v>1629</v>
      </c>
      <c r="D554" s="189" t="s">
        <v>1630</v>
      </c>
      <c r="E554" s="190" t="s">
        <v>2761</v>
      </c>
      <c r="F554" s="191" t="s">
        <v>66</v>
      </c>
      <c r="G554" s="186" t="s">
        <v>3200</v>
      </c>
      <c r="H554" s="186" t="s">
        <v>1631</v>
      </c>
      <c r="I554" s="186" t="s">
        <v>68</v>
      </c>
      <c r="J554" s="192" t="s">
        <v>1632</v>
      </c>
      <c r="K554" s="191" t="s">
        <v>1212</v>
      </c>
      <c r="L554" s="190"/>
      <c r="M554" s="202" t="s">
        <v>70</v>
      </c>
      <c r="N554" s="212" t="s">
        <v>2604</v>
      </c>
      <c r="O554" s="194" t="s">
        <v>708</v>
      </c>
      <c r="P554" s="492">
        <v>35771</v>
      </c>
      <c r="Q554" s="196" t="str">
        <f t="shared" ca="1" si="95"/>
        <v>24 Tahun 3 Bulan</v>
      </c>
      <c r="R554" s="190"/>
      <c r="S554" s="197">
        <v>43740</v>
      </c>
      <c r="T554" s="198" t="str">
        <f t="shared" ca="1" si="96"/>
        <v>2Tahun</v>
      </c>
      <c r="U554" s="199" t="str">
        <f t="shared" ca="1" si="97"/>
        <v>5Bulan</v>
      </c>
      <c r="V554" s="186" t="s">
        <v>73</v>
      </c>
      <c r="W554" s="200" t="s">
        <v>1391</v>
      </c>
      <c r="X554" s="217" t="s">
        <v>412</v>
      </c>
      <c r="Y554" s="190"/>
      <c r="Z554" s="187" t="s">
        <v>1633</v>
      </c>
      <c r="AA554" s="201" t="s">
        <v>1634</v>
      </c>
      <c r="AB554" s="202" t="s">
        <v>76</v>
      </c>
      <c r="AC554" s="190" t="s">
        <v>412</v>
      </c>
      <c r="AD554" s="190" t="s">
        <v>412</v>
      </c>
      <c r="AE554" s="190" t="s">
        <v>412</v>
      </c>
      <c r="AF554" s="190" t="s">
        <v>412</v>
      </c>
      <c r="AG554" s="190" t="s">
        <v>412</v>
      </c>
      <c r="AH554" s="190" t="s">
        <v>412</v>
      </c>
      <c r="AI554" s="190" t="s">
        <v>412</v>
      </c>
      <c r="AJ554" s="190" t="s">
        <v>412</v>
      </c>
      <c r="AK554" s="190" t="s">
        <v>412</v>
      </c>
      <c r="AL554" s="190" t="s">
        <v>412</v>
      </c>
      <c r="AM554" s="187" t="s">
        <v>4562</v>
      </c>
      <c r="AN554" s="389" t="s">
        <v>1604</v>
      </c>
      <c r="AO554" s="186" t="s">
        <v>4578</v>
      </c>
      <c r="AP554" s="193"/>
      <c r="AQ554" s="190"/>
      <c r="AR554" s="190"/>
      <c r="AS554" s="190"/>
      <c r="AT554" s="190"/>
      <c r="AU554" s="188" t="s">
        <v>2792</v>
      </c>
      <c r="AV554" s="193"/>
      <c r="AW554" s="506" t="s">
        <v>1635</v>
      </c>
      <c r="AX554" s="200" t="s">
        <v>78</v>
      </c>
      <c r="AY554" s="190" t="s">
        <v>412</v>
      </c>
      <c r="AZ554" s="203">
        <v>3850000</v>
      </c>
      <c r="BA554" s="203"/>
      <c r="BB554" s="203"/>
      <c r="BC554" s="203"/>
      <c r="BD554" s="203"/>
      <c r="BE554" s="203"/>
      <c r="BF554" s="203"/>
      <c r="BG554" s="203"/>
      <c r="BH554" s="203"/>
      <c r="BI554" s="203"/>
      <c r="BJ554" s="203"/>
      <c r="BK554" s="203"/>
      <c r="BL554" s="203"/>
      <c r="BM554" s="203"/>
      <c r="BN554" s="203"/>
      <c r="BO554" s="203"/>
      <c r="BP554" s="203"/>
      <c r="BQ554" s="203"/>
      <c r="BR554" s="203"/>
      <c r="BS554" s="203"/>
      <c r="BT554" s="202"/>
      <c r="BU554" s="190" t="s">
        <v>4422</v>
      </c>
      <c r="BV554" s="186">
        <v>12</v>
      </c>
      <c r="BW554" s="186">
        <v>11</v>
      </c>
      <c r="BX554" s="186">
        <f t="shared" si="101"/>
        <v>1</v>
      </c>
      <c r="BY554" s="186">
        <v>12</v>
      </c>
      <c r="BZ554" s="190"/>
      <c r="CA554" s="190"/>
      <c r="CB554" s="190"/>
    </row>
    <row r="555" spans="1:80" ht="13.5" customHeight="1">
      <c r="A555" s="186">
        <f t="shared" si="100"/>
        <v>543</v>
      </c>
      <c r="B555" s="189" t="s">
        <v>62</v>
      </c>
      <c r="C555" s="144" t="s">
        <v>1169</v>
      </c>
      <c r="D555" s="189" t="s">
        <v>1170</v>
      </c>
      <c r="E555" s="190" t="s">
        <v>2768</v>
      </c>
      <c r="F555" s="191" t="s">
        <v>66</v>
      </c>
      <c r="G555" s="186" t="s">
        <v>3200</v>
      </c>
      <c r="H555" s="186" t="s">
        <v>1171</v>
      </c>
      <c r="I555" s="186" t="s">
        <v>68</v>
      </c>
      <c r="J555" s="191" t="s">
        <v>1171</v>
      </c>
      <c r="K555" s="191" t="s">
        <v>1212</v>
      </c>
      <c r="L555" s="190"/>
      <c r="M555" s="202" t="s">
        <v>70</v>
      </c>
      <c r="N555" s="212" t="s">
        <v>2604</v>
      </c>
      <c r="O555" s="194" t="s">
        <v>167</v>
      </c>
      <c r="P555" s="492">
        <v>37295</v>
      </c>
      <c r="Q555" s="196" t="str">
        <f t="shared" ca="1" si="95"/>
        <v>20 Tahun 1 Bulan</v>
      </c>
      <c r="R555" s="190"/>
      <c r="S555" s="206">
        <v>44054</v>
      </c>
      <c r="T555" s="198" t="str">
        <f t="shared" ca="1" si="96"/>
        <v>1Tahun</v>
      </c>
      <c r="U555" s="199" t="str">
        <f t="shared" ca="1" si="97"/>
        <v>7Bulan</v>
      </c>
      <c r="V555" s="186" t="s">
        <v>73</v>
      </c>
      <c r="W555" s="189" t="s">
        <v>88</v>
      </c>
      <c r="X555" s="217" t="s">
        <v>412</v>
      </c>
      <c r="Y555" s="190"/>
      <c r="Z555" s="207" t="s">
        <v>126</v>
      </c>
      <c r="AA555" s="208" t="s">
        <v>1172</v>
      </c>
      <c r="AB555" s="191" t="s">
        <v>76</v>
      </c>
      <c r="AC555" s="190" t="s">
        <v>412</v>
      </c>
      <c r="AD555" s="190" t="s">
        <v>412</v>
      </c>
      <c r="AE555" s="190" t="s">
        <v>412</v>
      </c>
      <c r="AF555" s="190" t="s">
        <v>412</v>
      </c>
      <c r="AG555" s="190" t="s">
        <v>412</v>
      </c>
      <c r="AH555" s="190" t="s">
        <v>412</v>
      </c>
      <c r="AI555" s="190" t="s">
        <v>412</v>
      </c>
      <c r="AJ555" s="190" t="s">
        <v>412</v>
      </c>
      <c r="AK555" s="190" t="s">
        <v>412</v>
      </c>
      <c r="AL555" s="190" t="s">
        <v>412</v>
      </c>
      <c r="AM555" s="241"/>
      <c r="AN555" s="261"/>
      <c r="AO555" s="244"/>
      <c r="AP555" s="193"/>
      <c r="AQ555" s="190"/>
      <c r="AR555" s="190"/>
      <c r="AS555" s="190"/>
      <c r="AT555" s="190"/>
      <c r="AU555" s="188" t="s">
        <v>3605</v>
      </c>
      <c r="AV555" s="193"/>
      <c r="AW555" s="505" t="s">
        <v>1173</v>
      </c>
      <c r="AX555" s="200" t="s">
        <v>78</v>
      </c>
      <c r="AY555" s="190" t="s">
        <v>412</v>
      </c>
      <c r="AZ555" s="203">
        <v>1610000</v>
      </c>
      <c r="BA555" s="203">
        <v>390000</v>
      </c>
      <c r="BB555" s="203">
        <v>500000</v>
      </c>
      <c r="BC555" s="203"/>
      <c r="BD555" s="203"/>
      <c r="BE555" s="203"/>
      <c r="BF555" s="203"/>
      <c r="BG555" s="203"/>
      <c r="BH555" s="203"/>
      <c r="BI555" s="203"/>
      <c r="BJ555" s="203"/>
      <c r="BK555" s="203"/>
      <c r="BL555" s="203"/>
      <c r="BM555" s="203"/>
      <c r="BN555" s="203"/>
      <c r="BO555" s="203"/>
      <c r="BP555" s="203"/>
      <c r="BQ555" s="203"/>
      <c r="BR555" s="203"/>
      <c r="BS555" s="203"/>
      <c r="BT555" s="191"/>
      <c r="BU555" s="190"/>
      <c r="BV555" s="186">
        <f>12-7</f>
        <v>5</v>
      </c>
      <c r="BW555" s="186">
        <v>0</v>
      </c>
      <c r="BX555" s="186">
        <f t="shared" si="101"/>
        <v>5</v>
      </c>
      <c r="BY555" s="186">
        <v>12</v>
      </c>
      <c r="BZ555" s="190"/>
      <c r="CA555" s="190"/>
      <c r="CB555" s="190"/>
    </row>
    <row r="556" spans="1:80" ht="13.5" customHeight="1">
      <c r="A556" s="186">
        <f t="shared" si="100"/>
        <v>544</v>
      </c>
      <c r="B556" s="217" t="s">
        <v>62</v>
      </c>
      <c r="C556" s="144" t="s">
        <v>1952</v>
      </c>
      <c r="D556" s="189" t="s">
        <v>1953</v>
      </c>
      <c r="E556" s="190" t="s">
        <v>2693</v>
      </c>
      <c r="F556" s="186" t="s">
        <v>66</v>
      </c>
      <c r="G556" s="186" t="s">
        <v>3200</v>
      </c>
      <c r="H556" s="186" t="s">
        <v>67</v>
      </c>
      <c r="I556" s="186" t="s">
        <v>68</v>
      </c>
      <c r="J556" s="186" t="s">
        <v>440</v>
      </c>
      <c r="K556" s="191" t="s">
        <v>3452</v>
      </c>
      <c r="L556" s="190"/>
      <c r="M556" s="202" t="s">
        <v>70</v>
      </c>
      <c r="N556" s="212" t="s">
        <v>2604</v>
      </c>
      <c r="O556" s="193"/>
      <c r="P556" s="491"/>
      <c r="Q556" s="196" t="str">
        <f t="shared" ca="1" si="95"/>
        <v>122 Tahun 2 Bulan</v>
      </c>
      <c r="R556" s="236">
        <v>44337</v>
      </c>
      <c r="S556" s="236">
        <v>44337</v>
      </c>
      <c r="T556" s="198" t="str">
        <f t="shared" ca="1" si="96"/>
        <v>0Tahun</v>
      </c>
      <c r="U556" s="199" t="str">
        <f t="shared" ca="1" si="97"/>
        <v>9Bulan</v>
      </c>
      <c r="V556" s="186" t="s">
        <v>3452</v>
      </c>
      <c r="W556" s="209"/>
      <c r="X556" s="217" t="s">
        <v>412</v>
      </c>
      <c r="Y556" s="190"/>
      <c r="Z556" s="190" t="s">
        <v>1954</v>
      </c>
      <c r="AA556" s="201" t="s">
        <v>3305</v>
      </c>
      <c r="AB556" s="191" t="s">
        <v>76</v>
      </c>
      <c r="AC556" s="262"/>
      <c r="AD556" s="262"/>
      <c r="AE556" s="190" t="s">
        <v>412</v>
      </c>
      <c r="AF556" s="190" t="s">
        <v>412</v>
      </c>
      <c r="AG556" s="190" t="s">
        <v>412</v>
      </c>
      <c r="AH556" s="190" t="s">
        <v>412</v>
      </c>
      <c r="AI556" s="190" t="s">
        <v>412</v>
      </c>
      <c r="AJ556" s="190" t="s">
        <v>412</v>
      </c>
      <c r="AK556" s="190" t="s">
        <v>412</v>
      </c>
      <c r="AL556" s="190" t="s">
        <v>412</v>
      </c>
      <c r="AM556" s="229" t="s">
        <v>2572</v>
      </c>
      <c r="AN556" s="261"/>
      <c r="AO556" s="244"/>
      <c r="AP556" s="223"/>
      <c r="AQ556" s="190"/>
      <c r="AR556" s="190"/>
      <c r="AS556" s="190"/>
      <c r="AT556" s="190"/>
      <c r="AU556" s="237"/>
      <c r="AV556" s="223"/>
      <c r="AW556" s="509" t="s">
        <v>1955</v>
      </c>
      <c r="AX556" s="237"/>
      <c r="AY556" s="190" t="s">
        <v>412</v>
      </c>
      <c r="AZ556" s="203">
        <v>125000</v>
      </c>
      <c r="BA556" s="203"/>
      <c r="BB556" s="203"/>
      <c r="BC556" s="203"/>
      <c r="BD556" s="203"/>
      <c r="BE556" s="203"/>
      <c r="BF556" s="203"/>
      <c r="BG556" s="203"/>
      <c r="BH556" s="203"/>
      <c r="BI556" s="203"/>
      <c r="BJ556" s="203"/>
      <c r="BK556" s="203"/>
      <c r="BL556" s="203"/>
      <c r="BM556" s="203"/>
      <c r="BN556" s="203"/>
      <c r="BO556" s="203"/>
      <c r="BP556" s="203"/>
      <c r="BQ556" s="203"/>
      <c r="BR556" s="203"/>
      <c r="BS556" s="203"/>
      <c r="BT556" s="186"/>
      <c r="BU556" s="190"/>
      <c r="BV556" s="186">
        <v>0</v>
      </c>
      <c r="BW556" s="186">
        <v>0</v>
      </c>
      <c r="BX556" s="186">
        <f t="shared" si="101"/>
        <v>0</v>
      </c>
      <c r="BY556" s="186">
        <v>0</v>
      </c>
      <c r="BZ556" s="190"/>
      <c r="CA556" s="190"/>
      <c r="CB556" s="190"/>
    </row>
    <row r="557" spans="1:80" ht="13.5" customHeight="1">
      <c r="A557" s="186">
        <f t="shared" si="100"/>
        <v>545</v>
      </c>
      <c r="B557" s="217" t="s">
        <v>62</v>
      </c>
      <c r="C557" s="228" t="s">
        <v>4411</v>
      </c>
      <c r="D557" s="189" t="s">
        <v>4412</v>
      </c>
      <c r="E557" s="190" t="s">
        <v>2752</v>
      </c>
      <c r="F557" s="186" t="s">
        <v>66</v>
      </c>
      <c r="G557" s="186" t="s">
        <v>3200</v>
      </c>
      <c r="H557" s="186" t="s">
        <v>67</v>
      </c>
      <c r="I557" s="186" t="s">
        <v>68</v>
      </c>
      <c r="J557" s="186" t="s">
        <v>440</v>
      </c>
      <c r="K557" s="191" t="s">
        <v>3452</v>
      </c>
      <c r="L557" s="190" t="s">
        <v>412</v>
      </c>
      <c r="M557" s="202" t="s">
        <v>70</v>
      </c>
      <c r="N557" s="212" t="s">
        <v>2604</v>
      </c>
      <c r="O557" s="193" t="s">
        <v>87</v>
      </c>
      <c r="P557" s="491">
        <v>36312</v>
      </c>
      <c r="Q557" s="196" t="str">
        <f t="shared" ca="1" si="95"/>
        <v>22 Tahun 9 Bulan</v>
      </c>
      <c r="R557" s="236">
        <v>44524</v>
      </c>
      <c r="S557" s="236">
        <v>44524</v>
      </c>
      <c r="T557" s="198" t="str">
        <f t="shared" ca="1" si="96"/>
        <v>0Tahun</v>
      </c>
      <c r="U557" s="199" t="str">
        <f t="shared" ca="1" si="97"/>
        <v>3Bulan</v>
      </c>
      <c r="V557" s="186" t="s">
        <v>3452</v>
      </c>
      <c r="W557" s="209" t="s">
        <v>1962</v>
      </c>
      <c r="X557" s="217" t="s">
        <v>412</v>
      </c>
      <c r="Y557" s="190" t="s">
        <v>4413</v>
      </c>
      <c r="Z557" s="190" t="s">
        <v>4414</v>
      </c>
      <c r="AA557" s="201" t="s">
        <v>4415</v>
      </c>
      <c r="AB557" s="191" t="s">
        <v>76</v>
      </c>
      <c r="AC557" s="190" t="s">
        <v>412</v>
      </c>
      <c r="AD557" s="190" t="s">
        <v>412</v>
      </c>
      <c r="AE557" s="190" t="s">
        <v>412</v>
      </c>
      <c r="AF557" s="190" t="s">
        <v>412</v>
      </c>
      <c r="AG557" s="190" t="s">
        <v>412</v>
      </c>
      <c r="AH557" s="190" t="s">
        <v>412</v>
      </c>
      <c r="AI557" s="190" t="s">
        <v>412</v>
      </c>
      <c r="AJ557" s="190" t="s">
        <v>412</v>
      </c>
      <c r="AK557" s="190" t="s">
        <v>412</v>
      </c>
      <c r="AL557" s="190" t="s">
        <v>412</v>
      </c>
      <c r="AM557" s="229" t="s">
        <v>4416</v>
      </c>
      <c r="AN557" s="191" t="s">
        <v>4417</v>
      </c>
      <c r="AO557" s="193" t="s">
        <v>4418</v>
      </c>
      <c r="AP557" s="190" t="s">
        <v>4414</v>
      </c>
      <c r="AQ557" s="190" t="s">
        <v>412</v>
      </c>
      <c r="AR557" s="190" t="s">
        <v>412</v>
      </c>
      <c r="AS557" s="190" t="s">
        <v>412</v>
      </c>
      <c r="AT557" s="190" t="s">
        <v>412</v>
      </c>
      <c r="AU557" s="237"/>
      <c r="AV557" s="223"/>
      <c r="AW557" s="509" t="s">
        <v>4419</v>
      </c>
      <c r="AX557" s="223" t="s">
        <v>4420</v>
      </c>
      <c r="AY557" s="190" t="s">
        <v>412</v>
      </c>
      <c r="AZ557" s="203">
        <v>125000</v>
      </c>
      <c r="BA557" s="203"/>
      <c r="BB557" s="203"/>
      <c r="BC557" s="203"/>
      <c r="BD557" s="203"/>
      <c r="BE557" s="203"/>
      <c r="BF557" s="203"/>
      <c r="BG557" s="203"/>
      <c r="BH557" s="203"/>
      <c r="BI557" s="203"/>
      <c r="BJ557" s="203"/>
      <c r="BK557" s="203"/>
      <c r="BL557" s="203"/>
      <c r="BM557" s="203"/>
      <c r="BN557" s="203"/>
      <c r="BO557" s="203"/>
      <c r="BP557" s="203"/>
      <c r="BQ557" s="203"/>
      <c r="BR557" s="203"/>
      <c r="BS557" s="203"/>
      <c r="BT557" s="227" t="s">
        <v>4421</v>
      </c>
      <c r="BU557" s="190"/>
      <c r="BV557" s="186">
        <v>0</v>
      </c>
      <c r="BW557" s="186">
        <v>0</v>
      </c>
      <c r="BX557" s="186">
        <f t="shared" si="101"/>
        <v>0</v>
      </c>
      <c r="BY557" s="186">
        <v>0</v>
      </c>
      <c r="BZ557" s="190"/>
      <c r="CA557" s="190"/>
      <c r="CB557" s="190"/>
    </row>
    <row r="558" spans="1:80" ht="13.5" customHeight="1">
      <c r="A558" s="186">
        <f t="shared" si="100"/>
        <v>546</v>
      </c>
      <c r="B558" s="217" t="s">
        <v>62</v>
      </c>
      <c r="C558" s="228" t="s">
        <v>4528</v>
      </c>
      <c r="D558" s="189" t="s">
        <v>4529</v>
      </c>
      <c r="E558" s="190" t="s">
        <v>4530</v>
      </c>
      <c r="F558" s="186" t="s">
        <v>66</v>
      </c>
      <c r="G558" s="186" t="s">
        <v>3200</v>
      </c>
      <c r="H558" s="186" t="s">
        <v>67</v>
      </c>
      <c r="I558" s="186" t="s">
        <v>68</v>
      </c>
      <c r="J558" s="186" t="s">
        <v>67</v>
      </c>
      <c r="K558" s="191" t="s">
        <v>1212</v>
      </c>
      <c r="L558" s="190" t="s">
        <v>412</v>
      </c>
      <c r="M558" s="202" t="s">
        <v>70</v>
      </c>
      <c r="N558" s="212" t="s">
        <v>110</v>
      </c>
      <c r="O558" s="193" t="s">
        <v>72</v>
      </c>
      <c r="P558" s="491">
        <v>29147</v>
      </c>
      <c r="Q558" s="196" t="str">
        <f t="shared" ca="1" si="95"/>
        <v>42 Tahun 4 Bulan</v>
      </c>
      <c r="R558" s="236"/>
      <c r="S558" s="236">
        <v>44529</v>
      </c>
      <c r="T558" s="198" t="str">
        <f t="shared" ca="1" si="96"/>
        <v>0Tahun</v>
      </c>
      <c r="U558" s="199" t="str">
        <f t="shared" ca="1" si="97"/>
        <v>3Bulan</v>
      </c>
      <c r="V558" s="186" t="s">
        <v>73</v>
      </c>
      <c r="W558" s="209" t="s">
        <v>1962</v>
      </c>
      <c r="X558" s="217" t="s">
        <v>412</v>
      </c>
      <c r="Y558" s="190" t="s">
        <v>4531</v>
      </c>
      <c r="Z558" s="190" t="s">
        <v>4532</v>
      </c>
      <c r="AA558" s="201" t="s">
        <v>4536</v>
      </c>
      <c r="AB558" s="191" t="s">
        <v>76</v>
      </c>
      <c r="AC558" s="190" t="s">
        <v>412</v>
      </c>
      <c r="AD558" s="190" t="s">
        <v>412</v>
      </c>
      <c r="AE558" s="190" t="s">
        <v>412</v>
      </c>
      <c r="AF558" s="190" t="s">
        <v>412</v>
      </c>
      <c r="AG558" s="190" t="s">
        <v>412</v>
      </c>
      <c r="AH558" s="190" t="s">
        <v>412</v>
      </c>
      <c r="AI558" s="190" t="s">
        <v>412</v>
      </c>
      <c r="AJ558" s="190" t="s">
        <v>412</v>
      </c>
      <c r="AK558" s="190" t="s">
        <v>412</v>
      </c>
      <c r="AL558" s="190" t="s">
        <v>412</v>
      </c>
      <c r="AM558" s="229" t="s">
        <v>4535</v>
      </c>
      <c r="AN558" s="191" t="s">
        <v>4534</v>
      </c>
      <c r="AO558" s="193" t="s">
        <v>4533</v>
      </c>
      <c r="AP558" s="190" t="s">
        <v>4532</v>
      </c>
      <c r="AQ558" s="190" t="s">
        <v>412</v>
      </c>
      <c r="AR558" s="190" t="s">
        <v>412</v>
      </c>
      <c r="AS558" s="190" t="s">
        <v>412</v>
      </c>
      <c r="AT558" s="190" t="s">
        <v>412</v>
      </c>
      <c r="AU558" s="233" t="s">
        <v>4535</v>
      </c>
      <c r="AV558" s="223"/>
      <c r="AW558" s="509" t="s">
        <v>4537</v>
      </c>
      <c r="AX558" s="200" t="s">
        <v>78</v>
      </c>
      <c r="AY558" s="190" t="s">
        <v>412</v>
      </c>
      <c r="AZ558" s="203">
        <v>3500000</v>
      </c>
      <c r="BA558" s="203"/>
      <c r="BB558" s="203"/>
      <c r="BC558" s="203"/>
      <c r="BD558" s="203"/>
      <c r="BE558" s="203"/>
      <c r="BF558" s="203"/>
      <c r="BG558" s="203"/>
      <c r="BH558" s="203"/>
      <c r="BI558" s="203"/>
      <c r="BJ558" s="203"/>
      <c r="BK558" s="203"/>
      <c r="BL558" s="203"/>
      <c r="BM558" s="203"/>
      <c r="BN558" s="203"/>
      <c r="BO558" s="203"/>
      <c r="BP558" s="203"/>
      <c r="BQ558" s="203"/>
      <c r="BR558" s="203"/>
      <c r="BS558" s="203"/>
      <c r="BT558" s="227" t="s">
        <v>4538</v>
      </c>
      <c r="BU558" s="190"/>
      <c r="BV558" s="186">
        <v>0</v>
      </c>
      <c r="BW558" s="186">
        <v>0</v>
      </c>
      <c r="BX558" s="186">
        <f t="shared" ref="BX558" si="102">BV558-BW558</f>
        <v>0</v>
      </c>
      <c r="BY558" s="186">
        <v>0</v>
      </c>
      <c r="BZ558" s="190"/>
      <c r="CA558" s="190"/>
      <c r="CB558" s="190"/>
    </row>
    <row r="559" spans="1:80" ht="13.5" customHeight="1">
      <c r="A559" s="186">
        <f t="shared" si="100"/>
        <v>547</v>
      </c>
      <c r="B559" s="209" t="s">
        <v>62</v>
      </c>
      <c r="C559" s="144" t="s">
        <v>2320</v>
      </c>
      <c r="D559" s="189" t="s">
        <v>2321</v>
      </c>
      <c r="E559" s="190" t="s">
        <v>2762</v>
      </c>
      <c r="F559" s="191" t="s">
        <v>66</v>
      </c>
      <c r="G559" s="186" t="s">
        <v>3200</v>
      </c>
      <c r="H559" s="186" t="s">
        <v>2322</v>
      </c>
      <c r="I559" s="186" t="s">
        <v>304</v>
      </c>
      <c r="J559" s="193" t="s">
        <v>2323</v>
      </c>
      <c r="K559" s="186" t="s">
        <v>5003</v>
      </c>
      <c r="L559" s="190"/>
      <c r="M559" s="202" t="s">
        <v>70</v>
      </c>
      <c r="N559" s="193" t="s">
        <v>280</v>
      </c>
      <c r="O559" s="193" t="s">
        <v>391</v>
      </c>
      <c r="P559" s="491">
        <v>31840</v>
      </c>
      <c r="Q559" s="196" t="str">
        <f t="shared" ca="1" si="95"/>
        <v>35 Tahun 0 Bulan</v>
      </c>
      <c r="R559" s="190"/>
      <c r="S559" s="222">
        <v>44333</v>
      </c>
      <c r="T559" s="198" t="str">
        <f t="shared" ca="1" si="96"/>
        <v>0Tahun</v>
      </c>
      <c r="U559" s="199" t="str">
        <f t="shared" ca="1" si="97"/>
        <v>9Bulan</v>
      </c>
      <c r="V559" s="186" t="s">
        <v>73</v>
      </c>
      <c r="W559" s="209" t="s">
        <v>467</v>
      </c>
      <c r="X559" s="217" t="s">
        <v>412</v>
      </c>
      <c r="Y559" s="190"/>
      <c r="Z559" s="207" t="s">
        <v>2324</v>
      </c>
      <c r="AA559" s="201" t="s">
        <v>2325</v>
      </c>
      <c r="AB559" s="191" t="s">
        <v>76</v>
      </c>
      <c r="AC559" s="262"/>
      <c r="AD559" s="262"/>
      <c r="AE559" s="190" t="s">
        <v>412</v>
      </c>
      <c r="AF559" s="190" t="s">
        <v>412</v>
      </c>
      <c r="AG559" s="190" t="s">
        <v>412</v>
      </c>
      <c r="AH559" s="190" t="s">
        <v>412</v>
      </c>
      <c r="AI559" s="190" t="s">
        <v>412</v>
      </c>
      <c r="AJ559" s="190" t="s">
        <v>412</v>
      </c>
      <c r="AK559" s="190" t="s">
        <v>412</v>
      </c>
      <c r="AL559" s="190" t="s">
        <v>412</v>
      </c>
      <c r="AM559" s="241"/>
      <c r="AN559" s="191" t="s">
        <v>2326</v>
      </c>
      <c r="AO559" s="244"/>
      <c r="AP559" s="223" t="s">
        <v>2327</v>
      </c>
      <c r="AQ559" s="190"/>
      <c r="AR559" s="190"/>
      <c r="AS559" s="190"/>
      <c r="AT559" s="190"/>
      <c r="AU559" s="237"/>
      <c r="AV559" s="223"/>
      <c r="AW559" s="506" t="s">
        <v>2328</v>
      </c>
      <c r="AX559" s="200" t="s">
        <v>78</v>
      </c>
      <c r="AY559" s="190" t="s">
        <v>412</v>
      </c>
      <c r="AZ559" s="203">
        <v>15000000</v>
      </c>
      <c r="BA559" s="203"/>
      <c r="BB559" s="203"/>
      <c r="BC559" s="203"/>
      <c r="BD559" s="203"/>
      <c r="BE559" s="203"/>
      <c r="BF559" s="203"/>
      <c r="BG559" s="203">
        <v>2600000</v>
      </c>
      <c r="BH559" s="203"/>
      <c r="BI559" s="203"/>
      <c r="BJ559" s="203"/>
      <c r="BK559" s="203"/>
      <c r="BL559" s="203"/>
      <c r="BM559" s="203"/>
      <c r="BN559" s="203"/>
      <c r="BO559" s="203"/>
      <c r="BP559" s="203"/>
      <c r="BQ559" s="203"/>
      <c r="BR559" s="203"/>
      <c r="BS559" s="203"/>
      <c r="BT559" s="211" t="s">
        <v>2329</v>
      </c>
      <c r="BU559" s="190"/>
      <c r="BV559" s="186">
        <v>0</v>
      </c>
      <c r="BW559" s="186">
        <v>0</v>
      </c>
      <c r="BX559" s="186">
        <f t="shared" ref="BX559:BX567" si="103">BV559-BW559</f>
        <v>0</v>
      </c>
      <c r="BY559" s="186">
        <f>12-4</f>
        <v>8</v>
      </c>
      <c r="BZ559" s="190"/>
      <c r="CA559" s="190"/>
      <c r="CB559" s="190"/>
    </row>
    <row r="560" spans="1:80" ht="13.5" customHeight="1">
      <c r="A560" s="186">
        <f t="shared" si="100"/>
        <v>548</v>
      </c>
      <c r="B560" s="187" t="s">
        <v>62</v>
      </c>
      <c r="C560" s="216" t="s">
        <v>1476</v>
      </c>
      <c r="D560" s="189" t="s">
        <v>1477</v>
      </c>
      <c r="E560" s="190" t="s">
        <v>4884</v>
      </c>
      <c r="F560" s="191" t="s">
        <v>66</v>
      </c>
      <c r="G560" s="186" t="s">
        <v>3200</v>
      </c>
      <c r="H560" s="186" t="s">
        <v>1478</v>
      </c>
      <c r="I560" s="186" t="s">
        <v>304</v>
      </c>
      <c r="J560" s="192" t="s">
        <v>1479</v>
      </c>
      <c r="K560" s="192" t="s">
        <v>2884</v>
      </c>
      <c r="L560" s="190"/>
      <c r="M560" s="193" t="s">
        <v>85</v>
      </c>
      <c r="N560" s="212" t="s">
        <v>2604</v>
      </c>
      <c r="O560" s="194" t="s">
        <v>72</v>
      </c>
      <c r="P560" s="492">
        <v>33757</v>
      </c>
      <c r="Q560" s="196" t="str">
        <f t="shared" ca="1" si="95"/>
        <v>29 Tahun 9 Bulan</v>
      </c>
      <c r="R560" s="190"/>
      <c r="S560" s="197">
        <v>43762</v>
      </c>
      <c r="T560" s="198" t="str">
        <f t="shared" ca="1" si="96"/>
        <v>2Tahun</v>
      </c>
      <c r="U560" s="199" t="str">
        <f t="shared" ca="1" si="97"/>
        <v>4Bulan</v>
      </c>
      <c r="V560" s="186" t="s">
        <v>73</v>
      </c>
      <c r="W560" s="200" t="s">
        <v>88</v>
      </c>
      <c r="X560" s="217" t="s">
        <v>412</v>
      </c>
      <c r="Y560" s="190"/>
      <c r="Z560" s="187" t="s">
        <v>1480</v>
      </c>
      <c r="AA560" s="201" t="s">
        <v>1481</v>
      </c>
      <c r="AB560" s="202" t="s">
        <v>76</v>
      </c>
      <c r="AC560" s="190" t="s">
        <v>412</v>
      </c>
      <c r="AD560" s="190" t="s">
        <v>412</v>
      </c>
      <c r="AE560" s="190" t="s">
        <v>412</v>
      </c>
      <c r="AF560" s="190" t="s">
        <v>412</v>
      </c>
      <c r="AG560" s="190" t="s">
        <v>412</v>
      </c>
      <c r="AH560" s="190" t="s">
        <v>412</v>
      </c>
      <c r="AI560" s="190" t="s">
        <v>412</v>
      </c>
      <c r="AJ560" s="190" t="s">
        <v>412</v>
      </c>
      <c r="AK560" s="190" t="s">
        <v>412</v>
      </c>
      <c r="AL560" s="190" t="s">
        <v>412</v>
      </c>
      <c r="AM560" s="187" t="s">
        <v>3002</v>
      </c>
      <c r="AN560" s="191" t="s">
        <v>3458</v>
      </c>
      <c r="AO560" s="193" t="s">
        <v>4566</v>
      </c>
      <c r="AP560" s="193"/>
      <c r="AQ560" s="190"/>
      <c r="AR560" s="190"/>
      <c r="AS560" s="190"/>
      <c r="AT560" s="190"/>
      <c r="AU560" s="188" t="s">
        <v>1483</v>
      </c>
      <c r="AV560" s="193"/>
      <c r="AW560" s="506" t="s">
        <v>1484</v>
      </c>
      <c r="AX560" s="200" t="s">
        <v>1485</v>
      </c>
      <c r="AY560" s="190" t="s">
        <v>412</v>
      </c>
      <c r="AZ560" s="203">
        <v>5250000</v>
      </c>
      <c r="BA560" s="203"/>
      <c r="BB560" s="203">
        <v>625000</v>
      </c>
      <c r="BC560" s="203"/>
      <c r="BD560" s="203"/>
      <c r="BE560" s="203"/>
      <c r="BF560" s="203"/>
      <c r="BG560" s="203">
        <v>500000</v>
      </c>
      <c r="BH560" s="203"/>
      <c r="BI560" s="203"/>
      <c r="BJ560" s="203"/>
      <c r="BK560" s="203"/>
      <c r="BL560" s="203"/>
      <c r="BM560" s="203"/>
      <c r="BN560" s="203"/>
      <c r="BO560" s="203"/>
      <c r="BP560" s="203"/>
      <c r="BQ560" s="203"/>
      <c r="BR560" s="203"/>
      <c r="BS560" s="203"/>
      <c r="BT560" s="230" t="s">
        <v>3652</v>
      </c>
      <c r="BU560" s="190"/>
      <c r="BV560" s="186">
        <v>14</v>
      </c>
      <c r="BW560" s="186">
        <v>10</v>
      </c>
      <c r="BX560" s="186">
        <f t="shared" si="103"/>
        <v>4</v>
      </c>
      <c r="BY560" s="186">
        <v>12</v>
      </c>
      <c r="BZ560" s="190"/>
      <c r="CA560" s="190"/>
      <c r="CB560" s="190"/>
    </row>
    <row r="561" spans="1:80" ht="13.5" customHeight="1">
      <c r="A561" s="186">
        <f t="shared" si="100"/>
        <v>549</v>
      </c>
      <c r="B561" s="189" t="s">
        <v>62</v>
      </c>
      <c r="C561" s="216" t="s">
        <v>1784</v>
      </c>
      <c r="D561" s="189" t="s">
        <v>1785</v>
      </c>
      <c r="E561" s="190" t="s">
        <v>2769</v>
      </c>
      <c r="F561" s="191" t="s">
        <v>66</v>
      </c>
      <c r="G561" s="186" t="s">
        <v>3200</v>
      </c>
      <c r="H561" s="186" t="s">
        <v>1786</v>
      </c>
      <c r="I561" s="186" t="s">
        <v>304</v>
      </c>
      <c r="J561" s="191" t="s">
        <v>1787</v>
      </c>
      <c r="K561" s="192" t="s">
        <v>2884</v>
      </c>
      <c r="L561" s="190" t="s">
        <v>412</v>
      </c>
      <c r="M561" s="202" t="s">
        <v>85</v>
      </c>
      <c r="N561" s="220" t="s">
        <v>280</v>
      </c>
      <c r="O561" s="194" t="s">
        <v>72</v>
      </c>
      <c r="P561" s="492">
        <v>32631</v>
      </c>
      <c r="Q561" s="196" t="str">
        <f t="shared" ca="1" si="95"/>
        <v>32 Tahun 10 Bulan</v>
      </c>
      <c r="R561" s="206">
        <v>43895</v>
      </c>
      <c r="S561" s="206">
        <v>43895</v>
      </c>
      <c r="T561" s="198" t="str">
        <f t="shared" ca="1" si="96"/>
        <v>2Tahun</v>
      </c>
      <c r="U561" s="199" t="str">
        <f t="shared" ca="1" si="97"/>
        <v>0Bulan</v>
      </c>
      <c r="V561" s="186" t="s">
        <v>73</v>
      </c>
      <c r="W561" s="189" t="s">
        <v>111</v>
      </c>
      <c r="X561" s="217" t="s">
        <v>412</v>
      </c>
      <c r="Y561" s="190" t="s">
        <v>3621</v>
      </c>
      <c r="Z561" s="207" t="s">
        <v>1788</v>
      </c>
      <c r="AA561" s="208" t="s">
        <v>1789</v>
      </c>
      <c r="AB561" s="202" t="s">
        <v>76</v>
      </c>
      <c r="AC561" s="190" t="s">
        <v>3622</v>
      </c>
      <c r="AD561" s="219">
        <v>31477</v>
      </c>
      <c r="AE561" s="190" t="s">
        <v>412</v>
      </c>
      <c r="AF561" s="190" t="s">
        <v>412</v>
      </c>
      <c r="AG561" s="190" t="s">
        <v>412</v>
      </c>
      <c r="AH561" s="190" t="s">
        <v>412</v>
      </c>
      <c r="AI561" s="190" t="s">
        <v>412</v>
      </c>
      <c r="AJ561" s="190" t="s">
        <v>412</v>
      </c>
      <c r="AK561" s="190" t="s">
        <v>412</v>
      </c>
      <c r="AL561" s="190" t="s">
        <v>412</v>
      </c>
      <c r="AM561" s="238" t="s">
        <v>3003</v>
      </c>
      <c r="AN561" s="191" t="s">
        <v>3458</v>
      </c>
      <c r="AO561" s="193" t="s">
        <v>3623</v>
      </c>
      <c r="AP561" s="207" t="s">
        <v>1788</v>
      </c>
      <c r="AQ561" s="190"/>
      <c r="AR561" s="190"/>
      <c r="AS561" s="190"/>
      <c r="AT561" s="190"/>
      <c r="AU561" s="188" t="s">
        <v>2808</v>
      </c>
      <c r="AV561" s="193"/>
      <c r="AW561" s="505" t="s">
        <v>1791</v>
      </c>
      <c r="AX561" s="207" t="s">
        <v>1792</v>
      </c>
      <c r="AY561" s="190" t="s">
        <v>412</v>
      </c>
      <c r="AZ561" s="203"/>
      <c r="BA561" s="203"/>
      <c r="BB561" s="203"/>
      <c r="BC561" s="203"/>
      <c r="BD561" s="203"/>
      <c r="BE561" s="203"/>
      <c r="BF561" s="203"/>
      <c r="BG561" s="203"/>
      <c r="BH561" s="203"/>
      <c r="BI561" s="203"/>
      <c r="BJ561" s="203"/>
      <c r="BK561" s="203"/>
      <c r="BL561" s="203"/>
      <c r="BM561" s="203"/>
      <c r="BN561" s="203"/>
      <c r="BO561" s="203"/>
      <c r="BP561" s="203"/>
      <c r="BQ561" s="203"/>
      <c r="BR561" s="203"/>
      <c r="BS561" s="203"/>
      <c r="BT561" s="211" t="s">
        <v>3624</v>
      </c>
      <c r="BU561" s="190"/>
      <c r="BV561" s="186">
        <f>12-2</f>
        <v>10</v>
      </c>
      <c r="BW561" s="186">
        <v>4.5</v>
      </c>
      <c r="BX561" s="186">
        <f t="shared" si="103"/>
        <v>5.5</v>
      </c>
      <c r="BY561" s="186">
        <v>12</v>
      </c>
      <c r="BZ561" s="190"/>
      <c r="CA561" s="190"/>
      <c r="CB561" s="190"/>
    </row>
    <row r="562" spans="1:80" ht="13.5" customHeight="1">
      <c r="A562" s="186">
        <f t="shared" si="100"/>
        <v>550</v>
      </c>
      <c r="B562" s="217" t="s">
        <v>62</v>
      </c>
      <c r="C562" s="144" t="s">
        <v>1909</v>
      </c>
      <c r="D562" s="189" t="s">
        <v>1910</v>
      </c>
      <c r="E562" s="190" t="s">
        <v>2770</v>
      </c>
      <c r="F562" s="191" t="s">
        <v>66</v>
      </c>
      <c r="G562" s="186" t="s">
        <v>3200</v>
      </c>
      <c r="H562" s="186" t="s">
        <v>1911</v>
      </c>
      <c r="I562" s="186" t="s">
        <v>304</v>
      </c>
      <c r="J562" s="186" t="s">
        <v>1911</v>
      </c>
      <c r="K562" s="186" t="s">
        <v>1212</v>
      </c>
      <c r="L562" s="190" t="s">
        <v>412</v>
      </c>
      <c r="M562" s="202" t="s">
        <v>70</v>
      </c>
      <c r="N562" s="212" t="s">
        <v>2604</v>
      </c>
      <c r="O562" s="193" t="s">
        <v>72</v>
      </c>
      <c r="P562" s="491">
        <v>34100</v>
      </c>
      <c r="Q562" s="196" t="str">
        <f t="shared" ca="1" si="95"/>
        <v>28 Tahun 10 Bulan</v>
      </c>
      <c r="R562" s="190"/>
      <c r="S562" s="239">
        <v>44354</v>
      </c>
      <c r="T562" s="198" t="str">
        <f t="shared" ca="1" si="96"/>
        <v>0Tahun</v>
      </c>
      <c r="U562" s="199" t="str">
        <f t="shared" ca="1" si="97"/>
        <v>9Bulan</v>
      </c>
      <c r="V562" s="186" t="s">
        <v>73</v>
      </c>
      <c r="W562" s="209" t="s">
        <v>1081</v>
      </c>
      <c r="X562" s="217" t="s">
        <v>412</v>
      </c>
      <c r="Y562" s="190" t="s">
        <v>3829</v>
      </c>
      <c r="Z562" s="190" t="s">
        <v>1912</v>
      </c>
      <c r="AA562" s="201" t="s">
        <v>3304</v>
      </c>
      <c r="AB562" s="191" t="s">
        <v>76</v>
      </c>
      <c r="AC562" s="190" t="s">
        <v>412</v>
      </c>
      <c r="AD562" s="190" t="s">
        <v>412</v>
      </c>
      <c r="AE562" s="190" t="s">
        <v>412</v>
      </c>
      <c r="AF562" s="190" t="s">
        <v>412</v>
      </c>
      <c r="AG562" s="190" t="s">
        <v>412</v>
      </c>
      <c r="AH562" s="190" t="s">
        <v>412</v>
      </c>
      <c r="AI562" s="190" t="s">
        <v>412</v>
      </c>
      <c r="AJ562" s="190" t="s">
        <v>412</v>
      </c>
      <c r="AK562" s="190" t="s">
        <v>412</v>
      </c>
      <c r="AL562" s="190" t="s">
        <v>412</v>
      </c>
      <c r="AM562" s="217" t="s">
        <v>3004</v>
      </c>
      <c r="AN562" s="191" t="s">
        <v>3831</v>
      </c>
      <c r="AO562" s="193" t="s">
        <v>3830</v>
      </c>
      <c r="AP562" s="223" t="s">
        <v>412</v>
      </c>
      <c r="AQ562" s="190" t="s">
        <v>412</v>
      </c>
      <c r="AR562" s="190" t="s">
        <v>412</v>
      </c>
      <c r="AS562" s="190" t="s">
        <v>412</v>
      </c>
      <c r="AT562" s="190" t="s">
        <v>412</v>
      </c>
      <c r="AU562" s="240">
        <v>44470</v>
      </c>
      <c r="AV562" s="223" t="s">
        <v>412</v>
      </c>
      <c r="AW562" s="509" t="s">
        <v>1913</v>
      </c>
      <c r="AX562" s="237"/>
      <c r="AY562" s="190" t="s">
        <v>412</v>
      </c>
      <c r="AZ562" s="203">
        <v>4700000</v>
      </c>
      <c r="BA562" s="203">
        <v>0</v>
      </c>
      <c r="BB562" s="203"/>
      <c r="BC562" s="203"/>
      <c r="BD562" s="203"/>
      <c r="BE562" s="203"/>
      <c r="BF562" s="203"/>
      <c r="BG562" s="203"/>
      <c r="BH562" s="203"/>
      <c r="BI562" s="203"/>
      <c r="BJ562" s="203"/>
      <c r="BK562" s="203"/>
      <c r="BL562" s="203"/>
      <c r="BM562" s="203"/>
      <c r="BN562" s="203"/>
      <c r="BO562" s="203"/>
      <c r="BP562" s="203"/>
      <c r="BQ562" s="203"/>
      <c r="BR562" s="203"/>
      <c r="BS562" s="203"/>
      <c r="BT562" s="227" t="s">
        <v>3832</v>
      </c>
      <c r="BU562" s="190"/>
      <c r="BV562" s="186">
        <v>0</v>
      </c>
      <c r="BW562" s="186">
        <v>0</v>
      </c>
      <c r="BX562" s="186">
        <f t="shared" si="103"/>
        <v>0</v>
      </c>
      <c r="BY562" s="186">
        <f>12-5</f>
        <v>7</v>
      </c>
      <c r="BZ562" s="190"/>
      <c r="CA562" s="190"/>
      <c r="CB562" s="190"/>
    </row>
    <row r="563" spans="1:80" ht="13.5" customHeight="1">
      <c r="A563" s="186">
        <f t="shared" si="100"/>
        <v>551</v>
      </c>
      <c r="B563" s="217" t="s">
        <v>62</v>
      </c>
      <c r="C563" s="228" t="s">
        <v>4752</v>
      </c>
      <c r="D563" s="217" t="s">
        <v>4666</v>
      </c>
      <c r="E563" s="258" t="s">
        <v>1998</v>
      </c>
      <c r="F563" s="270" t="s">
        <v>66</v>
      </c>
      <c r="G563" s="186" t="s">
        <v>3200</v>
      </c>
      <c r="H563" s="270" t="s">
        <v>1911</v>
      </c>
      <c r="I563" s="270" t="s">
        <v>66</v>
      </c>
      <c r="J563" s="270" t="s">
        <v>1911</v>
      </c>
      <c r="K563" s="270" t="s">
        <v>1212</v>
      </c>
      <c r="L563" s="270"/>
      <c r="M563" s="270" t="s">
        <v>85</v>
      </c>
      <c r="N563" s="270" t="s">
        <v>2604</v>
      </c>
      <c r="O563" s="270" t="s">
        <v>639</v>
      </c>
      <c r="P563" s="494">
        <v>35966</v>
      </c>
      <c r="Q563" s="196" t="str">
        <f t="shared" ca="1" si="95"/>
        <v>23 Tahun 8 Bulan</v>
      </c>
      <c r="R563" s="349">
        <v>44557</v>
      </c>
      <c r="S563" s="349">
        <v>44557</v>
      </c>
      <c r="T563" s="198" t="str">
        <f t="shared" ca="1" si="96"/>
        <v>0Tahun</v>
      </c>
      <c r="U563" s="199" t="str">
        <f t="shared" ca="1" si="97"/>
        <v>2Bulan</v>
      </c>
      <c r="V563" s="270" t="s">
        <v>73</v>
      </c>
      <c r="W563" s="258" t="s">
        <v>111</v>
      </c>
      <c r="X563" s="217" t="s">
        <v>412</v>
      </c>
      <c r="Y563" s="270" t="s">
        <v>4753</v>
      </c>
      <c r="Z563" s="270" t="s">
        <v>4754</v>
      </c>
      <c r="AA563" s="270">
        <v>81260514252</v>
      </c>
      <c r="AB563" s="270" t="s">
        <v>354</v>
      </c>
      <c r="AC563" s="270" t="s">
        <v>412</v>
      </c>
      <c r="AD563" s="350" t="s">
        <v>412</v>
      </c>
      <c r="AE563" s="270" t="s">
        <v>412</v>
      </c>
      <c r="AF563" s="270" t="s">
        <v>412</v>
      </c>
      <c r="AG563" s="270" t="s">
        <v>412</v>
      </c>
      <c r="AH563" s="270" t="s">
        <v>412</v>
      </c>
      <c r="AI563" s="270" t="s">
        <v>412</v>
      </c>
      <c r="AJ563" s="270" t="s">
        <v>412</v>
      </c>
      <c r="AK563" s="270" t="s">
        <v>412</v>
      </c>
      <c r="AL563" s="270" t="s">
        <v>412</v>
      </c>
      <c r="AM563" s="502">
        <v>6580693405</v>
      </c>
      <c r="AN563" s="270" t="s">
        <v>4755</v>
      </c>
      <c r="AO563" s="270" t="s">
        <v>4756</v>
      </c>
      <c r="AP563" s="270" t="s">
        <v>4757</v>
      </c>
      <c r="AQ563" s="270"/>
      <c r="AR563" s="270"/>
      <c r="AS563" s="270"/>
      <c r="AT563" s="270"/>
      <c r="AU563" s="270"/>
      <c r="AV563" s="270"/>
      <c r="AW563" s="476" t="s">
        <v>4758</v>
      </c>
      <c r="AX563" s="351" t="s">
        <v>4759</v>
      </c>
      <c r="AY563" s="190"/>
      <c r="AZ563" s="203"/>
      <c r="BA563" s="203"/>
      <c r="BB563" s="203"/>
      <c r="BC563" s="203"/>
      <c r="BD563" s="203"/>
      <c r="BE563" s="203"/>
      <c r="BF563" s="203"/>
      <c r="BG563" s="203"/>
      <c r="BH563" s="203"/>
      <c r="BI563" s="203"/>
      <c r="BJ563" s="203"/>
      <c r="BK563" s="203"/>
      <c r="BL563" s="203"/>
      <c r="BM563" s="203"/>
      <c r="BN563" s="203"/>
      <c r="BO563" s="203"/>
      <c r="BP563" s="203"/>
      <c r="BQ563" s="203"/>
      <c r="BR563" s="203"/>
      <c r="BS563" s="203"/>
      <c r="BT563" s="227"/>
      <c r="BU563" s="190"/>
      <c r="BV563" s="186">
        <v>0</v>
      </c>
      <c r="BW563" s="186">
        <v>0</v>
      </c>
      <c r="BX563" s="186">
        <f t="shared" si="103"/>
        <v>0</v>
      </c>
      <c r="BY563" s="186">
        <v>1</v>
      </c>
      <c r="BZ563" s="190"/>
      <c r="CA563" s="190"/>
      <c r="CB563" s="190"/>
    </row>
    <row r="564" spans="1:80" ht="13.5" customHeight="1">
      <c r="A564" s="186">
        <f t="shared" si="100"/>
        <v>552</v>
      </c>
      <c r="B564" s="187" t="s">
        <v>62</v>
      </c>
      <c r="C564" s="216" t="s">
        <v>1000</v>
      </c>
      <c r="D564" s="189" t="s">
        <v>1001</v>
      </c>
      <c r="E564" s="190" t="s">
        <v>2756</v>
      </c>
      <c r="F564" s="191" t="s">
        <v>66</v>
      </c>
      <c r="G564" s="186" t="s">
        <v>3200</v>
      </c>
      <c r="H564" s="192" t="s">
        <v>1002</v>
      </c>
      <c r="I564" s="186" t="s">
        <v>1003</v>
      </c>
      <c r="J564" s="192" t="s">
        <v>1002</v>
      </c>
      <c r="K564" s="270" t="s">
        <v>1212</v>
      </c>
      <c r="L564" s="190"/>
      <c r="M564" s="202" t="s">
        <v>70</v>
      </c>
      <c r="N564" s="188" t="s">
        <v>71</v>
      </c>
      <c r="O564" s="194" t="s">
        <v>1004</v>
      </c>
      <c r="P564" s="492">
        <v>32820</v>
      </c>
      <c r="Q564" s="196" t="str">
        <f t="shared" ref="Q564:Q580" ca="1" si="104">(DATEDIF($P564,NOW(),"Y")&amp;" Tahun ")&amp;(DATEDIF($P564,NOW(),"YM")&amp;" Bulan")</f>
        <v>32 Tahun 4 Bulan</v>
      </c>
      <c r="R564" s="190"/>
      <c r="S564" s="197">
        <v>43745</v>
      </c>
      <c r="T564" s="198" t="str">
        <f t="shared" ref="T564:T595" ca="1" si="105">INT((NOW()-S564)/365)&amp;"Tahun"</f>
        <v>2Tahun</v>
      </c>
      <c r="U564" s="199" t="str">
        <f t="shared" ref="U564:U590" ca="1" si="106">INT(MOD((NOW()-S564),365)/30)&amp;"Bulan"</f>
        <v>5Bulan</v>
      </c>
      <c r="V564" s="186" t="s">
        <v>73</v>
      </c>
      <c r="W564" s="209"/>
      <c r="X564" s="217" t="s">
        <v>412</v>
      </c>
      <c r="Y564" s="190"/>
      <c r="Z564" s="187" t="s">
        <v>1005</v>
      </c>
      <c r="AA564" s="201" t="s">
        <v>996</v>
      </c>
      <c r="AB564" s="202" t="s">
        <v>76</v>
      </c>
      <c r="AC564" s="262"/>
      <c r="AD564" s="262"/>
      <c r="AE564" s="262"/>
      <c r="AF564" s="262"/>
      <c r="AG564" s="190" t="s">
        <v>412</v>
      </c>
      <c r="AH564" s="190" t="s">
        <v>412</v>
      </c>
      <c r="AI564" s="190" t="s">
        <v>412</v>
      </c>
      <c r="AJ564" s="190" t="s">
        <v>412</v>
      </c>
      <c r="AK564" s="190" t="s">
        <v>412</v>
      </c>
      <c r="AL564" s="190" t="s">
        <v>412</v>
      </c>
      <c r="AM564" s="241"/>
      <c r="AN564" s="389" t="s">
        <v>2208</v>
      </c>
      <c r="AO564" s="186" t="s">
        <v>4577</v>
      </c>
      <c r="AP564" s="193"/>
      <c r="AQ564" s="190"/>
      <c r="AR564" s="190"/>
      <c r="AS564" s="190"/>
      <c r="AT564" s="190"/>
      <c r="AU564" s="188" t="s">
        <v>2793</v>
      </c>
      <c r="AV564" s="193"/>
      <c r="AW564" s="506" t="s">
        <v>1006</v>
      </c>
      <c r="AX564" s="200" t="s">
        <v>78</v>
      </c>
      <c r="AY564" s="190" t="s">
        <v>412</v>
      </c>
      <c r="AZ564" s="203"/>
      <c r="BA564" s="203"/>
      <c r="BB564" s="203"/>
      <c r="BC564" s="203"/>
      <c r="BD564" s="203"/>
      <c r="BE564" s="203"/>
      <c r="BF564" s="203"/>
      <c r="BG564" s="203"/>
      <c r="BH564" s="203"/>
      <c r="BI564" s="203"/>
      <c r="BJ564" s="203"/>
      <c r="BK564" s="203"/>
      <c r="BL564" s="203"/>
      <c r="BM564" s="203"/>
      <c r="BN564" s="203"/>
      <c r="BO564" s="203"/>
      <c r="BP564" s="203"/>
      <c r="BQ564" s="203"/>
      <c r="BR564" s="203"/>
      <c r="BS564" s="203"/>
      <c r="BT564" s="202"/>
      <c r="BU564" s="190"/>
      <c r="BV564" s="186">
        <v>12</v>
      </c>
      <c r="BW564" s="186">
        <v>9</v>
      </c>
      <c r="BX564" s="186">
        <f t="shared" si="103"/>
        <v>3</v>
      </c>
      <c r="BY564" s="186">
        <v>12</v>
      </c>
      <c r="BZ564" s="190"/>
      <c r="CA564" s="190"/>
      <c r="CB564" s="190"/>
    </row>
    <row r="565" spans="1:80" ht="13.5" customHeight="1">
      <c r="A565" s="186">
        <f t="shared" si="100"/>
        <v>553</v>
      </c>
      <c r="B565" s="187" t="s">
        <v>62</v>
      </c>
      <c r="C565" s="228" t="s">
        <v>4776</v>
      </c>
      <c r="D565" s="217" t="s">
        <v>4667</v>
      </c>
      <c r="E565" s="258" t="s">
        <v>4777</v>
      </c>
      <c r="F565" s="270" t="s">
        <v>66</v>
      </c>
      <c r="G565" s="186" t="s">
        <v>3200</v>
      </c>
      <c r="H565" s="270" t="s">
        <v>1003</v>
      </c>
      <c r="I565" s="270" t="s">
        <v>66</v>
      </c>
      <c r="J565" s="270" t="s">
        <v>1002</v>
      </c>
      <c r="K565" s="270" t="s">
        <v>1212</v>
      </c>
      <c r="L565" s="270"/>
      <c r="M565" s="270" t="s">
        <v>70</v>
      </c>
      <c r="N565" s="270" t="s">
        <v>2604</v>
      </c>
      <c r="O565" s="270" t="s">
        <v>199</v>
      </c>
      <c r="P565" s="494">
        <v>32802</v>
      </c>
      <c r="Q565" s="196" t="str">
        <f t="shared" ca="1" si="104"/>
        <v>32 Tahun 4 Bulan</v>
      </c>
      <c r="R565" s="349">
        <v>44564</v>
      </c>
      <c r="S565" s="349">
        <v>44564</v>
      </c>
      <c r="T565" s="198" t="str">
        <f t="shared" ca="1" si="105"/>
        <v>0Tahun</v>
      </c>
      <c r="U565" s="199" t="str">
        <f t="shared" ca="1" si="106"/>
        <v>2Bulan</v>
      </c>
      <c r="V565" s="270" t="s">
        <v>73</v>
      </c>
      <c r="W565" s="258" t="s">
        <v>111</v>
      </c>
      <c r="X565" s="217" t="s">
        <v>412</v>
      </c>
      <c r="Y565" s="270" t="s">
        <v>4778</v>
      </c>
      <c r="Z565" s="270" t="s">
        <v>4779</v>
      </c>
      <c r="AA565" s="270">
        <v>8127995408</v>
      </c>
      <c r="AB565" s="270" t="s">
        <v>76</v>
      </c>
      <c r="AC565" s="270" t="s">
        <v>412</v>
      </c>
      <c r="AD565" s="350" t="s">
        <v>412</v>
      </c>
      <c r="AE565" s="350" t="s">
        <v>412</v>
      </c>
      <c r="AF565" s="350" t="s">
        <v>412</v>
      </c>
      <c r="AG565" s="350" t="s">
        <v>412</v>
      </c>
      <c r="AH565" s="350" t="s">
        <v>412</v>
      </c>
      <c r="AI565" s="350" t="s">
        <v>412</v>
      </c>
      <c r="AJ565" s="350" t="s">
        <v>412</v>
      </c>
      <c r="AK565" s="350" t="s">
        <v>412</v>
      </c>
      <c r="AL565" s="350" t="s">
        <v>412</v>
      </c>
      <c r="AM565" s="476">
        <v>6580696111</v>
      </c>
      <c r="AN565" s="270" t="s">
        <v>4780</v>
      </c>
      <c r="AO565" s="270" t="s">
        <v>4781</v>
      </c>
      <c r="AP565" s="270" t="s">
        <v>199</v>
      </c>
      <c r="AQ565" s="270"/>
      <c r="AR565" s="270"/>
      <c r="AS565" s="270"/>
      <c r="AT565" s="270"/>
      <c r="AU565" s="270"/>
      <c r="AV565" s="270"/>
      <c r="AW565" s="476" t="s">
        <v>4782</v>
      </c>
      <c r="AX565" s="351" t="s">
        <v>4783</v>
      </c>
      <c r="AY565" s="190"/>
      <c r="AZ565" s="203"/>
      <c r="BA565" s="203"/>
      <c r="BB565" s="203"/>
      <c r="BC565" s="203"/>
      <c r="BD565" s="203"/>
      <c r="BE565" s="203"/>
      <c r="BF565" s="203"/>
      <c r="BG565" s="203"/>
      <c r="BH565" s="203"/>
      <c r="BI565" s="203"/>
      <c r="BJ565" s="203"/>
      <c r="BK565" s="203"/>
      <c r="BL565" s="203"/>
      <c r="BM565" s="203"/>
      <c r="BN565" s="203"/>
      <c r="BO565" s="203"/>
      <c r="BP565" s="203"/>
      <c r="BQ565" s="203"/>
      <c r="BR565" s="203"/>
      <c r="BS565" s="203"/>
      <c r="BT565" s="202"/>
      <c r="BU565" s="190"/>
      <c r="BV565" s="186">
        <v>0</v>
      </c>
      <c r="BW565" s="186">
        <v>0</v>
      </c>
      <c r="BX565" s="186">
        <f t="shared" si="103"/>
        <v>0</v>
      </c>
      <c r="BY565" s="186">
        <v>0</v>
      </c>
      <c r="BZ565" s="190"/>
      <c r="CA565" s="190"/>
      <c r="CB565" s="190"/>
    </row>
    <row r="566" spans="1:80" ht="13.5" customHeight="1">
      <c r="A566" s="186">
        <f t="shared" si="100"/>
        <v>554</v>
      </c>
      <c r="B566" s="187" t="s">
        <v>62</v>
      </c>
      <c r="C566" s="216" t="s">
        <v>3296</v>
      </c>
      <c r="D566" s="189" t="s">
        <v>3297</v>
      </c>
      <c r="E566" s="190" t="s">
        <v>315</v>
      </c>
      <c r="F566" s="191" t="s">
        <v>66</v>
      </c>
      <c r="G566" s="186" t="s">
        <v>3200</v>
      </c>
      <c r="H566" s="192" t="s">
        <v>3298</v>
      </c>
      <c r="I566" s="192" t="s">
        <v>790</v>
      </c>
      <c r="J566" s="192" t="s">
        <v>3298</v>
      </c>
      <c r="K566" s="186" t="s">
        <v>5005</v>
      </c>
      <c r="L566" s="190" t="s">
        <v>412</v>
      </c>
      <c r="M566" s="202" t="s">
        <v>70</v>
      </c>
      <c r="N566" s="188" t="s">
        <v>190</v>
      </c>
      <c r="O566" s="194" t="s">
        <v>1004</v>
      </c>
      <c r="P566" s="492">
        <v>33245</v>
      </c>
      <c r="Q566" s="196" t="str">
        <f t="shared" ca="1" si="104"/>
        <v>31 Tahun 2 Bulan</v>
      </c>
      <c r="R566" s="190"/>
      <c r="S566" s="197">
        <v>44459</v>
      </c>
      <c r="T566" s="198" t="str">
        <f t="shared" ca="1" si="105"/>
        <v>0Tahun</v>
      </c>
      <c r="U566" s="199" t="str">
        <f t="shared" ca="1" si="106"/>
        <v>5Bulan</v>
      </c>
      <c r="V566" s="186" t="s">
        <v>73</v>
      </c>
      <c r="W566" s="209" t="s">
        <v>111</v>
      </c>
      <c r="X566" s="217" t="s">
        <v>412</v>
      </c>
      <c r="Y566" s="190" t="s">
        <v>3299</v>
      </c>
      <c r="Z566" s="187" t="s">
        <v>3300</v>
      </c>
      <c r="AA566" s="201" t="s">
        <v>3301</v>
      </c>
      <c r="AB566" s="202" t="s">
        <v>76</v>
      </c>
      <c r="AC566" s="190" t="s">
        <v>3306</v>
      </c>
      <c r="AD566" s="219">
        <v>34002</v>
      </c>
      <c r="AE566" s="262"/>
      <c r="AF566" s="262"/>
      <c r="AG566" s="190" t="s">
        <v>412</v>
      </c>
      <c r="AH566" s="190" t="s">
        <v>412</v>
      </c>
      <c r="AI566" s="190" t="s">
        <v>412</v>
      </c>
      <c r="AJ566" s="190" t="s">
        <v>412</v>
      </c>
      <c r="AK566" s="190" t="s">
        <v>412</v>
      </c>
      <c r="AL566" s="190" t="s">
        <v>412</v>
      </c>
      <c r="AM566" s="258" t="s">
        <v>4560</v>
      </c>
      <c r="AN566" s="191" t="s">
        <v>3307</v>
      </c>
      <c r="AO566" s="193" t="s">
        <v>3308</v>
      </c>
      <c r="AP566" s="193" t="s">
        <v>3309</v>
      </c>
      <c r="AQ566" s="190"/>
      <c r="AR566" s="190"/>
      <c r="AS566" s="190"/>
      <c r="AT566" s="190"/>
      <c r="AU566" s="242"/>
      <c r="AV566" s="193"/>
      <c r="AW566" s="506" t="s">
        <v>3310</v>
      </c>
      <c r="AX566" s="200" t="s">
        <v>3311</v>
      </c>
      <c r="AY566" s="190" t="s">
        <v>412</v>
      </c>
      <c r="AZ566" s="203">
        <v>4200000</v>
      </c>
      <c r="BA566" s="203"/>
      <c r="BB566" s="203"/>
      <c r="BC566" s="203"/>
      <c r="BD566" s="203"/>
      <c r="BE566" s="203"/>
      <c r="BF566" s="203"/>
      <c r="BG566" s="203">
        <v>3800000</v>
      </c>
      <c r="BH566" s="203"/>
      <c r="BI566" s="203"/>
      <c r="BJ566" s="203"/>
      <c r="BK566" s="203"/>
      <c r="BL566" s="203"/>
      <c r="BM566" s="203"/>
      <c r="BN566" s="203"/>
      <c r="BO566" s="203"/>
      <c r="BP566" s="203"/>
      <c r="BQ566" s="203"/>
      <c r="BR566" s="203"/>
      <c r="BS566" s="203"/>
      <c r="BT566" s="202"/>
      <c r="BU566" s="190"/>
      <c r="BV566" s="186">
        <v>0</v>
      </c>
      <c r="BW566" s="186">
        <v>0</v>
      </c>
      <c r="BX566" s="186">
        <f t="shared" si="103"/>
        <v>0</v>
      </c>
      <c r="BY566" s="186">
        <v>12</v>
      </c>
      <c r="BZ566" s="190"/>
      <c r="CA566" s="190"/>
      <c r="CB566" s="190"/>
    </row>
    <row r="567" spans="1:80" ht="13.5" customHeight="1">
      <c r="A567" s="186">
        <f t="shared" si="100"/>
        <v>555</v>
      </c>
      <c r="B567" s="187" t="s">
        <v>62</v>
      </c>
      <c r="C567" s="228" t="s">
        <v>4767</v>
      </c>
      <c r="D567" s="217" t="s">
        <v>4665</v>
      </c>
      <c r="E567" s="258" t="s">
        <v>4768</v>
      </c>
      <c r="F567" s="270" t="s">
        <v>66</v>
      </c>
      <c r="G567" s="186" t="s">
        <v>3200</v>
      </c>
      <c r="H567" s="270" t="s">
        <v>791</v>
      </c>
      <c r="I567" s="270" t="s">
        <v>66</v>
      </c>
      <c r="J567" s="270" t="s">
        <v>1212</v>
      </c>
      <c r="K567" s="270" t="s">
        <v>1212</v>
      </c>
      <c r="L567" s="270"/>
      <c r="M567" s="270" t="s">
        <v>70</v>
      </c>
      <c r="N567" s="270" t="s">
        <v>2604</v>
      </c>
      <c r="O567" s="270" t="s">
        <v>579</v>
      </c>
      <c r="P567" s="494">
        <v>35807</v>
      </c>
      <c r="Q567" s="196" t="str">
        <f t="shared" ca="1" si="104"/>
        <v>24 Tahun 1 Bulan</v>
      </c>
      <c r="R567" s="349">
        <v>44571</v>
      </c>
      <c r="S567" s="349">
        <v>44571</v>
      </c>
      <c r="T567" s="198" t="str">
        <f t="shared" ca="1" si="105"/>
        <v>0Tahun</v>
      </c>
      <c r="U567" s="199" t="str">
        <f t="shared" ca="1" si="106"/>
        <v>2Bulan</v>
      </c>
      <c r="V567" s="270" t="s">
        <v>73</v>
      </c>
      <c r="W567" s="258" t="s">
        <v>4769</v>
      </c>
      <c r="X567" s="217" t="s">
        <v>412</v>
      </c>
      <c r="Y567" s="270" t="s">
        <v>4770</v>
      </c>
      <c r="Z567" s="270" t="s">
        <v>4771</v>
      </c>
      <c r="AA567" s="270">
        <v>82210854395</v>
      </c>
      <c r="AB567" s="270" t="s">
        <v>76</v>
      </c>
      <c r="AC567" s="270" t="s">
        <v>412</v>
      </c>
      <c r="AD567" s="270" t="s">
        <v>412</v>
      </c>
      <c r="AE567" s="270" t="s">
        <v>412</v>
      </c>
      <c r="AF567" s="270" t="s">
        <v>412</v>
      </c>
      <c r="AG567" s="270" t="s">
        <v>412</v>
      </c>
      <c r="AH567" s="270" t="s">
        <v>412</v>
      </c>
      <c r="AI567" s="270" t="s">
        <v>412</v>
      </c>
      <c r="AJ567" s="270" t="s">
        <v>412</v>
      </c>
      <c r="AK567" s="270" t="s">
        <v>412</v>
      </c>
      <c r="AL567" s="270" t="s">
        <v>412</v>
      </c>
      <c r="AM567" s="476">
        <v>8670278663</v>
      </c>
      <c r="AN567" s="270" t="s">
        <v>4772</v>
      </c>
      <c r="AO567" s="270" t="s">
        <v>4773</v>
      </c>
      <c r="AP567" s="270" t="s">
        <v>4771</v>
      </c>
      <c r="AQ567" s="270"/>
      <c r="AR567" s="270"/>
      <c r="AS567" s="270"/>
      <c r="AT567" s="270"/>
      <c r="AU567" s="270"/>
      <c r="AV567" s="270"/>
      <c r="AW567" s="476" t="s">
        <v>4774</v>
      </c>
      <c r="AX567" s="351" t="s">
        <v>4775</v>
      </c>
      <c r="AY567" s="190"/>
      <c r="AZ567" s="203"/>
      <c r="BA567" s="203"/>
      <c r="BB567" s="203"/>
      <c r="BC567" s="203"/>
      <c r="BD567" s="203"/>
      <c r="BE567" s="203"/>
      <c r="BF567" s="203"/>
      <c r="BG567" s="203"/>
      <c r="BH567" s="203"/>
      <c r="BI567" s="203"/>
      <c r="BJ567" s="203"/>
      <c r="BK567" s="203"/>
      <c r="BL567" s="203"/>
      <c r="BM567" s="203"/>
      <c r="BN567" s="203"/>
      <c r="BO567" s="203"/>
      <c r="BP567" s="203"/>
      <c r="BQ567" s="203"/>
      <c r="BR567" s="203"/>
      <c r="BS567" s="203"/>
      <c r="BT567" s="202"/>
      <c r="BU567" s="190"/>
      <c r="BV567" s="186">
        <v>0</v>
      </c>
      <c r="BW567" s="186">
        <v>0</v>
      </c>
      <c r="BX567" s="186">
        <f t="shared" si="103"/>
        <v>0</v>
      </c>
      <c r="BY567" s="186">
        <v>0</v>
      </c>
      <c r="BZ567" s="190"/>
      <c r="CA567" s="190"/>
      <c r="CB567" s="190"/>
    </row>
    <row r="568" spans="1:80" ht="13.5" customHeight="1">
      <c r="A568" s="186">
        <f t="shared" si="100"/>
        <v>556</v>
      </c>
      <c r="B568" s="187" t="s">
        <v>62</v>
      </c>
      <c r="C568" s="144" t="s">
        <v>951</v>
      </c>
      <c r="D568" s="189" t="s">
        <v>952</v>
      </c>
      <c r="E568" s="190" t="s">
        <v>2773</v>
      </c>
      <c r="F568" s="191" t="s">
        <v>66</v>
      </c>
      <c r="G568" s="186" t="s">
        <v>3200</v>
      </c>
      <c r="H568" s="186" t="s">
        <v>953</v>
      </c>
      <c r="I568" s="186" t="s">
        <v>108</v>
      </c>
      <c r="J568" s="192" t="s">
        <v>954</v>
      </c>
      <c r="K568" s="192" t="s">
        <v>5003</v>
      </c>
      <c r="L568" s="190" t="s">
        <v>412</v>
      </c>
      <c r="M568" s="193" t="s">
        <v>85</v>
      </c>
      <c r="N568" s="193" t="s">
        <v>228</v>
      </c>
      <c r="O568" s="194" t="s">
        <v>955</v>
      </c>
      <c r="P568" s="492">
        <v>30196</v>
      </c>
      <c r="Q568" s="196" t="str">
        <f t="shared" ca="1" si="104"/>
        <v>39 Tahun 6 Bulan</v>
      </c>
      <c r="R568" s="190"/>
      <c r="S568" s="197">
        <v>44139</v>
      </c>
      <c r="T568" s="198" t="str">
        <f t="shared" ca="1" si="105"/>
        <v>1Tahun</v>
      </c>
      <c r="U568" s="199" t="str">
        <f t="shared" ca="1" si="106"/>
        <v>4Bulan</v>
      </c>
      <c r="V568" s="186" t="s">
        <v>73</v>
      </c>
      <c r="W568" s="209" t="s">
        <v>111</v>
      </c>
      <c r="X568" s="217" t="s">
        <v>412</v>
      </c>
      <c r="Y568" s="190"/>
      <c r="Z568" s="187" t="s">
        <v>956</v>
      </c>
      <c r="AA568" s="201" t="s">
        <v>957</v>
      </c>
      <c r="AB568" s="202" t="s">
        <v>76</v>
      </c>
      <c r="AC568" s="190" t="s">
        <v>412</v>
      </c>
      <c r="AD568" s="190" t="s">
        <v>412</v>
      </c>
      <c r="AE568" s="190" t="s">
        <v>3838</v>
      </c>
      <c r="AF568" s="219">
        <v>38150</v>
      </c>
      <c r="AG568" s="190" t="s">
        <v>3839</v>
      </c>
      <c r="AH568" s="219">
        <v>38745</v>
      </c>
      <c r="AI568" s="190" t="s">
        <v>3840</v>
      </c>
      <c r="AJ568" s="219">
        <v>40240</v>
      </c>
      <c r="AK568" s="190" t="s">
        <v>412</v>
      </c>
      <c r="AL568" s="190" t="s">
        <v>412</v>
      </c>
      <c r="AM568" s="224" t="s">
        <v>3006</v>
      </c>
      <c r="AN568" s="191" t="s">
        <v>959</v>
      </c>
      <c r="AO568" s="193" t="s">
        <v>960</v>
      </c>
      <c r="AP568" s="193" t="s">
        <v>3841</v>
      </c>
      <c r="AQ568" s="190" t="s">
        <v>412</v>
      </c>
      <c r="AR568" s="190" t="s">
        <v>412</v>
      </c>
      <c r="AS568" s="190" t="s">
        <v>412</v>
      </c>
      <c r="AT568" s="190" t="s">
        <v>412</v>
      </c>
      <c r="AU568" s="188" t="s">
        <v>2804</v>
      </c>
      <c r="AV568" s="193" t="s">
        <v>412</v>
      </c>
      <c r="AW568" s="506" t="s">
        <v>961</v>
      </c>
      <c r="AX568" s="200" t="s">
        <v>962</v>
      </c>
      <c r="AY568" s="190" t="s">
        <v>412</v>
      </c>
      <c r="AZ568" s="203">
        <v>12000000</v>
      </c>
      <c r="BA568" s="203"/>
      <c r="BB568" s="203"/>
      <c r="BC568" s="203"/>
      <c r="BD568" s="203"/>
      <c r="BE568" s="203">
        <v>500000</v>
      </c>
      <c r="BF568" s="203">
        <v>1000000</v>
      </c>
      <c r="BG568" s="203">
        <v>1000000</v>
      </c>
      <c r="BH568" s="203"/>
      <c r="BI568" s="203">
        <v>1500000</v>
      </c>
      <c r="BJ568" s="203"/>
      <c r="BK568" s="203"/>
      <c r="BL568" s="203"/>
      <c r="BM568" s="203"/>
      <c r="BN568" s="203"/>
      <c r="BO568" s="203"/>
      <c r="BP568" s="203"/>
      <c r="BQ568" s="203"/>
      <c r="BR568" s="203"/>
      <c r="BS568" s="203"/>
      <c r="BT568" s="230" t="s">
        <v>963</v>
      </c>
      <c r="BU568" s="190"/>
      <c r="BV568" s="186">
        <v>2</v>
      </c>
      <c r="BW568" s="186">
        <v>2</v>
      </c>
      <c r="BX568" s="186">
        <f t="shared" ref="BX568:BX581" si="107">BV568-BW568</f>
        <v>0</v>
      </c>
      <c r="BY568" s="186">
        <v>12</v>
      </c>
      <c r="BZ568" s="190"/>
      <c r="CA568" s="190"/>
      <c r="CB568" s="190"/>
    </row>
    <row r="569" spans="1:80" ht="13.5" customHeight="1">
      <c r="A569" s="186">
        <f t="shared" si="100"/>
        <v>557</v>
      </c>
      <c r="B569" s="217" t="s">
        <v>62</v>
      </c>
      <c r="C569" s="144" t="s">
        <v>2168</v>
      </c>
      <c r="D569" s="189" t="s">
        <v>2169</v>
      </c>
      <c r="E569" s="190" t="s">
        <v>2774</v>
      </c>
      <c r="F569" s="191" t="s">
        <v>66</v>
      </c>
      <c r="G569" s="186" t="s">
        <v>3200</v>
      </c>
      <c r="H569" s="186" t="s">
        <v>2146</v>
      </c>
      <c r="I569" s="186" t="s">
        <v>108</v>
      </c>
      <c r="J569" s="186" t="s">
        <v>2170</v>
      </c>
      <c r="K569" s="186" t="s">
        <v>1212</v>
      </c>
      <c r="L569" s="190" t="s">
        <v>412</v>
      </c>
      <c r="M569" s="202" t="s">
        <v>85</v>
      </c>
      <c r="N569" s="212" t="s">
        <v>2604</v>
      </c>
      <c r="O569" s="193" t="s">
        <v>72</v>
      </c>
      <c r="P569" s="491">
        <v>35358</v>
      </c>
      <c r="Q569" s="196" t="str">
        <f t="shared" ca="1" si="104"/>
        <v>25 Tahun 4 Bulan</v>
      </c>
      <c r="R569" s="190"/>
      <c r="S569" s="222">
        <v>44398</v>
      </c>
      <c r="T569" s="198" t="str">
        <f t="shared" ca="1" si="105"/>
        <v>0Tahun</v>
      </c>
      <c r="U569" s="199" t="str">
        <f t="shared" ca="1" si="106"/>
        <v>7Bulan</v>
      </c>
      <c r="V569" s="186" t="s">
        <v>73</v>
      </c>
      <c r="W569" s="209" t="s">
        <v>251</v>
      </c>
      <c r="X569" s="217" t="s">
        <v>412</v>
      </c>
      <c r="Y569" s="190" t="s">
        <v>3836</v>
      </c>
      <c r="Z569" s="190" t="s">
        <v>2171</v>
      </c>
      <c r="AA569" s="243" t="s">
        <v>2172</v>
      </c>
      <c r="AB569" s="193" t="s">
        <v>76</v>
      </c>
      <c r="AC569" s="190" t="s">
        <v>412</v>
      </c>
      <c r="AD569" s="190" t="s">
        <v>412</v>
      </c>
      <c r="AE569" s="190" t="s">
        <v>412</v>
      </c>
      <c r="AF569" s="190" t="s">
        <v>412</v>
      </c>
      <c r="AG569" s="190" t="s">
        <v>412</v>
      </c>
      <c r="AH569" s="190" t="s">
        <v>412</v>
      </c>
      <c r="AI569" s="190" t="s">
        <v>412</v>
      </c>
      <c r="AJ569" s="190" t="s">
        <v>412</v>
      </c>
      <c r="AK569" s="190" t="s">
        <v>412</v>
      </c>
      <c r="AL569" s="190" t="s">
        <v>412</v>
      </c>
      <c r="AM569" s="200" t="s">
        <v>3007</v>
      </c>
      <c r="AN569" s="191" t="s">
        <v>2174</v>
      </c>
      <c r="AO569" s="193" t="s">
        <v>2175</v>
      </c>
      <c r="AP569" s="223" t="s">
        <v>3837</v>
      </c>
      <c r="AQ569" s="190" t="s">
        <v>412</v>
      </c>
      <c r="AR569" s="190" t="s">
        <v>412</v>
      </c>
      <c r="AS569" s="190" t="s">
        <v>412</v>
      </c>
      <c r="AT569" s="190" t="s">
        <v>412</v>
      </c>
      <c r="AU569" s="240">
        <v>44501</v>
      </c>
      <c r="AV569" s="223" t="s">
        <v>412</v>
      </c>
      <c r="AW569" s="506" t="s">
        <v>2176</v>
      </c>
      <c r="AX569" s="223" t="s">
        <v>2177</v>
      </c>
      <c r="AY569" s="190" t="s">
        <v>412</v>
      </c>
      <c r="AZ569" s="203">
        <v>5000000</v>
      </c>
      <c r="BA569" s="203"/>
      <c r="BB569" s="203"/>
      <c r="BC569" s="203"/>
      <c r="BD569" s="203"/>
      <c r="BE569" s="203"/>
      <c r="BF569" s="203"/>
      <c r="BG569" s="203"/>
      <c r="BH569" s="203"/>
      <c r="BI569" s="203"/>
      <c r="BJ569" s="203"/>
      <c r="BK569" s="203"/>
      <c r="BL569" s="203"/>
      <c r="BM569" s="203"/>
      <c r="BN569" s="203"/>
      <c r="BO569" s="203"/>
      <c r="BP569" s="203"/>
      <c r="BQ569" s="203"/>
      <c r="BR569" s="203"/>
      <c r="BS569" s="203"/>
      <c r="BT569" s="227" t="s">
        <v>2178</v>
      </c>
      <c r="BU569" s="190"/>
      <c r="BV569" s="186">
        <v>0</v>
      </c>
      <c r="BW569" s="186">
        <v>0</v>
      </c>
      <c r="BX569" s="186">
        <f t="shared" si="107"/>
        <v>0</v>
      </c>
      <c r="BY569" s="186">
        <f>12-6</f>
        <v>6</v>
      </c>
      <c r="BZ569" s="190"/>
      <c r="CA569" s="190"/>
      <c r="CB569" s="190"/>
    </row>
    <row r="570" spans="1:80" ht="13.5" customHeight="1">
      <c r="A570" s="186">
        <f t="shared" si="100"/>
        <v>558</v>
      </c>
      <c r="B570" s="217" t="s">
        <v>62</v>
      </c>
      <c r="C570" s="144" t="s">
        <v>2144</v>
      </c>
      <c r="D570" s="238" t="s">
        <v>2145</v>
      </c>
      <c r="E570" s="190" t="s">
        <v>97</v>
      </c>
      <c r="F570" s="191" t="s">
        <v>66</v>
      </c>
      <c r="G570" s="186" t="s">
        <v>3200</v>
      </c>
      <c r="H570" s="186" t="s">
        <v>2146</v>
      </c>
      <c r="I570" s="186" t="s">
        <v>108</v>
      </c>
      <c r="J570" s="186" t="s">
        <v>2147</v>
      </c>
      <c r="K570" s="186" t="s">
        <v>1212</v>
      </c>
      <c r="L570" s="190"/>
      <c r="M570" s="202" t="s">
        <v>85</v>
      </c>
      <c r="N570" s="212" t="s">
        <v>2604</v>
      </c>
      <c r="O570" s="193" t="s">
        <v>72</v>
      </c>
      <c r="P570" s="491">
        <v>34609</v>
      </c>
      <c r="Q570" s="196" t="str">
        <f t="shared" ca="1" si="104"/>
        <v>27 Tahun 5 Bulan</v>
      </c>
      <c r="R570" s="190"/>
      <c r="S570" s="236">
        <v>44389</v>
      </c>
      <c r="T570" s="198" t="str">
        <f t="shared" ca="1" si="105"/>
        <v>0Tahun</v>
      </c>
      <c r="U570" s="199" t="str">
        <f t="shared" ca="1" si="106"/>
        <v>8Bulan</v>
      </c>
      <c r="V570" s="186" t="s">
        <v>73</v>
      </c>
      <c r="W570" s="209" t="s">
        <v>2148</v>
      </c>
      <c r="X570" s="217" t="s">
        <v>412</v>
      </c>
      <c r="Y570" s="190"/>
      <c r="Z570" s="190" t="s">
        <v>2149</v>
      </c>
      <c r="AA570" s="201" t="s">
        <v>2150</v>
      </c>
      <c r="AB570" s="193" t="s">
        <v>76</v>
      </c>
      <c r="AC570" s="190" t="s">
        <v>412</v>
      </c>
      <c r="AD570" s="190" t="s">
        <v>412</v>
      </c>
      <c r="AE570" s="190" t="s">
        <v>412</v>
      </c>
      <c r="AF570" s="190" t="s">
        <v>412</v>
      </c>
      <c r="AG570" s="262"/>
      <c r="AH570" s="262"/>
      <c r="AI570" s="190" t="s">
        <v>412</v>
      </c>
      <c r="AJ570" s="190" t="s">
        <v>412</v>
      </c>
      <c r="AK570" s="190" t="s">
        <v>412</v>
      </c>
      <c r="AL570" s="190" t="s">
        <v>412</v>
      </c>
      <c r="AM570" s="200" t="s">
        <v>3008</v>
      </c>
      <c r="AN570" s="191" t="s">
        <v>2152</v>
      </c>
      <c r="AO570" s="244"/>
      <c r="AP570" s="223" t="s">
        <v>2153</v>
      </c>
      <c r="AQ570" s="190"/>
      <c r="AR570" s="190"/>
      <c r="AS570" s="190"/>
      <c r="AT570" s="190"/>
      <c r="AU570" s="240">
        <v>44470</v>
      </c>
      <c r="AV570" s="223"/>
      <c r="AW570" s="509" t="s">
        <v>2154</v>
      </c>
      <c r="AX570" s="223" t="s">
        <v>2155</v>
      </c>
      <c r="AY570" s="190" t="s">
        <v>412</v>
      </c>
      <c r="AZ570" s="203">
        <v>5000000</v>
      </c>
      <c r="BA570" s="203"/>
      <c r="BB570" s="203"/>
      <c r="BC570" s="203"/>
      <c r="BD570" s="203"/>
      <c r="BE570" s="203"/>
      <c r="BF570" s="203"/>
      <c r="BG570" s="203"/>
      <c r="BH570" s="203"/>
      <c r="BI570" s="203"/>
      <c r="BJ570" s="203"/>
      <c r="BK570" s="203"/>
      <c r="BL570" s="203"/>
      <c r="BM570" s="203"/>
      <c r="BN570" s="203"/>
      <c r="BO570" s="203"/>
      <c r="BP570" s="203"/>
      <c r="BQ570" s="203"/>
      <c r="BR570" s="203"/>
      <c r="BS570" s="203"/>
      <c r="BT570" s="227" t="s">
        <v>2156</v>
      </c>
      <c r="BU570" s="190"/>
      <c r="BV570" s="186">
        <v>0</v>
      </c>
      <c r="BW570" s="186">
        <v>0</v>
      </c>
      <c r="BX570" s="186">
        <f t="shared" si="107"/>
        <v>0</v>
      </c>
      <c r="BY570" s="186">
        <f>12-6</f>
        <v>6</v>
      </c>
      <c r="BZ570" s="190"/>
      <c r="CA570" s="190"/>
      <c r="CB570" s="190"/>
    </row>
    <row r="571" spans="1:80" ht="13.5" customHeight="1">
      <c r="A571" s="186">
        <f t="shared" si="100"/>
        <v>559</v>
      </c>
      <c r="B571" s="189" t="s">
        <v>62</v>
      </c>
      <c r="C571" s="216" t="s">
        <v>129</v>
      </c>
      <c r="D571" s="235" t="s">
        <v>130</v>
      </c>
      <c r="E571" s="190" t="s">
        <v>2777</v>
      </c>
      <c r="F571" s="191" t="s">
        <v>66</v>
      </c>
      <c r="G571" s="186" t="s">
        <v>3200</v>
      </c>
      <c r="H571" s="186" t="s">
        <v>132</v>
      </c>
      <c r="I571" s="191" t="s">
        <v>108</v>
      </c>
      <c r="J571" s="193" t="s">
        <v>2386</v>
      </c>
      <c r="K571" s="193" t="s">
        <v>1212</v>
      </c>
      <c r="L571" s="190" t="s">
        <v>412</v>
      </c>
      <c r="M571" s="193" t="s">
        <v>70</v>
      </c>
      <c r="N571" s="220" t="s">
        <v>110</v>
      </c>
      <c r="O571" s="194" t="s">
        <v>87</v>
      </c>
      <c r="P571" s="492">
        <v>32476</v>
      </c>
      <c r="Q571" s="196" t="str">
        <f t="shared" ca="1" si="104"/>
        <v>33 Tahun 3 Bulan</v>
      </c>
      <c r="R571" s="206">
        <v>43885</v>
      </c>
      <c r="S571" s="206">
        <v>43885</v>
      </c>
      <c r="T571" s="198" t="str">
        <f t="shared" ca="1" si="105"/>
        <v>2Tahun</v>
      </c>
      <c r="U571" s="199" t="str">
        <f t="shared" ca="1" si="106"/>
        <v>0Bulan</v>
      </c>
      <c r="V571" s="186" t="s">
        <v>73</v>
      </c>
      <c r="W571" s="189" t="s">
        <v>111</v>
      </c>
      <c r="X571" s="217" t="s">
        <v>412</v>
      </c>
      <c r="Y571" s="190"/>
      <c r="Z571" s="207" t="s">
        <v>133</v>
      </c>
      <c r="AA571" s="208" t="s">
        <v>134</v>
      </c>
      <c r="AB571" s="191" t="s">
        <v>76</v>
      </c>
      <c r="AC571" s="389" t="s">
        <v>4591</v>
      </c>
      <c r="AD571" s="262"/>
      <c r="AE571" s="389" t="s">
        <v>4603</v>
      </c>
      <c r="AF571" s="262"/>
      <c r="AG571" s="389" t="s">
        <v>4604</v>
      </c>
      <c r="AH571" s="262"/>
      <c r="AI571" s="190" t="s">
        <v>412</v>
      </c>
      <c r="AJ571" s="190" t="s">
        <v>412</v>
      </c>
      <c r="AK571" s="190" t="s">
        <v>412</v>
      </c>
      <c r="AL571" s="190" t="s">
        <v>412</v>
      </c>
      <c r="AM571" s="200" t="s">
        <v>3010</v>
      </c>
      <c r="AN571" s="389" t="s">
        <v>4575</v>
      </c>
      <c r="AO571" s="186" t="s">
        <v>4576</v>
      </c>
      <c r="AP571" s="193"/>
      <c r="AQ571" s="190"/>
      <c r="AR571" s="190"/>
      <c r="AS571" s="190"/>
      <c r="AT571" s="190"/>
      <c r="AU571" s="244" t="s">
        <v>3238</v>
      </c>
      <c r="AV571" s="193"/>
      <c r="AW571" s="505" t="s">
        <v>136</v>
      </c>
      <c r="AX571" s="207" t="s">
        <v>137</v>
      </c>
      <c r="AY571" s="190" t="s">
        <v>412</v>
      </c>
      <c r="AZ571" s="203">
        <v>8000000</v>
      </c>
      <c r="BA571" s="203"/>
      <c r="BB571" s="203"/>
      <c r="BC571" s="203"/>
      <c r="BD571" s="203"/>
      <c r="BE571" s="203"/>
      <c r="BF571" s="203"/>
      <c r="BG571" s="203"/>
      <c r="BH571" s="203"/>
      <c r="BI571" s="203"/>
      <c r="BJ571" s="203"/>
      <c r="BK571" s="203"/>
      <c r="BL571" s="203"/>
      <c r="BM571" s="203"/>
      <c r="BN571" s="203"/>
      <c r="BO571" s="203"/>
      <c r="BP571" s="203"/>
      <c r="BQ571" s="203"/>
      <c r="BR571" s="203"/>
      <c r="BS571" s="203"/>
      <c r="BT571" s="191"/>
      <c r="BU571" s="190"/>
      <c r="BV571" s="186">
        <f>12-1</f>
        <v>11</v>
      </c>
      <c r="BW571" s="186">
        <v>0</v>
      </c>
      <c r="BX571" s="186">
        <f t="shared" si="107"/>
        <v>11</v>
      </c>
      <c r="BY571" s="186">
        <v>12</v>
      </c>
      <c r="BZ571" s="190"/>
      <c r="CA571" s="190"/>
      <c r="CB571" s="190"/>
    </row>
    <row r="572" spans="1:80" ht="13.5" customHeight="1">
      <c r="A572" s="186">
        <f t="shared" si="100"/>
        <v>560</v>
      </c>
      <c r="B572" s="187" t="s">
        <v>62</v>
      </c>
      <c r="C572" s="216" t="s">
        <v>1179</v>
      </c>
      <c r="D572" s="189" t="s">
        <v>1180</v>
      </c>
      <c r="E572" s="190" t="s">
        <v>2776</v>
      </c>
      <c r="F572" s="191" t="s">
        <v>66</v>
      </c>
      <c r="G572" s="186" t="s">
        <v>3200</v>
      </c>
      <c r="H572" s="186" t="s">
        <v>132</v>
      </c>
      <c r="I572" s="186" t="s">
        <v>108</v>
      </c>
      <c r="J572" s="193" t="s">
        <v>2386</v>
      </c>
      <c r="K572" s="193" t="s">
        <v>1212</v>
      </c>
      <c r="L572" s="190" t="s">
        <v>412</v>
      </c>
      <c r="M572" s="202" t="s">
        <v>70</v>
      </c>
      <c r="N572" s="188" t="s">
        <v>280</v>
      </c>
      <c r="O572" s="194" t="s">
        <v>72</v>
      </c>
      <c r="P572" s="492">
        <v>34136</v>
      </c>
      <c r="Q572" s="196" t="str">
        <f t="shared" ca="1" si="104"/>
        <v>28 Tahun 8 Bulan</v>
      </c>
      <c r="R572" s="190"/>
      <c r="S572" s="197">
        <v>44092</v>
      </c>
      <c r="T572" s="198" t="str">
        <f t="shared" ca="1" si="105"/>
        <v>1Tahun</v>
      </c>
      <c r="U572" s="199" t="str">
        <f t="shared" ca="1" si="106"/>
        <v>5Bulan</v>
      </c>
      <c r="V572" s="186" t="s">
        <v>73</v>
      </c>
      <c r="W572" s="200" t="s">
        <v>111</v>
      </c>
      <c r="X572" s="217" t="s">
        <v>412</v>
      </c>
      <c r="Y572" s="190"/>
      <c r="Z572" s="187" t="s">
        <v>1181</v>
      </c>
      <c r="AA572" s="201" t="s">
        <v>1182</v>
      </c>
      <c r="AB572" s="202" t="s">
        <v>76</v>
      </c>
      <c r="AC572" s="262"/>
      <c r="AD572" s="262"/>
      <c r="AE572" s="262"/>
      <c r="AF572" s="262"/>
      <c r="AG572" s="190" t="s">
        <v>412</v>
      </c>
      <c r="AH572" s="190" t="s">
        <v>412</v>
      </c>
      <c r="AI572" s="190" t="s">
        <v>412</v>
      </c>
      <c r="AJ572" s="190" t="s">
        <v>412</v>
      </c>
      <c r="AK572" s="190" t="s">
        <v>412</v>
      </c>
      <c r="AL572" s="190" t="s">
        <v>412</v>
      </c>
      <c r="AM572" s="229" t="s">
        <v>2568</v>
      </c>
      <c r="AN572" s="261"/>
      <c r="AO572" s="244"/>
      <c r="AP572" s="193"/>
      <c r="AQ572" s="190"/>
      <c r="AR572" s="190"/>
      <c r="AS572" s="190"/>
      <c r="AT572" s="190"/>
      <c r="AU572" s="244" t="s">
        <v>3238</v>
      </c>
      <c r="AV572" s="193"/>
      <c r="AW572" s="506" t="s">
        <v>1183</v>
      </c>
      <c r="AX572" s="231" t="s">
        <v>2409</v>
      </c>
      <c r="AY572" s="190" t="s">
        <v>412</v>
      </c>
      <c r="AZ572" s="203">
        <v>8000000</v>
      </c>
      <c r="BA572" s="203"/>
      <c r="BB572" s="203"/>
      <c r="BC572" s="203"/>
      <c r="BD572" s="203"/>
      <c r="BE572" s="203"/>
      <c r="BF572" s="203"/>
      <c r="BG572" s="203">
        <v>1000000</v>
      </c>
      <c r="BH572" s="203"/>
      <c r="BI572" s="203"/>
      <c r="BJ572" s="203"/>
      <c r="BK572" s="203"/>
      <c r="BL572" s="203"/>
      <c r="BM572" s="203"/>
      <c r="BN572" s="203"/>
      <c r="BO572" s="203"/>
      <c r="BP572" s="203"/>
      <c r="BQ572" s="203"/>
      <c r="BR572" s="203"/>
      <c r="BS572" s="203"/>
      <c r="BT572" s="202"/>
      <c r="BU572" s="190"/>
      <c r="BV572" s="186">
        <f>12-8</f>
        <v>4</v>
      </c>
      <c r="BW572" s="186">
        <v>0</v>
      </c>
      <c r="BX572" s="186">
        <f t="shared" si="107"/>
        <v>4</v>
      </c>
      <c r="BY572" s="186">
        <v>12</v>
      </c>
      <c r="BZ572" s="190"/>
      <c r="CA572" s="190"/>
      <c r="CB572" s="190"/>
    </row>
    <row r="573" spans="1:80" ht="13.5" customHeight="1">
      <c r="A573" s="186">
        <f t="shared" si="100"/>
        <v>561</v>
      </c>
      <c r="B573" s="189" t="s">
        <v>62</v>
      </c>
      <c r="C573" s="228" t="s">
        <v>4305</v>
      </c>
      <c r="D573" s="189" t="s">
        <v>3915</v>
      </c>
      <c r="E573" s="190" t="s">
        <v>567</v>
      </c>
      <c r="F573" s="191" t="s">
        <v>66</v>
      </c>
      <c r="G573" s="186" t="s">
        <v>3200</v>
      </c>
      <c r="H573" s="186" t="s">
        <v>630</v>
      </c>
      <c r="I573" s="186" t="s">
        <v>108</v>
      </c>
      <c r="J573" s="191" t="s">
        <v>3916</v>
      </c>
      <c r="K573" s="191" t="s">
        <v>1212</v>
      </c>
      <c r="L573" s="190" t="s">
        <v>412</v>
      </c>
      <c r="M573" s="202" t="s">
        <v>85</v>
      </c>
      <c r="N573" s="212" t="s">
        <v>2604</v>
      </c>
      <c r="O573" s="194" t="s">
        <v>72</v>
      </c>
      <c r="P573" s="492">
        <v>35408</v>
      </c>
      <c r="Q573" s="196" t="str">
        <f t="shared" ca="1" si="104"/>
        <v>25 Tahun 3 Bulan</v>
      </c>
      <c r="R573" s="190"/>
      <c r="S573" s="206">
        <v>44466</v>
      </c>
      <c r="T573" s="198" t="str">
        <f t="shared" ca="1" si="105"/>
        <v>0Tahun</v>
      </c>
      <c r="U573" s="199" t="str">
        <f t="shared" ca="1" si="106"/>
        <v>5Bulan</v>
      </c>
      <c r="V573" s="186" t="s">
        <v>73</v>
      </c>
      <c r="W573" s="189" t="s">
        <v>111</v>
      </c>
      <c r="X573" s="217"/>
      <c r="Y573" s="190" t="s">
        <v>3917</v>
      </c>
      <c r="Z573" s="207" t="s">
        <v>3918</v>
      </c>
      <c r="AA573" s="208" t="s">
        <v>3919</v>
      </c>
      <c r="AB573" s="191" t="s">
        <v>451</v>
      </c>
      <c r="AC573" s="190" t="s">
        <v>412</v>
      </c>
      <c r="AD573" s="190" t="s">
        <v>412</v>
      </c>
      <c r="AE573" s="190" t="s">
        <v>412</v>
      </c>
      <c r="AF573" s="190" t="s">
        <v>412</v>
      </c>
      <c r="AG573" s="190" t="s">
        <v>412</v>
      </c>
      <c r="AH573" s="190" t="s">
        <v>412</v>
      </c>
      <c r="AI573" s="190" t="s">
        <v>412</v>
      </c>
      <c r="AJ573" s="190" t="s">
        <v>412</v>
      </c>
      <c r="AK573" s="190" t="s">
        <v>412</v>
      </c>
      <c r="AL573" s="190" t="s">
        <v>412</v>
      </c>
      <c r="AM573" s="187" t="s">
        <v>3923</v>
      </c>
      <c r="AN573" s="191" t="s">
        <v>3920</v>
      </c>
      <c r="AO573" s="193" t="s">
        <v>3921</v>
      </c>
      <c r="AP573" s="207" t="s">
        <v>3918</v>
      </c>
      <c r="AQ573" s="190" t="s">
        <v>412</v>
      </c>
      <c r="AR573" s="190" t="s">
        <v>412</v>
      </c>
      <c r="AS573" s="190" t="s">
        <v>412</v>
      </c>
      <c r="AT573" s="190" t="s">
        <v>412</v>
      </c>
      <c r="AU573" s="245">
        <v>44531</v>
      </c>
      <c r="AV573" s="193"/>
      <c r="AW573" s="505" t="s">
        <v>3922</v>
      </c>
      <c r="AX573" s="200" t="s">
        <v>78</v>
      </c>
      <c r="AY573" s="190" t="s">
        <v>412</v>
      </c>
      <c r="AZ573" s="203">
        <v>4000000</v>
      </c>
      <c r="BA573" s="203"/>
      <c r="BB573" s="203"/>
      <c r="BC573" s="203"/>
      <c r="BD573" s="203"/>
      <c r="BE573" s="203"/>
      <c r="BF573" s="203"/>
      <c r="BG573" s="203"/>
      <c r="BH573" s="203"/>
      <c r="BI573" s="203"/>
      <c r="BJ573" s="203"/>
      <c r="BK573" s="203"/>
      <c r="BL573" s="203"/>
      <c r="BM573" s="203"/>
      <c r="BN573" s="203"/>
      <c r="BO573" s="203"/>
      <c r="BP573" s="203"/>
      <c r="BQ573" s="203"/>
      <c r="BR573" s="203"/>
      <c r="BS573" s="203"/>
      <c r="BT573" s="211" t="s">
        <v>3924</v>
      </c>
      <c r="BU573" s="190"/>
      <c r="BV573" s="186">
        <v>0</v>
      </c>
      <c r="BW573" s="186">
        <v>0</v>
      </c>
      <c r="BX573" s="186">
        <f t="shared" si="107"/>
        <v>0</v>
      </c>
      <c r="BY573" s="186">
        <v>4</v>
      </c>
      <c r="BZ573" s="190"/>
      <c r="CA573" s="190"/>
      <c r="CB573" s="190"/>
    </row>
    <row r="574" spans="1:80" ht="13.5" customHeight="1">
      <c r="A574" s="186">
        <f t="shared" si="100"/>
        <v>562</v>
      </c>
      <c r="B574" s="189" t="s">
        <v>62</v>
      </c>
      <c r="C574" s="144" t="s">
        <v>775</v>
      </c>
      <c r="D574" s="189" t="s">
        <v>776</v>
      </c>
      <c r="E574" s="190" t="s">
        <v>2772</v>
      </c>
      <c r="F574" s="191" t="s">
        <v>66</v>
      </c>
      <c r="G574" s="186" t="s">
        <v>3200</v>
      </c>
      <c r="H574" s="186" t="s">
        <v>777</v>
      </c>
      <c r="I574" s="186" t="s">
        <v>108</v>
      </c>
      <c r="J574" s="191" t="s">
        <v>2385</v>
      </c>
      <c r="K574" s="191"/>
      <c r="L574" s="190" t="s">
        <v>412</v>
      </c>
      <c r="M574" s="193" t="s">
        <v>70</v>
      </c>
      <c r="N574" s="205" t="s">
        <v>2604</v>
      </c>
      <c r="O574" s="194" t="s">
        <v>523</v>
      </c>
      <c r="P574" s="492">
        <v>35940</v>
      </c>
      <c r="Q574" s="196" t="str">
        <f t="shared" ca="1" si="104"/>
        <v>23 Tahun 9 Bulan</v>
      </c>
      <c r="R574" s="190"/>
      <c r="S574" s="206">
        <v>44217</v>
      </c>
      <c r="T574" s="198" t="str">
        <f t="shared" ca="1" si="105"/>
        <v>1Tahun</v>
      </c>
      <c r="U574" s="199" t="str">
        <f t="shared" ca="1" si="106"/>
        <v>1Bulan</v>
      </c>
      <c r="V574" s="186" t="s">
        <v>73</v>
      </c>
      <c r="W574" s="189" t="s">
        <v>88</v>
      </c>
      <c r="X574" s="217"/>
      <c r="Y574" s="190"/>
      <c r="Z574" s="207" t="s">
        <v>778</v>
      </c>
      <c r="AA574" s="208" t="s">
        <v>779</v>
      </c>
      <c r="AB574" s="191" t="s">
        <v>76</v>
      </c>
      <c r="AC574" s="190" t="s">
        <v>412</v>
      </c>
      <c r="AD574" s="190" t="s">
        <v>412</v>
      </c>
      <c r="AE574" s="190" t="s">
        <v>412</v>
      </c>
      <c r="AF574" s="190" t="s">
        <v>412</v>
      </c>
      <c r="AG574" s="190" t="s">
        <v>412</v>
      </c>
      <c r="AH574" s="190" t="s">
        <v>412</v>
      </c>
      <c r="AI574" s="190" t="s">
        <v>412</v>
      </c>
      <c r="AJ574" s="190" t="s">
        <v>412</v>
      </c>
      <c r="AK574" s="190" t="s">
        <v>412</v>
      </c>
      <c r="AL574" s="190" t="s">
        <v>412</v>
      </c>
      <c r="AM574" s="209" t="s">
        <v>4558</v>
      </c>
      <c r="AN574" s="191" t="s">
        <v>780</v>
      </c>
      <c r="AO574" s="244"/>
      <c r="AP574" s="193" t="s">
        <v>781</v>
      </c>
      <c r="AQ574" s="190"/>
      <c r="AR574" s="190"/>
      <c r="AS574" s="190"/>
      <c r="AT574" s="190"/>
      <c r="AU574" s="244"/>
      <c r="AV574" s="193"/>
      <c r="AW574" s="506" t="s">
        <v>782</v>
      </c>
      <c r="AX574" s="200" t="s">
        <v>78</v>
      </c>
      <c r="AY574" s="190" t="s">
        <v>412</v>
      </c>
      <c r="AZ574" s="203">
        <v>1910000</v>
      </c>
      <c r="BA574" s="203">
        <v>390000</v>
      </c>
      <c r="BB574" s="203"/>
      <c r="BC574" s="203"/>
      <c r="BD574" s="203"/>
      <c r="BE574" s="203"/>
      <c r="BF574" s="203"/>
      <c r="BG574" s="203"/>
      <c r="BH574" s="203"/>
      <c r="BI574" s="203"/>
      <c r="BJ574" s="203"/>
      <c r="BK574" s="203"/>
      <c r="BL574" s="203"/>
      <c r="BM574" s="203"/>
      <c r="BN574" s="203"/>
      <c r="BO574" s="203"/>
      <c r="BP574" s="203"/>
      <c r="BQ574" s="203"/>
      <c r="BR574" s="203"/>
      <c r="BS574" s="203"/>
      <c r="BT574" s="191"/>
      <c r="BU574" s="190"/>
      <c r="BV574" s="186">
        <v>0</v>
      </c>
      <c r="BW574" s="186">
        <v>0</v>
      </c>
      <c r="BX574" s="186">
        <f t="shared" si="107"/>
        <v>0</v>
      </c>
      <c r="BY574" s="186">
        <v>12</v>
      </c>
      <c r="BZ574" s="190"/>
      <c r="CA574" s="190"/>
      <c r="CB574" s="190"/>
    </row>
    <row r="575" spans="1:80" ht="13.5" customHeight="1">
      <c r="A575" s="186">
        <f t="shared" si="100"/>
        <v>563</v>
      </c>
      <c r="B575" s="189" t="s">
        <v>62</v>
      </c>
      <c r="C575" s="144" t="s">
        <v>378</v>
      </c>
      <c r="D575" s="246" t="s">
        <v>379</v>
      </c>
      <c r="E575" s="190" t="s">
        <v>380</v>
      </c>
      <c r="F575" s="191" t="s">
        <v>66</v>
      </c>
      <c r="G575" s="186" t="s">
        <v>3200</v>
      </c>
      <c r="H575" s="186" t="s">
        <v>381</v>
      </c>
      <c r="I575" s="202" t="s">
        <v>382</v>
      </c>
      <c r="J575" s="191" t="s">
        <v>383</v>
      </c>
      <c r="K575" s="186" t="s">
        <v>5003</v>
      </c>
      <c r="L575" s="190" t="s">
        <v>412</v>
      </c>
      <c r="M575" s="193" t="s">
        <v>70</v>
      </c>
      <c r="N575" s="205" t="s">
        <v>228</v>
      </c>
      <c r="O575" s="194" t="s">
        <v>72</v>
      </c>
      <c r="P575" s="492">
        <v>31344</v>
      </c>
      <c r="Q575" s="196" t="str">
        <f t="shared" ca="1" si="104"/>
        <v>36 Tahun 4 Bulan</v>
      </c>
      <c r="R575" s="190"/>
      <c r="S575" s="239">
        <v>44067</v>
      </c>
      <c r="T575" s="198" t="str">
        <f t="shared" ca="1" si="105"/>
        <v>1Tahun</v>
      </c>
      <c r="U575" s="199" t="str">
        <f t="shared" ca="1" si="106"/>
        <v>6Bulan</v>
      </c>
      <c r="V575" s="186" t="s">
        <v>73</v>
      </c>
      <c r="W575" s="209" t="s">
        <v>111</v>
      </c>
      <c r="X575" s="217" t="s">
        <v>412</v>
      </c>
      <c r="Y575" s="190" t="s">
        <v>3851</v>
      </c>
      <c r="Z575" s="207" t="s">
        <v>384</v>
      </c>
      <c r="AA575" s="201" t="s">
        <v>385</v>
      </c>
      <c r="AB575" s="191" t="s">
        <v>76</v>
      </c>
      <c r="AC575" s="190" t="s">
        <v>3852</v>
      </c>
      <c r="AD575" s="219">
        <v>31026</v>
      </c>
      <c r="AE575" s="190" t="s">
        <v>3853</v>
      </c>
      <c r="AF575" s="219">
        <v>41593</v>
      </c>
      <c r="AG575" s="190" t="s">
        <v>3854</v>
      </c>
      <c r="AH575" s="219">
        <v>43089</v>
      </c>
      <c r="AI575" s="190" t="s">
        <v>3855</v>
      </c>
      <c r="AJ575" s="219">
        <v>43896</v>
      </c>
      <c r="AK575" s="190" t="s">
        <v>412</v>
      </c>
      <c r="AL575" s="190" t="s">
        <v>412</v>
      </c>
      <c r="AM575" s="247" t="s">
        <v>3012</v>
      </c>
      <c r="AN575" s="191" t="s">
        <v>3459</v>
      </c>
      <c r="AO575" s="193" t="s">
        <v>3856</v>
      </c>
      <c r="AP575" s="193" t="s">
        <v>3857</v>
      </c>
      <c r="AQ575" s="190" t="s">
        <v>412</v>
      </c>
      <c r="AR575" s="190" t="s">
        <v>412</v>
      </c>
      <c r="AS575" s="190" t="s">
        <v>412</v>
      </c>
      <c r="AT575" s="190" t="s">
        <v>412</v>
      </c>
      <c r="AU575" s="188" t="s">
        <v>2802</v>
      </c>
      <c r="AV575" s="193" t="s">
        <v>412</v>
      </c>
      <c r="AW575" s="505" t="s">
        <v>386</v>
      </c>
      <c r="AX575" s="209" t="s">
        <v>3858</v>
      </c>
      <c r="AY575" s="190" t="s">
        <v>412</v>
      </c>
      <c r="AZ575" s="203">
        <v>15750000</v>
      </c>
      <c r="BA575" s="203"/>
      <c r="BB575" s="203"/>
      <c r="BC575" s="203"/>
      <c r="BD575" s="203"/>
      <c r="BE575" s="203"/>
      <c r="BF575" s="203"/>
      <c r="BG575" s="203">
        <v>1000000</v>
      </c>
      <c r="BH575" s="203"/>
      <c r="BI575" s="203"/>
      <c r="BJ575" s="203"/>
      <c r="BK575" s="203"/>
      <c r="BL575" s="203"/>
      <c r="BM575" s="203"/>
      <c r="BN575" s="203"/>
      <c r="BO575" s="203"/>
      <c r="BP575" s="203"/>
      <c r="BQ575" s="203"/>
      <c r="BR575" s="203"/>
      <c r="BS575" s="203"/>
      <c r="BT575" s="211" t="s">
        <v>3859</v>
      </c>
      <c r="BU575" s="190"/>
      <c r="BV575" s="186">
        <f>12-7</f>
        <v>5</v>
      </c>
      <c r="BW575" s="186">
        <v>0</v>
      </c>
      <c r="BX575" s="186">
        <f t="shared" si="107"/>
        <v>5</v>
      </c>
      <c r="BY575" s="186">
        <v>12</v>
      </c>
      <c r="BZ575" s="190"/>
      <c r="CA575" s="190"/>
      <c r="CB575" s="190"/>
    </row>
    <row r="576" spans="1:80" ht="13.5" customHeight="1">
      <c r="A576" s="186">
        <f t="shared" si="100"/>
        <v>564</v>
      </c>
      <c r="B576" s="217" t="s">
        <v>62</v>
      </c>
      <c r="C576" s="228" t="s">
        <v>2748</v>
      </c>
      <c r="D576" s="189" t="s">
        <v>2605</v>
      </c>
      <c r="E576" s="190" t="s">
        <v>2779</v>
      </c>
      <c r="F576" s="191" t="s">
        <v>66</v>
      </c>
      <c r="G576" s="186" t="s">
        <v>3200</v>
      </c>
      <c r="H576" s="186" t="s">
        <v>2780</v>
      </c>
      <c r="I576" s="186" t="s">
        <v>382</v>
      </c>
      <c r="J576" s="186" t="s">
        <v>2606</v>
      </c>
      <c r="K576" s="186" t="s">
        <v>1212</v>
      </c>
      <c r="L576" s="190"/>
      <c r="M576" s="202" t="s">
        <v>85</v>
      </c>
      <c r="N576" s="205" t="s">
        <v>2604</v>
      </c>
      <c r="O576" s="193"/>
      <c r="P576" s="491"/>
      <c r="Q576" s="196" t="str">
        <f t="shared" ca="1" si="104"/>
        <v>122 Tahun 2 Bulan</v>
      </c>
      <c r="R576" s="236"/>
      <c r="S576" s="197">
        <v>43556</v>
      </c>
      <c r="T576" s="198" t="str">
        <f t="shared" ca="1" si="105"/>
        <v>2Tahun</v>
      </c>
      <c r="U576" s="199" t="str">
        <f t="shared" ca="1" si="106"/>
        <v>11Bulan</v>
      </c>
      <c r="V576" s="186" t="s">
        <v>73</v>
      </c>
      <c r="W576" s="209"/>
      <c r="X576" s="217"/>
      <c r="Y576" s="190"/>
      <c r="Z576" s="190"/>
      <c r="AA576" s="201" t="s">
        <v>3302</v>
      </c>
      <c r="AB576" s="193" t="s">
        <v>354</v>
      </c>
      <c r="AC576" s="190" t="s">
        <v>412</v>
      </c>
      <c r="AD576" s="190"/>
      <c r="AE576" s="190" t="s">
        <v>412</v>
      </c>
      <c r="AF576" s="190" t="s">
        <v>412</v>
      </c>
      <c r="AG576" s="190" t="s">
        <v>412</v>
      </c>
      <c r="AH576" s="190" t="s">
        <v>412</v>
      </c>
      <c r="AI576" s="190" t="s">
        <v>412</v>
      </c>
      <c r="AJ576" s="190" t="s">
        <v>412</v>
      </c>
      <c r="AK576" s="190" t="s">
        <v>412</v>
      </c>
      <c r="AL576" s="190" t="s">
        <v>412</v>
      </c>
      <c r="AM576" s="241"/>
      <c r="AN576" s="261"/>
      <c r="AO576" s="244"/>
      <c r="AP576" s="223"/>
      <c r="AQ576" s="190"/>
      <c r="AR576" s="190"/>
      <c r="AS576" s="190"/>
      <c r="AT576" s="190"/>
      <c r="AU576" s="237" t="s">
        <v>3239</v>
      </c>
      <c r="AV576" s="223"/>
      <c r="AW576" s="521"/>
      <c r="AX576" s="237"/>
      <c r="AY576" s="190" t="s">
        <v>412</v>
      </c>
      <c r="AZ576" s="203"/>
      <c r="BA576" s="203"/>
      <c r="BB576" s="203"/>
      <c r="BC576" s="203"/>
      <c r="BD576" s="203"/>
      <c r="BE576" s="203"/>
      <c r="BF576" s="203"/>
      <c r="BG576" s="203"/>
      <c r="BH576" s="203"/>
      <c r="BI576" s="203"/>
      <c r="BJ576" s="203"/>
      <c r="BK576" s="203"/>
      <c r="BL576" s="203"/>
      <c r="BM576" s="203"/>
      <c r="BN576" s="203"/>
      <c r="BO576" s="203"/>
      <c r="BP576" s="203"/>
      <c r="BQ576" s="203"/>
      <c r="BR576" s="203"/>
      <c r="BS576" s="203"/>
      <c r="BT576" s="186"/>
      <c r="BU576" s="190"/>
      <c r="BV576" s="186">
        <v>12</v>
      </c>
      <c r="BW576" s="186">
        <v>0</v>
      </c>
      <c r="BX576" s="186">
        <f t="shared" si="107"/>
        <v>12</v>
      </c>
      <c r="BY576" s="186">
        <v>12</v>
      </c>
      <c r="BZ576" s="190"/>
      <c r="CA576" s="190"/>
      <c r="CB576" s="190"/>
    </row>
    <row r="577" spans="1:80" ht="13.5" customHeight="1">
      <c r="A577" s="186">
        <f t="shared" si="100"/>
        <v>565</v>
      </c>
      <c r="B577" s="217" t="s">
        <v>62</v>
      </c>
      <c r="C577" s="144" t="s">
        <v>1946</v>
      </c>
      <c r="D577" s="189" t="s">
        <v>1947</v>
      </c>
      <c r="E577" s="190" t="s">
        <v>1947</v>
      </c>
      <c r="F577" s="186" t="s">
        <v>66</v>
      </c>
      <c r="G577" s="186" t="s">
        <v>3200</v>
      </c>
      <c r="H577" s="186" t="s">
        <v>1948</v>
      </c>
      <c r="I577" s="186" t="s">
        <v>382</v>
      </c>
      <c r="J577" s="186" t="s">
        <v>1949</v>
      </c>
      <c r="K577" s="192" t="s">
        <v>2884</v>
      </c>
      <c r="L577" s="190"/>
      <c r="M577" s="202" t="s">
        <v>70</v>
      </c>
      <c r="N577" s="193"/>
      <c r="O577" s="193"/>
      <c r="P577" s="491"/>
      <c r="Q577" s="196" t="str">
        <f t="shared" ca="1" si="104"/>
        <v>122 Tahun 2 Bulan</v>
      </c>
      <c r="R577" s="236">
        <v>44349</v>
      </c>
      <c r="S577" s="236">
        <v>44349</v>
      </c>
      <c r="T577" s="198" t="str">
        <f t="shared" ca="1" si="105"/>
        <v>0Tahun</v>
      </c>
      <c r="U577" s="199" t="str">
        <f t="shared" ca="1" si="106"/>
        <v>9Bulan</v>
      </c>
      <c r="V577" s="186" t="s">
        <v>73</v>
      </c>
      <c r="W577" s="209"/>
      <c r="X577" s="217"/>
      <c r="Y577" s="190"/>
      <c r="Z577" s="190" t="s">
        <v>1950</v>
      </c>
      <c r="AA577" s="201" t="s">
        <v>3303</v>
      </c>
      <c r="AB577" s="191" t="s">
        <v>76</v>
      </c>
      <c r="AC577" s="262"/>
      <c r="AD577" s="262"/>
      <c r="AE577" s="262"/>
      <c r="AF577" s="262"/>
      <c r="AG577" s="262"/>
      <c r="AH577" s="262"/>
      <c r="AI577" s="190" t="s">
        <v>412</v>
      </c>
      <c r="AJ577" s="190" t="s">
        <v>412</v>
      </c>
      <c r="AK577" s="190" t="s">
        <v>412</v>
      </c>
      <c r="AL577" s="190" t="s">
        <v>412</v>
      </c>
      <c r="AM577" s="217" t="s">
        <v>3011</v>
      </c>
      <c r="AN577" s="261"/>
      <c r="AO577" s="244"/>
      <c r="AP577" s="223"/>
      <c r="AQ577" s="190"/>
      <c r="AR577" s="190"/>
      <c r="AS577" s="190"/>
      <c r="AT577" s="190"/>
      <c r="AU577" s="237" t="s">
        <v>3240</v>
      </c>
      <c r="AV577" s="223"/>
      <c r="AW577" s="509" t="s">
        <v>1951</v>
      </c>
      <c r="AX577" s="237"/>
      <c r="AY577" s="190" t="s">
        <v>412</v>
      </c>
      <c r="AZ577" s="203">
        <v>7000000</v>
      </c>
      <c r="BA577" s="203"/>
      <c r="BB577" s="203"/>
      <c r="BC577" s="203"/>
      <c r="BD577" s="203"/>
      <c r="BE577" s="203"/>
      <c r="BF577" s="203"/>
      <c r="BG577" s="203"/>
      <c r="BH577" s="203"/>
      <c r="BI577" s="203"/>
      <c r="BJ577" s="203"/>
      <c r="BK577" s="203"/>
      <c r="BL577" s="203"/>
      <c r="BM577" s="203"/>
      <c r="BN577" s="203"/>
      <c r="BO577" s="203"/>
      <c r="BP577" s="203"/>
      <c r="BQ577" s="203"/>
      <c r="BR577" s="203"/>
      <c r="BS577" s="203"/>
      <c r="BT577" s="186"/>
      <c r="BU577" s="190"/>
      <c r="BV577" s="186">
        <v>0</v>
      </c>
      <c r="BW577" s="186">
        <v>0</v>
      </c>
      <c r="BX577" s="186">
        <f t="shared" si="107"/>
        <v>0</v>
      </c>
      <c r="BY577" s="186">
        <f>12-5</f>
        <v>7</v>
      </c>
      <c r="BZ577" s="190"/>
      <c r="CA577" s="190"/>
      <c r="CB577" s="190"/>
    </row>
    <row r="578" spans="1:80" ht="13.5" customHeight="1">
      <c r="A578" s="186">
        <f t="shared" si="100"/>
        <v>566</v>
      </c>
      <c r="B578" s="189" t="s">
        <v>62</v>
      </c>
      <c r="C578" s="216" t="s">
        <v>1496</v>
      </c>
      <c r="D578" s="189" t="s">
        <v>1497</v>
      </c>
      <c r="E578" s="190" t="s">
        <v>2772</v>
      </c>
      <c r="F578" s="191" t="s">
        <v>66</v>
      </c>
      <c r="G578" s="186" t="s">
        <v>3200</v>
      </c>
      <c r="H578" s="186" t="s">
        <v>1498</v>
      </c>
      <c r="I578" s="186" t="s">
        <v>382</v>
      </c>
      <c r="J578" s="191" t="s">
        <v>1499</v>
      </c>
      <c r="K578" s="191"/>
      <c r="L578" s="190"/>
      <c r="M578" s="193" t="s">
        <v>85</v>
      </c>
      <c r="N578" s="220" t="s">
        <v>280</v>
      </c>
      <c r="O578" s="194" t="s">
        <v>1500</v>
      </c>
      <c r="P578" s="492">
        <v>34745</v>
      </c>
      <c r="Q578" s="196" t="str">
        <f t="shared" ca="1" si="104"/>
        <v>27 Tahun 0 Bulan</v>
      </c>
      <c r="R578" s="206">
        <v>43892</v>
      </c>
      <c r="S578" s="206">
        <v>43896</v>
      </c>
      <c r="T578" s="198" t="str">
        <f t="shared" ca="1" si="105"/>
        <v>2Tahun</v>
      </c>
      <c r="U578" s="199" t="str">
        <f t="shared" ca="1" si="106"/>
        <v>0Bulan</v>
      </c>
      <c r="V578" s="186" t="s">
        <v>73</v>
      </c>
      <c r="W578" s="189" t="s">
        <v>111</v>
      </c>
      <c r="X578" s="217"/>
      <c r="Y578" s="190"/>
      <c r="Z578" s="207" t="s">
        <v>1501</v>
      </c>
      <c r="AA578" s="208" t="s">
        <v>1502</v>
      </c>
      <c r="AB578" s="191" t="s">
        <v>76</v>
      </c>
      <c r="AC578" s="262"/>
      <c r="AD578" s="262"/>
      <c r="AE578" s="190" t="s">
        <v>412</v>
      </c>
      <c r="AF578" s="190" t="s">
        <v>412</v>
      </c>
      <c r="AG578" s="190" t="s">
        <v>412</v>
      </c>
      <c r="AH578" s="190" t="s">
        <v>412</v>
      </c>
      <c r="AI578" s="190" t="s">
        <v>412</v>
      </c>
      <c r="AJ578" s="190" t="s">
        <v>412</v>
      </c>
      <c r="AK578" s="190" t="s">
        <v>412</v>
      </c>
      <c r="AL578" s="190" t="s">
        <v>412</v>
      </c>
      <c r="AM578" s="200" t="s">
        <v>3013</v>
      </c>
      <c r="AN578" s="261"/>
      <c r="AO578" s="244"/>
      <c r="AP578" s="193" t="s">
        <v>1504</v>
      </c>
      <c r="AQ578" s="190"/>
      <c r="AR578" s="190"/>
      <c r="AS578" s="190"/>
      <c r="AT578" s="190"/>
      <c r="AU578" s="188" t="s">
        <v>2803</v>
      </c>
      <c r="AV578" s="193"/>
      <c r="AW578" s="505" t="s">
        <v>1505</v>
      </c>
      <c r="AX578" s="200" t="s">
        <v>78</v>
      </c>
      <c r="AY578" s="190" t="s">
        <v>412</v>
      </c>
      <c r="AZ578" s="203"/>
      <c r="BA578" s="203"/>
      <c r="BB578" s="203"/>
      <c r="BC578" s="203"/>
      <c r="BD578" s="203"/>
      <c r="BE578" s="203"/>
      <c r="BF578" s="203"/>
      <c r="BG578" s="203"/>
      <c r="BH578" s="203"/>
      <c r="BI578" s="203"/>
      <c r="BJ578" s="203"/>
      <c r="BK578" s="203"/>
      <c r="BL578" s="203"/>
      <c r="BM578" s="203"/>
      <c r="BN578" s="203"/>
      <c r="BO578" s="203"/>
      <c r="BP578" s="203"/>
      <c r="BQ578" s="203"/>
      <c r="BR578" s="203"/>
      <c r="BS578" s="203"/>
      <c r="BT578" s="211" t="s">
        <v>1506</v>
      </c>
      <c r="BU578" s="190"/>
      <c r="BV578" s="186">
        <f>12-2</f>
        <v>10</v>
      </c>
      <c r="BW578" s="186">
        <v>0</v>
      </c>
      <c r="BX578" s="186">
        <f t="shared" si="107"/>
        <v>10</v>
      </c>
      <c r="BY578" s="186">
        <v>12</v>
      </c>
      <c r="BZ578" s="190"/>
      <c r="CA578" s="190"/>
      <c r="CB578" s="190"/>
    </row>
    <row r="579" spans="1:80" ht="15.75" customHeight="1">
      <c r="A579" s="186">
        <f t="shared" si="100"/>
        <v>567</v>
      </c>
      <c r="B579" s="187" t="s">
        <v>62</v>
      </c>
      <c r="C579" s="188" t="s">
        <v>1558</v>
      </c>
      <c r="D579" s="189" t="s">
        <v>1559</v>
      </c>
      <c r="E579" s="190" t="s">
        <v>2676</v>
      </c>
      <c r="F579" s="191" t="s">
        <v>66</v>
      </c>
      <c r="G579" s="186" t="s">
        <v>3200</v>
      </c>
      <c r="H579" s="186" t="s">
        <v>3718</v>
      </c>
      <c r="I579" s="186" t="s">
        <v>382</v>
      </c>
      <c r="J579" s="186" t="s">
        <v>638</v>
      </c>
      <c r="K579" s="186" t="s">
        <v>1212</v>
      </c>
      <c r="L579" s="190" t="s">
        <v>412</v>
      </c>
      <c r="M579" s="193" t="s">
        <v>85</v>
      </c>
      <c r="N579" s="212" t="s">
        <v>2604</v>
      </c>
      <c r="O579" s="194" t="s">
        <v>125</v>
      </c>
      <c r="P579" s="492">
        <v>36073</v>
      </c>
      <c r="Q579" s="196" t="str">
        <f t="shared" ca="1" si="104"/>
        <v>23 Tahun 5 Bulan</v>
      </c>
      <c r="R579" s="190"/>
      <c r="S579" s="308">
        <v>42986</v>
      </c>
      <c r="T579" s="198" t="str">
        <f t="shared" ca="1" si="105"/>
        <v>4Tahun</v>
      </c>
      <c r="U579" s="199" t="str">
        <f t="shared" ca="1" si="106"/>
        <v>6Bulan</v>
      </c>
      <c r="V579" s="186"/>
      <c r="W579" s="200" t="s">
        <v>88</v>
      </c>
      <c r="X579" s="217"/>
      <c r="Y579" s="190"/>
      <c r="Z579" s="187" t="s">
        <v>1560</v>
      </c>
      <c r="AA579" s="201" t="s">
        <v>1561</v>
      </c>
      <c r="AB579" s="202" t="s">
        <v>76</v>
      </c>
      <c r="AC579" s="190"/>
      <c r="AD579" s="190"/>
      <c r="AE579" s="190"/>
      <c r="AF579" s="190"/>
      <c r="AG579" s="190"/>
      <c r="AH579" s="190"/>
      <c r="AI579" s="190"/>
      <c r="AJ579" s="190"/>
      <c r="AK579" s="190"/>
      <c r="AL579" s="190"/>
      <c r="AM579" s="229" t="s">
        <v>2533</v>
      </c>
      <c r="AN579" s="189"/>
      <c r="AO579" s="193"/>
      <c r="AP579" s="193"/>
      <c r="AQ579" s="190"/>
      <c r="AR579" s="190"/>
      <c r="AS579" s="190"/>
      <c r="AT579" s="190"/>
      <c r="AU579" s="193">
        <v>19023497928</v>
      </c>
      <c r="AV579" s="193"/>
      <c r="AW579" s="506" t="s">
        <v>1562</v>
      </c>
      <c r="AX579" s="200" t="s">
        <v>78</v>
      </c>
      <c r="AY579" s="190"/>
      <c r="AZ579" s="203"/>
      <c r="BA579" s="203"/>
      <c r="BB579" s="203"/>
      <c r="BC579" s="203"/>
      <c r="BD579" s="203"/>
      <c r="BE579" s="203"/>
      <c r="BF579" s="203"/>
      <c r="BG579" s="203"/>
      <c r="BH579" s="203"/>
      <c r="BI579" s="203"/>
      <c r="BJ579" s="203"/>
      <c r="BK579" s="203"/>
      <c r="BL579" s="203"/>
      <c r="BM579" s="203"/>
      <c r="BN579" s="203"/>
      <c r="BO579" s="203"/>
      <c r="BP579" s="203"/>
      <c r="BQ579" s="203"/>
      <c r="BR579" s="203"/>
      <c r="BS579" s="203"/>
      <c r="BT579" s="202"/>
      <c r="BU579" s="190"/>
      <c r="BV579" s="186">
        <v>12</v>
      </c>
      <c r="BW579" s="186">
        <v>3</v>
      </c>
      <c r="BX579" s="186">
        <f t="shared" si="107"/>
        <v>9</v>
      </c>
      <c r="BY579" s="186">
        <v>12</v>
      </c>
      <c r="BZ579" s="190"/>
      <c r="CA579" s="190"/>
      <c r="CB579" s="190"/>
    </row>
    <row r="580" spans="1:80" ht="13.5" customHeight="1">
      <c r="A580" s="186">
        <f t="shared" si="100"/>
        <v>568</v>
      </c>
      <c r="B580" s="209" t="s">
        <v>62</v>
      </c>
      <c r="C580" s="228" t="s">
        <v>4159</v>
      </c>
      <c r="D580" s="327" t="s">
        <v>4055</v>
      </c>
      <c r="E580" s="190" t="s">
        <v>3571</v>
      </c>
      <c r="F580" s="186" t="s">
        <v>62</v>
      </c>
      <c r="G580" s="186" t="s">
        <v>3200</v>
      </c>
      <c r="H580" s="186" t="s">
        <v>9</v>
      </c>
      <c r="I580" s="186" t="s">
        <v>446</v>
      </c>
      <c r="J580" s="192" t="s">
        <v>447</v>
      </c>
      <c r="K580" s="192" t="s">
        <v>1212</v>
      </c>
      <c r="L580" s="190"/>
      <c r="M580" s="186" t="s">
        <v>70</v>
      </c>
      <c r="N580" s="186" t="s">
        <v>2604</v>
      </c>
      <c r="O580" s="186" t="s">
        <v>72</v>
      </c>
      <c r="P580" s="493">
        <v>34201</v>
      </c>
      <c r="Q580" s="196" t="str">
        <f t="shared" ca="1" si="104"/>
        <v>28 Tahun 6 Bulan</v>
      </c>
      <c r="R580" s="248">
        <v>44431</v>
      </c>
      <c r="S580" s="249">
        <v>44431</v>
      </c>
      <c r="T580" s="198" t="str">
        <f t="shared" ca="1" si="105"/>
        <v>0Tahun</v>
      </c>
      <c r="U580" s="199" t="str">
        <f t="shared" ca="1" si="106"/>
        <v>6Bulan</v>
      </c>
      <c r="V580" s="186" t="s">
        <v>73</v>
      </c>
      <c r="W580" s="189" t="s">
        <v>448</v>
      </c>
      <c r="X580" s="217" t="s">
        <v>412</v>
      </c>
      <c r="Y580" s="190" t="s">
        <v>4020</v>
      </c>
      <c r="Z580" s="250" t="s">
        <v>4021</v>
      </c>
      <c r="AA580" s="251" t="s">
        <v>4022</v>
      </c>
      <c r="AB580" s="186" t="s">
        <v>76</v>
      </c>
      <c r="AC580" s="190" t="s">
        <v>412</v>
      </c>
      <c r="AD580" s="190" t="s">
        <v>412</v>
      </c>
      <c r="AE580" s="190" t="s">
        <v>412</v>
      </c>
      <c r="AF580" s="190" t="s">
        <v>412</v>
      </c>
      <c r="AG580" s="190" t="s">
        <v>412</v>
      </c>
      <c r="AH580" s="190" t="s">
        <v>412</v>
      </c>
      <c r="AI580" s="190" t="s">
        <v>412</v>
      </c>
      <c r="AJ580" s="190" t="s">
        <v>412</v>
      </c>
      <c r="AK580" s="190" t="s">
        <v>412</v>
      </c>
      <c r="AL580" s="190" t="s">
        <v>412</v>
      </c>
      <c r="AM580" s="257" t="s">
        <v>4023</v>
      </c>
      <c r="AN580" s="186" t="s">
        <v>4024</v>
      </c>
      <c r="AO580" s="186" t="s">
        <v>4025</v>
      </c>
      <c r="AP580" s="250" t="s">
        <v>4021</v>
      </c>
      <c r="AQ580" s="190" t="s">
        <v>412</v>
      </c>
      <c r="AR580" s="190" t="s">
        <v>412</v>
      </c>
      <c r="AS580" s="190" t="s">
        <v>412</v>
      </c>
      <c r="AT580" s="190" t="s">
        <v>412</v>
      </c>
      <c r="AU580" s="190" t="s">
        <v>412</v>
      </c>
      <c r="AV580" s="190" t="s">
        <v>412</v>
      </c>
      <c r="AW580" s="509" t="s">
        <v>4026</v>
      </c>
      <c r="AX580" s="252" t="s">
        <v>4027</v>
      </c>
      <c r="AY580" s="190" t="s">
        <v>412</v>
      </c>
      <c r="AZ580" s="203">
        <v>10000000</v>
      </c>
      <c r="BA580" s="203"/>
      <c r="BB580" s="203"/>
      <c r="BC580" s="203">
        <v>1000000</v>
      </c>
      <c r="BD580" s="203"/>
      <c r="BE580" s="203"/>
      <c r="BF580" s="203"/>
      <c r="BG580" s="203">
        <v>4000000</v>
      </c>
      <c r="BH580" s="203"/>
      <c r="BI580" s="203"/>
      <c r="BJ580" s="203"/>
      <c r="BK580" s="203"/>
      <c r="BL580" s="203"/>
      <c r="BM580" s="203"/>
      <c r="BN580" s="203"/>
      <c r="BO580" s="203"/>
      <c r="BP580" s="203"/>
      <c r="BQ580" s="203"/>
      <c r="BR580" s="203"/>
      <c r="BS580" s="203"/>
      <c r="BT580" s="227" t="s">
        <v>4018</v>
      </c>
      <c r="BU580" s="190"/>
      <c r="BV580" s="186">
        <v>0</v>
      </c>
      <c r="BW580" s="186">
        <v>0</v>
      </c>
      <c r="BX580" s="186">
        <f t="shared" si="107"/>
        <v>0</v>
      </c>
      <c r="BY580" s="186">
        <f>12-7</f>
        <v>5</v>
      </c>
      <c r="BZ580" s="190"/>
      <c r="CA580" s="190"/>
      <c r="CB580" s="190"/>
    </row>
    <row r="581" spans="1:80">
      <c r="A581" s="186">
        <f t="shared" si="100"/>
        <v>569</v>
      </c>
      <c r="B581" s="209" t="s">
        <v>62</v>
      </c>
      <c r="C581" s="228" t="s">
        <v>4739</v>
      </c>
      <c r="D581" s="391" t="s">
        <v>4664</v>
      </c>
      <c r="E581" s="258" t="s">
        <v>158</v>
      </c>
      <c r="F581" s="392" t="s">
        <v>66</v>
      </c>
      <c r="G581" s="186" t="s">
        <v>3200</v>
      </c>
      <c r="H581" s="392" t="s">
        <v>9</v>
      </c>
      <c r="I581" s="186" t="s">
        <v>446</v>
      </c>
      <c r="J581" s="392" t="s">
        <v>4740</v>
      </c>
      <c r="K581" s="270" t="s">
        <v>5003</v>
      </c>
      <c r="L581" s="250"/>
      <c r="M581" s="392" t="s">
        <v>70</v>
      </c>
      <c r="N581" s="392" t="s">
        <v>228</v>
      </c>
      <c r="O581" s="392" t="s">
        <v>362</v>
      </c>
      <c r="P581" s="393">
        <v>27971</v>
      </c>
      <c r="Q581" s="392" t="str">
        <f ca="1">INT((TODAY()-P581)/365)&amp;" Tahun"</f>
        <v>45 Tahun</v>
      </c>
      <c r="R581" s="393">
        <v>44546</v>
      </c>
      <c r="S581" s="393">
        <v>44546</v>
      </c>
      <c r="T581" s="198" t="str">
        <f t="shared" ca="1" si="105"/>
        <v>0Tahun</v>
      </c>
      <c r="U581" s="199" t="str">
        <f t="shared" ca="1" si="106"/>
        <v>2Bulan</v>
      </c>
      <c r="V581" s="186" t="s">
        <v>73</v>
      </c>
      <c r="W581" s="189" t="s">
        <v>448</v>
      </c>
      <c r="X581" s="336" t="s">
        <v>4741</v>
      </c>
      <c r="Y581" s="392"/>
      <c r="Z581" s="392" t="s">
        <v>4742</v>
      </c>
      <c r="AA581" s="354" t="s">
        <v>4743</v>
      </c>
      <c r="AB581" s="392" t="s">
        <v>76</v>
      </c>
      <c r="AC581" s="392" t="s">
        <v>4744</v>
      </c>
      <c r="AD581" s="394">
        <v>27282</v>
      </c>
      <c r="AE581" s="392" t="s">
        <v>4745</v>
      </c>
      <c r="AF581" s="394">
        <v>39097</v>
      </c>
      <c r="AG581" s="392" t="s">
        <v>4746</v>
      </c>
      <c r="AH581" s="394">
        <v>40131</v>
      </c>
      <c r="AI581" s="392" t="s">
        <v>4747</v>
      </c>
      <c r="AJ581" s="394">
        <v>40602</v>
      </c>
      <c r="AK581" s="392" t="s">
        <v>412</v>
      </c>
      <c r="AL581" s="392" t="s">
        <v>412</v>
      </c>
      <c r="AM581" s="336" t="s">
        <v>5054</v>
      </c>
      <c r="AN581" s="392" t="s">
        <v>4748</v>
      </c>
      <c r="AO581" s="392" t="s">
        <v>4749</v>
      </c>
      <c r="AP581" s="250" t="s">
        <v>191</v>
      </c>
      <c r="AQ581" s="250"/>
      <c r="AR581" s="250"/>
      <c r="AS581" s="250"/>
      <c r="AT581" s="250"/>
      <c r="AU581" s="250"/>
      <c r="AV581" s="250"/>
      <c r="AW581" s="514" t="s">
        <v>4750</v>
      </c>
      <c r="AX581" s="392" t="s">
        <v>4751</v>
      </c>
      <c r="AY581" s="190"/>
      <c r="AZ581" s="203"/>
      <c r="BA581" s="203"/>
      <c r="BB581" s="203"/>
      <c r="BC581" s="203"/>
      <c r="BD581" s="203"/>
      <c r="BE581" s="203"/>
      <c r="BF581" s="203"/>
      <c r="BG581" s="203"/>
      <c r="BH581" s="203"/>
      <c r="BI581" s="203"/>
      <c r="BJ581" s="203"/>
      <c r="BK581" s="203"/>
      <c r="BL581" s="203"/>
      <c r="BM581" s="203"/>
      <c r="BN581" s="203"/>
      <c r="BO581" s="203"/>
      <c r="BP581" s="203"/>
      <c r="BQ581" s="203"/>
      <c r="BR581" s="203"/>
      <c r="BS581" s="203"/>
      <c r="BT581" s="186"/>
      <c r="BU581" s="190"/>
      <c r="BV581" s="186">
        <v>0</v>
      </c>
      <c r="BW581" s="186">
        <v>0</v>
      </c>
      <c r="BX581" s="186">
        <f t="shared" si="107"/>
        <v>0</v>
      </c>
      <c r="BY581" s="186">
        <v>1</v>
      </c>
      <c r="BZ581" s="190"/>
      <c r="CA581" s="190"/>
      <c r="CB581" s="190"/>
    </row>
    <row r="582" spans="1:80" ht="13.5" customHeight="1">
      <c r="A582" s="186">
        <f t="shared" si="100"/>
        <v>570</v>
      </c>
      <c r="B582" s="189" t="s">
        <v>2387</v>
      </c>
      <c r="C582" s="188" t="s">
        <v>292</v>
      </c>
      <c r="D582" s="189" t="s">
        <v>293</v>
      </c>
      <c r="E582" s="190" t="s">
        <v>294</v>
      </c>
      <c r="F582" s="192" t="s">
        <v>66</v>
      </c>
      <c r="G582" s="186" t="s">
        <v>3201</v>
      </c>
      <c r="H582" s="192" t="s">
        <v>295</v>
      </c>
      <c r="I582" s="192" t="s">
        <v>295</v>
      </c>
      <c r="J582" s="192" t="s">
        <v>295</v>
      </c>
      <c r="K582" s="192" t="s">
        <v>2884</v>
      </c>
      <c r="L582" s="190"/>
      <c r="M582" s="193" t="s">
        <v>85</v>
      </c>
      <c r="N582" s="188" t="s">
        <v>190</v>
      </c>
      <c r="O582" s="194" t="s">
        <v>72</v>
      </c>
      <c r="P582" s="492">
        <v>27028</v>
      </c>
      <c r="Q582" s="196" t="str">
        <f t="shared" ref="Q582:Q590" ca="1" si="108">(DATEDIF($P582,NOW(),"Y")&amp;" Tahun ")&amp;(DATEDIF($P582,NOW(),"YM")&amp;" Bulan")</f>
        <v>48 Tahun 2 Bulan</v>
      </c>
      <c r="R582" s="190"/>
      <c r="S582" s="197">
        <v>40848</v>
      </c>
      <c r="T582" s="198" t="str">
        <f t="shared" ca="1" si="105"/>
        <v>10Tahun</v>
      </c>
      <c r="U582" s="199" t="str">
        <f t="shared" ca="1" si="106"/>
        <v>4Bulan</v>
      </c>
      <c r="V582" s="186"/>
      <c r="W582" s="209"/>
      <c r="X582" s="217"/>
      <c r="Y582" s="190"/>
      <c r="Z582" s="187" t="s">
        <v>296</v>
      </c>
      <c r="AA582" s="201" t="s">
        <v>297</v>
      </c>
      <c r="AB582" s="202" t="s">
        <v>76</v>
      </c>
      <c r="AC582" s="190"/>
      <c r="AD582" s="190"/>
      <c r="AE582" s="190"/>
      <c r="AF582" s="190"/>
      <c r="AG582" s="190"/>
      <c r="AH582" s="190"/>
      <c r="AI582" s="190"/>
      <c r="AJ582" s="190"/>
      <c r="AK582" s="190"/>
      <c r="AL582" s="190"/>
      <c r="AM582" s="229" t="s">
        <v>2575</v>
      </c>
      <c r="AN582" s="189"/>
      <c r="AO582" s="193"/>
      <c r="AP582" s="193"/>
      <c r="AQ582" s="190"/>
      <c r="AR582" s="190"/>
      <c r="AS582" s="190"/>
      <c r="AT582" s="190"/>
      <c r="AU582" s="193"/>
      <c r="AV582" s="193"/>
      <c r="AW582" s="506" t="s">
        <v>298</v>
      </c>
      <c r="AX582" s="200" t="s">
        <v>299</v>
      </c>
      <c r="AY582" s="190"/>
      <c r="AZ582" s="203"/>
      <c r="BA582" s="203"/>
      <c r="BB582" s="203"/>
      <c r="BC582" s="203"/>
      <c r="BD582" s="203"/>
      <c r="BE582" s="203"/>
      <c r="BF582" s="203"/>
      <c r="BG582" s="203"/>
      <c r="BH582" s="203"/>
      <c r="BI582" s="203"/>
      <c r="BJ582" s="203"/>
      <c r="BK582" s="203"/>
      <c r="BL582" s="203"/>
      <c r="BM582" s="203"/>
      <c r="BN582" s="203"/>
      <c r="BO582" s="203"/>
      <c r="BP582" s="203"/>
      <c r="BQ582" s="203"/>
      <c r="BR582" s="203"/>
      <c r="BS582" s="203"/>
      <c r="BT582" s="202"/>
      <c r="BU582" s="190"/>
      <c r="BV582" s="186">
        <v>12</v>
      </c>
      <c r="BW582" s="186">
        <v>1</v>
      </c>
      <c r="BX582" s="186">
        <f>BV582-BW582</f>
        <v>11</v>
      </c>
      <c r="BY582" s="186">
        <v>12</v>
      </c>
      <c r="BZ582" s="190"/>
      <c r="CA582" s="190"/>
      <c r="CB582" s="190"/>
    </row>
    <row r="583" spans="1:80" ht="13.5" customHeight="1">
      <c r="A583" s="186">
        <f t="shared" si="100"/>
        <v>571</v>
      </c>
      <c r="B583" s="189" t="s">
        <v>217</v>
      </c>
      <c r="C583" s="144" t="s">
        <v>1472</v>
      </c>
      <c r="D583" s="189" t="s">
        <v>1473</v>
      </c>
      <c r="E583" s="190" t="s">
        <v>3556</v>
      </c>
      <c r="F583" s="191" t="s">
        <v>66</v>
      </c>
      <c r="G583" s="186" t="s">
        <v>3201</v>
      </c>
      <c r="H583" s="186" t="s">
        <v>98</v>
      </c>
      <c r="I583" s="202" t="s">
        <v>99</v>
      </c>
      <c r="J583" s="192" t="s">
        <v>99</v>
      </c>
      <c r="K583" s="192" t="s">
        <v>1212</v>
      </c>
      <c r="L583" s="217" t="s">
        <v>412</v>
      </c>
      <c r="M583" s="193" t="s">
        <v>85</v>
      </c>
      <c r="N583" s="212" t="s">
        <v>2604</v>
      </c>
      <c r="O583" s="194" t="s">
        <v>844</v>
      </c>
      <c r="P583" s="492">
        <v>35870</v>
      </c>
      <c r="Q583" s="196" t="str">
        <f t="shared" ca="1" si="108"/>
        <v>23 Tahun 11 Bulan</v>
      </c>
      <c r="R583" s="197">
        <v>44179</v>
      </c>
      <c r="S583" s="197">
        <v>44179</v>
      </c>
      <c r="T583" s="198" t="str">
        <f t="shared" ca="1" si="105"/>
        <v>1Tahun</v>
      </c>
      <c r="U583" s="199" t="str">
        <f t="shared" ca="1" si="106"/>
        <v>2Bulan</v>
      </c>
      <c r="V583" s="186" t="s">
        <v>73</v>
      </c>
      <c r="W583" s="209" t="s">
        <v>1</v>
      </c>
      <c r="X583" s="217" t="s">
        <v>412</v>
      </c>
      <c r="Y583" s="190"/>
      <c r="Z583" s="187" t="s">
        <v>845</v>
      </c>
      <c r="AA583" s="251" t="s">
        <v>1474</v>
      </c>
      <c r="AB583" s="202" t="s">
        <v>76</v>
      </c>
      <c r="AC583" s="190"/>
      <c r="AD583" s="190"/>
      <c r="AE583" s="190"/>
      <c r="AF583" s="190"/>
      <c r="AG583" s="190"/>
      <c r="AH583" s="190"/>
      <c r="AI583" s="190"/>
      <c r="AJ583" s="190"/>
      <c r="AK583" s="190"/>
      <c r="AL583" s="190"/>
      <c r="AM583" s="229" t="s">
        <v>2574</v>
      </c>
      <c r="AN583" s="189"/>
      <c r="AO583" s="193"/>
      <c r="AP583" s="193"/>
      <c r="AQ583" s="190"/>
      <c r="AR583" s="190"/>
      <c r="AS583" s="190"/>
      <c r="AT583" s="190"/>
      <c r="AU583" s="193"/>
      <c r="AV583" s="193"/>
      <c r="AW583" s="506" t="s">
        <v>1475</v>
      </c>
      <c r="AX583" s="200" t="s">
        <v>78</v>
      </c>
      <c r="AY583" s="190"/>
      <c r="AZ583" s="203">
        <v>2000000</v>
      </c>
      <c r="BA583" s="203">
        <v>500000</v>
      </c>
      <c r="BB583" s="203"/>
      <c r="BC583" s="203"/>
      <c r="BD583" s="203"/>
      <c r="BE583" s="203"/>
      <c r="BF583" s="203"/>
      <c r="BG583" s="203"/>
      <c r="BH583" s="203"/>
      <c r="BI583" s="203"/>
      <c r="BJ583" s="203"/>
      <c r="BK583" s="203"/>
      <c r="BL583" s="203"/>
      <c r="BM583" s="203"/>
      <c r="BN583" s="203"/>
      <c r="BO583" s="203"/>
      <c r="BP583" s="203"/>
      <c r="BQ583" s="203"/>
      <c r="BR583" s="203"/>
      <c r="BS583" s="203"/>
      <c r="BT583" s="211" t="s">
        <v>4196</v>
      </c>
      <c r="BU583" s="190"/>
      <c r="BV583" s="186">
        <v>1</v>
      </c>
      <c r="BW583" s="186">
        <v>1</v>
      </c>
      <c r="BX583" s="186">
        <f>BV583-BW583</f>
        <v>0</v>
      </c>
      <c r="BY583" s="186">
        <v>12</v>
      </c>
      <c r="BZ583" s="190"/>
      <c r="CA583" s="190"/>
      <c r="CB583" s="190"/>
    </row>
    <row r="584" spans="1:80" ht="13.5" customHeight="1">
      <c r="A584" s="186">
        <f t="shared" si="100"/>
        <v>572</v>
      </c>
      <c r="B584" s="189" t="s">
        <v>2387</v>
      </c>
      <c r="C584" s="216" t="s">
        <v>993</v>
      </c>
      <c r="D584" s="189" t="s">
        <v>994</v>
      </c>
      <c r="E584" s="190" t="s">
        <v>3568</v>
      </c>
      <c r="F584" s="192" t="s">
        <v>66</v>
      </c>
      <c r="G584" s="186" t="s">
        <v>3201</v>
      </c>
      <c r="H584" s="197" t="s">
        <v>295</v>
      </c>
      <c r="I584" s="197" t="s">
        <v>295</v>
      </c>
      <c r="J584" s="197" t="s">
        <v>295</v>
      </c>
      <c r="K584" s="197" t="s">
        <v>1212</v>
      </c>
      <c r="L584" s="190"/>
      <c r="M584" s="193" t="s">
        <v>85</v>
      </c>
      <c r="N584" s="212" t="s">
        <v>2604</v>
      </c>
      <c r="O584" s="194" t="s">
        <v>125</v>
      </c>
      <c r="P584" s="492">
        <v>36688</v>
      </c>
      <c r="Q584" s="196" t="str">
        <f t="shared" ca="1" si="108"/>
        <v>21 Tahun 9 Bulan</v>
      </c>
      <c r="R584" s="190"/>
      <c r="S584" s="197">
        <v>43304</v>
      </c>
      <c r="T584" s="198" t="str">
        <f t="shared" ca="1" si="105"/>
        <v>3Tahun</v>
      </c>
      <c r="U584" s="199" t="str">
        <f t="shared" ca="1" si="106"/>
        <v>7Bulan</v>
      </c>
      <c r="V584" s="186"/>
      <c r="W584" s="200" t="s">
        <v>111</v>
      </c>
      <c r="X584" s="217"/>
      <c r="Y584" s="190"/>
      <c r="Z584" s="187" t="s">
        <v>995</v>
      </c>
      <c r="AA584" s="201" t="s">
        <v>996</v>
      </c>
      <c r="AB584" s="202" t="s">
        <v>76</v>
      </c>
      <c r="AC584" s="190"/>
      <c r="AD584" s="190"/>
      <c r="AE584" s="190"/>
      <c r="AF584" s="190"/>
      <c r="AG584" s="190"/>
      <c r="AH584" s="190"/>
      <c r="AI584" s="190"/>
      <c r="AJ584" s="190"/>
      <c r="AK584" s="190"/>
      <c r="AL584" s="190"/>
      <c r="AM584" s="187" t="s">
        <v>997</v>
      </c>
      <c r="AN584" s="189"/>
      <c r="AO584" s="193"/>
      <c r="AP584" s="193"/>
      <c r="AQ584" s="190"/>
      <c r="AR584" s="190"/>
      <c r="AS584" s="190"/>
      <c r="AT584" s="190"/>
      <c r="AU584" s="193"/>
      <c r="AV584" s="193"/>
      <c r="AW584" s="506" t="s">
        <v>998</v>
      </c>
      <c r="AX584" s="200" t="s">
        <v>999</v>
      </c>
      <c r="AY584" s="190"/>
      <c r="AZ584" s="203"/>
      <c r="BA584" s="203"/>
      <c r="BB584" s="203"/>
      <c r="BC584" s="203"/>
      <c r="BD584" s="203"/>
      <c r="BE584" s="203"/>
      <c r="BF584" s="203"/>
      <c r="BG584" s="203"/>
      <c r="BH584" s="203"/>
      <c r="BI584" s="203"/>
      <c r="BJ584" s="203"/>
      <c r="BK584" s="203"/>
      <c r="BL584" s="203"/>
      <c r="BM584" s="203"/>
      <c r="BN584" s="203"/>
      <c r="BO584" s="203"/>
      <c r="BP584" s="203"/>
      <c r="BQ584" s="203"/>
      <c r="BR584" s="203"/>
      <c r="BS584" s="203"/>
      <c r="BT584" s="191"/>
      <c r="BU584" s="190"/>
      <c r="BV584" s="186">
        <v>12</v>
      </c>
      <c r="BW584" s="186">
        <v>3</v>
      </c>
      <c r="BX584" s="186">
        <f>BV584-BW584</f>
        <v>9</v>
      </c>
      <c r="BY584" s="186">
        <v>12</v>
      </c>
      <c r="BZ584" s="190"/>
      <c r="CA584" s="190"/>
      <c r="CB584" s="190"/>
    </row>
    <row r="585" spans="1:80" ht="13.5" customHeight="1">
      <c r="A585" s="186">
        <f t="shared" si="100"/>
        <v>573</v>
      </c>
      <c r="B585" s="217" t="s">
        <v>2179</v>
      </c>
      <c r="C585" s="228" t="s">
        <v>3516</v>
      </c>
      <c r="D585" s="189" t="s">
        <v>2180</v>
      </c>
      <c r="E585" s="190" t="s">
        <v>3569</v>
      </c>
      <c r="F585" s="193" t="s">
        <v>2181</v>
      </c>
      <c r="G585" s="186"/>
      <c r="H585" s="186" t="s">
        <v>2182</v>
      </c>
      <c r="I585" s="186" t="s">
        <v>122</v>
      </c>
      <c r="J585" s="193" t="s">
        <v>2181</v>
      </c>
      <c r="K585" s="193"/>
      <c r="L585" s="190"/>
      <c r="M585" s="202" t="s">
        <v>70</v>
      </c>
      <c r="N585" s="193" t="s">
        <v>190</v>
      </c>
      <c r="O585" s="193" t="s">
        <v>639</v>
      </c>
      <c r="P585" s="491">
        <v>26202</v>
      </c>
      <c r="Q585" s="196" t="str">
        <f t="shared" ca="1" si="108"/>
        <v>50 Tahun 5 Bulan</v>
      </c>
      <c r="R585" s="190"/>
      <c r="S585" s="222">
        <v>43770</v>
      </c>
      <c r="T585" s="198" t="str">
        <f t="shared" ca="1" si="105"/>
        <v>2Tahun</v>
      </c>
      <c r="U585" s="199" t="str">
        <f t="shared" ca="1" si="106"/>
        <v>4Bulan</v>
      </c>
      <c r="V585" s="186"/>
      <c r="W585" s="209"/>
      <c r="X585" s="217"/>
      <c r="Y585" s="190"/>
      <c r="Z585" s="207" t="s">
        <v>2183</v>
      </c>
      <c r="AA585" s="201" t="s">
        <v>2184</v>
      </c>
      <c r="AB585" s="202" t="s">
        <v>76</v>
      </c>
      <c r="AC585" s="190"/>
      <c r="AD585" s="190"/>
      <c r="AE585" s="190"/>
      <c r="AF585" s="190"/>
      <c r="AG585" s="190"/>
      <c r="AH585" s="190"/>
      <c r="AI585" s="190"/>
      <c r="AJ585" s="190"/>
      <c r="AK585" s="190"/>
      <c r="AL585" s="190"/>
      <c r="AM585" s="209">
        <v>0</v>
      </c>
      <c r="AN585" s="189"/>
      <c r="AO585" s="223"/>
      <c r="AP585" s="223"/>
      <c r="AQ585" s="190"/>
      <c r="AR585" s="190"/>
      <c r="AS585" s="190"/>
      <c r="AT585" s="190"/>
      <c r="AU585" s="223"/>
      <c r="AV585" s="223"/>
      <c r="AW585" s="506" t="s">
        <v>2185</v>
      </c>
      <c r="AX585" s="188" t="s">
        <v>78</v>
      </c>
      <c r="AY585" s="190"/>
      <c r="AZ585" s="203"/>
      <c r="BA585" s="203"/>
      <c r="BB585" s="203"/>
      <c r="BC585" s="203"/>
      <c r="BD585" s="203"/>
      <c r="BE585" s="203"/>
      <c r="BF585" s="203"/>
      <c r="BG585" s="203"/>
      <c r="BH585" s="203"/>
      <c r="BI585" s="203"/>
      <c r="BJ585" s="203"/>
      <c r="BK585" s="203"/>
      <c r="BL585" s="203"/>
      <c r="BM585" s="203"/>
      <c r="BN585" s="203"/>
      <c r="BO585" s="203"/>
      <c r="BP585" s="203"/>
      <c r="BQ585" s="203"/>
      <c r="BR585" s="203"/>
      <c r="BS585" s="203"/>
      <c r="BT585" s="191"/>
      <c r="BU585" s="190"/>
      <c r="BV585" s="186">
        <v>12</v>
      </c>
      <c r="BW585" s="186">
        <v>0</v>
      </c>
      <c r="BX585" s="186">
        <f>BV585-BW585</f>
        <v>12</v>
      </c>
      <c r="BY585" s="186">
        <v>12</v>
      </c>
      <c r="BZ585" s="190"/>
      <c r="CA585" s="190"/>
      <c r="CB585" s="190"/>
    </row>
    <row r="586" spans="1:80" ht="13.5" customHeight="1">
      <c r="A586" s="186">
        <f t="shared" si="100"/>
        <v>574</v>
      </c>
      <c r="B586" s="209" t="s">
        <v>1959</v>
      </c>
      <c r="C586" s="144" t="s">
        <v>1870</v>
      </c>
      <c r="D586" s="189" t="s">
        <v>1871</v>
      </c>
      <c r="E586" s="190" t="s">
        <v>2904</v>
      </c>
      <c r="F586" s="186" t="s">
        <v>12</v>
      </c>
      <c r="G586" s="186" t="s">
        <v>411</v>
      </c>
      <c r="H586" s="186" t="s">
        <v>98</v>
      </c>
      <c r="I586" s="202" t="s">
        <v>99</v>
      </c>
      <c r="J586" s="191" t="s">
        <v>99</v>
      </c>
      <c r="K586" s="192" t="s">
        <v>1212</v>
      </c>
      <c r="L586" s="190"/>
      <c r="M586" s="202" t="s">
        <v>85</v>
      </c>
      <c r="N586" s="212" t="s">
        <v>2604</v>
      </c>
      <c r="O586" s="193"/>
      <c r="P586" s="491"/>
      <c r="Q586" s="196" t="str">
        <f t="shared" ca="1" si="108"/>
        <v>122 Tahun 2 Bulan</v>
      </c>
      <c r="R586" s="239">
        <v>44340</v>
      </c>
      <c r="S586" s="239">
        <v>44340</v>
      </c>
      <c r="T586" s="198" t="str">
        <f t="shared" ca="1" si="105"/>
        <v>0Tahun</v>
      </c>
      <c r="U586" s="199" t="str">
        <f t="shared" ca="1" si="106"/>
        <v>9Bulan</v>
      </c>
      <c r="V586" s="186" t="s">
        <v>73</v>
      </c>
      <c r="W586" s="209"/>
      <c r="X586" s="217"/>
      <c r="Y586" s="190"/>
      <c r="Z586" s="190" t="s">
        <v>1872</v>
      </c>
      <c r="AA586" s="243"/>
      <c r="AB586" s="191" t="s">
        <v>76</v>
      </c>
      <c r="AC586" s="190"/>
      <c r="AD586" s="190"/>
      <c r="AE586" s="190"/>
      <c r="AF586" s="190"/>
      <c r="AG586" s="190"/>
      <c r="AH586" s="190"/>
      <c r="AI586" s="190"/>
      <c r="AJ586" s="190"/>
      <c r="AK586" s="190"/>
      <c r="AL586" s="190"/>
      <c r="AM586" s="238" t="s">
        <v>3019</v>
      </c>
      <c r="AN586" s="189"/>
      <c r="AO586" s="223"/>
      <c r="AP586" s="223"/>
      <c r="AQ586" s="190"/>
      <c r="AR586" s="190"/>
      <c r="AS586" s="190"/>
      <c r="AT586" s="190"/>
      <c r="AU586" s="223"/>
      <c r="AV586" s="223"/>
      <c r="AW586" s="509">
        <v>3603156802000000</v>
      </c>
      <c r="AX586" s="188" t="s">
        <v>78</v>
      </c>
      <c r="AY586" s="190"/>
      <c r="AZ586" s="203">
        <v>1300000</v>
      </c>
      <c r="BA586" s="203">
        <v>500000</v>
      </c>
      <c r="BB586" s="203"/>
      <c r="BC586" s="203"/>
      <c r="BD586" s="203"/>
      <c r="BE586" s="203"/>
      <c r="BF586" s="203"/>
      <c r="BG586" s="203"/>
      <c r="BH586" s="203"/>
      <c r="BI586" s="203"/>
      <c r="BJ586" s="203"/>
      <c r="BK586" s="203"/>
      <c r="BL586" s="203"/>
      <c r="BM586" s="203"/>
      <c r="BN586" s="203"/>
      <c r="BO586" s="203"/>
      <c r="BP586" s="203"/>
      <c r="BQ586" s="203"/>
      <c r="BR586" s="203"/>
      <c r="BS586" s="203"/>
      <c r="BT586" s="186"/>
      <c r="BU586" s="190"/>
      <c r="BV586" s="471">
        <v>0</v>
      </c>
      <c r="BW586" s="471">
        <v>0</v>
      </c>
      <c r="BX586" s="471">
        <f>BV586-BW586</f>
        <v>0</v>
      </c>
      <c r="BY586" s="186">
        <f>12-4</f>
        <v>8</v>
      </c>
      <c r="BZ586" s="190"/>
      <c r="CA586" s="190"/>
      <c r="CB586" s="190"/>
    </row>
    <row r="587" spans="1:80">
      <c r="A587" s="186">
        <f t="shared" si="100"/>
        <v>575</v>
      </c>
      <c r="B587" s="209" t="s">
        <v>1959</v>
      </c>
      <c r="C587" s="228" t="s">
        <v>4844</v>
      </c>
      <c r="D587" s="217" t="s">
        <v>4845</v>
      </c>
      <c r="E587" s="258" t="s">
        <v>4845</v>
      </c>
      <c r="F587" s="270" t="s">
        <v>12</v>
      </c>
      <c r="G587" s="270"/>
      <c r="H587" s="270" t="s">
        <v>174</v>
      </c>
      <c r="I587" s="270" t="s">
        <v>176</v>
      </c>
      <c r="J587" s="270" t="s">
        <v>174</v>
      </c>
      <c r="K587" s="192" t="s">
        <v>1212</v>
      </c>
      <c r="L587" s="270"/>
      <c r="M587" s="270" t="s">
        <v>85</v>
      </c>
      <c r="N587" s="270" t="s">
        <v>2604</v>
      </c>
      <c r="O587" s="270" t="s">
        <v>177</v>
      </c>
      <c r="P587" s="494">
        <v>36120</v>
      </c>
      <c r="Q587" s="196" t="str">
        <f t="shared" ca="1" si="108"/>
        <v>23 Tahun 3 Bulan</v>
      </c>
      <c r="R587" s="349">
        <v>44564</v>
      </c>
      <c r="S587" s="349">
        <v>44564</v>
      </c>
      <c r="T587" s="198" t="str">
        <f t="shared" ca="1" si="105"/>
        <v>0Tahun</v>
      </c>
      <c r="U587" s="199" t="str">
        <f t="shared" ca="1" si="106"/>
        <v>2Bulan</v>
      </c>
      <c r="V587" s="270" t="s">
        <v>73</v>
      </c>
      <c r="W587" s="258" t="s">
        <v>88</v>
      </c>
      <c r="X587" s="258" t="s">
        <v>412</v>
      </c>
      <c r="Y587" s="258" t="s">
        <v>4846</v>
      </c>
      <c r="Z587" s="270" t="s">
        <v>4847</v>
      </c>
      <c r="AA587" s="228" t="s">
        <v>4848</v>
      </c>
      <c r="AB587" s="270" t="s">
        <v>76</v>
      </c>
      <c r="AC587" s="270" t="s">
        <v>412</v>
      </c>
      <c r="AD587" s="270" t="s">
        <v>412</v>
      </c>
      <c r="AE587" s="270" t="s">
        <v>412</v>
      </c>
      <c r="AF587" s="270" t="s">
        <v>412</v>
      </c>
      <c r="AG587" s="270" t="s">
        <v>412</v>
      </c>
      <c r="AH587" s="270" t="s">
        <v>412</v>
      </c>
      <c r="AI587" s="270" t="s">
        <v>412</v>
      </c>
      <c r="AJ587" s="270" t="s">
        <v>412</v>
      </c>
      <c r="AK587" s="270" t="s">
        <v>412</v>
      </c>
      <c r="AL587" s="270" t="s">
        <v>412</v>
      </c>
      <c r="AM587" s="476" t="s">
        <v>5055</v>
      </c>
      <c r="AN587" s="270" t="s">
        <v>4849</v>
      </c>
      <c r="AO587" s="270" t="s">
        <v>4850</v>
      </c>
      <c r="AP587" s="270" t="s">
        <v>4851</v>
      </c>
      <c r="AQ587" s="270"/>
      <c r="AR587" s="270"/>
      <c r="AS587" s="270"/>
      <c r="AT587" s="270"/>
      <c r="AU587" s="270"/>
      <c r="AV587" s="270"/>
      <c r="AW587" s="476" t="s">
        <v>4852</v>
      </c>
      <c r="AX587" s="188" t="s">
        <v>78</v>
      </c>
      <c r="AY587" s="190"/>
      <c r="AZ587" s="203"/>
      <c r="BA587" s="203"/>
      <c r="BB587" s="203"/>
      <c r="BC587" s="203"/>
      <c r="BD587" s="203"/>
      <c r="BE587" s="203"/>
      <c r="BF587" s="203"/>
      <c r="BG587" s="203"/>
      <c r="BH587" s="203"/>
      <c r="BI587" s="203"/>
      <c r="BJ587" s="203"/>
      <c r="BK587" s="203"/>
      <c r="BL587" s="203"/>
      <c r="BM587" s="203"/>
      <c r="BN587" s="203"/>
      <c r="BO587" s="203"/>
      <c r="BP587" s="203"/>
      <c r="BQ587" s="203"/>
      <c r="BR587" s="203"/>
      <c r="BS587" s="203"/>
      <c r="BT587" s="186"/>
      <c r="BU587" s="190"/>
      <c r="BV587" s="471">
        <v>0</v>
      </c>
      <c r="BW587" s="471">
        <v>0</v>
      </c>
      <c r="BX587" s="471">
        <f t="shared" ref="BX587:BX590" si="109">BV587-BW587</f>
        <v>0</v>
      </c>
      <c r="BY587" s="186">
        <v>0</v>
      </c>
      <c r="BZ587" s="190"/>
      <c r="CA587" s="190"/>
      <c r="CB587" s="190"/>
    </row>
    <row r="588" spans="1:80">
      <c r="A588" s="186">
        <f t="shared" si="100"/>
        <v>576</v>
      </c>
      <c r="B588" s="209" t="s">
        <v>1959</v>
      </c>
      <c r="C588" s="228" t="s">
        <v>4853</v>
      </c>
      <c r="D588" s="217" t="s">
        <v>4854</v>
      </c>
      <c r="E588" s="258" t="s">
        <v>3654</v>
      </c>
      <c r="F588" s="270" t="s">
        <v>12</v>
      </c>
      <c r="G588" s="270"/>
      <c r="H588" s="186" t="s">
        <v>98</v>
      </c>
      <c r="I588" s="202" t="s">
        <v>99</v>
      </c>
      <c r="J588" s="270" t="s">
        <v>99</v>
      </c>
      <c r="K588" s="192" t="s">
        <v>1212</v>
      </c>
      <c r="L588" s="270"/>
      <c r="M588" s="270" t="s">
        <v>85</v>
      </c>
      <c r="N588" s="270" t="s">
        <v>2604</v>
      </c>
      <c r="O588" s="270" t="s">
        <v>258</v>
      </c>
      <c r="P588" s="494">
        <v>37466</v>
      </c>
      <c r="Q588" s="196" t="str">
        <f t="shared" ca="1" si="108"/>
        <v>19 Tahun 7 Bulan</v>
      </c>
      <c r="R588" s="349">
        <v>44571</v>
      </c>
      <c r="S588" s="236">
        <v>44571</v>
      </c>
      <c r="T588" s="198" t="str">
        <f t="shared" ca="1" si="105"/>
        <v>0Tahun</v>
      </c>
      <c r="U588" s="199" t="str">
        <f t="shared" ca="1" si="106"/>
        <v>2Bulan</v>
      </c>
      <c r="V588" s="270" t="s">
        <v>73</v>
      </c>
      <c r="W588" s="258" t="s">
        <v>1</v>
      </c>
      <c r="X588" s="258" t="s">
        <v>412</v>
      </c>
      <c r="Y588" s="258" t="s">
        <v>4753</v>
      </c>
      <c r="Z588" s="270" t="s">
        <v>4855</v>
      </c>
      <c r="AA588" s="228" t="s">
        <v>4856</v>
      </c>
      <c r="AB588" s="270" t="s">
        <v>76</v>
      </c>
      <c r="AC588" s="270" t="s">
        <v>412</v>
      </c>
      <c r="AD588" s="270" t="s">
        <v>412</v>
      </c>
      <c r="AE588" s="270" t="s">
        <v>412</v>
      </c>
      <c r="AF588" s="270" t="s">
        <v>412</v>
      </c>
      <c r="AG588" s="270" t="s">
        <v>412</v>
      </c>
      <c r="AH588" s="270" t="s">
        <v>412</v>
      </c>
      <c r="AI588" s="270" t="s">
        <v>412</v>
      </c>
      <c r="AJ588" s="270" t="s">
        <v>412</v>
      </c>
      <c r="AK588" s="270" t="s">
        <v>412</v>
      </c>
      <c r="AL588" s="270" t="s">
        <v>412</v>
      </c>
      <c r="AM588" s="258">
        <v>0</v>
      </c>
      <c r="AN588" s="270" t="s">
        <v>4857</v>
      </c>
      <c r="AO588" s="270" t="s">
        <v>4858</v>
      </c>
      <c r="AP588" s="270" t="s">
        <v>4855</v>
      </c>
      <c r="AQ588" s="270"/>
      <c r="AR588" s="270"/>
      <c r="AS588" s="270"/>
      <c r="AT588" s="270"/>
      <c r="AU588" s="270"/>
      <c r="AV588" s="270"/>
      <c r="AW588" s="476" t="s">
        <v>4859</v>
      </c>
      <c r="AX588" s="188" t="s">
        <v>78</v>
      </c>
      <c r="AY588" s="190"/>
      <c r="AZ588" s="203"/>
      <c r="BA588" s="203"/>
      <c r="BB588" s="203"/>
      <c r="BC588" s="203"/>
      <c r="BD588" s="203"/>
      <c r="BE588" s="203"/>
      <c r="BF588" s="203"/>
      <c r="BG588" s="203"/>
      <c r="BH588" s="203"/>
      <c r="BI588" s="203"/>
      <c r="BJ588" s="203"/>
      <c r="BK588" s="203"/>
      <c r="BL588" s="203"/>
      <c r="BM588" s="203"/>
      <c r="BN588" s="203"/>
      <c r="BO588" s="203"/>
      <c r="BP588" s="203"/>
      <c r="BQ588" s="203"/>
      <c r="BR588" s="203"/>
      <c r="BS588" s="203"/>
      <c r="BT588" s="186"/>
      <c r="BU588" s="190"/>
      <c r="BV588" s="471">
        <v>0</v>
      </c>
      <c r="BW588" s="471">
        <v>0</v>
      </c>
      <c r="BX588" s="471">
        <f t="shared" si="109"/>
        <v>0</v>
      </c>
      <c r="BY588" s="186">
        <v>0</v>
      </c>
      <c r="BZ588" s="190"/>
      <c r="CA588" s="190"/>
      <c r="CB588" s="190"/>
    </row>
    <row r="589" spans="1:80">
      <c r="A589" s="186">
        <f t="shared" si="100"/>
        <v>577</v>
      </c>
      <c r="B589" s="209" t="s">
        <v>1959</v>
      </c>
      <c r="C589" s="228" t="s">
        <v>4860</v>
      </c>
      <c r="D589" s="217" t="s">
        <v>4861</v>
      </c>
      <c r="E589" s="258" t="s">
        <v>4862</v>
      </c>
      <c r="F589" s="270" t="s">
        <v>12</v>
      </c>
      <c r="G589" s="270"/>
      <c r="H589" s="270" t="s">
        <v>98</v>
      </c>
      <c r="I589" s="202" t="s">
        <v>99</v>
      </c>
      <c r="J589" s="270" t="s">
        <v>99</v>
      </c>
      <c r="K589" s="192" t="s">
        <v>1212</v>
      </c>
      <c r="L589" s="270"/>
      <c r="M589" s="270" t="s">
        <v>85</v>
      </c>
      <c r="N589" s="270" t="s">
        <v>2604</v>
      </c>
      <c r="O589" s="270" t="s">
        <v>167</v>
      </c>
      <c r="P589" s="494">
        <v>36518</v>
      </c>
      <c r="Q589" s="196" t="str">
        <f t="shared" ca="1" si="108"/>
        <v>22 Tahun 2 Bulan</v>
      </c>
      <c r="R589" s="349">
        <v>44571</v>
      </c>
      <c r="S589" s="236">
        <f>R589</f>
        <v>44571</v>
      </c>
      <c r="T589" s="198" t="str">
        <f t="shared" ca="1" si="105"/>
        <v>0Tahun</v>
      </c>
      <c r="U589" s="199" t="str">
        <f t="shared" ca="1" si="106"/>
        <v>2Bulan</v>
      </c>
      <c r="V589" s="270" t="s">
        <v>73</v>
      </c>
      <c r="W589" s="258" t="s">
        <v>88</v>
      </c>
      <c r="X589" s="258" t="s">
        <v>412</v>
      </c>
      <c r="Y589" s="258" t="s">
        <v>4863</v>
      </c>
      <c r="Z589" s="270" t="s">
        <v>4864</v>
      </c>
      <c r="AA589" s="144" t="s">
        <v>4865</v>
      </c>
      <c r="AB589" s="270" t="s">
        <v>76</v>
      </c>
      <c r="AC589" s="270" t="s">
        <v>412</v>
      </c>
      <c r="AD589" s="270" t="s">
        <v>412</v>
      </c>
      <c r="AE589" s="270" t="s">
        <v>412</v>
      </c>
      <c r="AF589" s="270" t="s">
        <v>412</v>
      </c>
      <c r="AG589" s="270" t="s">
        <v>412</v>
      </c>
      <c r="AH589" s="270" t="s">
        <v>412</v>
      </c>
      <c r="AI589" s="270" t="s">
        <v>412</v>
      </c>
      <c r="AJ589" s="270" t="s">
        <v>412</v>
      </c>
      <c r="AK589" s="270" t="s">
        <v>412</v>
      </c>
      <c r="AL589" s="270" t="s">
        <v>412</v>
      </c>
      <c r="AM589" s="258">
        <v>0</v>
      </c>
      <c r="AN589" s="270" t="s">
        <v>4866</v>
      </c>
      <c r="AO589" s="270" t="s">
        <v>4867</v>
      </c>
      <c r="AP589" s="270" t="s">
        <v>4864</v>
      </c>
      <c r="AQ589" s="270"/>
      <c r="AR589" s="270"/>
      <c r="AS589" s="270"/>
      <c r="AT589" s="270"/>
      <c r="AU589" s="270"/>
      <c r="AV589" s="270"/>
      <c r="AW589" s="476" t="s">
        <v>4868</v>
      </c>
      <c r="AX589" s="188" t="s">
        <v>78</v>
      </c>
      <c r="AY589" s="190"/>
      <c r="AZ589" s="203"/>
      <c r="BA589" s="203"/>
      <c r="BB589" s="203"/>
      <c r="BC589" s="203"/>
      <c r="BD589" s="203"/>
      <c r="BE589" s="203"/>
      <c r="BF589" s="203"/>
      <c r="BG589" s="203"/>
      <c r="BH589" s="203"/>
      <c r="BI589" s="203"/>
      <c r="BJ589" s="203"/>
      <c r="BK589" s="203"/>
      <c r="BL589" s="203"/>
      <c r="BM589" s="203"/>
      <c r="BN589" s="203"/>
      <c r="BO589" s="203"/>
      <c r="BP589" s="203"/>
      <c r="BQ589" s="203"/>
      <c r="BR589" s="203"/>
      <c r="BS589" s="203"/>
      <c r="BT589" s="186"/>
      <c r="BU589" s="190"/>
      <c r="BV589" s="471">
        <v>0</v>
      </c>
      <c r="BW589" s="471">
        <v>0</v>
      </c>
      <c r="BX589" s="471">
        <f t="shared" si="109"/>
        <v>0</v>
      </c>
      <c r="BY589" s="186">
        <v>0</v>
      </c>
      <c r="BZ589" s="190"/>
      <c r="CA589" s="190"/>
      <c r="CB589" s="190"/>
    </row>
    <row r="590" spans="1:80">
      <c r="A590" s="186">
        <f t="shared" si="100"/>
        <v>578</v>
      </c>
      <c r="B590" s="209" t="s">
        <v>1959</v>
      </c>
      <c r="C590" s="228" t="s">
        <v>4869</v>
      </c>
      <c r="D590" s="217" t="s">
        <v>4870</v>
      </c>
      <c r="E590" s="217" t="s">
        <v>4871</v>
      </c>
      <c r="F590" s="392" t="s">
        <v>12</v>
      </c>
      <c r="G590" s="392"/>
      <c r="H590" s="392" t="s">
        <v>1015</v>
      </c>
      <c r="I590" s="392" t="s">
        <v>176</v>
      </c>
      <c r="J590" s="192" t="s">
        <v>3795</v>
      </c>
      <c r="K590" s="270" t="s">
        <v>1212</v>
      </c>
      <c r="L590" s="250"/>
      <c r="M590" s="392" t="s">
        <v>85</v>
      </c>
      <c r="N590" s="392" t="s">
        <v>2604</v>
      </c>
      <c r="O590" s="186" t="s">
        <v>87</v>
      </c>
      <c r="P590" s="393">
        <v>36506</v>
      </c>
      <c r="Q590" s="196" t="str">
        <f t="shared" ca="1" si="108"/>
        <v>22 Tahun 2 Bulan</v>
      </c>
      <c r="R590" s="393">
        <v>44550</v>
      </c>
      <c r="S590" s="394">
        <v>44550</v>
      </c>
      <c r="T590" s="198" t="str">
        <f t="shared" ca="1" si="105"/>
        <v>0Tahun</v>
      </c>
      <c r="U590" s="199" t="str">
        <f t="shared" ca="1" si="106"/>
        <v>2Bulan</v>
      </c>
      <c r="V590" s="186" t="s">
        <v>73</v>
      </c>
      <c r="W590" s="336" t="s">
        <v>111</v>
      </c>
      <c r="X590" s="336" t="s">
        <v>412</v>
      </c>
      <c r="Y590" s="217" t="s">
        <v>4753</v>
      </c>
      <c r="Z590" s="186" t="s">
        <v>4872</v>
      </c>
      <c r="AA590" s="144" t="s">
        <v>4873</v>
      </c>
      <c r="AB590" s="186" t="s">
        <v>76</v>
      </c>
      <c r="AC590" s="186" t="s">
        <v>412</v>
      </c>
      <c r="AD590" s="186" t="s">
        <v>412</v>
      </c>
      <c r="AE590" s="186" t="s">
        <v>412</v>
      </c>
      <c r="AF590" s="186" t="s">
        <v>412</v>
      </c>
      <c r="AG590" s="186" t="s">
        <v>412</v>
      </c>
      <c r="AH590" s="186" t="s">
        <v>412</v>
      </c>
      <c r="AI590" s="186" t="s">
        <v>412</v>
      </c>
      <c r="AJ590" s="186" t="s">
        <v>412</v>
      </c>
      <c r="AK590" s="186" t="s">
        <v>412</v>
      </c>
      <c r="AL590" s="186" t="s">
        <v>412</v>
      </c>
      <c r="AM590" s="238" t="s">
        <v>5056</v>
      </c>
      <c r="AN590" s="186" t="s">
        <v>4874</v>
      </c>
      <c r="AO590" s="394" t="s">
        <v>4875</v>
      </c>
      <c r="AP590" s="250" t="str">
        <f>Z590</f>
        <v>JL. HJ. BENTOL RT 05/ RW 07 NO.32, LARANGAN SELATAN, TANGERANG, BANTEN</v>
      </c>
      <c r="AQ590" s="250"/>
      <c r="AR590" s="250"/>
      <c r="AS590" s="250"/>
      <c r="AT590" s="250"/>
      <c r="AU590" s="250"/>
      <c r="AV590" s="250"/>
      <c r="AW590" s="509">
        <v>3671135212990000</v>
      </c>
      <c r="AX590" s="188" t="s">
        <v>78</v>
      </c>
      <c r="AY590" s="395" t="s">
        <v>412</v>
      </c>
      <c r="AZ590" s="203"/>
      <c r="BA590" s="203"/>
      <c r="BB590" s="203"/>
      <c r="BC590" s="203"/>
      <c r="BD590" s="203"/>
      <c r="BE590" s="203"/>
      <c r="BF590" s="203"/>
      <c r="BG590" s="203"/>
      <c r="BH590" s="203"/>
      <c r="BI590" s="203"/>
      <c r="BJ590" s="203"/>
      <c r="BK590" s="203"/>
      <c r="BL590" s="203"/>
      <c r="BM590" s="203"/>
      <c r="BN590" s="203"/>
      <c r="BO590" s="203"/>
      <c r="BP590" s="203"/>
      <c r="BQ590" s="203"/>
      <c r="BR590" s="203"/>
      <c r="BS590" s="203"/>
      <c r="BT590" s="186"/>
      <c r="BU590" s="190"/>
      <c r="BV590" s="471">
        <v>0</v>
      </c>
      <c r="BW590" s="471">
        <v>0</v>
      </c>
      <c r="BX590" s="471">
        <f t="shared" si="109"/>
        <v>0</v>
      </c>
      <c r="BY590" s="186">
        <v>0</v>
      </c>
      <c r="BZ590" s="190"/>
      <c r="CA590" s="190"/>
      <c r="CB590" s="190"/>
    </row>
  </sheetData>
  <autoFilter ref="A6:CB591">
    <filterColumn colId="19" showButton="0"/>
  </autoFilter>
  <sortState ref="B7:BX269">
    <sortCondition ref="B7:B269"/>
  </sortState>
  <mergeCells count="4">
    <mergeCell ref="A1:B1"/>
    <mergeCell ref="A2:B2"/>
    <mergeCell ref="A3:B3"/>
    <mergeCell ref="T6:U6"/>
  </mergeCells>
  <phoneticPr fontId="20" type="noConversion"/>
  <conditionalFormatting sqref="C574">
    <cfRule type="duplicateValues" dxfId="386" priority="261"/>
  </conditionalFormatting>
  <conditionalFormatting sqref="C276">
    <cfRule type="duplicateValues" dxfId="385" priority="222"/>
  </conditionalFormatting>
  <conditionalFormatting sqref="C285">
    <cfRule type="duplicateValues" dxfId="384" priority="234"/>
  </conditionalFormatting>
  <conditionalFormatting sqref="C282">
    <cfRule type="duplicateValues" dxfId="383" priority="196"/>
  </conditionalFormatting>
  <conditionalFormatting sqref="C281">
    <cfRule type="duplicateValues" dxfId="382" priority="230"/>
  </conditionalFormatting>
  <conditionalFormatting sqref="C61">
    <cfRule type="duplicateValues" dxfId="381" priority="229"/>
  </conditionalFormatting>
  <conditionalFormatting sqref="C166">
    <cfRule type="duplicateValues" dxfId="380" priority="190"/>
  </conditionalFormatting>
  <conditionalFormatting sqref="C180">
    <cfRule type="duplicateValues" dxfId="379" priority="270"/>
  </conditionalFormatting>
  <conditionalFormatting sqref="C192">
    <cfRule type="duplicateValues" dxfId="378" priority="200"/>
  </conditionalFormatting>
  <conditionalFormatting sqref="C190">
    <cfRule type="duplicateValues" dxfId="377" priority="198"/>
  </conditionalFormatting>
  <conditionalFormatting sqref="C478">
    <cfRule type="duplicateValues" dxfId="376" priority="157"/>
  </conditionalFormatting>
  <conditionalFormatting sqref="C216">
    <cfRule type="duplicateValues" dxfId="375" priority="250"/>
  </conditionalFormatting>
  <conditionalFormatting sqref="C487">
    <cfRule type="duplicateValues" dxfId="374" priority="259"/>
  </conditionalFormatting>
  <conditionalFormatting sqref="C210:C212">
    <cfRule type="duplicateValues" dxfId="373" priority="268"/>
  </conditionalFormatting>
  <conditionalFormatting sqref="C213:C214">
    <cfRule type="duplicateValues" dxfId="372" priority="267"/>
  </conditionalFormatting>
  <conditionalFormatting sqref="C234">
    <cfRule type="duplicateValues" dxfId="371" priority="192"/>
  </conditionalFormatting>
  <conditionalFormatting sqref="C244">
    <cfRule type="duplicateValues" dxfId="370" priority="228"/>
  </conditionalFormatting>
  <conditionalFormatting sqref="C257:C258">
    <cfRule type="duplicateValues" dxfId="369" priority="241"/>
  </conditionalFormatting>
  <conditionalFormatting sqref="C252">
    <cfRule type="duplicateValues" dxfId="368" priority="233"/>
  </conditionalFormatting>
  <conditionalFormatting sqref="C125">
    <cfRule type="duplicateValues" dxfId="367" priority="252"/>
  </conditionalFormatting>
  <conditionalFormatting sqref="C129">
    <cfRule type="duplicateValues" dxfId="366" priority="258"/>
  </conditionalFormatting>
  <conditionalFormatting sqref="C199 C123:C124">
    <cfRule type="duplicateValues" dxfId="365" priority="249"/>
  </conditionalFormatting>
  <conditionalFormatting sqref="C260">
    <cfRule type="duplicateValues" dxfId="364" priority="226"/>
  </conditionalFormatting>
  <conditionalFormatting sqref="C264">
    <cfRule type="duplicateValues" dxfId="363" priority="266"/>
  </conditionalFormatting>
  <conditionalFormatting sqref="C108">
    <cfRule type="duplicateValues" dxfId="362" priority="194"/>
  </conditionalFormatting>
  <conditionalFormatting sqref="C105 C94">
    <cfRule type="duplicateValues" dxfId="361" priority="265"/>
  </conditionalFormatting>
  <conditionalFormatting sqref="C579">
    <cfRule type="duplicateValues" dxfId="360" priority="184"/>
  </conditionalFormatting>
  <conditionalFormatting sqref="C373">
    <cfRule type="duplicateValues" dxfId="359" priority="225"/>
  </conditionalFormatting>
  <conditionalFormatting sqref="C343">
    <cfRule type="duplicateValues" dxfId="358" priority="253"/>
  </conditionalFormatting>
  <conditionalFormatting sqref="C385">
    <cfRule type="duplicateValues" dxfId="357" priority="264"/>
  </conditionalFormatting>
  <conditionalFormatting sqref="C393">
    <cfRule type="duplicateValues" dxfId="356" priority="219"/>
  </conditionalFormatting>
  <conditionalFormatting sqref="C396">
    <cfRule type="duplicateValues" dxfId="355" priority="224"/>
  </conditionalFormatting>
  <conditionalFormatting sqref="C428">
    <cfRule type="duplicateValues" dxfId="354" priority="189"/>
  </conditionalFormatting>
  <conditionalFormatting sqref="C429">
    <cfRule type="duplicateValues" dxfId="353" priority="255"/>
  </conditionalFormatting>
  <conditionalFormatting sqref="C437">
    <cfRule type="duplicateValues" dxfId="352" priority="254"/>
  </conditionalFormatting>
  <conditionalFormatting sqref="C375">
    <cfRule type="duplicateValues" dxfId="351" priority="244"/>
  </conditionalFormatting>
  <conditionalFormatting sqref="C450">
    <cfRule type="duplicateValues" dxfId="350" priority="169"/>
  </conditionalFormatting>
  <conditionalFormatting sqref="C451:C453">
    <cfRule type="duplicateValues" dxfId="349" priority="164"/>
  </conditionalFormatting>
  <conditionalFormatting sqref="C454">
    <cfRule type="duplicateValues" dxfId="348" priority="236"/>
  </conditionalFormatting>
  <conditionalFormatting sqref="C536">
    <cfRule type="duplicateValues" dxfId="347" priority="247"/>
  </conditionalFormatting>
  <conditionalFormatting sqref="C24">
    <cfRule type="duplicateValues" dxfId="346" priority="195"/>
  </conditionalFormatting>
  <conditionalFormatting sqref="C33">
    <cfRule type="duplicateValues" dxfId="345" priority="181"/>
  </conditionalFormatting>
  <conditionalFormatting sqref="C38">
    <cfRule type="duplicateValues" dxfId="344" priority="218"/>
  </conditionalFormatting>
  <conditionalFormatting sqref="C35">
    <cfRule type="duplicateValues" dxfId="343" priority="239"/>
  </conditionalFormatting>
  <conditionalFormatting sqref="C57">
    <cfRule type="duplicateValues" dxfId="342" priority="215"/>
  </conditionalFormatting>
  <conditionalFormatting sqref="C60">
    <cfRule type="duplicateValues" dxfId="341" priority="238"/>
  </conditionalFormatting>
  <conditionalFormatting sqref="C56">
    <cfRule type="duplicateValues" dxfId="340" priority="237"/>
  </conditionalFormatting>
  <conditionalFormatting sqref="C330">
    <cfRule type="duplicateValues" dxfId="339" priority="187"/>
  </conditionalFormatting>
  <conditionalFormatting sqref="C332">
    <cfRule type="duplicateValues" dxfId="338" priority="213"/>
  </conditionalFormatting>
  <conditionalFormatting sqref="C333">
    <cfRule type="duplicateValues" dxfId="337" priority="176"/>
  </conditionalFormatting>
  <conditionalFormatting sqref="C355">
    <cfRule type="duplicateValues" dxfId="336" priority="212"/>
  </conditionalFormatting>
  <conditionalFormatting sqref="C341">
    <cfRule type="duplicateValues" dxfId="335" priority="208"/>
  </conditionalFormatting>
  <conditionalFormatting sqref="C349">
    <cfRule type="duplicateValues" dxfId="334" priority="206"/>
  </conditionalFormatting>
  <conditionalFormatting sqref="C89">
    <cfRule type="duplicateValues" dxfId="333" priority="203"/>
  </conditionalFormatting>
  <conditionalFormatting sqref="C90">
    <cfRule type="duplicateValues" dxfId="332" priority="202"/>
  </conditionalFormatting>
  <conditionalFormatting sqref="C91">
    <cfRule type="duplicateValues" dxfId="331" priority="201"/>
  </conditionalFormatting>
  <conditionalFormatting sqref="C73">
    <cfRule type="duplicateValues" dxfId="330" priority="159"/>
  </conditionalFormatting>
  <conditionalFormatting sqref="AW233">
    <cfRule type="duplicateValues" dxfId="329" priority="150"/>
  </conditionalFormatting>
  <conditionalFormatting sqref="C334">
    <cfRule type="duplicateValues" dxfId="328" priority="149"/>
  </conditionalFormatting>
  <conditionalFormatting sqref="C200">
    <cfRule type="duplicateValues" dxfId="327" priority="147"/>
  </conditionalFormatting>
  <conditionalFormatting sqref="C586">
    <cfRule type="duplicateValues" dxfId="326" priority="146"/>
  </conditionalFormatting>
  <conditionalFormatting sqref="C320">
    <cfRule type="duplicateValues" dxfId="325" priority="142"/>
  </conditionalFormatting>
  <conditionalFormatting sqref="C474">
    <cfRule type="duplicateValues" dxfId="324" priority="139"/>
  </conditionalFormatting>
  <conditionalFormatting sqref="C398:C399">
    <cfRule type="duplicateValues" dxfId="323" priority="275"/>
  </conditionalFormatting>
  <conditionalFormatting sqref="C546">
    <cfRule type="duplicateValues" dxfId="322" priority="138"/>
  </conditionalFormatting>
  <conditionalFormatting sqref="C240">
    <cfRule type="duplicateValues" dxfId="321" priority="136"/>
  </conditionalFormatting>
  <conditionalFormatting sqref="C77">
    <cfRule type="duplicateValues" dxfId="320" priority="284"/>
  </conditionalFormatting>
  <conditionalFormatting sqref="C197">
    <cfRule type="duplicateValues" dxfId="319" priority="285"/>
  </conditionalFormatting>
  <conditionalFormatting sqref="C113 C109">
    <cfRule type="duplicateValues" dxfId="318" priority="288"/>
  </conditionalFormatting>
  <conditionalFormatting sqref="C446 C168">
    <cfRule type="duplicateValues" dxfId="317" priority="294"/>
  </conditionalFormatting>
  <conditionalFormatting sqref="C53:C55">
    <cfRule type="duplicateValues" dxfId="316" priority="295"/>
  </conditionalFormatting>
  <conditionalFormatting sqref="D377 D322:D325">
    <cfRule type="duplicateValues" dxfId="315" priority="336"/>
  </conditionalFormatting>
  <conditionalFormatting sqref="D303:D304">
    <cfRule type="duplicateValues" dxfId="314" priority="132"/>
  </conditionalFormatting>
  <conditionalFormatting sqref="C7 C15:C16 C18:C19">
    <cfRule type="duplicateValues" dxfId="313" priority="338"/>
  </conditionalFormatting>
  <conditionalFormatting sqref="D158:D159">
    <cfRule type="duplicateValues" dxfId="312" priority="129"/>
  </conditionalFormatting>
  <conditionalFormatting sqref="C46">
    <cfRule type="duplicateValues" dxfId="311" priority="128"/>
  </conditionalFormatting>
  <conditionalFormatting sqref="C98">
    <cfRule type="duplicateValues" dxfId="310" priority="127"/>
  </conditionalFormatting>
  <conditionalFormatting sqref="C107">
    <cfRule type="duplicateValues" dxfId="309" priority="126"/>
  </conditionalFormatting>
  <conditionalFormatting sqref="C206">
    <cfRule type="duplicateValues" dxfId="308" priority="125"/>
  </conditionalFormatting>
  <conditionalFormatting sqref="C462">
    <cfRule type="duplicateValues" dxfId="307" priority="122"/>
  </conditionalFormatting>
  <conditionalFormatting sqref="C370">
    <cfRule type="duplicateValues" dxfId="306" priority="120"/>
  </conditionalFormatting>
  <conditionalFormatting sqref="Z138">
    <cfRule type="duplicateValues" dxfId="305" priority="119"/>
  </conditionalFormatting>
  <conditionalFormatting sqref="C410">
    <cfRule type="duplicateValues" dxfId="304" priority="117"/>
  </conditionalFormatting>
  <conditionalFormatting sqref="D410">
    <cfRule type="duplicateValues" dxfId="303" priority="118"/>
  </conditionalFormatting>
  <conditionalFormatting sqref="D493">
    <cfRule type="duplicateValues" dxfId="302" priority="116"/>
  </conditionalFormatting>
  <conditionalFormatting sqref="C272">
    <cfRule type="duplicateValues" dxfId="301" priority="339"/>
  </conditionalFormatting>
  <conditionalFormatting sqref="C364">
    <cfRule type="duplicateValues" dxfId="300" priority="367"/>
  </conditionalFormatting>
  <conditionalFormatting sqref="C132:C134 C136:C137">
    <cfRule type="duplicateValues" dxfId="299" priority="114"/>
  </conditionalFormatting>
  <conditionalFormatting sqref="C229:C230 C203 C187 C183 C142 C149 C147 C161:C162">
    <cfRule type="duplicateValues" dxfId="298" priority="113"/>
  </conditionalFormatting>
  <conditionalFormatting sqref="C423:C424 C409 C363 C339 C274 C250 C245 C394">
    <cfRule type="duplicateValues" dxfId="297" priority="112"/>
  </conditionalFormatting>
  <conditionalFormatting sqref="C503 C494:C495 C435 C499">
    <cfRule type="duplicateValues" dxfId="296" priority="111"/>
  </conditionalFormatting>
  <conditionalFormatting sqref="C439">
    <cfRule type="duplicateValues" dxfId="295" priority="109"/>
  </conditionalFormatting>
  <conditionalFormatting sqref="D400">
    <cfRule type="duplicateValues" dxfId="294" priority="107"/>
  </conditionalFormatting>
  <conditionalFormatting sqref="D404">
    <cfRule type="duplicateValues" dxfId="293" priority="106"/>
  </conditionalFormatting>
  <conditionalFormatting sqref="D420">
    <cfRule type="duplicateValues" dxfId="292" priority="105"/>
  </conditionalFormatting>
  <conditionalFormatting sqref="C413:C414 C421:C422">
    <cfRule type="duplicateValues" dxfId="291" priority="104"/>
  </conditionalFormatting>
  <conditionalFormatting sqref="AZ450">
    <cfRule type="containsBlanks" dxfId="290" priority="103">
      <formula>LEN(TRIM(AZ450))=0</formula>
    </cfRule>
  </conditionalFormatting>
  <conditionalFormatting sqref="AZ281">
    <cfRule type="containsBlanks" dxfId="289" priority="102">
      <formula>LEN(TRIM(AZ281))=0</formula>
    </cfRule>
  </conditionalFormatting>
  <conditionalFormatting sqref="AZ288 AZ290">
    <cfRule type="containsBlanks" dxfId="288" priority="101">
      <formula>LEN(TRIM(AZ288))=0</formula>
    </cfRule>
  </conditionalFormatting>
  <conditionalFormatting sqref="BB281">
    <cfRule type="containsBlanks" dxfId="287" priority="100">
      <formula>LEN(TRIM(BB281))=0</formula>
    </cfRule>
  </conditionalFormatting>
  <conditionalFormatting sqref="BB283">
    <cfRule type="containsBlanks" dxfId="286" priority="99">
      <formula>LEN(TRIM(BB283))=0</formula>
    </cfRule>
  </conditionalFormatting>
  <conditionalFormatting sqref="BB284">
    <cfRule type="containsBlanks" dxfId="285" priority="98">
      <formula>LEN(TRIM(BB284))=0</formula>
    </cfRule>
  </conditionalFormatting>
  <conditionalFormatting sqref="BB288 BB290">
    <cfRule type="containsBlanks" dxfId="284" priority="95">
      <formula>LEN(TRIM(BB288))=0</formula>
    </cfRule>
  </conditionalFormatting>
  <conditionalFormatting sqref="C526 C154 C521 C507">
    <cfRule type="duplicateValues" dxfId="283" priority="373"/>
  </conditionalFormatting>
  <conditionalFormatting sqref="C103 C71 C42 C39">
    <cfRule type="duplicateValues" dxfId="282" priority="381"/>
  </conditionalFormatting>
  <conditionalFormatting sqref="C83">
    <cfRule type="duplicateValues" dxfId="281" priority="93"/>
  </conditionalFormatting>
  <conditionalFormatting sqref="C100">
    <cfRule type="duplicateValues" dxfId="280" priority="91"/>
  </conditionalFormatting>
  <conditionalFormatting sqref="D537">
    <cfRule type="duplicateValues" dxfId="279" priority="90"/>
  </conditionalFormatting>
  <conditionalFormatting sqref="C186">
    <cfRule type="duplicateValues" dxfId="278" priority="89"/>
  </conditionalFormatting>
  <conditionalFormatting sqref="D68:D69">
    <cfRule type="duplicateValues" dxfId="277" priority="88"/>
  </conditionalFormatting>
  <conditionalFormatting sqref="D75">
    <cfRule type="duplicateValues" dxfId="276" priority="82"/>
  </conditionalFormatting>
  <conditionalFormatting sqref="D383">
    <cfRule type="duplicateValues" dxfId="275" priority="81"/>
  </conditionalFormatting>
  <conditionalFormatting sqref="D11">
    <cfRule type="duplicateValues" dxfId="274" priority="80"/>
  </conditionalFormatting>
  <conditionalFormatting sqref="D12">
    <cfRule type="duplicateValues" dxfId="273" priority="79"/>
  </conditionalFormatting>
  <conditionalFormatting sqref="C447 C444:C445 C74 C345">
    <cfRule type="duplicateValues" dxfId="272" priority="403"/>
  </conditionalFormatting>
  <conditionalFormatting sqref="D218">
    <cfRule type="duplicateValues" dxfId="271" priority="77"/>
  </conditionalFormatting>
  <conditionalFormatting sqref="D581">
    <cfRule type="duplicateValues" dxfId="270" priority="76"/>
  </conditionalFormatting>
  <conditionalFormatting sqref="D88">
    <cfRule type="duplicateValues" dxfId="269" priority="75"/>
  </conditionalFormatting>
  <conditionalFormatting sqref="D438 D84:D85">
    <cfRule type="duplicateValues" dxfId="268" priority="74"/>
  </conditionalFormatting>
  <conditionalFormatting sqref="C69">
    <cfRule type="duplicateValues" dxfId="267" priority="73"/>
  </conditionalFormatting>
  <conditionalFormatting sqref="C440 C366">
    <cfRule type="duplicateValues" dxfId="266" priority="72"/>
  </conditionalFormatting>
  <conditionalFormatting sqref="D366">
    <cfRule type="duplicateValues" dxfId="265" priority="71"/>
  </conditionalFormatting>
  <conditionalFormatting sqref="C225 C228">
    <cfRule type="duplicateValues" dxfId="264" priority="69"/>
  </conditionalFormatting>
  <conditionalFormatting sqref="D247:D248 D157">
    <cfRule type="duplicateValues" dxfId="263" priority="432"/>
  </conditionalFormatting>
  <conditionalFormatting sqref="D327">
    <cfRule type="duplicateValues" dxfId="262" priority="68"/>
  </conditionalFormatting>
  <conditionalFormatting sqref="C457">
    <cfRule type="duplicateValues" dxfId="261" priority="433"/>
  </conditionalFormatting>
  <conditionalFormatting sqref="AZ416">
    <cfRule type="containsBlanks" dxfId="260" priority="67">
      <formula>LEN(TRIM(AZ416))=0</formula>
    </cfRule>
  </conditionalFormatting>
  <conditionalFormatting sqref="BB416">
    <cfRule type="containsBlanks" dxfId="259" priority="66">
      <formula>LEN(TRIM(BB416))=0</formula>
    </cfRule>
  </conditionalFormatting>
  <conditionalFormatting sqref="AZ411:AZ412">
    <cfRule type="containsBlanks" dxfId="258" priority="65">
      <formula>LEN(TRIM(AZ411))=0</formula>
    </cfRule>
  </conditionalFormatting>
  <conditionalFormatting sqref="BB411:BB412">
    <cfRule type="containsBlanks" dxfId="257" priority="64">
      <formula>LEN(TRIM(BB411))=0</formula>
    </cfRule>
  </conditionalFormatting>
  <conditionalFormatting sqref="AZ418">
    <cfRule type="containsBlanks" dxfId="256" priority="63">
      <formula>LEN(TRIM(AZ418))=0</formula>
    </cfRule>
  </conditionalFormatting>
  <conditionalFormatting sqref="BB418">
    <cfRule type="containsBlanks" dxfId="255" priority="62">
      <formula>LEN(TRIM(BB418))=0</formula>
    </cfRule>
  </conditionalFormatting>
  <conditionalFormatting sqref="AZ417">
    <cfRule type="containsBlanks" dxfId="254" priority="61">
      <formula>LEN(TRIM(AZ417))=0</formula>
    </cfRule>
  </conditionalFormatting>
  <conditionalFormatting sqref="BB417">
    <cfRule type="containsBlanks" dxfId="253" priority="60">
      <formula>LEN(TRIM(BB417))=0</formula>
    </cfRule>
  </conditionalFormatting>
  <conditionalFormatting sqref="AZ415">
    <cfRule type="containsBlanks" dxfId="252" priority="59">
      <formula>LEN(TRIM(AZ415))=0</formula>
    </cfRule>
  </conditionalFormatting>
  <conditionalFormatting sqref="BB420">
    <cfRule type="containsBlanks" dxfId="251" priority="58">
      <formula>LEN(TRIM(BB420))=0</formula>
    </cfRule>
  </conditionalFormatting>
  <conditionalFormatting sqref="BB413:BB414">
    <cfRule type="containsBlanks" dxfId="250" priority="57">
      <formula>LEN(TRIM(BB413))=0</formula>
    </cfRule>
  </conditionalFormatting>
  <conditionalFormatting sqref="BG398">
    <cfRule type="containsBlanks" dxfId="249" priority="55">
      <formula>LEN(TRIM(BG398))=0</formula>
    </cfRule>
  </conditionalFormatting>
  <conditionalFormatting sqref="BB394">
    <cfRule type="containsBlanks" dxfId="248" priority="50">
      <formula>LEN(TRIM(BB394))=0</formula>
    </cfRule>
  </conditionalFormatting>
  <conditionalFormatting sqref="C408">
    <cfRule type="duplicateValues" dxfId="247" priority="48"/>
  </conditionalFormatting>
  <conditionalFormatting sqref="C434">
    <cfRule type="duplicateValues" dxfId="246" priority="435"/>
  </conditionalFormatting>
  <conditionalFormatting sqref="C10">
    <cfRule type="duplicateValues" dxfId="245" priority="46"/>
  </conditionalFormatting>
  <conditionalFormatting sqref="D64:D67">
    <cfRule type="duplicateValues" dxfId="244" priority="45"/>
  </conditionalFormatting>
  <conditionalFormatting sqref="D79">
    <cfRule type="duplicateValues" dxfId="243" priority="43"/>
  </conditionalFormatting>
  <conditionalFormatting sqref="C80">
    <cfRule type="duplicateValues" dxfId="242" priority="41"/>
  </conditionalFormatting>
  <conditionalFormatting sqref="D80">
    <cfRule type="duplicateValues" dxfId="241" priority="42"/>
  </conditionalFormatting>
  <conditionalFormatting sqref="C115">
    <cfRule type="duplicateValues" dxfId="240" priority="39"/>
  </conditionalFormatting>
  <conditionalFormatting sqref="C130:C131">
    <cfRule type="duplicateValues" dxfId="239" priority="38"/>
  </conditionalFormatting>
  <conditionalFormatting sqref="C153 C156">
    <cfRule type="duplicateValues" dxfId="238" priority="37"/>
  </conditionalFormatting>
  <conditionalFormatting sqref="C171">
    <cfRule type="duplicateValues" dxfId="237" priority="36"/>
  </conditionalFormatting>
  <conditionalFormatting sqref="C182">
    <cfRule type="duplicateValues" dxfId="236" priority="35"/>
  </conditionalFormatting>
  <conditionalFormatting sqref="D207">
    <cfRule type="duplicateValues" dxfId="235" priority="34"/>
  </conditionalFormatting>
  <conditionalFormatting sqref="C217">
    <cfRule type="duplicateValues" dxfId="234" priority="33"/>
  </conditionalFormatting>
  <conditionalFormatting sqref="C231">
    <cfRule type="duplicateValues" dxfId="233" priority="32"/>
  </conditionalFormatting>
  <conditionalFormatting sqref="C243">
    <cfRule type="duplicateValues" dxfId="232" priority="31"/>
  </conditionalFormatting>
  <conditionalFormatting sqref="C262 C259">
    <cfRule type="duplicateValues" dxfId="231" priority="29"/>
  </conditionalFormatting>
  <conditionalFormatting sqref="C268:C269 C64:C67">
    <cfRule type="duplicateValues" dxfId="230" priority="513"/>
  </conditionalFormatting>
  <conditionalFormatting sqref="C290:C291">
    <cfRule type="duplicateValues" dxfId="229" priority="27"/>
  </conditionalFormatting>
  <conditionalFormatting sqref="D289">
    <cfRule type="duplicateValues" dxfId="228" priority="26"/>
  </conditionalFormatting>
  <conditionalFormatting sqref="C298:C299 C289">
    <cfRule type="duplicateValues" dxfId="227" priority="24"/>
  </conditionalFormatting>
  <conditionalFormatting sqref="C304">
    <cfRule type="duplicateValues" dxfId="226" priority="23"/>
  </conditionalFormatting>
  <conditionalFormatting sqref="C323">
    <cfRule type="duplicateValues" dxfId="225" priority="22"/>
  </conditionalFormatting>
  <conditionalFormatting sqref="C324">
    <cfRule type="duplicateValues" dxfId="224" priority="21"/>
  </conditionalFormatting>
  <conditionalFormatting sqref="C331">
    <cfRule type="duplicateValues" dxfId="223" priority="20"/>
  </conditionalFormatting>
  <conditionalFormatting sqref="C337:C338 C348">
    <cfRule type="duplicateValues" dxfId="222" priority="17"/>
  </conditionalFormatting>
  <conditionalFormatting sqref="C353">
    <cfRule type="duplicateValues" dxfId="221" priority="16"/>
  </conditionalFormatting>
  <conditionalFormatting sqref="C360:C362">
    <cfRule type="duplicateValues" dxfId="220" priority="15"/>
  </conditionalFormatting>
  <conditionalFormatting sqref="C379:C380">
    <cfRule type="duplicateValues" dxfId="219" priority="13"/>
  </conditionalFormatting>
  <conditionalFormatting sqref="D382">
    <cfRule type="duplicateValues" dxfId="218" priority="12"/>
  </conditionalFormatting>
  <conditionalFormatting sqref="C392">
    <cfRule type="duplicateValues" dxfId="217" priority="11"/>
  </conditionalFormatting>
  <conditionalFormatting sqref="C412">
    <cfRule type="duplicateValues" dxfId="216" priority="10"/>
  </conditionalFormatting>
  <conditionalFormatting sqref="D582:D586 D221 D378:D381 D1:D10 D364 D89:D92 D411:D412 D405 D416:D419 D500:D536 D70:D74 D367:D371 D494:D498 D76:D77 D288 D16:D63 D210:D217 D538:D541 D155:D156 D305:D314 D450:D457 D440:D448 D373:D376 D326 D316 D244:D246 D224:D241 D349:D358 D460:D463 D564 D543:D562 D568:D579 D566 D407 D81 D320:D321 D160:D169 D473:D492 D86:D87 D267:D286 D465:D471 D328:D330 D592:D1048576 D409 D384:D396 D398:D399 D94:D129 D132:D153 D206 D208 D249:D264 D290:D302 D332:D345 D180:D204 D425:D437">
    <cfRule type="duplicateValues" dxfId="215" priority="561"/>
  </conditionalFormatting>
  <conditionalFormatting sqref="C455">
    <cfRule type="duplicateValues" dxfId="214" priority="9"/>
  </conditionalFormatting>
  <conditionalFormatting sqref="C471">
    <cfRule type="duplicateValues" dxfId="213" priority="8"/>
  </conditionalFormatting>
  <conditionalFormatting sqref="C479">
    <cfRule type="duplicateValues" dxfId="212" priority="7"/>
  </conditionalFormatting>
  <conditionalFormatting sqref="C480">
    <cfRule type="duplicateValues" dxfId="211" priority="6"/>
  </conditionalFormatting>
  <conditionalFormatting sqref="C496 C485">
    <cfRule type="duplicateValues" dxfId="210" priority="5"/>
  </conditionalFormatting>
  <conditionalFormatting sqref="C502">
    <cfRule type="duplicateValues" dxfId="209" priority="4"/>
  </conditionalFormatting>
  <conditionalFormatting sqref="C489">
    <cfRule type="duplicateValues" dxfId="208" priority="3"/>
  </conditionalFormatting>
  <conditionalFormatting sqref="C498">
    <cfRule type="duplicateValues" dxfId="207" priority="2"/>
  </conditionalFormatting>
  <conditionalFormatting sqref="E498">
    <cfRule type="duplicateValues" dxfId="206" priority="1"/>
  </conditionalFormatting>
  <hyperlinks>
    <hyperlink ref="BT285" r:id="rId1"/>
    <hyperlink ref="BT94" r:id="rId2"/>
    <hyperlink ref="BT127" r:id="rId3"/>
    <hyperlink ref="BT167" r:id="rId4"/>
    <hyperlink ref="BT515" r:id="rId5"/>
    <hyperlink ref="BT334" r:id="rId6"/>
    <hyperlink ref="BT90" r:id="rId7"/>
    <hyperlink ref="BT316" r:id="rId8"/>
    <hyperlink ref="BT389" r:id="rId9"/>
    <hyperlink ref="BT384" r:id="rId10"/>
    <hyperlink ref="BT514" r:id="rId11"/>
    <hyperlink ref="BT483" r:id="rId12"/>
    <hyperlink ref="BT484" r:id="rId13"/>
    <hyperlink ref="BT468" r:id="rId14"/>
    <hyperlink ref="BT467" r:id="rId15"/>
    <hyperlink ref="BT451" r:id="rId16"/>
    <hyperlink ref="BT454" r:id="rId17"/>
    <hyperlink ref="BT50" r:id="rId18"/>
    <hyperlink ref="BT126" r:id="rId19"/>
    <hyperlink ref="BT260" r:id="rId20"/>
    <hyperlink ref="BT199" r:id="rId21"/>
    <hyperlink ref="BT204" r:id="rId22"/>
    <hyperlink ref="BT114" r:id="rId23"/>
    <hyperlink ref="BT344" r:id="rId24"/>
    <hyperlink ref="BT448" r:id="rId25"/>
    <hyperlink ref="BT253" r:id="rId26"/>
    <hyperlink ref="BT357" r:id="rId27"/>
    <hyperlink ref="BT578" r:id="rId28"/>
    <hyperlink ref="BT549" r:id="rId29"/>
    <hyperlink ref="BT570" r:id="rId30"/>
    <hyperlink ref="BT559" r:id="rId31"/>
    <hyperlink ref="BT569" r:id="rId32"/>
    <hyperlink ref="BT568" r:id="rId33"/>
    <hyperlink ref="BT540" r:id="rId34"/>
    <hyperlink ref="BT301" r:id="rId35"/>
    <hyperlink ref="BT302" r:id="rId36"/>
    <hyperlink ref="BT286" r:id="rId37"/>
    <hyperlink ref="BT329" r:id="rId38"/>
    <hyperlink ref="BT372" r:id="rId39"/>
    <hyperlink ref="BT246" r:id="rId40"/>
    <hyperlink ref="BT81" r:id="rId41"/>
    <hyperlink ref="BT320" r:id="rId42"/>
    <hyperlink ref="BT478" r:id="rId43"/>
    <hyperlink ref="BT10" r:id="rId44"/>
    <hyperlink ref="BT9" r:id="rId45"/>
    <hyperlink ref="BT25" r:id="rId46"/>
    <hyperlink ref="BT180" r:id="rId47"/>
    <hyperlink ref="BT181" r:id="rId48"/>
    <hyperlink ref="BT303" r:id="rId49"/>
    <hyperlink ref="BT152" r:id="rId50"/>
    <hyperlink ref="BT490" r:id="rId51"/>
    <hyperlink ref="BT491" r:id="rId52"/>
    <hyperlink ref="BT158" r:id="rId53"/>
    <hyperlink ref="BT288" r:id="rId54"/>
    <hyperlink ref="BT356" r:id="rId55"/>
    <hyperlink ref="BT97" r:id="rId56"/>
    <hyperlink ref="BT98" r:id="rId57"/>
    <hyperlink ref="BT20" r:id="rId58"/>
    <hyperlink ref="BT561" r:id="rId59"/>
    <hyperlink ref="BT100" r:id="rId60"/>
    <hyperlink ref="BT101" r:id="rId61"/>
    <hyperlink ref="BT102" r:id="rId62"/>
    <hyperlink ref="BT560" r:id="rId63"/>
    <hyperlink ref="BT146" r:id="rId64"/>
    <hyperlink ref="BT133" r:id="rId65"/>
    <hyperlink ref="BT144" r:id="rId66"/>
    <hyperlink ref="BT151" r:id="rId67"/>
    <hyperlink ref="BT562" r:id="rId68"/>
    <hyperlink ref="BT548" r:id="rId69"/>
    <hyperlink ref="BT575" r:id="rId70"/>
    <hyperlink ref="BT314" r:id="rId71"/>
    <hyperlink ref="BT123" r:id="rId72"/>
    <hyperlink ref="BT551" r:id="rId73"/>
    <hyperlink ref="BT16" r:id="rId74"/>
    <hyperlink ref="BT535" r:id="rId75"/>
    <hyperlink ref="BT573" r:id="rId76"/>
    <hyperlink ref="BT89" r:id="rId77"/>
    <hyperlink ref="BT88" r:id="rId78"/>
    <hyperlink ref="BT83" r:id="rId79"/>
    <hyperlink ref="BT82" r:id="rId80"/>
    <hyperlink ref="BT84" r:id="rId81"/>
    <hyperlink ref="BT157" r:id="rId82"/>
    <hyperlink ref="BT580" r:id="rId83"/>
    <hyperlink ref="BT486" r:id="rId84"/>
    <hyperlink ref="BT41" r:id="rId85"/>
    <hyperlink ref="BT470" r:id="rId86"/>
    <hyperlink ref="BT7" r:id="rId87"/>
    <hyperlink ref="BT583" r:id="rId88"/>
    <hyperlink ref="BT251" r:id="rId89"/>
    <hyperlink ref="BT163" r:id="rId90"/>
    <hyperlink ref="BT449" r:id="rId91"/>
    <hyperlink ref="BT223" r:id="rId92"/>
    <hyperlink ref="BT557" r:id="rId93"/>
    <hyperlink ref="BT178" r:id="rId94"/>
    <hyperlink ref="BT177" r:id="rId95"/>
    <hyperlink ref="BT176" r:id="rId96"/>
    <hyperlink ref="BT175" r:id="rId97"/>
    <hyperlink ref="BT174" r:id="rId98"/>
    <hyperlink ref="BT254" r:id="rId99"/>
    <hyperlink ref="BT255" r:id="rId100"/>
    <hyperlink ref="BT558" r:id="rId101"/>
    <hyperlink ref="BT108" r:id="rId102"/>
    <hyperlink ref="BT110" r:id="rId103"/>
    <hyperlink ref="BT109" r:id="rId104"/>
    <hyperlink ref="BT111" r:id="rId105"/>
    <hyperlink ref="BT112" r:id="rId106"/>
    <hyperlink ref="BT209" r:id="rId107"/>
    <hyperlink ref="BT383" r:id="rId108"/>
    <hyperlink ref="BT45" r:id="rId109"/>
    <hyperlink ref="BT85" r:id="rId110"/>
    <hyperlink ref="BT118" r:id="rId111"/>
    <hyperlink ref="BT159" r:id="rId112"/>
    <hyperlink ref="BT247" r:id="rId113"/>
    <hyperlink ref="BT275" r:id="rId114"/>
    <hyperlink ref="BT441" r:id="rId115"/>
    <hyperlink ref="BT369" r:id="rId116"/>
    <hyperlink ref="BT464" r:id="rId117"/>
    <hyperlink ref="BT327" r:id="rId118"/>
    <hyperlink ref="BT49" r:id="rId119"/>
    <hyperlink ref="BT504" r:id="rId120"/>
    <hyperlink ref="BT261" r:id="rId121"/>
    <hyperlink ref="BT220" r:id="rId122"/>
    <hyperlink ref="BT340" r:id="rId123"/>
    <hyperlink ref="BT532" r:id="rId124"/>
    <hyperlink ref="BT248" r:id="rId125"/>
    <hyperlink ref="BT106" r:id="rId126"/>
    <hyperlink ref="BT308" r:id="rId127"/>
    <hyperlink ref="BT70" r:id="rId128"/>
    <hyperlink ref="BT122" r:id="rId129"/>
    <hyperlink ref="BT280" r:id="rId130"/>
  </hyperlinks>
  <pageMargins left="0.7" right="0.7" top="0.75" bottom="0.75" header="0.3" footer="0.3"/>
  <pageSetup orientation="portrait" horizontalDpi="0" verticalDpi="0" r:id="rId131"/>
  <legacyDrawing r:id="rId1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F22"/>
  <sheetViews>
    <sheetView workbookViewId="0">
      <selection activeCell="F32" sqref="F32"/>
    </sheetView>
  </sheetViews>
  <sheetFormatPr defaultColWidth="9.140625" defaultRowHeight="15"/>
  <cols>
    <col min="1" max="1" width="9.140625" style="135"/>
    <col min="2" max="2" width="3.85546875" style="135" bestFit="1" customWidth="1"/>
    <col min="3" max="3" width="29.85546875" style="135" customWidth="1"/>
    <col min="4" max="4" width="22.85546875" style="135" customWidth="1"/>
    <col min="5" max="5" width="16.42578125" style="135" customWidth="1"/>
    <col min="6" max="6" width="16.42578125" style="134" customWidth="1"/>
    <col min="7" max="16384" width="9.140625" style="135"/>
  </cols>
  <sheetData>
    <row r="13" spans="4:5">
      <c r="D13" s="114"/>
      <c r="E13" s="112"/>
    </row>
    <row r="14" spans="4:5">
      <c r="D14" s="114"/>
      <c r="E14" s="112"/>
    </row>
    <row r="15" spans="4:5">
      <c r="D15" s="114"/>
      <c r="E15" s="128"/>
    </row>
    <row r="17" spans="2:6" ht="30">
      <c r="B17" s="139" t="s">
        <v>11</v>
      </c>
      <c r="C17" s="139" t="s">
        <v>14</v>
      </c>
      <c r="D17" s="139" t="s">
        <v>12</v>
      </c>
      <c r="E17" s="139" t="s">
        <v>4333</v>
      </c>
      <c r="F17" s="140" t="s">
        <v>4334</v>
      </c>
    </row>
    <row r="18" spans="2:6" ht="30">
      <c r="B18" s="84">
        <v>1</v>
      </c>
      <c r="C18" s="137" t="s">
        <v>1794</v>
      </c>
      <c r="D18" s="136" t="s">
        <v>407</v>
      </c>
      <c r="E18" s="81">
        <v>44467</v>
      </c>
      <c r="F18" s="141">
        <v>300000</v>
      </c>
    </row>
    <row r="19" spans="2:6" ht="30">
      <c r="B19" s="84">
        <f>B18+1</f>
        <v>2</v>
      </c>
      <c r="C19" s="90" t="s">
        <v>934</v>
      </c>
      <c r="D19" s="136" t="s">
        <v>94</v>
      </c>
      <c r="E19" s="81">
        <v>44470</v>
      </c>
      <c r="F19" s="141">
        <v>300000</v>
      </c>
    </row>
    <row r="20" spans="2:6">
      <c r="B20" s="84">
        <f t="shared" ref="B20:B22" si="0">B19+1</f>
        <v>3</v>
      </c>
      <c r="C20" s="90" t="s">
        <v>1435</v>
      </c>
      <c r="D20" s="136" t="s">
        <v>477</v>
      </c>
      <c r="E20" s="81">
        <v>44455</v>
      </c>
      <c r="F20" s="141">
        <v>300000</v>
      </c>
    </row>
    <row r="21" spans="2:6">
      <c r="B21" s="84">
        <f t="shared" si="0"/>
        <v>4</v>
      </c>
      <c r="C21" s="137" t="s">
        <v>2242</v>
      </c>
      <c r="D21" s="136" t="s">
        <v>964</v>
      </c>
      <c r="E21" s="81">
        <v>44478</v>
      </c>
      <c r="F21" s="141">
        <v>300000</v>
      </c>
    </row>
    <row r="22" spans="2:6" ht="30">
      <c r="B22" s="84">
        <f t="shared" si="0"/>
        <v>5</v>
      </c>
      <c r="C22" s="138" t="s">
        <v>3393</v>
      </c>
      <c r="D22" s="136" t="s">
        <v>4335</v>
      </c>
      <c r="E22" s="81">
        <v>44455</v>
      </c>
      <c r="F22" s="141">
        <v>300000</v>
      </c>
    </row>
  </sheetData>
  <conditionalFormatting sqref="D13">
    <cfRule type="duplicateValues" dxfId="205" priority="7"/>
  </conditionalFormatting>
  <conditionalFormatting sqref="D14">
    <cfRule type="duplicateValues" dxfId="204" priority="6"/>
  </conditionalFormatting>
  <conditionalFormatting sqref="C18">
    <cfRule type="duplicateValues" dxfId="203" priority="5"/>
  </conditionalFormatting>
  <conditionalFormatting sqref="C19">
    <cfRule type="duplicateValues" dxfId="202" priority="4"/>
  </conditionalFormatting>
  <conditionalFormatting sqref="C20">
    <cfRule type="duplicateValues" dxfId="201" priority="3"/>
  </conditionalFormatting>
  <conditionalFormatting sqref="C21">
    <cfRule type="duplicateValues" dxfId="200" priority="2"/>
  </conditionalFormatting>
  <conditionalFormatting sqref="C22">
    <cfRule type="duplicateValues" dxfId="199"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G11"/>
  <sheetViews>
    <sheetView workbookViewId="0">
      <selection activeCell="H15" sqref="H15"/>
    </sheetView>
  </sheetViews>
  <sheetFormatPr defaultRowHeight="15"/>
  <cols>
    <col min="3" max="3" width="18.28515625" bestFit="1" customWidth="1"/>
    <col min="4" max="4" width="17.7109375" customWidth="1"/>
    <col min="5" max="5" width="23.5703125" bestFit="1" customWidth="1"/>
    <col min="6" max="7" width="19.140625" customWidth="1"/>
  </cols>
  <sheetData>
    <row r="7" spans="2:7" ht="31.5">
      <c r="B7" s="131" t="s">
        <v>11</v>
      </c>
      <c r="C7" s="131" t="s">
        <v>12</v>
      </c>
      <c r="D7" s="131" t="s">
        <v>13</v>
      </c>
      <c r="E7" s="131" t="s">
        <v>14</v>
      </c>
      <c r="F7" s="129" t="s">
        <v>58</v>
      </c>
      <c r="G7" s="129" t="s">
        <v>3572</v>
      </c>
    </row>
    <row r="8" spans="2:7">
      <c r="B8" s="80">
        <v>1</v>
      </c>
      <c r="C8" s="116" t="s">
        <v>195</v>
      </c>
      <c r="D8" s="87" t="s">
        <v>277</v>
      </c>
      <c r="E8" s="114" t="s">
        <v>278</v>
      </c>
      <c r="F8" s="132">
        <f>4031068</f>
        <v>4031068</v>
      </c>
      <c r="G8" s="103">
        <v>60466</v>
      </c>
    </row>
    <row r="9" spans="2:7">
      <c r="B9" s="80">
        <f>B8+1</f>
        <v>2</v>
      </c>
      <c r="C9" s="116" t="s">
        <v>94</v>
      </c>
      <c r="D9" s="87" t="s">
        <v>313</v>
      </c>
      <c r="E9" s="114" t="s">
        <v>314</v>
      </c>
      <c r="F9" s="103">
        <v>4031068</v>
      </c>
      <c r="G9" s="103">
        <v>60446</v>
      </c>
    </row>
    <row r="10" spans="2:7">
      <c r="B10" s="80">
        <f t="shared" ref="B10:B11" si="0">B9+1</f>
        <v>3</v>
      </c>
      <c r="C10" s="116" t="s">
        <v>3212</v>
      </c>
      <c r="D10" s="87" t="s">
        <v>269</v>
      </c>
      <c r="E10" s="114" t="s">
        <v>270</v>
      </c>
      <c r="F10" s="133">
        <v>4031068</v>
      </c>
      <c r="G10" s="132">
        <v>60466</v>
      </c>
    </row>
    <row r="11" spans="2:7">
      <c r="B11" s="80">
        <f t="shared" si="0"/>
        <v>4</v>
      </c>
      <c r="C11" s="116" t="s">
        <v>217</v>
      </c>
      <c r="D11" s="86" t="s">
        <v>1553</v>
      </c>
      <c r="E11" s="114" t="s">
        <v>1554</v>
      </c>
      <c r="F11" s="132">
        <f>4031068</f>
        <v>4031068</v>
      </c>
      <c r="G11" s="103">
        <v>60466</v>
      </c>
    </row>
  </sheetData>
  <conditionalFormatting sqref="D8">
    <cfRule type="duplicateValues" dxfId="198" priority="10"/>
  </conditionalFormatting>
  <conditionalFormatting sqref="E8">
    <cfRule type="duplicateValues" dxfId="197" priority="11"/>
  </conditionalFormatting>
  <conditionalFormatting sqref="E7">
    <cfRule type="duplicateValues" dxfId="196" priority="9"/>
  </conditionalFormatting>
  <conditionalFormatting sqref="F8">
    <cfRule type="containsBlanks" dxfId="195" priority="8">
      <formula>LEN(TRIM(F8))=0</formula>
    </cfRule>
  </conditionalFormatting>
  <conditionalFormatting sqref="D9">
    <cfRule type="duplicateValues" dxfId="194" priority="6"/>
  </conditionalFormatting>
  <conditionalFormatting sqref="E9">
    <cfRule type="duplicateValues" dxfId="193" priority="7"/>
  </conditionalFormatting>
  <conditionalFormatting sqref="E10">
    <cfRule type="duplicateValues" dxfId="192" priority="5"/>
  </conditionalFormatting>
  <conditionalFormatting sqref="F10">
    <cfRule type="containsBlanks" dxfId="191" priority="4">
      <formula>LEN(TRIM(F10))=0</formula>
    </cfRule>
  </conditionalFormatting>
  <conditionalFormatting sqref="G10">
    <cfRule type="containsBlanks" dxfId="190" priority="3">
      <formula>LEN(TRIM(G10))=0</formula>
    </cfRule>
  </conditionalFormatting>
  <conditionalFormatting sqref="E11">
    <cfRule type="duplicateValues" dxfId="189" priority="2"/>
  </conditionalFormatting>
  <conditionalFormatting sqref="F11">
    <cfRule type="containsBlanks" dxfId="188" priority="1">
      <formula>LEN(TRIM(F11))=0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56"/>
  <sheetViews>
    <sheetView topLeftCell="A13" workbookViewId="0">
      <selection activeCell="M29" sqref="M29"/>
    </sheetView>
  </sheetViews>
  <sheetFormatPr defaultRowHeight="15"/>
  <sheetData>
    <row r="3" spans="5:5">
      <c r="E3" s="78" t="s">
        <v>70</v>
      </c>
    </row>
    <row r="4" spans="5:5">
      <c r="E4" s="7" t="s">
        <v>70</v>
      </c>
    </row>
    <row r="5" spans="5:5">
      <c r="E5" s="7" t="s">
        <v>85</v>
      </c>
    </row>
    <row r="6" spans="5:5">
      <c r="E6" s="7" t="s">
        <v>85</v>
      </c>
    </row>
    <row r="7" spans="5:5">
      <c r="E7" s="4" t="s">
        <v>70</v>
      </c>
    </row>
    <row r="8" spans="5:5">
      <c r="E8" s="7" t="s">
        <v>70</v>
      </c>
    </row>
    <row r="9" spans="5:5">
      <c r="E9" s="7" t="s">
        <v>85</v>
      </c>
    </row>
    <row r="10" spans="5:5">
      <c r="E10" s="7" t="s">
        <v>85</v>
      </c>
    </row>
    <row r="11" spans="5:5">
      <c r="E11" s="7" t="s">
        <v>85</v>
      </c>
    </row>
    <row r="12" spans="5:5">
      <c r="E12" s="7" t="s">
        <v>70</v>
      </c>
    </row>
    <row r="13" spans="5:5">
      <c r="E13" s="7" t="s">
        <v>70</v>
      </c>
    </row>
    <row r="14" spans="5:5">
      <c r="E14" s="7" t="s">
        <v>85</v>
      </c>
    </row>
    <row r="15" spans="5:5">
      <c r="E15" s="7" t="s">
        <v>85</v>
      </c>
    </row>
    <row r="16" spans="5:5">
      <c r="E16" s="7" t="s">
        <v>85</v>
      </c>
    </row>
    <row r="17" spans="5:5">
      <c r="E17" s="7" t="s">
        <v>85</v>
      </c>
    </row>
    <row r="18" spans="5:5">
      <c r="E18" s="4" t="s">
        <v>85</v>
      </c>
    </row>
    <row r="19" spans="5:5">
      <c r="E19" s="4" t="s">
        <v>70</v>
      </c>
    </row>
    <row r="20" spans="5:5">
      <c r="E20" s="4" t="s">
        <v>85</v>
      </c>
    </row>
    <row r="21" spans="5:5">
      <c r="E21" s="7" t="s">
        <v>85</v>
      </c>
    </row>
    <row r="22" spans="5:5">
      <c r="E22" s="7" t="s">
        <v>85</v>
      </c>
    </row>
    <row r="23" spans="5:5">
      <c r="E23" s="7" t="s">
        <v>85</v>
      </c>
    </row>
    <row r="24" spans="5:5">
      <c r="E24" s="7" t="s">
        <v>85</v>
      </c>
    </row>
    <row r="25" spans="5:5">
      <c r="E25" s="7" t="s">
        <v>70</v>
      </c>
    </row>
    <row r="26" spans="5:5">
      <c r="E26" s="4" t="s">
        <v>70</v>
      </c>
    </row>
    <row r="27" spans="5:5">
      <c r="E27" s="4" t="s">
        <v>85</v>
      </c>
    </row>
    <row r="28" spans="5:5">
      <c r="E28" s="7" t="s">
        <v>70</v>
      </c>
    </row>
    <row r="29" spans="5:5">
      <c r="E29" s="7" t="s">
        <v>70</v>
      </c>
    </row>
    <row r="30" spans="5:5">
      <c r="E30" s="7" t="s">
        <v>70</v>
      </c>
    </row>
    <row r="31" spans="5:5">
      <c r="E31" s="7" t="s">
        <v>70</v>
      </c>
    </row>
    <row r="32" spans="5:5">
      <c r="E32" s="4" t="s">
        <v>70</v>
      </c>
    </row>
    <row r="33" spans="5:5">
      <c r="E33" s="4" t="s">
        <v>70</v>
      </c>
    </row>
    <row r="34" spans="5:5">
      <c r="E34" s="7" t="s">
        <v>70</v>
      </c>
    </row>
    <row r="35" spans="5:5">
      <c r="E35" s="4" t="s">
        <v>70</v>
      </c>
    </row>
    <row r="36" spans="5:5">
      <c r="E36" s="4" t="s">
        <v>70</v>
      </c>
    </row>
    <row r="37" spans="5:5">
      <c r="E37" s="7" t="s">
        <v>85</v>
      </c>
    </row>
    <row r="38" spans="5:5">
      <c r="E38" s="4" t="s">
        <v>85</v>
      </c>
    </row>
    <row r="39" spans="5:5">
      <c r="E39" s="7" t="s">
        <v>85</v>
      </c>
    </row>
    <row r="40" spans="5:5">
      <c r="E40" s="4" t="s">
        <v>70</v>
      </c>
    </row>
    <row r="41" spans="5:5">
      <c r="E41" s="4" t="s">
        <v>70</v>
      </c>
    </row>
    <row r="42" spans="5:5">
      <c r="E42" s="4" t="s">
        <v>85</v>
      </c>
    </row>
    <row r="43" spans="5:5">
      <c r="E43" s="7" t="s">
        <v>85</v>
      </c>
    </row>
    <row r="44" spans="5:5">
      <c r="E44" s="4" t="s">
        <v>85</v>
      </c>
    </row>
    <row r="45" spans="5:5">
      <c r="E45" s="4" t="s">
        <v>85</v>
      </c>
    </row>
    <row r="46" spans="5:5">
      <c r="E46" s="4" t="s">
        <v>85</v>
      </c>
    </row>
    <row r="47" spans="5:5">
      <c r="E47" s="7" t="s">
        <v>70</v>
      </c>
    </row>
    <row r="48" spans="5:5">
      <c r="E48" s="4" t="s">
        <v>70</v>
      </c>
    </row>
    <row r="49" spans="4:5">
      <c r="E49" s="4" t="s">
        <v>85</v>
      </c>
    </row>
    <row r="50" spans="4:5">
      <c r="E50" s="7" t="s">
        <v>70</v>
      </c>
    </row>
    <row r="51" spans="4:5">
      <c r="E51" s="7" t="s">
        <v>70</v>
      </c>
    </row>
    <row r="52" spans="4:5">
      <c r="E52" s="4" t="s">
        <v>85</v>
      </c>
    </row>
    <row r="53" spans="4:5">
      <c r="E53" s="4" t="s">
        <v>70</v>
      </c>
    </row>
    <row r="54" spans="4:5">
      <c r="E54" s="79" t="s">
        <v>85</v>
      </c>
    </row>
    <row r="55" spans="4:5">
      <c r="D55" s="80" t="s">
        <v>85</v>
      </c>
      <c r="E55" s="80">
        <f>COUNTIF(E3:E54,"P")</f>
        <v>27</v>
      </c>
    </row>
    <row r="56" spans="4:5">
      <c r="D56" s="80" t="s">
        <v>70</v>
      </c>
      <c r="E56" s="80">
        <f>COUNTIF(E3:E54,"L")</f>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A55"/>
  <sheetViews>
    <sheetView zoomScaleNormal="100" workbookViewId="0">
      <selection activeCell="A3" sqref="A3:XFD55"/>
    </sheetView>
  </sheetViews>
  <sheetFormatPr defaultRowHeight="15"/>
  <cols>
    <col min="1" max="1" width="10.28515625" bestFit="1" customWidth="1"/>
    <col min="2" max="2" width="18.140625" bestFit="1" customWidth="1"/>
    <col min="3" max="3" width="17.5703125" style="1" bestFit="1" customWidth="1"/>
    <col min="4" max="4" width="27.85546875" bestFit="1" customWidth="1"/>
    <col min="5" max="5" width="15.5703125" hidden="1" customWidth="1"/>
    <col min="6" max="6" width="36.140625" hidden="1" customWidth="1"/>
    <col min="7" max="7" width="14.7109375" hidden="1" customWidth="1"/>
    <col min="8" max="8" width="12.7109375" hidden="1" customWidth="1"/>
    <col min="9" max="9" width="15.5703125" hidden="1" customWidth="1"/>
    <col min="10" max="10" width="14.42578125" hidden="1" customWidth="1"/>
    <col min="11" max="11" width="20.85546875" hidden="1" customWidth="1"/>
    <col min="12" max="12" width="27.85546875" bestFit="1" customWidth="1"/>
    <col min="13" max="13" width="26.28515625" bestFit="1" customWidth="1"/>
    <col min="14" max="14" width="22" bestFit="1" customWidth="1"/>
    <col min="15" max="15" width="8.85546875" bestFit="1" customWidth="1"/>
    <col min="16" max="16" width="15.28515625" style="77" bestFit="1" customWidth="1"/>
    <col min="17" max="17" width="30.7109375" bestFit="1" customWidth="1"/>
    <col min="18" max="18" width="23.85546875" bestFit="1" customWidth="1"/>
    <col min="19" max="19" width="18.140625" bestFit="1" customWidth="1"/>
    <col min="20" max="20" width="15.85546875" bestFit="1" customWidth="1"/>
    <col min="21" max="21" width="16.140625" bestFit="1" customWidth="1"/>
    <col min="22" max="23" width="20.85546875" bestFit="1" customWidth="1"/>
    <col min="24" max="24" width="21.28515625" bestFit="1" customWidth="1"/>
    <col min="25" max="25" width="7.7109375" bestFit="1" customWidth="1"/>
    <col min="26" max="26" width="15.28515625" bestFit="1" customWidth="1"/>
    <col min="27" max="27" width="21.140625" bestFit="1" customWidth="1"/>
    <col min="28" max="28" width="23.28515625" bestFit="1" customWidth="1"/>
    <col min="29" max="29" width="31.5703125" bestFit="1" customWidth="1"/>
    <col min="30" max="30" width="117" bestFit="1" customWidth="1"/>
    <col min="31" max="31" width="90.5703125" bestFit="1" customWidth="1"/>
    <col min="32" max="32" width="27.140625" bestFit="1" customWidth="1"/>
    <col min="33" max="33" width="15.5703125" bestFit="1" customWidth="1"/>
    <col min="34" max="34" width="30.42578125" bestFit="1" customWidth="1"/>
    <col min="35" max="35" width="18.140625" bestFit="1" customWidth="1"/>
    <col min="36" max="36" width="27.5703125" bestFit="1" customWidth="1"/>
    <col min="37" max="37" width="18.140625" bestFit="1" customWidth="1"/>
    <col min="38" max="38" width="27.5703125" bestFit="1" customWidth="1"/>
    <col min="39" max="39" width="18.140625" bestFit="1" customWidth="1"/>
    <col min="40" max="40" width="27.5703125" bestFit="1" customWidth="1"/>
    <col min="41" max="41" width="18.140625" bestFit="1" customWidth="1"/>
    <col min="42" max="42" width="27.5703125" bestFit="1" customWidth="1"/>
    <col min="43" max="43" width="18.140625" bestFit="1" customWidth="1"/>
    <col min="44" max="44" width="18.28515625" bestFit="1" customWidth="1"/>
    <col min="45" max="45" width="19" bestFit="1" customWidth="1"/>
    <col min="46" max="46" width="30.85546875" bestFit="1" customWidth="1"/>
    <col min="47" max="47" width="33.5703125" bestFit="1" customWidth="1"/>
    <col min="48" max="48" width="27.85546875" bestFit="1" customWidth="1"/>
    <col min="49" max="49" width="22.7109375" bestFit="1" customWidth="1"/>
    <col min="50" max="50" width="24.28515625" bestFit="1" customWidth="1"/>
    <col min="51" max="51" width="33.85546875" bestFit="1" customWidth="1"/>
    <col min="52" max="52" width="10.85546875" bestFit="1" customWidth="1"/>
    <col min="53" max="53" width="15.140625" bestFit="1" customWidth="1"/>
    <col min="54" max="54" width="19.140625" bestFit="1" customWidth="1"/>
    <col min="55" max="55" width="20.42578125" bestFit="1" customWidth="1"/>
    <col min="56" max="56" width="17.5703125" bestFit="1" customWidth="1"/>
    <col min="57" max="57" width="24.140625" bestFit="1" customWidth="1"/>
    <col min="58" max="58" width="19.140625" bestFit="1" customWidth="1"/>
    <col min="59" max="59" width="27.42578125" bestFit="1" customWidth="1"/>
    <col min="60" max="60" width="19" bestFit="1" customWidth="1"/>
    <col min="61" max="61" width="12.140625" bestFit="1" customWidth="1"/>
    <col min="62" max="62" width="14.140625" bestFit="1" customWidth="1"/>
    <col min="63" max="63" width="27.140625" bestFit="1" customWidth="1"/>
    <col min="65" max="65" width="15.5703125" bestFit="1" customWidth="1"/>
  </cols>
  <sheetData>
    <row r="2" spans="1:79" s="64" customFormat="1" ht="56.25">
      <c r="A2" s="52" t="s">
        <v>11</v>
      </c>
      <c r="B2" s="52" t="s">
        <v>12</v>
      </c>
      <c r="C2" s="53" t="s">
        <v>13</v>
      </c>
      <c r="D2" s="52" t="s">
        <v>14</v>
      </c>
      <c r="E2" s="53" t="s">
        <v>15</v>
      </c>
      <c r="F2" s="52" t="s">
        <v>16</v>
      </c>
      <c r="G2" s="53" t="s">
        <v>17</v>
      </c>
      <c r="H2" s="53" t="s">
        <v>18</v>
      </c>
      <c r="I2" s="53" t="s">
        <v>19</v>
      </c>
      <c r="J2" s="52" t="s">
        <v>20</v>
      </c>
      <c r="K2" s="53" t="s">
        <v>21</v>
      </c>
      <c r="L2" s="53" t="s">
        <v>22</v>
      </c>
      <c r="M2" s="52" t="s">
        <v>23</v>
      </c>
      <c r="N2" s="53" t="s">
        <v>24</v>
      </c>
      <c r="O2" s="52" t="s">
        <v>25</v>
      </c>
      <c r="P2" s="53" t="s">
        <v>2388</v>
      </c>
      <c r="Q2" s="54" t="s">
        <v>2576</v>
      </c>
      <c r="R2" s="53" t="s">
        <v>26</v>
      </c>
      <c r="S2" s="55" t="s">
        <v>27</v>
      </c>
      <c r="T2" s="55" t="s">
        <v>28</v>
      </c>
      <c r="U2" s="53" t="s">
        <v>29</v>
      </c>
      <c r="V2" s="52" t="s">
        <v>30</v>
      </c>
      <c r="W2" s="53" t="s">
        <v>2396</v>
      </c>
      <c r="X2" s="52" t="s">
        <v>31</v>
      </c>
      <c r="Y2" s="52"/>
      <c r="Z2" s="53" t="s">
        <v>32</v>
      </c>
      <c r="AA2" s="52" t="s">
        <v>33</v>
      </c>
      <c r="AB2" s="56" t="s">
        <v>34</v>
      </c>
      <c r="AC2" s="52" t="s">
        <v>35</v>
      </c>
      <c r="AD2" s="52" t="s">
        <v>36</v>
      </c>
      <c r="AE2" s="57" t="s">
        <v>2410</v>
      </c>
      <c r="AF2" s="58" t="s">
        <v>37</v>
      </c>
      <c r="AG2" s="52" t="s">
        <v>38</v>
      </c>
      <c r="AH2" s="52" t="s">
        <v>39</v>
      </c>
      <c r="AI2" s="59" t="s">
        <v>27</v>
      </c>
      <c r="AJ2" s="52" t="s">
        <v>40</v>
      </c>
      <c r="AK2" s="52" t="s">
        <v>27</v>
      </c>
      <c r="AL2" s="52" t="s">
        <v>41</v>
      </c>
      <c r="AM2" s="52" t="s">
        <v>27</v>
      </c>
      <c r="AN2" s="52" t="s">
        <v>42</v>
      </c>
      <c r="AO2" s="60" t="s">
        <v>27</v>
      </c>
      <c r="AP2" s="52" t="s">
        <v>43</v>
      </c>
      <c r="AQ2" s="52" t="s">
        <v>27</v>
      </c>
      <c r="AR2" s="53" t="s">
        <v>44</v>
      </c>
      <c r="AS2" s="54" t="s">
        <v>2422</v>
      </c>
      <c r="AT2" s="52" t="s">
        <v>45</v>
      </c>
      <c r="AU2" s="52" t="s">
        <v>46</v>
      </c>
      <c r="AV2" s="52" t="s">
        <v>47</v>
      </c>
      <c r="AW2" s="52" t="s">
        <v>48</v>
      </c>
      <c r="AX2" s="52" t="s">
        <v>49</v>
      </c>
      <c r="AY2" s="61" t="s">
        <v>50</v>
      </c>
      <c r="AZ2" s="55" t="s">
        <v>51</v>
      </c>
      <c r="BA2" s="62" t="s">
        <v>52</v>
      </c>
      <c r="BB2" s="62" t="s">
        <v>53</v>
      </c>
      <c r="BC2" s="62" t="s">
        <v>54</v>
      </c>
      <c r="BD2" s="62" t="s">
        <v>55</v>
      </c>
      <c r="BE2" s="54" t="s">
        <v>2397</v>
      </c>
      <c r="BF2" s="62" t="s">
        <v>56</v>
      </c>
      <c r="BG2" s="54" t="s">
        <v>2405</v>
      </c>
      <c r="BH2" s="62" t="s">
        <v>57</v>
      </c>
      <c r="BI2" s="63" t="s">
        <v>58</v>
      </c>
      <c r="BJ2" s="63" t="s">
        <v>59</v>
      </c>
      <c r="BK2" s="62" t="s">
        <v>60</v>
      </c>
      <c r="BL2" s="52"/>
      <c r="BM2" s="52" t="s">
        <v>61</v>
      </c>
      <c r="BN2" s="52"/>
      <c r="BO2" s="52"/>
      <c r="BP2" s="52"/>
      <c r="BQ2" s="52"/>
      <c r="BR2" s="52"/>
      <c r="BS2" s="52"/>
      <c r="BT2" s="52"/>
      <c r="BU2" s="52"/>
      <c r="BV2" s="52"/>
      <c r="BW2" s="52"/>
      <c r="BX2" s="52"/>
      <c r="BY2" s="52"/>
      <c r="BZ2" s="52"/>
      <c r="CA2" s="52"/>
    </row>
    <row r="3" spans="1:79" s="70" customFormat="1" ht="12.75">
      <c r="A3" s="10">
        <v>382</v>
      </c>
      <c r="B3" s="4" t="s">
        <v>62</v>
      </c>
      <c r="C3" s="31" t="s">
        <v>749</v>
      </c>
      <c r="D3" s="5" t="s">
        <v>750</v>
      </c>
      <c r="E3" s="65"/>
      <c r="F3" s="3" t="s">
        <v>66</v>
      </c>
      <c r="G3" s="65"/>
      <c r="H3" s="65"/>
      <c r="I3" s="65"/>
      <c r="J3" s="65"/>
      <c r="K3" s="10" t="s">
        <v>82</v>
      </c>
      <c r="L3" s="3" t="s">
        <v>83</v>
      </c>
      <c r="M3" s="8" t="s">
        <v>751</v>
      </c>
      <c r="N3" s="65"/>
      <c r="O3" s="7" t="s">
        <v>70</v>
      </c>
      <c r="P3" s="7"/>
      <c r="Q3" s="15"/>
      <c r="R3" s="66" t="s">
        <v>87</v>
      </c>
      <c r="S3" s="67">
        <v>31738</v>
      </c>
      <c r="T3" s="16" t="str">
        <f t="shared" ref="T3:T34" ca="1" si="0">(DATEDIF($S3,NOW(),"Y")&amp;" Tahun ")&amp;(DATEDIF($S3,NOW(),"YM")&amp;" Bulan")</f>
        <v>35 Tahun 3 Bulan</v>
      </c>
      <c r="U3" s="65"/>
      <c r="V3" s="6">
        <v>43773</v>
      </c>
      <c r="W3" s="6"/>
      <c r="X3" s="17" t="str">
        <f t="shared" ref="X3:X34" ca="1" si="1">INT((NOW()-V3)/365)&amp;"Tahun"</f>
        <v>2Tahun</v>
      </c>
      <c r="Y3" s="68" t="str">
        <f t="shared" ref="Y3:Y34" ca="1" si="2">INT(MOD((NOW()-V3),365)/30)&amp;"Bulan"</f>
        <v>4Bulan</v>
      </c>
      <c r="Z3" s="65"/>
      <c r="AA3" s="24" t="s">
        <v>111</v>
      </c>
      <c r="AB3" s="65"/>
      <c r="AC3" s="65"/>
      <c r="AD3" s="19" t="s">
        <v>752</v>
      </c>
      <c r="AE3" s="20"/>
      <c r="AF3" s="39" t="s">
        <v>753</v>
      </c>
      <c r="AG3" s="4" t="s">
        <v>114</v>
      </c>
      <c r="AH3" s="65"/>
      <c r="AI3" s="65"/>
      <c r="AJ3" s="65"/>
      <c r="AK3" s="65"/>
      <c r="AL3" s="65"/>
      <c r="AM3" s="65"/>
      <c r="AN3" s="65"/>
      <c r="AO3" s="65"/>
      <c r="AP3" s="65"/>
      <c r="AQ3" s="65"/>
      <c r="AR3" s="4" t="s">
        <v>202</v>
      </c>
      <c r="AS3" s="22"/>
      <c r="AT3" s="7"/>
      <c r="AU3" s="7"/>
      <c r="AV3" s="7"/>
      <c r="AW3" s="65"/>
      <c r="AX3" s="65"/>
      <c r="AY3" s="65"/>
      <c r="AZ3" s="65"/>
      <c r="BA3" s="65"/>
      <c r="BB3" s="7"/>
      <c r="BC3" s="7"/>
      <c r="BD3" s="18" t="s">
        <v>754</v>
      </c>
      <c r="BE3" s="23"/>
      <c r="BF3" s="18" t="s">
        <v>755</v>
      </c>
      <c r="BG3" s="23"/>
      <c r="BH3" s="65"/>
      <c r="BI3" s="69"/>
      <c r="BJ3" s="69"/>
      <c r="BK3" s="19"/>
      <c r="BL3" s="65"/>
      <c r="BM3" s="65"/>
      <c r="BN3" s="65"/>
      <c r="BO3" s="65"/>
      <c r="BP3" s="65"/>
      <c r="BQ3" s="65"/>
      <c r="BR3" s="65"/>
      <c r="BS3" s="65"/>
      <c r="BT3" s="65"/>
      <c r="BU3" s="65"/>
      <c r="BV3" s="65"/>
      <c r="BW3" s="65"/>
      <c r="BX3" s="65"/>
      <c r="BY3" s="65"/>
      <c r="BZ3" s="65"/>
      <c r="CA3" s="65"/>
    </row>
    <row r="4" spans="1:79" s="70" customFormat="1" ht="12.75">
      <c r="A4" s="10">
        <v>385</v>
      </c>
      <c r="B4" s="4" t="s">
        <v>62</v>
      </c>
      <c r="C4" s="2" t="s">
        <v>800</v>
      </c>
      <c r="D4" s="5" t="s">
        <v>801</v>
      </c>
      <c r="E4" s="65"/>
      <c r="F4" s="3" t="s">
        <v>66</v>
      </c>
      <c r="G4" s="65"/>
      <c r="H4" s="65"/>
      <c r="I4" s="65"/>
      <c r="J4" s="65"/>
      <c r="K4" s="10" t="s">
        <v>82</v>
      </c>
      <c r="L4" s="3" t="s">
        <v>83</v>
      </c>
      <c r="M4" s="8" t="s">
        <v>802</v>
      </c>
      <c r="N4" s="65"/>
      <c r="O4" s="7" t="s">
        <v>85</v>
      </c>
      <c r="P4" s="2" t="s">
        <v>110</v>
      </c>
      <c r="Q4" s="15"/>
      <c r="R4" s="66" t="s">
        <v>87</v>
      </c>
      <c r="S4" s="67">
        <v>30368</v>
      </c>
      <c r="T4" s="16" t="str">
        <f t="shared" ca="1" si="0"/>
        <v>39 Tahun 0 Bulan</v>
      </c>
      <c r="U4" s="65"/>
      <c r="V4" s="6">
        <v>43626</v>
      </c>
      <c r="W4" s="6"/>
      <c r="X4" s="17" t="str">
        <f t="shared" ca="1" si="1"/>
        <v>2Tahun</v>
      </c>
      <c r="Y4" s="68" t="str">
        <f t="shared" ca="1" si="2"/>
        <v>9Bulan</v>
      </c>
      <c r="Z4" s="65"/>
      <c r="AA4" s="18" t="s">
        <v>111</v>
      </c>
      <c r="AB4" s="65"/>
      <c r="AC4" s="65"/>
      <c r="AD4" s="19" t="s">
        <v>803</v>
      </c>
      <c r="AE4" s="20"/>
      <c r="AF4" s="21" t="s">
        <v>804</v>
      </c>
      <c r="AG4" s="4" t="s">
        <v>76</v>
      </c>
      <c r="AH4" s="65"/>
      <c r="AI4" s="65"/>
      <c r="AJ4" s="65"/>
      <c r="AK4" s="65"/>
      <c r="AL4" s="65"/>
      <c r="AM4" s="65"/>
      <c r="AN4" s="65"/>
      <c r="AO4" s="65"/>
      <c r="AP4" s="65"/>
      <c r="AQ4" s="65"/>
      <c r="AR4" s="4" t="s">
        <v>805</v>
      </c>
      <c r="AS4" s="22"/>
      <c r="AT4" s="7"/>
      <c r="AU4" s="7"/>
      <c r="AV4" s="7"/>
      <c r="AW4" s="65"/>
      <c r="AX4" s="65"/>
      <c r="AY4" s="65"/>
      <c r="AZ4" s="65"/>
      <c r="BA4" s="65"/>
      <c r="BB4" s="7"/>
      <c r="BC4" s="7"/>
      <c r="BD4" s="18" t="s">
        <v>806</v>
      </c>
      <c r="BE4" s="23"/>
      <c r="BF4" s="18" t="s">
        <v>807</v>
      </c>
      <c r="BG4" s="23"/>
      <c r="BH4" s="65"/>
      <c r="BI4" s="69"/>
      <c r="BJ4" s="69"/>
      <c r="BK4" s="19"/>
      <c r="BL4" s="65"/>
      <c r="BM4" s="65"/>
      <c r="BN4" s="65"/>
      <c r="BO4" s="65"/>
      <c r="BP4" s="65"/>
      <c r="BQ4" s="65"/>
      <c r="BR4" s="65"/>
      <c r="BS4" s="65"/>
      <c r="BT4" s="65"/>
      <c r="BU4" s="65"/>
      <c r="BV4" s="65"/>
      <c r="BW4" s="65"/>
      <c r="BX4" s="65"/>
      <c r="BY4" s="65"/>
      <c r="BZ4" s="65"/>
      <c r="CA4" s="65"/>
    </row>
    <row r="5" spans="1:79" s="70" customFormat="1" ht="12.75">
      <c r="A5" s="10">
        <v>386</v>
      </c>
      <c r="B5" s="3" t="s">
        <v>62</v>
      </c>
      <c r="C5" s="14" t="s">
        <v>858</v>
      </c>
      <c r="D5" s="24" t="s">
        <v>859</v>
      </c>
      <c r="E5" s="65"/>
      <c r="F5" s="3" t="s">
        <v>66</v>
      </c>
      <c r="G5" s="65"/>
      <c r="H5" s="65"/>
      <c r="I5" s="65"/>
      <c r="J5" s="65"/>
      <c r="K5" s="10" t="s">
        <v>82</v>
      </c>
      <c r="L5" s="3" t="s">
        <v>83</v>
      </c>
      <c r="M5" s="3" t="s">
        <v>802</v>
      </c>
      <c r="N5" s="65"/>
      <c r="O5" s="7" t="s">
        <v>85</v>
      </c>
      <c r="P5" s="42" t="s">
        <v>71</v>
      </c>
      <c r="Q5" s="15"/>
      <c r="R5" s="66" t="s">
        <v>72</v>
      </c>
      <c r="S5" s="67">
        <v>31749</v>
      </c>
      <c r="T5" s="16" t="str">
        <f t="shared" ca="1" si="0"/>
        <v>35 Tahun 3 Bulan</v>
      </c>
      <c r="U5" s="65"/>
      <c r="V5" s="34">
        <v>44207</v>
      </c>
      <c r="W5" s="6"/>
      <c r="X5" s="17" t="str">
        <f t="shared" ca="1" si="1"/>
        <v>1Tahun</v>
      </c>
      <c r="Y5" s="68" t="str">
        <f t="shared" ca="1" si="2"/>
        <v>1Bulan</v>
      </c>
      <c r="Z5" s="65"/>
      <c r="AA5" s="35" t="s">
        <v>111</v>
      </c>
      <c r="AB5" s="65"/>
      <c r="AC5" s="65"/>
      <c r="AD5" s="35" t="s">
        <v>860</v>
      </c>
      <c r="AE5" s="20"/>
      <c r="AF5" s="36" t="s">
        <v>861</v>
      </c>
      <c r="AG5" s="3" t="s">
        <v>862</v>
      </c>
      <c r="AH5" s="65"/>
      <c r="AI5" s="65"/>
      <c r="AJ5" s="65"/>
      <c r="AK5" s="65"/>
      <c r="AL5" s="65"/>
      <c r="AM5" s="65"/>
      <c r="AN5" s="65"/>
      <c r="AO5" s="65"/>
      <c r="AP5" s="65"/>
      <c r="AQ5" s="65"/>
      <c r="AR5" s="7"/>
      <c r="AS5" s="22"/>
      <c r="AT5" s="7" t="s">
        <v>863</v>
      </c>
      <c r="AU5" s="7"/>
      <c r="AV5" s="7" t="s">
        <v>864</v>
      </c>
      <c r="AW5" s="65"/>
      <c r="AX5" s="65"/>
      <c r="AY5" s="65"/>
      <c r="AZ5" s="65"/>
      <c r="BA5" s="65"/>
      <c r="BB5" s="7"/>
      <c r="BC5" s="2" t="s">
        <v>865</v>
      </c>
      <c r="BD5" s="38" t="s">
        <v>866</v>
      </c>
      <c r="BE5" s="23"/>
      <c r="BF5" s="35" t="s">
        <v>867</v>
      </c>
      <c r="BG5" s="23"/>
      <c r="BH5" s="65"/>
      <c r="BI5" s="69"/>
      <c r="BJ5" s="69"/>
      <c r="BK5" s="12" t="s">
        <v>868</v>
      </c>
      <c r="BL5" s="65"/>
      <c r="BM5" s="65"/>
      <c r="BN5" s="65"/>
      <c r="BO5" s="65"/>
      <c r="BP5" s="65"/>
      <c r="BQ5" s="65"/>
      <c r="BR5" s="65"/>
      <c r="BS5" s="65"/>
      <c r="BT5" s="65"/>
      <c r="BU5" s="65"/>
      <c r="BV5" s="65"/>
      <c r="BW5" s="65"/>
      <c r="BX5" s="65"/>
      <c r="BY5" s="65"/>
      <c r="BZ5" s="65"/>
      <c r="CA5" s="65"/>
    </row>
    <row r="6" spans="1:79" s="70" customFormat="1" ht="12.75">
      <c r="A6" s="10">
        <v>387</v>
      </c>
      <c r="B6" s="4" t="s">
        <v>62</v>
      </c>
      <c r="C6" s="2" t="s">
        <v>1162</v>
      </c>
      <c r="D6" s="5" t="s">
        <v>1163</v>
      </c>
      <c r="E6" s="65"/>
      <c r="F6" s="3" t="s">
        <v>66</v>
      </c>
      <c r="G6" s="65"/>
      <c r="H6" s="65"/>
      <c r="I6" s="65"/>
      <c r="J6" s="65"/>
      <c r="K6" s="10" t="s">
        <v>82</v>
      </c>
      <c r="L6" s="3" t="s">
        <v>83</v>
      </c>
      <c r="M6" s="8" t="s">
        <v>802</v>
      </c>
      <c r="N6" s="65"/>
      <c r="O6" s="4" t="s">
        <v>70</v>
      </c>
      <c r="P6" s="2" t="s">
        <v>71</v>
      </c>
      <c r="Q6" s="15"/>
      <c r="R6" s="66" t="s">
        <v>72</v>
      </c>
      <c r="S6" s="67">
        <v>33377</v>
      </c>
      <c r="T6" s="16" t="str">
        <f t="shared" ca="1" si="0"/>
        <v>30 Tahun 9 Bulan</v>
      </c>
      <c r="U6" s="65"/>
      <c r="V6" s="6">
        <v>41564</v>
      </c>
      <c r="W6" s="6"/>
      <c r="X6" s="17" t="str">
        <f t="shared" ca="1" si="1"/>
        <v>8Tahun</v>
      </c>
      <c r="Y6" s="68" t="str">
        <f t="shared" ca="1" si="2"/>
        <v>4Bulan</v>
      </c>
      <c r="Z6" s="65"/>
      <c r="AA6" s="18" t="s">
        <v>111</v>
      </c>
      <c r="AB6" s="65"/>
      <c r="AC6" s="65"/>
      <c r="AD6" s="19" t="s">
        <v>1164</v>
      </c>
      <c r="AE6" s="20"/>
      <c r="AF6" s="21" t="s">
        <v>1165</v>
      </c>
      <c r="AG6" s="4" t="s">
        <v>862</v>
      </c>
      <c r="AH6" s="65"/>
      <c r="AI6" s="65"/>
      <c r="AJ6" s="65"/>
      <c r="AK6" s="65"/>
      <c r="AL6" s="65"/>
      <c r="AM6" s="65"/>
      <c r="AN6" s="65"/>
      <c r="AO6" s="65"/>
      <c r="AP6" s="65"/>
      <c r="AQ6" s="65"/>
      <c r="AR6" s="4" t="s">
        <v>1166</v>
      </c>
      <c r="AS6" s="22"/>
      <c r="AT6" s="7"/>
      <c r="AU6" s="7"/>
      <c r="AV6" s="7"/>
      <c r="AW6" s="65"/>
      <c r="AX6" s="65"/>
      <c r="AY6" s="65"/>
      <c r="AZ6" s="65"/>
      <c r="BA6" s="65"/>
      <c r="BB6" s="7"/>
      <c r="BC6" s="7"/>
      <c r="BD6" s="18" t="s">
        <v>1167</v>
      </c>
      <c r="BE6" s="23"/>
      <c r="BF6" s="18" t="s">
        <v>1168</v>
      </c>
      <c r="BG6" s="23"/>
      <c r="BH6" s="65"/>
      <c r="BI6" s="69"/>
      <c r="BJ6" s="69"/>
      <c r="BK6" s="19"/>
      <c r="BL6" s="65"/>
      <c r="BM6" s="65"/>
      <c r="BN6" s="65"/>
      <c r="BO6" s="65"/>
      <c r="BP6" s="65"/>
      <c r="BQ6" s="65"/>
      <c r="BR6" s="65"/>
      <c r="BS6" s="65"/>
      <c r="BT6" s="65"/>
      <c r="BU6" s="65"/>
      <c r="BV6" s="65"/>
      <c r="BW6" s="65"/>
      <c r="BX6" s="65"/>
      <c r="BY6" s="65"/>
      <c r="BZ6" s="65"/>
      <c r="CA6" s="65"/>
    </row>
    <row r="7" spans="1:79" s="70" customFormat="1" ht="12.75">
      <c r="A7" s="10">
        <v>411</v>
      </c>
      <c r="B7" s="7" t="s">
        <v>62</v>
      </c>
      <c r="C7" s="31" t="s">
        <v>332</v>
      </c>
      <c r="D7" s="5" t="s">
        <v>333</v>
      </c>
      <c r="E7" s="65" t="s">
        <v>334</v>
      </c>
      <c r="F7" s="3" t="s">
        <v>66</v>
      </c>
      <c r="G7" s="65"/>
      <c r="H7" s="65"/>
      <c r="I7" s="65"/>
      <c r="J7" s="65"/>
      <c r="K7" s="10" t="s">
        <v>82</v>
      </c>
      <c r="L7" s="3" t="s">
        <v>83</v>
      </c>
      <c r="M7" s="3" t="s">
        <v>335</v>
      </c>
      <c r="N7" s="65"/>
      <c r="O7" s="7" t="s">
        <v>70</v>
      </c>
      <c r="P7" s="2" t="s">
        <v>280</v>
      </c>
      <c r="Q7" s="15"/>
      <c r="R7" s="66" t="s">
        <v>87</v>
      </c>
      <c r="S7" s="67">
        <v>31389</v>
      </c>
      <c r="T7" s="16" t="str">
        <f t="shared" ca="1" si="0"/>
        <v>36 Tahun 3 Bulan</v>
      </c>
      <c r="U7" s="65"/>
      <c r="V7" s="32">
        <v>43887</v>
      </c>
      <c r="W7" s="6"/>
      <c r="X7" s="17" t="str">
        <f t="shared" ca="1" si="1"/>
        <v>2Tahun</v>
      </c>
      <c r="Y7" s="68" t="str">
        <f t="shared" ca="1" si="2"/>
        <v>0Bulan</v>
      </c>
      <c r="Z7" s="65"/>
      <c r="AA7" s="28" t="s">
        <v>111</v>
      </c>
      <c r="AB7" s="65"/>
      <c r="AC7" s="65"/>
      <c r="AD7" s="28" t="s">
        <v>336</v>
      </c>
      <c r="AE7" s="20"/>
      <c r="AF7" s="21" t="s">
        <v>337</v>
      </c>
      <c r="AG7" s="7" t="s">
        <v>114</v>
      </c>
      <c r="AH7" s="65"/>
      <c r="AI7" s="65"/>
      <c r="AJ7" s="65"/>
      <c r="AK7" s="65"/>
      <c r="AL7" s="65"/>
      <c r="AM7" s="65"/>
      <c r="AN7" s="65"/>
      <c r="AO7" s="65"/>
      <c r="AP7" s="65"/>
      <c r="AQ7" s="65"/>
      <c r="AR7" s="7" t="s">
        <v>338</v>
      </c>
      <c r="AS7" s="22"/>
      <c r="AT7" s="7"/>
      <c r="AU7" s="7"/>
      <c r="AV7" s="7"/>
      <c r="AW7" s="65"/>
      <c r="AX7" s="65"/>
      <c r="AY7" s="65"/>
      <c r="AZ7" s="65"/>
      <c r="BA7" s="65"/>
      <c r="BB7" s="7"/>
      <c r="BC7" s="7"/>
      <c r="BD7" s="29" t="s">
        <v>339</v>
      </c>
      <c r="BE7" s="23"/>
      <c r="BF7" s="28" t="s">
        <v>340</v>
      </c>
      <c r="BG7" s="23"/>
      <c r="BH7" s="65"/>
      <c r="BI7" s="69"/>
      <c r="BJ7" s="69"/>
      <c r="BK7" s="28"/>
      <c r="BL7" s="65"/>
      <c r="BM7" s="65"/>
      <c r="BN7" s="65"/>
      <c r="BO7" s="65"/>
      <c r="BP7" s="65"/>
      <c r="BQ7" s="65"/>
      <c r="BR7" s="65"/>
      <c r="BS7" s="65"/>
      <c r="BT7" s="65"/>
      <c r="BU7" s="65"/>
      <c r="BV7" s="65"/>
      <c r="BW7" s="65"/>
      <c r="BX7" s="65"/>
      <c r="BY7" s="65"/>
      <c r="BZ7" s="65"/>
      <c r="CA7" s="65"/>
    </row>
    <row r="8" spans="1:79" s="70" customFormat="1" ht="12.75">
      <c r="A8" s="10">
        <v>412</v>
      </c>
      <c r="B8" s="4" t="s">
        <v>62</v>
      </c>
      <c r="C8" s="2" t="s">
        <v>1581</v>
      </c>
      <c r="D8" s="5" t="s">
        <v>1582</v>
      </c>
      <c r="E8" s="65"/>
      <c r="F8" s="3" t="s">
        <v>66</v>
      </c>
      <c r="G8" s="65"/>
      <c r="H8" s="65"/>
      <c r="I8" s="65"/>
      <c r="J8" s="65"/>
      <c r="K8" s="10" t="s">
        <v>1583</v>
      </c>
      <c r="L8" s="10" t="s">
        <v>83</v>
      </c>
      <c r="M8" s="8" t="s">
        <v>335</v>
      </c>
      <c r="N8" s="65"/>
      <c r="O8" s="7" t="s">
        <v>85</v>
      </c>
      <c r="P8" s="2" t="s">
        <v>110</v>
      </c>
      <c r="Q8" s="15"/>
      <c r="R8" s="66" t="s">
        <v>1584</v>
      </c>
      <c r="S8" s="67">
        <v>32313</v>
      </c>
      <c r="T8" s="16" t="str">
        <f t="shared" ca="1" si="0"/>
        <v>33 Tahun 8 Bulan</v>
      </c>
      <c r="U8" s="65"/>
      <c r="V8" s="6">
        <v>41699</v>
      </c>
      <c r="W8" s="6"/>
      <c r="X8" s="17" t="str">
        <f t="shared" ca="1" si="1"/>
        <v>8Tahun</v>
      </c>
      <c r="Y8" s="68" t="str">
        <f t="shared" ca="1" si="2"/>
        <v>0Bulan</v>
      </c>
      <c r="Z8" s="65"/>
      <c r="AA8" s="18" t="s">
        <v>111</v>
      </c>
      <c r="AB8" s="65"/>
      <c r="AC8" s="65"/>
      <c r="AD8" s="19" t="s">
        <v>1585</v>
      </c>
      <c r="AE8" s="20"/>
      <c r="AF8" s="21" t="s">
        <v>1586</v>
      </c>
      <c r="AG8" s="4" t="s">
        <v>76</v>
      </c>
      <c r="AH8" s="65"/>
      <c r="AI8" s="65"/>
      <c r="AJ8" s="65"/>
      <c r="AK8" s="65"/>
      <c r="AL8" s="65"/>
      <c r="AM8" s="65"/>
      <c r="AN8" s="65"/>
      <c r="AO8" s="65"/>
      <c r="AP8" s="65"/>
      <c r="AQ8" s="65"/>
      <c r="AR8" s="4" t="s">
        <v>1587</v>
      </c>
      <c r="AS8" s="22"/>
      <c r="AT8" s="7"/>
      <c r="AU8" s="7"/>
      <c r="AV8" s="7"/>
      <c r="AW8" s="65"/>
      <c r="AX8" s="65"/>
      <c r="AY8" s="65"/>
      <c r="AZ8" s="65"/>
      <c r="BA8" s="65"/>
      <c r="BB8" s="7"/>
      <c r="BC8" s="7"/>
      <c r="BD8" s="18" t="s">
        <v>1588</v>
      </c>
      <c r="BE8" s="23"/>
      <c r="BF8" s="18" t="s">
        <v>1589</v>
      </c>
      <c r="BG8" s="23"/>
      <c r="BH8" s="65"/>
      <c r="BI8" s="69"/>
      <c r="BJ8" s="69"/>
      <c r="BK8" s="19"/>
      <c r="BL8" s="65"/>
      <c r="BM8" s="65"/>
      <c r="BN8" s="65"/>
      <c r="BO8" s="65"/>
      <c r="BP8" s="65"/>
      <c r="BQ8" s="65"/>
      <c r="BR8" s="65"/>
      <c r="BS8" s="65"/>
      <c r="BT8" s="65"/>
      <c r="BU8" s="65"/>
      <c r="BV8" s="65"/>
      <c r="BW8" s="65"/>
      <c r="BX8" s="65"/>
      <c r="BY8" s="65"/>
      <c r="BZ8" s="65"/>
      <c r="CA8" s="65"/>
    </row>
    <row r="9" spans="1:79" s="70" customFormat="1" ht="12.75">
      <c r="A9" s="10">
        <v>373</v>
      </c>
      <c r="B9" s="4" t="s">
        <v>62</v>
      </c>
      <c r="C9" s="14" t="s">
        <v>684</v>
      </c>
      <c r="D9" s="5" t="s">
        <v>685</v>
      </c>
      <c r="E9" s="65"/>
      <c r="F9" s="3" t="s">
        <v>66</v>
      </c>
      <c r="G9" s="65"/>
      <c r="H9" s="65"/>
      <c r="I9" s="65"/>
      <c r="J9" s="65"/>
      <c r="K9" s="10" t="s">
        <v>82</v>
      </c>
      <c r="L9" s="3" t="s">
        <v>83</v>
      </c>
      <c r="M9" s="8" t="s">
        <v>84</v>
      </c>
      <c r="N9" s="65"/>
      <c r="O9" s="7" t="s">
        <v>85</v>
      </c>
      <c r="P9" s="2" t="s">
        <v>86</v>
      </c>
      <c r="Q9" s="15"/>
      <c r="R9" s="66" t="s">
        <v>87</v>
      </c>
      <c r="S9" s="67">
        <v>35105</v>
      </c>
      <c r="T9" s="16" t="str">
        <f t="shared" ca="1" si="0"/>
        <v>26 Tahun 1 Bulan</v>
      </c>
      <c r="U9" s="65"/>
      <c r="V9" s="6">
        <v>44172</v>
      </c>
      <c r="W9" s="6"/>
      <c r="X9" s="17" t="str">
        <f t="shared" ca="1" si="1"/>
        <v>1Tahun</v>
      </c>
      <c r="Y9" s="68" t="str">
        <f t="shared" ca="1" si="2"/>
        <v>3Bulan</v>
      </c>
      <c r="Z9" s="65"/>
      <c r="AA9" s="18" t="s">
        <v>111</v>
      </c>
      <c r="AB9" s="65"/>
      <c r="AC9" s="65"/>
      <c r="AD9" s="19" t="s">
        <v>686</v>
      </c>
      <c r="AE9" s="20"/>
      <c r="AF9" s="45" t="s">
        <v>687</v>
      </c>
      <c r="AG9" s="4" t="s">
        <v>354</v>
      </c>
      <c r="AH9" s="65"/>
      <c r="AI9" s="65"/>
      <c r="AJ9" s="65"/>
      <c r="AK9" s="65"/>
      <c r="AL9" s="65"/>
      <c r="AM9" s="65"/>
      <c r="AN9" s="65"/>
      <c r="AO9" s="65"/>
      <c r="AP9" s="65"/>
      <c r="AQ9" s="65"/>
      <c r="AR9" s="46" t="s">
        <v>688</v>
      </c>
      <c r="AS9" s="22"/>
      <c r="AT9" s="7"/>
      <c r="AU9" s="7"/>
      <c r="AV9" s="7"/>
      <c r="AW9" s="65"/>
      <c r="AX9" s="65"/>
      <c r="AY9" s="65"/>
      <c r="AZ9" s="65"/>
      <c r="BA9" s="65"/>
      <c r="BB9" s="7"/>
      <c r="BC9" s="7"/>
      <c r="BD9" s="47" t="s">
        <v>689</v>
      </c>
      <c r="BE9" s="23"/>
      <c r="BF9" s="47" t="s">
        <v>690</v>
      </c>
      <c r="BG9" s="23"/>
      <c r="BH9" s="65"/>
      <c r="BI9" s="69"/>
      <c r="BJ9" s="69"/>
      <c r="BK9" s="19"/>
      <c r="BL9" s="65"/>
      <c r="BM9" s="65"/>
      <c r="BN9" s="65"/>
      <c r="BO9" s="65"/>
      <c r="BP9" s="65"/>
      <c r="BQ9" s="65"/>
      <c r="BR9" s="65"/>
      <c r="BS9" s="65"/>
      <c r="BT9" s="65"/>
      <c r="BU9" s="65"/>
      <c r="BV9" s="65"/>
      <c r="BW9" s="65"/>
      <c r="BX9" s="65"/>
      <c r="BY9" s="65"/>
      <c r="BZ9" s="65"/>
      <c r="CA9" s="65"/>
    </row>
    <row r="10" spans="1:79" s="70" customFormat="1" ht="12.75">
      <c r="A10" s="10">
        <v>394</v>
      </c>
      <c r="B10" s="3" t="s">
        <v>62</v>
      </c>
      <c r="C10" s="31" t="s">
        <v>79</v>
      </c>
      <c r="D10" s="24" t="s">
        <v>80</v>
      </c>
      <c r="E10" s="65" t="s">
        <v>81</v>
      </c>
      <c r="F10" s="3" t="s">
        <v>66</v>
      </c>
      <c r="G10" s="65"/>
      <c r="H10" s="65"/>
      <c r="I10" s="65"/>
      <c r="J10" s="65"/>
      <c r="K10" s="10" t="s">
        <v>82</v>
      </c>
      <c r="L10" s="3" t="s">
        <v>83</v>
      </c>
      <c r="M10" s="3" t="s">
        <v>84</v>
      </c>
      <c r="N10" s="65"/>
      <c r="O10" s="7" t="s">
        <v>85</v>
      </c>
      <c r="P10" s="33" t="s">
        <v>86</v>
      </c>
      <c r="Q10" s="15"/>
      <c r="R10" s="66" t="s">
        <v>87</v>
      </c>
      <c r="S10" s="67">
        <v>36455</v>
      </c>
      <c r="T10" s="16" t="str">
        <f t="shared" ca="1" si="0"/>
        <v>22 Tahun 4 Bulan</v>
      </c>
      <c r="U10" s="65"/>
      <c r="V10" s="34">
        <v>43927</v>
      </c>
      <c r="W10" s="6"/>
      <c r="X10" s="17" t="str">
        <f t="shared" ca="1" si="1"/>
        <v>1Tahun</v>
      </c>
      <c r="Y10" s="68" t="str">
        <f t="shared" ca="1" si="2"/>
        <v>11Bulan</v>
      </c>
      <c r="Z10" s="65"/>
      <c r="AA10" s="35" t="s">
        <v>88</v>
      </c>
      <c r="AB10" s="65"/>
      <c r="AC10" s="65"/>
      <c r="AD10" s="35" t="s">
        <v>89</v>
      </c>
      <c r="AE10" s="20"/>
      <c r="AF10" s="36" t="s">
        <v>90</v>
      </c>
      <c r="AG10" s="3" t="s">
        <v>76</v>
      </c>
      <c r="AH10" s="65"/>
      <c r="AI10" s="65"/>
      <c r="AJ10" s="65"/>
      <c r="AK10" s="65"/>
      <c r="AL10" s="65"/>
      <c r="AM10" s="65"/>
      <c r="AN10" s="65"/>
      <c r="AO10" s="65"/>
      <c r="AP10" s="65"/>
      <c r="AQ10" s="65"/>
      <c r="AR10" s="10" t="s">
        <v>91</v>
      </c>
      <c r="AS10" s="22"/>
      <c r="AT10" s="7"/>
      <c r="AU10" s="7"/>
      <c r="AV10" s="7"/>
      <c r="AW10" s="65"/>
      <c r="AX10" s="65"/>
      <c r="AY10" s="65"/>
      <c r="AZ10" s="65"/>
      <c r="BA10" s="65"/>
      <c r="BB10" s="7"/>
      <c r="BC10" s="7"/>
      <c r="BD10" s="37" t="s">
        <v>92</v>
      </c>
      <c r="BE10" s="23"/>
      <c r="BF10" s="18" t="s">
        <v>93</v>
      </c>
      <c r="BG10" s="23"/>
      <c r="BH10" s="65"/>
      <c r="BI10" s="69"/>
      <c r="BJ10" s="69"/>
      <c r="BK10" s="35"/>
      <c r="BL10" s="65"/>
      <c r="BM10" s="65"/>
      <c r="BN10" s="65"/>
      <c r="BO10" s="65"/>
      <c r="BP10" s="65"/>
      <c r="BQ10" s="65"/>
      <c r="BR10" s="65"/>
      <c r="BS10" s="65"/>
      <c r="BT10" s="65"/>
      <c r="BU10" s="65"/>
      <c r="BV10" s="65"/>
      <c r="BW10" s="65"/>
      <c r="BX10" s="65"/>
      <c r="BY10" s="65"/>
      <c r="BZ10" s="65"/>
      <c r="CA10" s="65"/>
    </row>
    <row r="11" spans="1:79" s="70" customFormat="1" ht="12.75">
      <c r="A11" s="10">
        <v>395</v>
      </c>
      <c r="B11" s="3" t="s">
        <v>62</v>
      </c>
      <c r="C11" s="31" t="s">
        <v>156</v>
      </c>
      <c r="D11" s="24" t="s">
        <v>157</v>
      </c>
      <c r="E11" s="65" t="s">
        <v>158</v>
      </c>
      <c r="F11" s="3" t="s">
        <v>66</v>
      </c>
      <c r="G11" s="65"/>
      <c r="H11" s="65"/>
      <c r="I11" s="65"/>
      <c r="J11" s="65"/>
      <c r="K11" s="10" t="s">
        <v>82</v>
      </c>
      <c r="L11" s="3" t="s">
        <v>83</v>
      </c>
      <c r="M11" s="3" t="s">
        <v>84</v>
      </c>
      <c r="N11" s="65"/>
      <c r="O11" s="7" t="s">
        <v>70</v>
      </c>
      <c r="P11" s="33" t="s">
        <v>86</v>
      </c>
      <c r="Q11" s="15"/>
      <c r="R11" s="66" t="s">
        <v>87</v>
      </c>
      <c r="S11" s="67">
        <v>36624</v>
      </c>
      <c r="T11" s="16" t="str">
        <f t="shared" ca="1" si="0"/>
        <v>21 Tahun 11 Bulan</v>
      </c>
      <c r="U11" s="65"/>
      <c r="V11" s="34">
        <v>44011</v>
      </c>
      <c r="W11" s="6"/>
      <c r="X11" s="17" t="str">
        <f t="shared" ca="1" si="1"/>
        <v>1Tahun</v>
      </c>
      <c r="Y11" s="68" t="str">
        <f t="shared" ca="1" si="2"/>
        <v>8Bulan</v>
      </c>
      <c r="Z11" s="65"/>
      <c r="AA11" s="18" t="s">
        <v>88</v>
      </c>
      <c r="AB11" s="65"/>
      <c r="AC11" s="65"/>
      <c r="AD11" s="35" t="s">
        <v>159</v>
      </c>
      <c r="AE11" s="20"/>
      <c r="AF11" s="21" t="s">
        <v>160</v>
      </c>
      <c r="AG11" s="3" t="s">
        <v>76</v>
      </c>
      <c r="AH11" s="65"/>
      <c r="AI11" s="65"/>
      <c r="AJ11" s="65"/>
      <c r="AK11" s="65"/>
      <c r="AL11" s="65"/>
      <c r="AM11" s="65"/>
      <c r="AN11" s="65"/>
      <c r="AO11" s="65"/>
      <c r="AP11" s="65"/>
      <c r="AQ11" s="65"/>
      <c r="AR11" s="7" t="s">
        <v>161</v>
      </c>
      <c r="AS11" s="22"/>
      <c r="AT11" s="7"/>
      <c r="AU11" s="7"/>
      <c r="AV11" s="7"/>
      <c r="AW11" s="65"/>
      <c r="AX11" s="65"/>
      <c r="AY11" s="65"/>
      <c r="AZ11" s="65"/>
      <c r="BA11" s="65"/>
      <c r="BB11" s="7"/>
      <c r="BC11" s="7"/>
      <c r="BD11" s="37" t="s">
        <v>162</v>
      </c>
      <c r="BE11" s="23"/>
      <c r="BF11" s="18" t="s">
        <v>78</v>
      </c>
      <c r="BG11" s="23"/>
      <c r="BH11" s="65"/>
      <c r="BI11" s="69"/>
      <c r="BJ11" s="69"/>
      <c r="BK11" s="35"/>
      <c r="BL11" s="65"/>
      <c r="BM11" s="65"/>
      <c r="BN11" s="65"/>
      <c r="BO11" s="65"/>
      <c r="BP11" s="65"/>
      <c r="BQ11" s="65"/>
      <c r="BR11" s="65"/>
      <c r="BS11" s="65"/>
      <c r="BT11" s="65"/>
      <c r="BU11" s="65"/>
      <c r="BV11" s="65"/>
      <c r="BW11" s="65"/>
      <c r="BX11" s="65"/>
      <c r="BY11" s="65"/>
      <c r="BZ11" s="65"/>
      <c r="CA11" s="65"/>
    </row>
    <row r="12" spans="1:79" s="70" customFormat="1" ht="12.75">
      <c r="A12" s="10">
        <v>396</v>
      </c>
      <c r="B12" s="3" t="s">
        <v>62</v>
      </c>
      <c r="C12" s="31" t="s">
        <v>349</v>
      </c>
      <c r="D12" s="24" t="s">
        <v>350</v>
      </c>
      <c r="E12" s="65" t="s">
        <v>351</v>
      </c>
      <c r="F12" s="3" t="s">
        <v>66</v>
      </c>
      <c r="G12" s="65"/>
      <c r="H12" s="65"/>
      <c r="I12" s="65"/>
      <c r="J12" s="65"/>
      <c r="K12" s="10" t="s">
        <v>82</v>
      </c>
      <c r="L12" s="3" t="s">
        <v>83</v>
      </c>
      <c r="M12" s="3" t="s">
        <v>84</v>
      </c>
      <c r="N12" s="65"/>
      <c r="O12" s="7" t="s">
        <v>70</v>
      </c>
      <c r="P12" s="33" t="s">
        <v>86</v>
      </c>
      <c r="Q12" s="15"/>
      <c r="R12" s="66" t="s">
        <v>87</v>
      </c>
      <c r="S12" s="67">
        <v>34428</v>
      </c>
      <c r="T12" s="16" t="str">
        <f t="shared" ca="1" si="0"/>
        <v>27 Tahun 11 Bulan</v>
      </c>
      <c r="U12" s="65"/>
      <c r="V12" s="34">
        <v>44046</v>
      </c>
      <c r="W12" s="6"/>
      <c r="X12" s="17" t="str">
        <f t="shared" ca="1" si="1"/>
        <v>1Tahun</v>
      </c>
      <c r="Y12" s="68" t="str">
        <f t="shared" ca="1" si="2"/>
        <v>7Bulan</v>
      </c>
      <c r="Z12" s="65"/>
      <c r="AA12" s="35" t="s">
        <v>111</v>
      </c>
      <c r="AB12" s="65"/>
      <c r="AC12" s="65"/>
      <c r="AD12" s="35" t="s">
        <v>352</v>
      </c>
      <c r="AE12" s="20"/>
      <c r="AF12" s="36" t="s">
        <v>353</v>
      </c>
      <c r="AG12" s="3" t="s">
        <v>354</v>
      </c>
      <c r="AH12" s="65"/>
      <c r="AI12" s="65"/>
      <c r="AJ12" s="65"/>
      <c r="AK12" s="65"/>
      <c r="AL12" s="65"/>
      <c r="AM12" s="65"/>
      <c r="AN12" s="65"/>
      <c r="AO12" s="65"/>
      <c r="AP12" s="65"/>
      <c r="AQ12" s="65"/>
      <c r="AR12" s="7"/>
      <c r="AS12" s="22"/>
      <c r="AT12" s="7"/>
      <c r="AU12" s="7"/>
      <c r="AV12" s="7"/>
      <c r="AW12" s="65"/>
      <c r="AX12" s="65"/>
      <c r="AY12" s="65"/>
      <c r="AZ12" s="65"/>
      <c r="BA12" s="65"/>
      <c r="BB12" s="7"/>
      <c r="BC12" s="7"/>
      <c r="BD12" s="37" t="s">
        <v>355</v>
      </c>
      <c r="BE12" s="23"/>
      <c r="BF12" s="35" t="s">
        <v>356</v>
      </c>
      <c r="BG12" s="23"/>
      <c r="BH12" s="65"/>
      <c r="BI12" s="69"/>
      <c r="BJ12" s="69"/>
      <c r="BK12" s="35"/>
      <c r="BL12" s="65"/>
      <c r="BM12" s="65"/>
      <c r="BN12" s="65"/>
      <c r="BO12" s="65"/>
      <c r="BP12" s="65"/>
      <c r="BQ12" s="65"/>
      <c r="BR12" s="65"/>
      <c r="BS12" s="65"/>
      <c r="BT12" s="65"/>
      <c r="BU12" s="65"/>
      <c r="BV12" s="65"/>
      <c r="BW12" s="65"/>
      <c r="BX12" s="65"/>
      <c r="BY12" s="65"/>
      <c r="BZ12" s="65"/>
      <c r="CA12" s="65"/>
    </row>
    <row r="13" spans="1:79" s="70" customFormat="1" ht="12.75">
      <c r="A13" s="10">
        <v>397</v>
      </c>
      <c r="B13" s="4" t="s">
        <v>62</v>
      </c>
      <c r="C13" s="2" t="s">
        <v>819</v>
      </c>
      <c r="D13" s="5" t="s">
        <v>820</v>
      </c>
      <c r="E13" s="65"/>
      <c r="F13" s="3" t="s">
        <v>66</v>
      </c>
      <c r="G13" s="65"/>
      <c r="H13" s="65"/>
      <c r="I13" s="65"/>
      <c r="J13" s="65"/>
      <c r="K13" s="10" t="s">
        <v>82</v>
      </c>
      <c r="L13" s="3" t="s">
        <v>83</v>
      </c>
      <c r="M13" s="3" t="s">
        <v>84</v>
      </c>
      <c r="N13" s="65"/>
      <c r="O13" s="7" t="s">
        <v>85</v>
      </c>
      <c r="P13" s="2" t="s">
        <v>280</v>
      </c>
      <c r="Q13" s="15" t="s">
        <v>2604</v>
      </c>
      <c r="R13" s="66" t="s">
        <v>821</v>
      </c>
      <c r="S13" s="67">
        <v>35459</v>
      </c>
      <c r="T13" s="16" t="str">
        <f t="shared" ca="1" si="0"/>
        <v>25 Tahun 1 Bulan</v>
      </c>
      <c r="U13" s="65"/>
      <c r="V13" s="6">
        <v>43346</v>
      </c>
      <c r="W13" s="6">
        <v>44270</v>
      </c>
      <c r="X13" s="17" t="str">
        <f t="shared" ca="1" si="1"/>
        <v>3Tahun</v>
      </c>
      <c r="Y13" s="68" t="str">
        <f t="shared" ca="1" si="2"/>
        <v>6Bulan</v>
      </c>
      <c r="Z13" s="65"/>
      <c r="AA13" s="18" t="s">
        <v>251</v>
      </c>
      <c r="AB13" s="65"/>
      <c r="AC13" s="65"/>
      <c r="AD13" s="19" t="s">
        <v>822</v>
      </c>
      <c r="AE13" s="20" t="s">
        <v>202</v>
      </c>
      <c r="AF13" s="21" t="s">
        <v>823</v>
      </c>
      <c r="AG13" s="4" t="s">
        <v>76</v>
      </c>
      <c r="AH13" s="65"/>
      <c r="AI13" s="65"/>
      <c r="AJ13" s="65"/>
      <c r="AK13" s="65"/>
      <c r="AL13" s="65"/>
      <c r="AM13" s="65"/>
      <c r="AN13" s="65"/>
      <c r="AO13" s="65"/>
      <c r="AP13" s="65"/>
      <c r="AQ13" s="65"/>
      <c r="AR13" s="4" t="s">
        <v>824</v>
      </c>
      <c r="AS13" s="22" t="s">
        <v>2467</v>
      </c>
      <c r="AT13" s="7"/>
      <c r="AU13" s="7"/>
      <c r="AV13" s="7"/>
      <c r="AW13" s="65"/>
      <c r="AX13" s="65"/>
      <c r="AY13" s="65"/>
      <c r="AZ13" s="65"/>
      <c r="BA13" s="65"/>
      <c r="BB13" s="7"/>
      <c r="BC13" s="7"/>
      <c r="BD13" s="18" t="s">
        <v>825</v>
      </c>
      <c r="BE13" s="23" t="s">
        <v>1916</v>
      </c>
      <c r="BF13" s="18" t="s">
        <v>826</v>
      </c>
      <c r="BG13" s="23"/>
      <c r="BH13" s="65"/>
      <c r="BI13" s="69"/>
      <c r="BJ13" s="69"/>
      <c r="BK13" s="19"/>
      <c r="BL13" s="65"/>
      <c r="BM13" s="65"/>
      <c r="BN13" s="65"/>
      <c r="BO13" s="65"/>
      <c r="BP13" s="65"/>
      <c r="BQ13" s="65"/>
      <c r="BR13" s="65"/>
      <c r="BS13" s="65"/>
      <c r="BT13" s="65"/>
      <c r="BU13" s="65"/>
      <c r="BV13" s="65"/>
      <c r="BW13" s="65"/>
      <c r="BX13" s="65"/>
      <c r="BY13" s="65"/>
      <c r="BZ13" s="65"/>
      <c r="CA13" s="65"/>
    </row>
    <row r="14" spans="1:79" s="70" customFormat="1" ht="12.75">
      <c r="A14" s="10">
        <v>398</v>
      </c>
      <c r="B14" s="4" t="s">
        <v>62</v>
      </c>
      <c r="C14" s="2" t="s">
        <v>1238</v>
      </c>
      <c r="D14" s="5" t="s">
        <v>1239</v>
      </c>
      <c r="E14" s="65"/>
      <c r="F14" s="3" t="s">
        <v>66</v>
      </c>
      <c r="G14" s="65"/>
      <c r="H14" s="65"/>
      <c r="I14" s="65"/>
      <c r="J14" s="65"/>
      <c r="K14" s="10" t="s">
        <v>82</v>
      </c>
      <c r="L14" s="3" t="s">
        <v>83</v>
      </c>
      <c r="M14" s="3" t="s">
        <v>84</v>
      </c>
      <c r="N14" s="65"/>
      <c r="O14" s="7" t="s">
        <v>85</v>
      </c>
      <c r="P14" s="2" t="s">
        <v>71</v>
      </c>
      <c r="Q14" s="15"/>
      <c r="R14" s="66" t="s">
        <v>1240</v>
      </c>
      <c r="S14" s="67">
        <v>34476</v>
      </c>
      <c r="T14" s="16" t="str">
        <f t="shared" ca="1" si="0"/>
        <v>27 Tahun 9 Bulan</v>
      </c>
      <c r="U14" s="65"/>
      <c r="V14" s="6">
        <v>42009</v>
      </c>
      <c r="W14" s="6"/>
      <c r="X14" s="17" t="str">
        <f t="shared" ca="1" si="1"/>
        <v>7Tahun</v>
      </c>
      <c r="Y14" s="68" t="str">
        <f t="shared" ca="1" si="2"/>
        <v>2Bulan</v>
      </c>
      <c r="Z14" s="65"/>
      <c r="AA14" s="18" t="s">
        <v>111</v>
      </c>
      <c r="AB14" s="65"/>
      <c r="AC14" s="65"/>
      <c r="AD14" s="19" t="s">
        <v>1241</v>
      </c>
      <c r="AE14" s="20"/>
      <c r="AF14" s="21" t="s">
        <v>1242</v>
      </c>
      <c r="AG14" s="4" t="s">
        <v>76</v>
      </c>
      <c r="AH14" s="65"/>
      <c r="AI14" s="65"/>
      <c r="AJ14" s="65"/>
      <c r="AK14" s="65"/>
      <c r="AL14" s="65"/>
      <c r="AM14" s="65"/>
      <c r="AN14" s="65"/>
      <c r="AO14" s="65"/>
      <c r="AP14" s="65"/>
      <c r="AQ14" s="65"/>
      <c r="AR14" s="4" t="s">
        <v>1243</v>
      </c>
      <c r="AS14" s="22"/>
      <c r="AT14" s="7"/>
      <c r="AU14" s="7"/>
      <c r="AV14" s="7"/>
      <c r="AW14" s="65"/>
      <c r="AX14" s="65"/>
      <c r="AY14" s="65"/>
      <c r="AZ14" s="65"/>
      <c r="BA14" s="65"/>
      <c r="BB14" s="7"/>
      <c r="BC14" s="7"/>
      <c r="BD14" s="18" t="s">
        <v>1244</v>
      </c>
      <c r="BE14" s="23"/>
      <c r="BF14" s="18" t="s">
        <v>1245</v>
      </c>
      <c r="BG14" s="23"/>
      <c r="BH14" s="65"/>
      <c r="BI14" s="69"/>
      <c r="BJ14" s="69"/>
      <c r="BK14" s="19"/>
      <c r="BL14" s="65"/>
      <c r="BM14" s="65"/>
      <c r="BN14" s="65"/>
      <c r="BO14" s="65"/>
      <c r="BP14" s="65"/>
      <c r="BQ14" s="65"/>
      <c r="BR14" s="65"/>
      <c r="BS14" s="65"/>
      <c r="BT14" s="65"/>
      <c r="BU14" s="65"/>
      <c r="BV14" s="65"/>
      <c r="BW14" s="65"/>
      <c r="BX14" s="65"/>
      <c r="BY14" s="65"/>
      <c r="BZ14" s="65"/>
      <c r="CA14" s="65"/>
    </row>
    <row r="15" spans="1:79" s="70" customFormat="1" ht="12.75">
      <c r="A15" s="10">
        <v>399</v>
      </c>
      <c r="B15" s="4" t="s">
        <v>62</v>
      </c>
      <c r="C15" s="2" t="s">
        <v>1281</v>
      </c>
      <c r="D15" s="5" t="s">
        <v>1282</v>
      </c>
      <c r="E15" s="65"/>
      <c r="F15" s="3" t="s">
        <v>66</v>
      </c>
      <c r="G15" s="65"/>
      <c r="H15" s="65"/>
      <c r="I15" s="65"/>
      <c r="J15" s="65"/>
      <c r="K15" s="10" t="s">
        <v>82</v>
      </c>
      <c r="L15" s="3" t="s">
        <v>83</v>
      </c>
      <c r="M15" s="3" t="s">
        <v>84</v>
      </c>
      <c r="N15" s="65"/>
      <c r="O15" s="7" t="s">
        <v>85</v>
      </c>
      <c r="P15" s="2" t="s">
        <v>86</v>
      </c>
      <c r="Q15" s="15"/>
      <c r="R15" s="66" t="s">
        <v>125</v>
      </c>
      <c r="S15" s="67">
        <v>36262</v>
      </c>
      <c r="T15" s="16" t="str">
        <f t="shared" ca="1" si="0"/>
        <v>22 Tahun 10 Bulan</v>
      </c>
      <c r="U15" s="65"/>
      <c r="V15" s="6">
        <v>43346</v>
      </c>
      <c r="W15" s="6"/>
      <c r="X15" s="17" t="str">
        <f t="shared" ca="1" si="1"/>
        <v>3Tahun</v>
      </c>
      <c r="Y15" s="68" t="str">
        <f t="shared" ca="1" si="2"/>
        <v>6Bulan</v>
      </c>
      <c r="Z15" s="65"/>
      <c r="AA15" s="18" t="s">
        <v>88</v>
      </c>
      <c r="AB15" s="65"/>
      <c r="AC15" s="65"/>
      <c r="AD15" s="19" t="s">
        <v>1283</v>
      </c>
      <c r="AE15" s="20"/>
      <c r="AF15" s="21" t="s">
        <v>1284</v>
      </c>
      <c r="AG15" s="4" t="s">
        <v>76</v>
      </c>
      <c r="AH15" s="65"/>
      <c r="AI15" s="65"/>
      <c r="AJ15" s="65"/>
      <c r="AK15" s="65"/>
      <c r="AL15" s="65"/>
      <c r="AM15" s="65"/>
      <c r="AN15" s="65"/>
      <c r="AO15" s="65"/>
      <c r="AP15" s="65"/>
      <c r="AQ15" s="65"/>
      <c r="AR15" s="4" t="s">
        <v>1285</v>
      </c>
      <c r="AS15" s="22"/>
      <c r="AT15" s="7"/>
      <c r="AU15" s="7"/>
      <c r="AV15" s="7"/>
      <c r="AW15" s="65"/>
      <c r="AX15" s="65"/>
      <c r="AY15" s="65"/>
      <c r="AZ15" s="65"/>
      <c r="BA15" s="65"/>
      <c r="BB15" s="7"/>
      <c r="BC15" s="7"/>
      <c r="BD15" s="18" t="s">
        <v>1286</v>
      </c>
      <c r="BE15" s="23"/>
      <c r="BF15" s="18" t="s">
        <v>1287</v>
      </c>
      <c r="BG15" s="23"/>
      <c r="BH15" s="65"/>
      <c r="BI15" s="69"/>
      <c r="BJ15" s="69"/>
      <c r="BK15" s="19"/>
      <c r="BL15" s="65"/>
      <c r="BM15" s="65"/>
      <c r="BN15" s="65"/>
      <c r="BO15" s="65"/>
      <c r="BP15" s="65"/>
      <c r="BQ15" s="65"/>
      <c r="BR15" s="65"/>
      <c r="BS15" s="65"/>
      <c r="BT15" s="65"/>
      <c r="BU15" s="65"/>
      <c r="BV15" s="65"/>
      <c r="BW15" s="65"/>
      <c r="BX15" s="65"/>
      <c r="BY15" s="65"/>
      <c r="BZ15" s="65"/>
      <c r="CA15" s="65"/>
    </row>
    <row r="16" spans="1:79" s="70" customFormat="1" ht="12.75">
      <c r="A16" s="10">
        <v>400</v>
      </c>
      <c r="B16" s="3" t="s">
        <v>62</v>
      </c>
      <c r="C16" s="14" t="s">
        <v>1316</v>
      </c>
      <c r="D16" s="24" t="s">
        <v>1317</v>
      </c>
      <c r="E16" s="65"/>
      <c r="F16" s="3" t="s">
        <v>66</v>
      </c>
      <c r="G16" s="65"/>
      <c r="H16" s="65"/>
      <c r="I16" s="65"/>
      <c r="J16" s="65"/>
      <c r="K16" s="10" t="s">
        <v>82</v>
      </c>
      <c r="L16" s="3" t="s">
        <v>83</v>
      </c>
      <c r="M16" s="3" t="s">
        <v>84</v>
      </c>
      <c r="N16" s="65"/>
      <c r="O16" s="7" t="s">
        <v>85</v>
      </c>
      <c r="P16" s="33" t="s">
        <v>280</v>
      </c>
      <c r="Q16" s="15"/>
      <c r="R16" s="66" t="s">
        <v>229</v>
      </c>
      <c r="S16" s="67">
        <v>35347</v>
      </c>
      <c r="T16" s="16" t="str">
        <f t="shared" ca="1" si="0"/>
        <v>25 Tahun 5 Bulan</v>
      </c>
      <c r="U16" s="65"/>
      <c r="V16" s="34">
        <v>44102</v>
      </c>
      <c r="W16" s="6"/>
      <c r="X16" s="17" t="str">
        <f t="shared" ca="1" si="1"/>
        <v>1Tahun</v>
      </c>
      <c r="Y16" s="68" t="str">
        <f t="shared" ca="1" si="2"/>
        <v>5Bulan</v>
      </c>
      <c r="Z16" s="65"/>
      <c r="AA16" s="35" t="s">
        <v>111</v>
      </c>
      <c r="AB16" s="65"/>
      <c r="AC16" s="65"/>
      <c r="AD16" s="35" t="s">
        <v>1318</v>
      </c>
      <c r="AE16" s="20"/>
      <c r="AF16" s="36" t="s">
        <v>1319</v>
      </c>
      <c r="AG16" s="3" t="s">
        <v>76</v>
      </c>
      <c r="AH16" s="65"/>
      <c r="AI16" s="65"/>
      <c r="AJ16" s="65"/>
      <c r="AK16" s="65"/>
      <c r="AL16" s="65"/>
      <c r="AM16" s="65"/>
      <c r="AN16" s="65"/>
      <c r="AO16" s="65"/>
      <c r="AP16" s="65"/>
      <c r="AQ16" s="65"/>
      <c r="AR16" s="2" t="s">
        <v>1320</v>
      </c>
      <c r="AS16" s="22"/>
      <c r="AT16" s="7"/>
      <c r="AU16" s="7"/>
      <c r="AV16" s="7"/>
      <c r="AW16" s="65"/>
      <c r="AX16" s="65"/>
      <c r="AY16" s="65"/>
      <c r="AZ16" s="65"/>
      <c r="BA16" s="65"/>
      <c r="BB16" s="7"/>
      <c r="BC16" s="7"/>
      <c r="BD16" s="38" t="s">
        <v>1321</v>
      </c>
      <c r="BE16" s="23"/>
      <c r="BF16" s="35" t="s">
        <v>1322</v>
      </c>
      <c r="BG16" s="23"/>
      <c r="BH16" s="65"/>
      <c r="BI16" s="69"/>
      <c r="BJ16" s="69"/>
      <c r="BK16" s="35"/>
      <c r="BL16" s="65"/>
      <c r="BM16" s="65"/>
      <c r="BN16" s="65"/>
      <c r="BO16" s="65"/>
      <c r="BP16" s="65"/>
      <c r="BQ16" s="65"/>
      <c r="BR16" s="65"/>
      <c r="BS16" s="65"/>
      <c r="BT16" s="65"/>
      <c r="BU16" s="65"/>
      <c r="BV16" s="65"/>
      <c r="BW16" s="65"/>
      <c r="BX16" s="65"/>
      <c r="BY16" s="65"/>
      <c r="BZ16" s="65"/>
      <c r="CA16" s="65"/>
    </row>
    <row r="17" spans="1:79" s="70" customFormat="1" ht="12.75">
      <c r="A17" s="10">
        <v>401</v>
      </c>
      <c r="B17" s="4" t="s">
        <v>62</v>
      </c>
      <c r="C17" s="2" t="s">
        <v>1710</v>
      </c>
      <c r="D17" s="5" t="s">
        <v>1711</v>
      </c>
      <c r="E17" s="65"/>
      <c r="F17" s="3" t="s">
        <v>66</v>
      </c>
      <c r="G17" s="65"/>
      <c r="H17" s="65"/>
      <c r="I17" s="65"/>
      <c r="J17" s="65"/>
      <c r="K17" s="10" t="s">
        <v>82</v>
      </c>
      <c r="L17" s="3" t="s">
        <v>83</v>
      </c>
      <c r="M17" s="3" t="s">
        <v>84</v>
      </c>
      <c r="N17" s="65"/>
      <c r="O17" s="4" t="s">
        <v>85</v>
      </c>
      <c r="P17" s="7"/>
      <c r="Q17" s="15"/>
      <c r="R17" s="66" t="s">
        <v>902</v>
      </c>
      <c r="S17" s="67">
        <v>30392</v>
      </c>
      <c r="T17" s="16" t="str">
        <f t="shared" ca="1" si="0"/>
        <v>38 Tahun 11 Bulan</v>
      </c>
      <c r="U17" s="65"/>
      <c r="V17" s="6">
        <v>40087</v>
      </c>
      <c r="W17" s="6"/>
      <c r="X17" s="17" t="str">
        <f t="shared" ca="1" si="1"/>
        <v>12Tahun</v>
      </c>
      <c r="Y17" s="68" t="str">
        <f t="shared" ca="1" si="2"/>
        <v>5Bulan</v>
      </c>
      <c r="Z17" s="65"/>
      <c r="AA17" s="18" t="s">
        <v>111</v>
      </c>
      <c r="AB17" s="65"/>
      <c r="AC17" s="65"/>
      <c r="AD17" s="19" t="s">
        <v>1712</v>
      </c>
      <c r="AE17" s="20"/>
      <c r="AF17" s="21" t="s">
        <v>1713</v>
      </c>
      <c r="AG17" s="4" t="s">
        <v>76</v>
      </c>
      <c r="AH17" s="65"/>
      <c r="AI17" s="65"/>
      <c r="AJ17" s="65"/>
      <c r="AK17" s="65"/>
      <c r="AL17" s="65"/>
      <c r="AM17" s="65"/>
      <c r="AN17" s="65"/>
      <c r="AO17" s="65"/>
      <c r="AP17" s="65"/>
      <c r="AQ17" s="65"/>
      <c r="AR17" s="4" t="s">
        <v>1714</v>
      </c>
      <c r="AS17" s="22"/>
      <c r="AT17" s="7"/>
      <c r="AU17" s="7"/>
      <c r="AV17" s="7"/>
      <c r="AW17" s="65"/>
      <c r="AX17" s="65"/>
      <c r="AY17" s="65"/>
      <c r="AZ17" s="65"/>
      <c r="BA17" s="65"/>
      <c r="BB17" s="7"/>
      <c r="BC17" s="7"/>
      <c r="BD17" s="18" t="s">
        <v>1715</v>
      </c>
      <c r="BE17" s="23"/>
      <c r="BF17" s="18" t="s">
        <v>78</v>
      </c>
      <c r="BG17" s="23"/>
      <c r="BH17" s="65"/>
      <c r="BI17" s="69"/>
      <c r="BJ17" s="69"/>
      <c r="BK17" s="19"/>
      <c r="BL17" s="65"/>
      <c r="BM17" s="65"/>
      <c r="BN17" s="65"/>
      <c r="BO17" s="65"/>
      <c r="BP17" s="65"/>
      <c r="BQ17" s="65"/>
      <c r="BR17" s="65"/>
      <c r="BS17" s="65"/>
      <c r="BT17" s="65"/>
      <c r="BU17" s="65"/>
      <c r="BV17" s="65"/>
      <c r="BW17" s="65"/>
      <c r="BX17" s="65"/>
      <c r="BY17" s="65"/>
      <c r="BZ17" s="65"/>
      <c r="CA17" s="65"/>
    </row>
    <row r="18" spans="1:79" s="70" customFormat="1" ht="12.75">
      <c r="A18" s="10">
        <v>402</v>
      </c>
      <c r="B18" s="10" t="s">
        <v>62</v>
      </c>
      <c r="C18" s="14" t="s">
        <v>2117</v>
      </c>
      <c r="D18" s="30" t="s">
        <v>2118</v>
      </c>
      <c r="E18" s="65"/>
      <c r="F18" s="10" t="s">
        <v>66</v>
      </c>
      <c r="G18" s="65"/>
      <c r="H18" s="65"/>
      <c r="I18" s="65"/>
      <c r="J18" s="65"/>
      <c r="K18" s="10" t="s">
        <v>82</v>
      </c>
      <c r="L18" s="3" t="s">
        <v>83</v>
      </c>
      <c r="M18" s="3" t="s">
        <v>84</v>
      </c>
      <c r="N18" s="65"/>
      <c r="O18" s="4" t="s">
        <v>70</v>
      </c>
      <c r="P18" s="7" t="s">
        <v>86</v>
      </c>
      <c r="Q18" s="15"/>
      <c r="R18" s="7" t="s">
        <v>72</v>
      </c>
      <c r="S18" s="26">
        <v>30514</v>
      </c>
      <c r="T18" s="16" t="str">
        <f t="shared" ca="1" si="0"/>
        <v>38 Tahun 7 Bulan</v>
      </c>
      <c r="U18" s="65"/>
      <c r="V18" s="41">
        <v>44368</v>
      </c>
      <c r="W18" s="6"/>
      <c r="X18" s="17" t="str">
        <f t="shared" ca="1" si="1"/>
        <v>0Tahun</v>
      </c>
      <c r="Y18" s="68" t="str">
        <f t="shared" ca="1" si="2"/>
        <v>8Bulan</v>
      </c>
      <c r="Z18" s="65"/>
      <c r="AA18" s="28" t="s">
        <v>111</v>
      </c>
      <c r="AB18" s="65"/>
      <c r="AC18" s="65"/>
      <c r="AD18" s="65" t="s">
        <v>2119</v>
      </c>
      <c r="AE18" s="20"/>
      <c r="AF18" s="21" t="s">
        <v>2120</v>
      </c>
      <c r="AG18" s="7" t="s">
        <v>354</v>
      </c>
      <c r="AH18" s="65"/>
      <c r="AI18" s="65"/>
      <c r="AJ18" s="65"/>
      <c r="AK18" s="65"/>
      <c r="AL18" s="65"/>
      <c r="AM18" s="65"/>
      <c r="AN18" s="65"/>
      <c r="AO18" s="65"/>
      <c r="AP18" s="65"/>
      <c r="AQ18" s="65"/>
      <c r="AR18" s="43">
        <v>8831170310</v>
      </c>
      <c r="AS18" s="22"/>
      <c r="AT18" s="28" t="s">
        <v>2121</v>
      </c>
      <c r="AU18" s="28"/>
      <c r="AV18" s="28" t="s">
        <v>2122</v>
      </c>
      <c r="AW18" s="65"/>
      <c r="AX18" s="65"/>
      <c r="AY18" s="65"/>
      <c r="AZ18" s="65"/>
      <c r="BA18" s="65"/>
      <c r="BB18" s="28"/>
      <c r="BC18" s="28"/>
      <c r="BD18" s="71" t="s">
        <v>2123</v>
      </c>
      <c r="BE18" s="23"/>
      <c r="BF18" s="2" t="s">
        <v>78</v>
      </c>
      <c r="BG18" s="23"/>
      <c r="BH18" s="65"/>
      <c r="BI18" s="69"/>
      <c r="BJ18" s="69"/>
      <c r="BK18" s="72" t="s">
        <v>2124</v>
      </c>
      <c r="BL18" s="65"/>
      <c r="BM18" s="65"/>
      <c r="BN18" s="65"/>
      <c r="BO18" s="65"/>
      <c r="BP18" s="65"/>
      <c r="BQ18" s="65"/>
      <c r="BR18" s="65"/>
      <c r="BS18" s="65"/>
      <c r="BT18" s="65"/>
      <c r="BU18" s="65"/>
      <c r="BV18" s="65"/>
      <c r="BW18" s="65"/>
      <c r="BX18" s="65"/>
      <c r="BY18" s="65"/>
      <c r="BZ18" s="65"/>
      <c r="CA18" s="65"/>
    </row>
    <row r="19" spans="1:79" s="70" customFormat="1" ht="12.75">
      <c r="A19" s="10">
        <v>375</v>
      </c>
      <c r="B19" s="3" t="s">
        <v>62</v>
      </c>
      <c r="C19" s="31" t="s">
        <v>1703</v>
      </c>
      <c r="D19" s="24" t="s">
        <v>1704</v>
      </c>
      <c r="E19" s="65"/>
      <c r="F19" s="3" t="s">
        <v>66</v>
      </c>
      <c r="G19" s="65"/>
      <c r="H19" s="65"/>
      <c r="I19" s="65"/>
      <c r="J19" s="65"/>
      <c r="K19" s="10" t="s">
        <v>630</v>
      </c>
      <c r="L19" s="10" t="s">
        <v>1213</v>
      </c>
      <c r="M19" s="3" t="s">
        <v>1705</v>
      </c>
      <c r="N19" s="65"/>
      <c r="O19" s="4" t="s">
        <v>85</v>
      </c>
      <c r="P19" s="33" t="s">
        <v>86</v>
      </c>
      <c r="Q19" s="15"/>
      <c r="R19" s="66" t="s">
        <v>72</v>
      </c>
      <c r="S19" s="67">
        <v>36933</v>
      </c>
      <c r="T19" s="16" t="str">
        <f t="shared" ca="1" si="0"/>
        <v>21 Tahun 1 Bulan</v>
      </c>
      <c r="U19" s="65"/>
      <c r="V19" s="34">
        <v>44053</v>
      </c>
      <c r="W19" s="6"/>
      <c r="X19" s="17" t="str">
        <f t="shared" ca="1" si="1"/>
        <v>1Tahun</v>
      </c>
      <c r="Y19" s="68" t="str">
        <f t="shared" ca="1" si="2"/>
        <v>7Bulan</v>
      </c>
      <c r="Z19" s="65"/>
      <c r="AA19" s="35" t="s">
        <v>88</v>
      </c>
      <c r="AB19" s="65"/>
      <c r="AC19" s="65"/>
      <c r="AD19" s="35" t="s">
        <v>1706</v>
      </c>
      <c r="AE19" s="20"/>
      <c r="AF19" s="36" t="s">
        <v>1707</v>
      </c>
      <c r="AG19" s="3" t="s">
        <v>76</v>
      </c>
      <c r="AH19" s="65"/>
      <c r="AI19" s="65"/>
      <c r="AJ19" s="65"/>
      <c r="AK19" s="65"/>
      <c r="AL19" s="65"/>
      <c r="AM19" s="65"/>
      <c r="AN19" s="65"/>
      <c r="AO19" s="65"/>
      <c r="AP19" s="65"/>
      <c r="AQ19" s="65"/>
      <c r="AR19" s="7"/>
      <c r="AS19" s="22"/>
      <c r="AT19" s="7"/>
      <c r="AU19" s="7"/>
      <c r="AV19" s="7"/>
      <c r="AW19" s="65"/>
      <c r="AX19" s="65"/>
      <c r="AY19" s="65"/>
      <c r="AZ19" s="65"/>
      <c r="BA19" s="65"/>
      <c r="BB19" s="7"/>
      <c r="BC19" s="7"/>
      <c r="BD19" s="37" t="s">
        <v>1708</v>
      </c>
      <c r="BE19" s="23"/>
      <c r="BF19" s="35" t="s">
        <v>1709</v>
      </c>
      <c r="BG19" s="23"/>
      <c r="BH19" s="65"/>
      <c r="BI19" s="69"/>
      <c r="BJ19" s="69"/>
      <c r="BK19" s="35"/>
      <c r="BL19" s="65"/>
      <c r="BM19" s="65"/>
      <c r="BN19" s="65"/>
      <c r="BO19" s="65"/>
      <c r="BP19" s="65"/>
      <c r="BQ19" s="65"/>
      <c r="BR19" s="65"/>
      <c r="BS19" s="65"/>
      <c r="BT19" s="65"/>
      <c r="BU19" s="65"/>
      <c r="BV19" s="65"/>
      <c r="BW19" s="65"/>
      <c r="BX19" s="65"/>
      <c r="BY19" s="65"/>
      <c r="BZ19" s="65"/>
      <c r="CA19" s="65"/>
    </row>
    <row r="20" spans="1:79" s="70" customFormat="1" ht="12.75">
      <c r="A20" s="10">
        <v>376</v>
      </c>
      <c r="B20" s="4" t="s">
        <v>62</v>
      </c>
      <c r="C20" s="2" t="s">
        <v>1210</v>
      </c>
      <c r="D20" s="5" t="s">
        <v>1211</v>
      </c>
      <c r="E20" s="65"/>
      <c r="F20" s="3" t="s">
        <v>66</v>
      </c>
      <c r="G20" s="65"/>
      <c r="H20" s="65"/>
      <c r="I20" s="65"/>
      <c r="J20" s="65"/>
      <c r="K20" s="10" t="s">
        <v>1212</v>
      </c>
      <c r="L20" s="10" t="s">
        <v>1213</v>
      </c>
      <c r="M20" s="8" t="s">
        <v>1214</v>
      </c>
      <c r="N20" s="65"/>
      <c r="O20" s="7" t="s">
        <v>85</v>
      </c>
      <c r="P20" s="2" t="s">
        <v>86</v>
      </c>
      <c r="Q20" s="15"/>
      <c r="R20" s="66" t="s">
        <v>125</v>
      </c>
      <c r="S20" s="67">
        <v>36509</v>
      </c>
      <c r="T20" s="16" t="str">
        <f t="shared" ca="1" si="0"/>
        <v>22 Tahun 2 Bulan</v>
      </c>
      <c r="U20" s="65"/>
      <c r="V20" s="6">
        <v>43272</v>
      </c>
      <c r="W20" s="6"/>
      <c r="X20" s="17" t="str">
        <f t="shared" ca="1" si="1"/>
        <v>3Tahun</v>
      </c>
      <c r="Y20" s="68" t="str">
        <f t="shared" ca="1" si="2"/>
        <v>8Bulan</v>
      </c>
      <c r="Z20" s="65"/>
      <c r="AA20" s="18" t="s">
        <v>1</v>
      </c>
      <c r="AB20" s="65"/>
      <c r="AC20" s="65"/>
      <c r="AD20" s="19" t="s">
        <v>1215</v>
      </c>
      <c r="AE20" s="20"/>
      <c r="AF20" s="21" t="s">
        <v>1216</v>
      </c>
      <c r="AG20" s="4" t="s">
        <v>76</v>
      </c>
      <c r="AH20" s="65"/>
      <c r="AI20" s="65"/>
      <c r="AJ20" s="65"/>
      <c r="AK20" s="65"/>
      <c r="AL20" s="65"/>
      <c r="AM20" s="65"/>
      <c r="AN20" s="65"/>
      <c r="AO20" s="65"/>
      <c r="AP20" s="65"/>
      <c r="AQ20" s="65"/>
      <c r="AR20" s="4" t="s">
        <v>1217</v>
      </c>
      <c r="AS20" s="22"/>
      <c r="AT20" s="7"/>
      <c r="AU20" s="7"/>
      <c r="AV20" s="7"/>
      <c r="AW20" s="65"/>
      <c r="AX20" s="65"/>
      <c r="AY20" s="65"/>
      <c r="AZ20" s="65"/>
      <c r="BA20" s="65"/>
      <c r="BB20" s="7"/>
      <c r="BC20" s="7"/>
      <c r="BD20" s="18" t="s">
        <v>1218</v>
      </c>
      <c r="BE20" s="23"/>
      <c r="BF20" s="18" t="s">
        <v>78</v>
      </c>
      <c r="BG20" s="23"/>
      <c r="BH20" s="65"/>
      <c r="BI20" s="69"/>
      <c r="BJ20" s="69"/>
      <c r="BK20" s="19"/>
      <c r="BL20" s="65"/>
      <c r="BM20" s="65"/>
      <c r="BN20" s="65"/>
      <c r="BO20" s="65"/>
      <c r="BP20" s="65"/>
      <c r="BQ20" s="65"/>
      <c r="BR20" s="65"/>
      <c r="BS20" s="65"/>
      <c r="BT20" s="65"/>
      <c r="BU20" s="65"/>
      <c r="BV20" s="65"/>
      <c r="BW20" s="65"/>
      <c r="BX20" s="65"/>
      <c r="BY20" s="65"/>
      <c r="BZ20" s="65"/>
      <c r="CA20" s="65"/>
    </row>
    <row r="21" spans="1:79" s="70" customFormat="1" ht="12.75">
      <c r="A21" s="10">
        <v>388</v>
      </c>
      <c r="B21" s="4" t="s">
        <v>62</v>
      </c>
      <c r="C21" s="2" t="s">
        <v>427</v>
      </c>
      <c r="D21" s="5" t="s">
        <v>428</v>
      </c>
      <c r="E21" s="65"/>
      <c r="F21" s="3" t="s">
        <v>66</v>
      </c>
      <c r="G21" s="65"/>
      <c r="H21" s="65"/>
      <c r="I21" s="65"/>
      <c r="J21" s="65"/>
      <c r="K21" s="10" t="s">
        <v>429</v>
      </c>
      <c r="L21" s="7" t="s">
        <v>344</v>
      </c>
      <c r="M21" s="8" t="s">
        <v>430</v>
      </c>
      <c r="N21" s="65"/>
      <c r="O21" s="7" t="s">
        <v>85</v>
      </c>
      <c r="P21" s="2" t="s">
        <v>86</v>
      </c>
      <c r="Q21" s="15"/>
      <c r="R21" s="66" t="s">
        <v>431</v>
      </c>
      <c r="S21" s="67">
        <v>23272</v>
      </c>
      <c r="T21" s="16" t="str">
        <f t="shared" ca="1" si="0"/>
        <v>58 Tahun 5 Bulan</v>
      </c>
      <c r="U21" s="65"/>
      <c r="V21" s="6">
        <v>43374</v>
      </c>
      <c r="W21" s="6"/>
      <c r="X21" s="17" t="str">
        <f t="shared" ca="1" si="1"/>
        <v>3Tahun</v>
      </c>
      <c r="Y21" s="68" t="str">
        <f t="shared" ca="1" si="2"/>
        <v>5Bulan</v>
      </c>
      <c r="Z21" s="65"/>
      <c r="AA21" s="18" t="s">
        <v>111</v>
      </c>
      <c r="AB21" s="65"/>
      <c r="AC21" s="65"/>
      <c r="AD21" s="19" t="s">
        <v>432</v>
      </c>
      <c r="AE21" s="20"/>
      <c r="AF21" s="21" t="s">
        <v>433</v>
      </c>
      <c r="AG21" s="4" t="s">
        <v>354</v>
      </c>
      <c r="AH21" s="65"/>
      <c r="AI21" s="65"/>
      <c r="AJ21" s="65"/>
      <c r="AK21" s="65"/>
      <c r="AL21" s="65"/>
      <c r="AM21" s="65"/>
      <c r="AN21" s="65"/>
      <c r="AO21" s="65"/>
      <c r="AP21" s="65"/>
      <c r="AQ21" s="65"/>
      <c r="AR21" s="4" t="s">
        <v>434</v>
      </c>
      <c r="AS21" s="22"/>
      <c r="AT21" s="7"/>
      <c r="AU21" s="7"/>
      <c r="AV21" s="7"/>
      <c r="AW21" s="65"/>
      <c r="AX21" s="65"/>
      <c r="AY21" s="65"/>
      <c r="AZ21" s="65"/>
      <c r="BA21" s="65"/>
      <c r="BB21" s="7"/>
      <c r="BC21" s="7"/>
      <c r="BD21" s="18" t="s">
        <v>435</v>
      </c>
      <c r="BE21" s="23"/>
      <c r="BF21" s="18" t="s">
        <v>436</v>
      </c>
      <c r="BG21" s="23"/>
      <c r="BH21" s="65"/>
      <c r="BI21" s="69"/>
      <c r="BJ21" s="69"/>
      <c r="BK21" s="19"/>
      <c r="BL21" s="65"/>
      <c r="BM21" s="65"/>
      <c r="BN21" s="65"/>
      <c r="BO21" s="65"/>
      <c r="BP21" s="65"/>
      <c r="BQ21" s="65"/>
      <c r="BR21" s="65"/>
      <c r="BS21" s="65"/>
      <c r="BT21" s="65"/>
      <c r="BU21" s="65"/>
      <c r="BV21" s="65"/>
      <c r="BW21" s="65"/>
      <c r="BX21" s="65"/>
      <c r="BY21" s="65"/>
      <c r="BZ21" s="65"/>
      <c r="CA21" s="65"/>
    </row>
    <row r="22" spans="1:79" s="70" customFormat="1" ht="12.75">
      <c r="A22" s="10">
        <v>404</v>
      </c>
      <c r="B22" s="4" t="s">
        <v>62</v>
      </c>
      <c r="C22" s="14" t="s">
        <v>341</v>
      </c>
      <c r="D22" s="5" t="s">
        <v>342</v>
      </c>
      <c r="E22" s="65" t="s">
        <v>342</v>
      </c>
      <c r="F22" s="3" t="s">
        <v>66</v>
      </c>
      <c r="G22" s="65"/>
      <c r="H22" s="65"/>
      <c r="I22" s="65"/>
      <c r="J22" s="65"/>
      <c r="K22" s="10" t="s">
        <v>343</v>
      </c>
      <c r="L22" s="3" t="s">
        <v>344</v>
      </c>
      <c r="M22" s="6" t="s">
        <v>345</v>
      </c>
      <c r="N22" s="65"/>
      <c r="O22" s="7" t="s">
        <v>85</v>
      </c>
      <c r="P22" s="7" t="s">
        <v>86</v>
      </c>
      <c r="Q22" s="15"/>
      <c r="R22" s="66" t="s">
        <v>87</v>
      </c>
      <c r="S22" s="67">
        <v>35766</v>
      </c>
      <c r="T22" s="16" t="str">
        <f t="shared" ca="1" si="0"/>
        <v>24 Tahun 3 Bulan</v>
      </c>
      <c r="U22" s="65"/>
      <c r="V22" s="6">
        <v>44182</v>
      </c>
      <c r="W22" s="6"/>
      <c r="X22" s="17" t="str">
        <f t="shared" ca="1" si="1"/>
        <v>1Tahun</v>
      </c>
      <c r="Y22" s="68" t="str">
        <f t="shared" ca="1" si="2"/>
        <v>2Bulan</v>
      </c>
      <c r="Z22" s="65"/>
      <c r="AA22" s="24" t="s">
        <v>111</v>
      </c>
      <c r="AB22" s="65"/>
      <c r="AC22" s="65"/>
      <c r="AD22" s="5" t="s">
        <v>346</v>
      </c>
      <c r="AE22" s="20"/>
      <c r="AF22" s="21" t="s">
        <v>347</v>
      </c>
      <c r="AG22" s="3"/>
      <c r="AH22" s="65"/>
      <c r="AI22" s="65"/>
      <c r="AJ22" s="65"/>
      <c r="AK22" s="65"/>
      <c r="AL22" s="65"/>
      <c r="AM22" s="65"/>
      <c r="AN22" s="65"/>
      <c r="AO22" s="65"/>
      <c r="AP22" s="65"/>
      <c r="AQ22" s="65"/>
      <c r="AR22" s="3"/>
      <c r="AS22" s="22"/>
      <c r="AT22" s="7"/>
      <c r="AU22" s="7"/>
      <c r="AV22" s="7"/>
      <c r="AW22" s="65"/>
      <c r="AX22" s="65"/>
      <c r="AY22" s="65"/>
      <c r="AZ22" s="65"/>
      <c r="BA22" s="65"/>
      <c r="BB22" s="7"/>
      <c r="BC22" s="7"/>
      <c r="BD22" s="18" t="s">
        <v>348</v>
      </c>
      <c r="BE22" s="23"/>
      <c r="BF22" s="18" t="s">
        <v>78</v>
      </c>
      <c r="BG22" s="23"/>
      <c r="BH22" s="65"/>
      <c r="BI22" s="69"/>
      <c r="BJ22" s="69"/>
      <c r="BK22" s="19"/>
      <c r="BL22" s="65"/>
      <c r="BM22" s="65"/>
      <c r="BN22" s="65"/>
      <c r="BO22" s="65"/>
      <c r="BP22" s="65"/>
      <c r="BQ22" s="65"/>
      <c r="BR22" s="65"/>
      <c r="BS22" s="65"/>
      <c r="BT22" s="65"/>
      <c r="BU22" s="65"/>
      <c r="BV22" s="65"/>
      <c r="BW22" s="65"/>
      <c r="BX22" s="65"/>
      <c r="BY22" s="65"/>
      <c r="BZ22" s="65"/>
      <c r="CA22" s="65"/>
    </row>
    <row r="23" spans="1:79" s="70" customFormat="1" ht="12.75">
      <c r="A23" s="10">
        <v>405</v>
      </c>
      <c r="B23" s="4" t="s">
        <v>62</v>
      </c>
      <c r="C23" s="2" t="s">
        <v>1389</v>
      </c>
      <c r="D23" s="5" t="s">
        <v>1390</v>
      </c>
      <c r="E23" s="65"/>
      <c r="F23" s="3" t="s">
        <v>66</v>
      </c>
      <c r="G23" s="65"/>
      <c r="H23" s="65"/>
      <c r="I23" s="65"/>
      <c r="J23" s="65"/>
      <c r="K23" s="10" t="s">
        <v>343</v>
      </c>
      <c r="L23" s="10" t="s">
        <v>344</v>
      </c>
      <c r="M23" s="8" t="s">
        <v>345</v>
      </c>
      <c r="N23" s="65"/>
      <c r="O23" s="7" t="s">
        <v>85</v>
      </c>
      <c r="P23" s="2" t="s">
        <v>280</v>
      </c>
      <c r="Q23" s="15"/>
      <c r="R23" s="66" t="s">
        <v>72</v>
      </c>
      <c r="S23" s="67">
        <v>35140</v>
      </c>
      <c r="T23" s="16" t="str">
        <f t="shared" ca="1" si="0"/>
        <v>25 Tahun 11 Bulan</v>
      </c>
      <c r="U23" s="65"/>
      <c r="V23" s="6">
        <v>43682</v>
      </c>
      <c r="W23" s="6"/>
      <c r="X23" s="17" t="str">
        <f t="shared" ca="1" si="1"/>
        <v>2Tahun</v>
      </c>
      <c r="Y23" s="68" t="str">
        <f t="shared" ca="1" si="2"/>
        <v>7Bulan</v>
      </c>
      <c r="Z23" s="65"/>
      <c r="AA23" s="18" t="s">
        <v>1391</v>
      </c>
      <c r="AB23" s="65"/>
      <c r="AC23" s="65"/>
      <c r="AD23" s="19" t="s">
        <v>1392</v>
      </c>
      <c r="AE23" s="20"/>
      <c r="AF23" s="21" t="s">
        <v>1393</v>
      </c>
      <c r="AG23" s="4" t="s">
        <v>354</v>
      </c>
      <c r="AH23" s="65"/>
      <c r="AI23" s="65"/>
      <c r="AJ23" s="65"/>
      <c r="AK23" s="65"/>
      <c r="AL23" s="65"/>
      <c r="AM23" s="65"/>
      <c r="AN23" s="65"/>
      <c r="AO23" s="65"/>
      <c r="AP23" s="65"/>
      <c r="AQ23" s="65"/>
      <c r="AR23" s="4" t="s">
        <v>1394</v>
      </c>
      <c r="AS23" s="22"/>
      <c r="AT23" s="7"/>
      <c r="AU23" s="7"/>
      <c r="AV23" s="7"/>
      <c r="AW23" s="65"/>
      <c r="AX23" s="65"/>
      <c r="AY23" s="65"/>
      <c r="AZ23" s="65"/>
      <c r="BA23" s="65"/>
      <c r="BB23" s="7"/>
      <c r="BC23" s="7"/>
      <c r="BD23" s="18" t="s">
        <v>1395</v>
      </c>
      <c r="BE23" s="23"/>
      <c r="BF23" s="18" t="s">
        <v>78</v>
      </c>
      <c r="BG23" s="23"/>
      <c r="BH23" s="65"/>
      <c r="BI23" s="69"/>
      <c r="BJ23" s="69"/>
      <c r="BK23" s="19"/>
      <c r="BL23" s="65"/>
      <c r="BM23" s="65"/>
      <c r="BN23" s="65"/>
      <c r="BO23" s="65"/>
      <c r="BP23" s="65"/>
      <c r="BQ23" s="65"/>
      <c r="BR23" s="65"/>
      <c r="BS23" s="65"/>
      <c r="BT23" s="65"/>
      <c r="BU23" s="65"/>
      <c r="BV23" s="65"/>
      <c r="BW23" s="65"/>
      <c r="BX23" s="65"/>
      <c r="BY23" s="65"/>
      <c r="BZ23" s="65"/>
      <c r="CA23" s="65"/>
    </row>
    <row r="24" spans="1:79" s="70" customFormat="1" ht="12.75">
      <c r="A24" s="10">
        <v>389</v>
      </c>
      <c r="B24" s="4" t="s">
        <v>62</v>
      </c>
      <c r="C24" s="2" t="s">
        <v>674</v>
      </c>
      <c r="D24" s="5" t="s">
        <v>675</v>
      </c>
      <c r="E24" s="65"/>
      <c r="F24" s="3" t="s">
        <v>66</v>
      </c>
      <c r="G24" s="65"/>
      <c r="H24" s="65"/>
      <c r="I24" s="65"/>
      <c r="J24" s="65"/>
      <c r="K24" s="10" t="s">
        <v>676</v>
      </c>
      <c r="L24" s="10" t="s">
        <v>68</v>
      </c>
      <c r="M24" s="6" t="s">
        <v>677</v>
      </c>
      <c r="N24" s="65" t="s">
        <v>678</v>
      </c>
      <c r="O24" s="7" t="s">
        <v>70</v>
      </c>
      <c r="P24" s="2" t="s">
        <v>71</v>
      </c>
      <c r="Q24" s="15"/>
      <c r="R24" s="66" t="s">
        <v>87</v>
      </c>
      <c r="S24" s="67">
        <v>31577</v>
      </c>
      <c r="T24" s="16" t="str">
        <f t="shared" ca="1" si="0"/>
        <v>35 Tahun 8 Bulan</v>
      </c>
      <c r="U24" s="65"/>
      <c r="V24" s="6">
        <v>43556</v>
      </c>
      <c r="W24" s="6"/>
      <c r="X24" s="17" t="str">
        <f t="shared" ca="1" si="1"/>
        <v>2Tahun</v>
      </c>
      <c r="Y24" s="68" t="str">
        <f t="shared" ca="1" si="2"/>
        <v>11Bulan</v>
      </c>
      <c r="Z24" s="65"/>
      <c r="AA24" s="18" t="s">
        <v>467</v>
      </c>
      <c r="AB24" s="65"/>
      <c r="AC24" s="65"/>
      <c r="AD24" s="19" t="s">
        <v>679</v>
      </c>
      <c r="AE24" s="20"/>
      <c r="AF24" s="45" t="s">
        <v>680</v>
      </c>
      <c r="AG24" s="4" t="s">
        <v>451</v>
      </c>
      <c r="AH24" s="65"/>
      <c r="AI24" s="65"/>
      <c r="AJ24" s="65"/>
      <c r="AK24" s="65"/>
      <c r="AL24" s="65"/>
      <c r="AM24" s="65"/>
      <c r="AN24" s="65"/>
      <c r="AO24" s="65"/>
      <c r="AP24" s="65"/>
      <c r="AQ24" s="65"/>
      <c r="AR24" s="46" t="s">
        <v>681</v>
      </c>
      <c r="AS24" s="22"/>
      <c r="AT24" s="7"/>
      <c r="AU24" s="7"/>
      <c r="AV24" s="7"/>
      <c r="AW24" s="65"/>
      <c r="AX24" s="65"/>
      <c r="AY24" s="65"/>
      <c r="AZ24" s="65"/>
      <c r="BA24" s="65"/>
      <c r="BB24" s="7"/>
      <c r="BC24" s="7"/>
      <c r="BD24" s="47" t="s">
        <v>682</v>
      </c>
      <c r="BE24" s="23"/>
      <c r="BF24" s="47" t="s">
        <v>683</v>
      </c>
      <c r="BG24" s="23"/>
      <c r="BH24" s="65"/>
      <c r="BI24" s="69"/>
      <c r="BJ24" s="69"/>
      <c r="BK24" s="19"/>
      <c r="BL24" s="65"/>
      <c r="BM24" s="65"/>
      <c r="BN24" s="65"/>
      <c r="BO24" s="65"/>
      <c r="BP24" s="65"/>
      <c r="BQ24" s="65"/>
      <c r="BR24" s="65"/>
      <c r="BS24" s="65"/>
      <c r="BT24" s="65"/>
      <c r="BU24" s="65"/>
      <c r="BV24" s="65"/>
      <c r="BW24" s="65"/>
      <c r="BX24" s="65"/>
      <c r="BY24" s="65"/>
      <c r="BZ24" s="65"/>
      <c r="CA24" s="65"/>
    </row>
    <row r="25" spans="1:79" s="70" customFormat="1" ht="12.75">
      <c r="A25" s="10">
        <v>415</v>
      </c>
      <c r="B25" s="3" t="s">
        <v>62</v>
      </c>
      <c r="C25" s="14" t="s">
        <v>1421</v>
      </c>
      <c r="D25" s="24" t="s">
        <v>1422</v>
      </c>
      <c r="E25" s="65"/>
      <c r="F25" s="3" t="s">
        <v>66</v>
      </c>
      <c r="G25" s="65"/>
      <c r="H25" s="65"/>
      <c r="I25" s="65"/>
      <c r="J25" s="65"/>
      <c r="K25" s="10" t="s">
        <v>107</v>
      </c>
      <c r="L25" s="10" t="s">
        <v>68</v>
      </c>
      <c r="M25" s="3" t="s">
        <v>109</v>
      </c>
      <c r="N25" s="65"/>
      <c r="O25" s="4" t="s">
        <v>70</v>
      </c>
      <c r="P25" s="33" t="s">
        <v>86</v>
      </c>
      <c r="Q25" s="15"/>
      <c r="R25" s="66" t="s">
        <v>72</v>
      </c>
      <c r="S25" s="67">
        <v>33058</v>
      </c>
      <c r="T25" s="16" t="str">
        <f t="shared" ca="1" si="0"/>
        <v>31 Tahun 8 Bulan</v>
      </c>
      <c r="U25" s="65"/>
      <c r="V25" s="34">
        <v>44105</v>
      </c>
      <c r="W25" s="6"/>
      <c r="X25" s="17" t="str">
        <f t="shared" ca="1" si="1"/>
        <v>1Tahun</v>
      </c>
      <c r="Y25" s="68" t="str">
        <f t="shared" ca="1" si="2"/>
        <v>5Bulan</v>
      </c>
      <c r="Z25" s="65"/>
      <c r="AA25" s="18" t="s">
        <v>111</v>
      </c>
      <c r="AB25" s="65"/>
      <c r="AC25" s="65"/>
      <c r="AD25" s="35" t="s">
        <v>1423</v>
      </c>
      <c r="AE25" s="20"/>
      <c r="AF25" s="21" t="s">
        <v>1424</v>
      </c>
      <c r="AG25" s="3" t="s">
        <v>76</v>
      </c>
      <c r="AH25" s="65"/>
      <c r="AI25" s="65"/>
      <c r="AJ25" s="65"/>
      <c r="AK25" s="65"/>
      <c r="AL25" s="65"/>
      <c r="AM25" s="65"/>
      <c r="AN25" s="65"/>
      <c r="AO25" s="65"/>
      <c r="AP25" s="65"/>
      <c r="AQ25" s="65"/>
      <c r="AR25" s="2" t="s">
        <v>1425</v>
      </c>
      <c r="AS25" s="22"/>
      <c r="AT25" s="7"/>
      <c r="AU25" s="7"/>
      <c r="AV25" s="7"/>
      <c r="AW25" s="65"/>
      <c r="AX25" s="65"/>
      <c r="AY25" s="65"/>
      <c r="AZ25" s="65"/>
      <c r="BA25" s="65"/>
      <c r="BB25" s="7"/>
      <c r="BC25" s="7"/>
      <c r="BD25" s="37" t="s">
        <v>1426</v>
      </c>
      <c r="BE25" s="23"/>
      <c r="BF25" s="18" t="s">
        <v>1427</v>
      </c>
      <c r="BG25" s="23"/>
      <c r="BH25" s="65"/>
      <c r="BI25" s="69"/>
      <c r="BJ25" s="69"/>
      <c r="BK25" s="35"/>
      <c r="BL25" s="65"/>
      <c r="BM25" s="65"/>
      <c r="BN25" s="65"/>
      <c r="BO25" s="65"/>
      <c r="BP25" s="65"/>
      <c r="BQ25" s="65"/>
      <c r="BR25" s="65"/>
      <c r="BS25" s="65"/>
      <c r="BT25" s="65"/>
      <c r="BU25" s="65"/>
      <c r="BV25" s="65"/>
      <c r="BW25" s="65"/>
      <c r="BX25" s="65"/>
      <c r="BY25" s="65"/>
      <c r="BZ25" s="65"/>
      <c r="CA25" s="65"/>
    </row>
    <row r="26" spans="1:79" s="70" customFormat="1" ht="12.75">
      <c r="A26" s="10">
        <v>416</v>
      </c>
      <c r="B26" s="4" t="s">
        <v>62</v>
      </c>
      <c r="C26" s="2" t="s">
        <v>1675</v>
      </c>
      <c r="D26" s="5" t="s">
        <v>1676</v>
      </c>
      <c r="E26" s="65"/>
      <c r="F26" s="3" t="s">
        <v>66</v>
      </c>
      <c r="G26" s="65"/>
      <c r="H26" s="65"/>
      <c r="I26" s="65"/>
      <c r="J26" s="65"/>
      <c r="K26" s="10" t="s">
        <v>107</v>
      </c>
      <c r="L26" s="10" t="s">
        <v>68</v>
      </c>
      <c r="M26" s="6" t="s">
        <v>109</v>
      </c>
      <c r="N26" s="65"/>
      <c r="O26" s="4" t="s">
        <v>85</v>
      </c>
      <c r="P26" s="2" t="s">
        <v>86</v>
      </c>
      <c r="Q26" s="15"/>
      <c r="R26" s="66" t="s">
        <v>72</v>
      </c>
      <c r="S26" s="67">
        <v>33437</v>
      </c>
      <c r="T26" s="16" t="str">
        <f t="shared" ca="1" si="0"/>
        <v>30 Tahun 7 Bulan</v>
      </c>
      <c r="U26" s="65"/>
      <c r="V26" s="6">
        <v>43563</v>
      </c>
      <c r="W26" s="6"/>
      <c r="X26" s="17" t="str">
        <f t="shared" ca="1" si="1"/>
        <v>2Tahun</v>
      </c>
      <c r="Y26" s="68" t="str">
        <f t="shared" ca="1" si="2"/>
        <v>11Bulan</v>
      </c>
      <c r="Z26" s="65"/>
      <c r="AA26" s="18" t="s">
        <v>111</v>
      </c>
      <c r="AB26" s="65"/>
      <c r="AC26" s="65"/>
      <c r="AD26" s="19" t="s">
        <v>1677</v>
      </c>
      <c r="AE26" s="20"/>
      <c r="AF26" s="21" t="s">
        <v>1678</v>
      </c>
      <c r="AG26" s="4" t="s">
        <v>76</v>
      </c>
      <c r="AH26" s="65"/>
      <c r="AI26" s="65"/>
      <c r="AJ26" s="65"/>
      <c r="AK26" s="65"/>
      <c r="AL26" s="65"/>
      <c r="AM26" s="65"/>
      <c r="AN26" s="65"/>
      <c r="AO26" s="65"/>
      <c r="AP26" s="65"/>
      <c r="AQ26" s="65"/>
      <c r="AR26" s="4" t="s">
        <v>1679</v>
      </c>
      <c r="AS26" s="22"/>
      <c r="AT26" s="7" t="s">
        <v>1680</v>
      </c>
      <c r="AU26" s="7"/>
      <c r="AV26" s="7" t="s">
        <v>1681</v>
      </c>
      <c r="AW26" s="65"/>
      <c r="AX26" s="65"/>
      <c r="AY26" s="65"/>
      <c r="AZ26" s="65"/>
      <c r="BA26" s="65"/>
      <c r="BB26" s="7"/>
      <c r="BC26" s="7"/>
      <c r="BD26" s="18" t="s">
        <v>1682</v>
      </c>
      <c r="BE26" s="23"/>
      <c r="BF26" s="18" t="s">
        <v>1683</v>
      </c>
      <c r="BG26" s="23"/>
      <c r="BH26" s="65"/>
      <c r="BI26" s="69"/>
      <c r="BJ26" s="69"/>
      <c r="BK26" s="9" t="s">
        <v>1684</v>
      </c>
      <c r="BL26" s="65"/>
      <c r="BM26" s="65"/>
      <c r="BN26" s="65"/>
      <c r="BO26" s="65"/>
      <c r="BP26" s="65"/>
      <c r="BQ26" s="65"/>
      <c r="BR26" s="65"/>
      <c r="BS26" s="65"/>
      <c r="BT26" s="65"/>
      <c r="BU26" s="65"/>
      <c r="BV26" s="65"/>
      <c r="BW26" s="65"/>
      <c r="BX26" s="65"/>
      <c r="BY26" s="65"/>
      <c r="BZ26" s="65"/>
      <c r="CA26" s="65"/>
    </row>
    <row r="27" spans="1:79" s="70" customFormat="1" ht="12.75">
      <c r="A27" s="10">
        <v>414</v>
      </c>
      <c r="B27" s="3" t="s">
        <v>62</v>
      </c>
      <c r="C27" s="31" t="s">
        <v>104</v>
      </c>
      <c r="D27" s="24" t="s">
        <v>105</v>
      </c>
      <c r="E27" s="65" t="s">
        <v>106</v>
      </c>
      <c r="F27" s="3" t="s">
        <v>66</v>
      </c>
      <c r="G27" s="65"/>
      <c r="H27" s="65"/>
      <c r="I27" s="65"/>
      <c r="J27" s="65"/>
      <c r="K27" s="10" t="s">
        <v>107</v>
      </c>
      <c r="L27" s="3" t="s">
        <v>68</v>
      </c>
      <c r="M27" s="3" t="s">
        <v>109</v>
      </c>
      <c r="N27" s="65"/>
      <c r="O27" s="7" t="s">
        <v>70</v>
      </c>
      <c r="P27" s="33" t="s">
        <v>110</v>
      </c>
      <c r="Q27" s="15" t="s">
        <v>110</v>
      </c>
      <c r="R27" s="66" t="s">
        <v>72</v>
      </c>
      <c r="S27" s="67">
        <v>31280</v>
      </c>
      <c r="T27" s="16" t="str">
        <f t="shared" ca="1" si="0"/>
        <v>36 Tahun 6 Bulan</v>
      </c>
      <c r="U27" s="65"/>
      <c r="V27" s="34">
        <v>43892</v>
      </c>
      <c r="W27" s="6"/>
      <c r="X27" s="17" t="str">
        <f t="shared" ca="1" si="1"/>
        <v>2Tahun</v>
      </c>
      <c r="Y27" s="68" t="str">
        <f t="shared" ca="1" si="2"/>
        <v>0Bulan</v>
      </c>
      <c r="Z27" s="65"/>
      <c r="AA27" s="35" t="s">
        <v>111</v>
      </c>
      <c r="AB27" s="65"/>
      <c r="AC27" s="65"/>
      <c r="AD27" s="35" t="s">
        <v>112</v>
      </c>
      <c r="AE27" s="20" t="s">
        <v>202</v>
      </c>
      <c r="AF27" s="36" t="s">
        <v>113</v>
      </c>
      <c r="AG27" s="3" t="s">
        <v>114</v>
      </c>
      <c r="AH27" s="65"/>
      <c r="AI27" s="65"/>
      <c r="AJ27" s="65"/>
      <c r="AK27" s="65"/>
      <c r="AL27" s="65"/>
      <c r="AM27" s="65"/>
      <c r="AN27" s="65"/>
      <c r="AO27" s="65"/>
      <c r="AP27" s="65"/>
      <c r="AQ27" s="65"/>
      <c r="AR27" s="2" t="s">
        <v>115</v>
      </c>
      <c r="AS27" s="22" t="s">
        <v>2569</v>
      </c>
      <c r="AT27" s="7"/>
      <c r="AU27" s="7"/>
      <c r="AV27" s="7"/>
      <c r="AW27" s="65"/>
      <c r="AX27" s="65"/>
      <c r="AY27" s="65"/>
      <c r="AZ27" s="65"/>
      <c r="BA27" s="65"/>
      <c r="BB27" s="2" t="s">
        <v>116</v>
      </c>
      <c r="BC27" s="7"/>
      <c r="BD27" s="37" t="s">
        <v>117</v>
      </c>
      <c r="BE27" s="23"/>
      <c r="BF27" s="18" t="s">
        <v>78</v>
      </c>
      <c r="BG27" s="23"/>
      <c r="BH27" s="65"/>
      <c r="BI27" s="69"/>
      <c r="BJ27" s="69"/>
      <c r="BK27" s="35"/>
      <c r="BL27" s="65"/>
      <c r="BM27" s="65"/>
      <c r="BN27" s="65"/>
      <c r="BO27" s="65"/>
      <c r="BP27" s="65"/>
      <c r="BQ27" s="65"/>
      <c r="BR27" s="65"/>
      <c r="BS27" s="65"/>
      <c r="BT27" s="65"/>
      <c r="BU27" s="65"/>
      <c r="BV27" s="65"/>
      <c r="BW27" s="65"/>
      <c r="BX27" s="65"/>
      <c r="BY27" s="65"/>
      <c r="BZ27" s="65"/>
      <c r="CA27" s="65"/>
    </row>
    <row r="28" spans="1:79" s="70" customFormat="1" ht="12.75">
      <c r="A28" s="10">
        <v>392</v>
      </c>
      <c r="B28" s="4" t="s">
        <v>62</v>
      </c>
      <c r="C28" s="31" t="s">
        <v>322</v>
      </c>
      <c r="D28" s="5" t="s">
        <v>323</v>
      </c>
      <c r="E28" s="65" t="s">
        <v>324</v>
      </c>
      <c r="F28" s="3" t="s">
        <v>66</v>
      </c>
      <c r="G28" s="65"/>
      <c r="H28" s="65"/>
      <c r="I28" s="65"/>
      <c r="J28" s="65"/>
      <c r="K28" s="10" t="s">
        <v>325</v>
      </c>
      <c r="L28" s="4" t="s">
        <v>68</v>
      </c>
      <c r="M28" s="8" t="s">
        <v>325</v>
      </c>
      <c r="N28" s="65"/>
      <c r="O28" s="7" t="s">
        <v>70</v>
      </c>
      <c r="P28" s="2" t="s">
        <v>71</v>
      </c>
      <c r="Q28" s="15"/>
      <c r="R28" s="66" t="s">
        <v>326</v>
      </c>
      <c r="S28" s="67">
        <v>30347</v>
      </c>
      <c r="T28" s="16" t="str">
        <f t="shared" ca="1" si="0"/>
        <v>39 Tahun 1 Bulan</v>
      </c>
      <c r="U28" s="65"/>
      <c r="V28" s="6">
        <v>43984</v>
      </c>
      <c r="W28" s="6"/>
      <c r="X28" s="17" t="str">
        <f t="shared" ca="1" si="1"/>
        <v>1Tahun</v>
      </c>
      <c r="Y28" s="68" t="str">
        <f t="shared" ca="1" si="2"/>
        <v>9Bulan</v>
      </c>
      <c r="Z28" s="65"/>
      <c r="AA28" s="18" t="s">
        <v>88</v>
      </c>
      <c r="AB28" s="65"/>
      <c r="AC28" s="65"/>
      <c r="AD28" s="19" t="s">
        <v>327</v>
      </c>
      <c r="AE28" s="20"/>
      <c r="AF28" s="21" t="s">
        <v>328</v>
      </c>
      <c r="AG28" s="4" t="s">
        <v>76</v>
      </c>
      <c r="AH28" s="65"/>
      <c r="AI28" s="65"/>
      <c r="AJ28" s="65"/>
      <c r="AK28" s="65"/>
      <c r="AL28" s="65"/>
      <c r="AM28" s="65"/>
      <c r="AN28" s="65"/>
      <c r="AO28" s="65"/>
      <c r="AP28" s="65"/>
      <c r="AQ28" s="65"/>
      <c r="AR28" s="4" t="s">
        <v>329</v>
      </c>
      <c r="AS28" s="22"/>
      <c r="AT28" s="7"/>
      <c r="AU28" s="7"/>
      <c r="AV28" s="7"/>
      <c r="AW28" s="65"/>
      <c r="AX28" s="65"/>
      <c r="AY28" s="65"/>
      <c r="AZ28" s="65"/>
      <c r="BA28" s="65"/>
      <c r="BB28" s="7"/>
      <c r="BC28" s="7"/>
      <c r="BD28" s="18" t="s">
        <v>330</v>
      </c>
      <c r="BE28" s="23"/>
      <c r="BF28" s="18" t="s">
        <v>331</v>
      </c>
      <c r="BG28" s="23"/>
      <c r="BH28" s="65"/>
      <c r="BI28" s="69"/>
      <c r="BJ28" s="69"/>
      <c r="BK28" s="19"/>
      <c r="BL28" s="65"/>
      <c r="BM28" s="65"/>
      <c r="BN28" s="65"/>
      <c r="BO28" s="65"/>
      <c r="BP28" s="65"/>
      <c r="BQ28" s="65"/>
      <c r="BR28" s="65"/>
      <c r="BS28" s="65"/>
      <c r="BT28" s="65"/>
      <c r="BU28" s="65"/>
      <c r="BV28" s="65"/>
      <c r="BW28" s="65"/>
      <c r="BX28" s="65"/>
      <c r="BY28" s="65"/>
      <c r="BZ28" s="65"/>
      <c r="CA28" s="65"/>
    </row>
    <row r="29" spans="1:79" s="70" customFormat="1" ht="12.75">
      <c r="A29" s="10">
        <v>420</v>
      </c>
      <c r="B29" s="3" t="s">
        <v>62</v>
      </c>
      <c r="C29" s="14" t="s">
        <v>213</v>
      </c>
      <c r="D29" s="24" t="s">
        <v>214</v>
      </c>
      <c r="E29" s="65" t="s">
        <v>215</v>
      </c>
      <c r="F29" s="3" t="s">
        <v>66</v>
      </c>
      <c r="G29" s="65"/>
      <c r="H29" s="65"/>
      <c r="I29" s="65"/>
      <c r="J29" s="65"/>
      <c r="K29" s="10" t="s">
        <v>67</v>
      </c>
      <c r="L29" s="4" t="s">
        <v>68</v>
      </c>
      <c r="M29" s="3" t="s">
        <v>67</v>
      </c>
      <c r="N29" s="65"/>
      <c r="O29" s="7" t="s">
        <v>70</v>
      </c>
      <c r="P29" s="42"/>
      <c r="Q29" s="15" t="s">
        <v>2604</v>
      </c>
      <c r="R29" s="66" t="s">
        <v>202</v>
      </c>
      <c r="S29" s="67"/>
      <c r="T29" s="16" t="str">
        <f t="shared" ca="1" si="0"/>
        <v>122 Tahun 2 Bulan</v>
      </c>
      <c r="U29" s="65"/>
      <c r="V29" s="34">
        <v>44097</v>
      </c>
      <c r="W29" s="6"/>
      <c r="X29" s="17" t="str">
        <f t="shared" ca="1" si="1"/>
        <v>1Tahun</v>
      </c>
      <c r="Y29" s="68" t="str">
        <f t="shared" ca="1" si="2"/>
        <v>5Bulan</v>
      </c>
      <c r="Z29" s="65"/>
      <c r="AA29" s="35" t="s">
        <v>88</v>
      </c>
      <c r="AB29" s="65"/>
      <c r="AC29" s="65"/>
      <c r="AD29" s="35"/>
      <c r="AE29" s="20" t="s">
        <v>2420</v>
      </c>
      <c r="AF29" s="36" t="s">
        <v>216</v>
      </c>
      <c r="AG29" s="3" t="s">
        <v>76</v>
      </c>
      <c r="AH29" s="65"/>
      <c r="AI29" s="65"/>
      <c r="AJ29" s="65"/>
      <c r="AK29" s="65"/>
      <c r="AL29" s="65"/>
      <c r="AM29" s="65"/>
      <c r="AN29" s="65"/>
      <c r="AO29" s="65"/>
      <c r="AP29" s="65"/>
      <c r="AQ29" s="65"/>
      <c r="AR29" s="7"/>
      <c r="AS29" s="22" t="s">
        <v>2570</v>
      </c>
      <c r="AT29" s="7"/>
      <c r="AU29" s="7"/>
      <c r="AV29" s="7"/>
      <c r="AW29" s="65"/>
      <c r="AX29" s="65"/>
      <c r="AY29" s="65"/>
      <c r="AZ29" s="65"/>
      <c r="BA29" s="65"/>
      <c r="BB29" s="7"/>
      <c r="BC29" s="7"/>
      <c r="BD29" s="50"/>
      <c r="BE29" s="23" t="s">
        <v>2402</v>
      </c>
      <c r="BF29" s="35"/>
      <c r="BG29" s="23"/>
      <c r="BH29" s="65"/>
      <c r="BI29" s="69"/>
      <c r="BJ29" s="69"/>
      <c r="BK29" s="35"/>
      <c r="BL29" s="65"/>
      <c r="BM29" s="65"/>
      <c r="BN29" s="65"/>
      <c r="BO29" s="65"/>
      <c r="BP29" s="65"/>
      <c r="BQ29" s="65"/>
      <c r="BR29" s="65"/>
      <c r="BS29" s="65"/>
      <c r="BT29" s="65"/>
      <c r="BU29" s="65"/>
      <c r="BV29" s="65"/>
      <c r="BW29" s="65"/>
      <c r="BX29" s="65"/>
      <c r="BY29" s="65"/>
      <c r="BZ29" s="65"/>
      <c r="CA29" s="65"/>
    </row>
    <row r="30" spans="1:79" s="70" customFormat="1" ht="12.75">
      <c r="A30" s="10">
        <v>423</v>
      </c>
      <c r="B30" s="3" t="s">
        <v>62</v>
      </c>
      <c r="C30" s="31" t="s">
        <v>63</v>
      </c>
      <c r="D30" s="24" t="s">
        <v>64</v>
      </c>
      <c r="E30" s="65" t="s">
        <v>65</v>
      </c>
      <c r="F30" s="3" t="s">
        <v>66</v>
      </c>
      <c r="G30" s="65"/>
      <c r="H30" s="65"/>
      <c r="I30" s="65"/>
      <c r="J30" s="65"/>
      <c r="K30" s="10" t="s">
        <v>67</v>
      </c>
      <c r="L30" s="3" t="s">
        <v>68</v>
      </c>
      <c r="M30" s="3" t="s">
        <v>69</v>
      </c>
      <c r="N30" s="65"/>
      <c r="O30" s="7" t="s">
        <v>70</v>
      </c>
      <c r="P30" s="73" t="s">
        <v>71</v>
      </c>
      <c r="Q30" s="15" t="s">
        <v>2604</v>
      </c>
      <c r="R30" s="66" t="s">
        <v>72</v>
      </c>
      <c r="S30" s="67">
        <v>31851</v>
      </c>
      <c r="T30" s="16" t="str">
        <f t="shared" ca="1" si="0"/>
        <v>34 Tahun 11 Bulan</v>
      </c>
      <c r="U30" s="65"/>
      <c r="V30" s="34">
        <v>43689</v>
      </c>
      <c r="W30" s="6"/>
      <c r="X30" s="17" t="str">
        <f t="shared" ca="1" si="1"/>
        <v>2Tahun</v>
      </c>
      <c r="Y30" s="68" t="str">
        <f t="shared" ca="1" si="2"/>
        <v>7Bulan</v>
      </c>
      <c r="Z30" s="65" t="s">
        <v>73</v>
      </c>
      <c r="AA30" s="35"/>
      <c r="AB30" s="65"/>
      <c r="AC30" s="65"/>
      <c r="AD30" s="65" t="s">
        <v>74</v>
      </c>
      <c r="AE30" s="20" t="s">
        <v>202</v>
      </c>
      <c r="AF30" s="36" t="s">
        <v>75</v>
      </c>
      <c r="AG30" s="3" t="s">
        <v>76</v>
      </c>
      <c r="AH30" s="65"/>
      <c r="AI30" s="65"/>
      <c r="AJ30" s="65"/>
      <c r="AK30" s="65"/>
      <c r="AL30" s="65"/>
      <c r="AM30" s="65"/>
      <c r="AN30" s="65"/>
      <c r="AO30" s="65"/>
      <c r="AP30" s="65"/>
      <c r="AQ30" s="65"/>
      <c r="AR30" s="7"/>
      <c r="AS30" s="22" t="s">
        <v>2573</v>
      </c>
      <c r="AT30" s="28"/>
      <c r="AU30" s="28"/>
      <c r="AV30" s="28"/>
      <c r="AW30" s="65"/>
      <c r="AX30" s="65"/>
      <c r="AY30" s="65"/>
      <c r="AZ30" s="65"/>
      <c r="BA30" s="65"/>
      <c r="BB30" s="28"/>
      <c r="BC30" s="28"/>
      <c r="BD30" s="76" t="s">
        <v>77</v>
      </c>
      <c r="BE30" s="23"/>
      <c r="BF30" s="18" t="s">
        <v>78</v>
      </c>
      <c r="BG30" s="23"/>
      <c r="BH30" s="65"/>
      <c r="BI30" s="69"/>
      <c r="BJ30" s="69"/>
      <c r="BK30" s="35"/>
      <c r="BL30" s="65"/>
      <c r="BM30" s="65"/>
      <c r="BN30" s="65"/>
      <c r="BO30" s="65"/>
      <c r="BP30" s="65"/>
      <c r="BQ30" s="65"/>
      <c r="BR30" s="65"/>
      <c r="BS30" s="65"/>
      <c r="BT30" s="65"/>
      <c r="BU30" s="65"/>
      <c r="BV30" s="65"/>
      <c r="BW30" s="65"/>
      <c r="BX30" s="65"/>
      <c r="BY30" s="65"/>
      <c r="BZ30" s="65"/>
      <c r="CA30" s="65"/>
    </row>
    <row r="31" spans="1:79" s="70" customFormat="1" ht="12.75">
      <c r="A31" s="10">
        <v>403</v>
      </c>
      <c r="B31" s="4" t="s">
        <v>62</v>
      </c>
      <c r="C31" s="31" t="s">
        <v>1629</v>
      </c>
      <c r="D31" s="5" t="s">
        <v>1630</v>
      </c>
      <c r="E31" s="65"/>
      <c r="F31" s="3" t="s">
        <v>66</v>
      </c>
      <c r="G31" s="65"/>
      <c r="H31" s="65"/>
      <c r="I31" s="65"/>
      <c r="J31" s="65"/>
      <c r="K31" s="10" t="s">
        <v>1631</v>
      </c>
      <c r="L31" s="10" t="s">
        <v>68</v>
      </c>
      <c r="M31" s="8" t="s">
        <v>1632</v>
      </c>
      <c r="N31" s="65"/>
      <c r="O31" s="4" t="s">
        <v>70</v>
      </c>
      <c r="P31" s="2" t="s">
        <v>86</v>
      </c>
      <c r="Q31" s="15"/>
      <c r="R31" s="66" t="s">
        <v>708</v>
      </c>
      <c r="S31" s="67">
        <v>35771</v>
      </c>
      <c r="T31" s="16" t="str">
        <f t="shared" ca="1" si="0"/>
        <v>24 Tahun 3 Bulan</v>
      </c>
      <c r="U31" s="65"/>
      <c r="V31" s="6">
        <v>43740</v>
      </c>
      <c r="W31" s="6"/>
      <c r="X31" s="17" t="str">
        <f t="shared" ca="1" si="1"/>
        <v>2Tahun</v>
      </c>
      <c r="Y31" s="68" t="str">
        <f t="shared" ca="1" si="2"/>
        <v>5Bulan</v>
      </c>
      <c r="Z31" s="65"/>
      <c r="AA31" s="18" t="s">
        <v>1391</v>
      </c>
      <c r="AB31" s="65"/>
      <c r="AC31" s="65"/>
      <c r="AD31" s="19" t="s">
        <v>1633</v>
      </c>
      <c r="AE31" s="20"/>
      <c r="AF31" s="21" t="s">
        <v>1634</v>
      </c>
      <c r="AG31" s="4" t="s">
        <v>76</v>
      </c>
      <c r="AH31" s="65"/>
      <c r="AI31" s="65"/>
      <c r="AJ31" s="65"/>
      <c r="AK31" s="65"/>
      <c r="AL31" s="65"/>
      <c r="AM31" s="65"/>
      <c r="AN31" s="65"/>
      <c r="AO31" s="65"/>
      <c r="AP31" s="65"/>
      <c r="AQ31" s="65"/>
      <c r="AR31" s="4" t="s">
        <v>202</v>
      </c>
      <c r="AS31" s="22"/>
      <c r="AT31" s="7"/>
      <c r="AU31" s="7"/>
      <c r="AV31" s="7"/>
      <c r="AW31" s="65"/>
      <c r="AX31" s="65"/>
      <c r="AY31" s="65"/>
      <c r="AZ31" s="65"/>
      <c r="BA31" s="65"/>
      <c r="BB31" s="7"/>
      <c r="BC31" s="7"/>
      <c r="BD31" s="18" t="s">
        <v>1635</v>
      </c>
      <c r="BE31" s="23"/>
      <c r="BF31" s="18" t="s">
        <v>78</v>
      </c>
      <c r="BG31" s="23"/>
      <c r="BH31" s="65"/>
      <c r="BI31" s="69"/>
      <c r="BJ31" s="69"/>
      <c r="BK31" s="19"/>
      <c r="BL31" s="65"/>
      <c r="BM31" s="65"/>
      <c r="BN31" s="65"/>
      <c r="BO31" s="65"/>
      <c r="BP31" s="65"/>
      <c r="BQ31" s="65"/>
      <c r="BR31" s="65"/>
      <c r="BS31" s="65"/>
      <c r="BT31" s="65"/>
      <c r="BU31" s="65"/>
      <c r="BV31" s="65"/>
      <c r="BW31" s="65"/>
      <c r="BX31" s="65"/>
      <c r="BY31" s="65"/>
      <c r="BZ31" s="65"/>
      <c r="CA31" s="65"/>
    </row>
    <row r="32" spans="1:79" s="70" customFormat="1" ht="12.75">
      <c r="A32" s="10">
        <v>384</v>
      </c>
      <c r="B32" s="3" t="s">
        <v>62</v>
      </c>
      <c r="C32" s="14" t="s">
        <v>1169</v>
      </c>
      <c r="D32" s="24" t="s">
        <v>1170</v>
      </c>
      <c r="E32" s="65"/>
      <c r="F32" s="3" t="s">
        <v>66</v>
      </c>
      <c r="G32" s="65"/>
      <c r="H32" s="65"/>
      <c r="I32" s="65"/>
      <c r="J32" s="65"/>
      <c r="K32" s="10" t="s">
        <v>1171</v>
      </c>
      <c r="L32" s="10" t="s">
        <v>68</v>
      </c>
      <c r="M32" s="3" t="s">
        <v>1171</v>
      </c>
      <c r="N32" s="65"/>
      <c r="O32" s="4" t="s">
        <v>70</v>
      </c>
      <c r="P32" s="33" t="s">
        <v>86</v>
      </c>
      <c r="Q32" s="15"/>
      <c r="R32" s="66" t="s">
        <v>167</v>
      </c>
      <c r="S32" s="67">
        <v>37295</v>
      </c>
      <c r="T32" s="16" t="str">
        <f t="shared" ca="1" si="0"/>
        <v>20 Tahun 1 Bulan</v>
      </c>
      <c r="U32" s="65"/>
      <c r="V32" s="34">
        <v>44054</v>
      </c>
      <c r="W32" s="6"/>
      <c r="X32" s="17" t="str">
        <f t="shared" ca="1" si="1"/>
        <v>1Tahun</v>
      </c>
      <c r="Y32" s="68" t="str">
        <f t="shared" ca="1" si="2"/>
        <v>7Bulan</v>
      </c>
      <c r="Z32" s="65"/>
      <c r="AA32" s="35" t="s">
        <v>88</v>
      </c>
      <c r="AB32" s="65"/>
      <c r="AC32" s="65"/>
      <c r="AD32" s="35" t="s">
        <v>126</v>
      </c>
      <c r="AE32" s="20"/>
      <c r="AF32" s="36" t="s">
        <v>1172</v>
      </c>
      <c r="AG32" s="3" t="s">
        <v>76</v>
      </c>
      <c r="AH32" s="65"/>
      <c r="AI32" s="65"/>
      <c r="AJ32" s="65"/>
      <c r="AK32" s="65"/>
      <c r="AL32" s="65"/>
      <c r="AM32" s="65"/>
      <c r="AN32" s="65"/>
      <c r="AO32" s="65"/>
      <c r="AP32" s="65"/>
      <c r="AQ32" s="65"/>
      <c r="AR32" s="7"/>
      <c r="AS32" s="22"/>
      <c r="AT32" s="7"/>
      <c r="AU32" s="7"/>
      <c r="AV32" s="7"/>
      <c r="AW32" s="65"/>
      <c r="AX32" s="65"/>
      <c r="AY32" s="65"/>
      <c r="AZ32" s="65"/>
      <c r="BA32" s="65"/>
      <c r="BB32" s="7"/>
      <c r="BC32" s="7"/>
      <c r="BD32" s="37" t="s">
        <v>1173</v>
      </c>
      <c r="BE32" s="23"/>
      <c r="BF32" s="18" t="s">
        <v>78</v>
      </c>
      <c r="BG32" s="23"/>
      <c r="BH32" s="65"/>
      <c r="BI32" s="69"/>
      <c r="BJ32" s="69"/>
      <c r="BK32" s="35"/>
      <c r="BL32" s="65"/>
      <c r="BM32" s="65"/>
      <c r="BN32" s="65"/>
      <c r="BO32" s="65"/>
      <c r="BP32" s="65"/>
      <c r="BQ32" s="65"/>
      <c r="BR32" s="65"/>
      <c r="BS32" s="65"/>
      <c r="BT32" s="65"/>
      <c r="BU32" s="65"/>
      <c r="BV32" s="65"/>
      <c r="BW32" s="65"/>
      <c r="BX32" s="65"/>
      <c r="BY32" s="65"/>
      <c r="BZ32" s="65"/>
      <c r="CA32" s="65"/>
    </row>
    <row r="33" spans="1:79" s="70" customFormat="1" ht="12.75">
      <c r="A33" s="10">
        <v>421</v>
      </c>
      <c r="B33" s="3" t="s">
        <v>62</v>
      </c>
      <c r="C33" s="31" t="s">
        <v>437</v>
      </c>
      <c r="D33" s="24" t="s">
        <v>438</v>
      </c>
      <c r="E33" s="65"/>
      <c r="F33" s="3" t="s">
        <v>66</v>
      </c>
      <c r="G33" s="65"/>
      <c r="H33" s="65"/>
      <c r="I33" s="65"/>
      <c r="J33" s="65"/>
      <c r="K33" s="10" t="s">
        <v>439</v>
      </c>
      <c r="L33" s="7" t="s">
        <v>68</v>
      </c>
      <c r="M33" s="3" t="s">
        <v>440</v>
      </c>
      <c r="N33" s="65"/>
      <c r="O33" s="7" t="s">
        <v>70</v>
      </c>
      <c r="P33" s="73" t="s">
        <v>86</v>
      </c>
      <c r="Q33" s="15" t="s">
        <v>2604</v>
      </c>
      <c r="R33" s="66" t="s">
        <v>362</v>
      </c>
      <c r="S33" s="67">
        <v>33563</v>
      </c>
      <c r="T33" s="16" t="str">
        <f t="shared" ca="1" si="0"/>
        <v>30 Tahun 3 Bulan</v>
      </c>
      <c r="U33" s="65"/>
      <c r="V33" s="34">
        <v>43689</v>
      </c>
      <c r="W33" s="6"/>
      <c r="X33" s="17" t="str">
        <f t="shared" ca="1" si="1"/>
        <v>2Tahun</v>
      </c>
      <c r="Y33" s="68" t="str">
        <f t="shared" ca="1" si="2"/>
        <v>7Bulan</v>
      </c>
      <c r="Z33" s="65"/>
      <c r="AA33" s="35" t="s">
        <v>441</v>
      </c>
      <c r="AB33" s="65"/>
      <c r="AC33" s="65"/>
      <c r="AD33" s="65" t="s">
        <v>442</v>
      </c>
      <c r="AE33" s="20" t="s">
        <v>2421</v>
      </c>
      <c r="AF33" s="36" t="s">
        <v>443</v>
      </c>
      <c r="AG33" s="3" t="s">
        <v>76</v>
      </c>
      <c r="AH33" s="65"/>
      <c r="AI33" s="65"/>
      <c r="AJ33" s="65"/>
      <c r="AK33" s="65"/>
      <c r="AL33" s="65"/>
      <c r="AM33" s="65"/>
      <c r="AN33" s="65"/>
      <c r="AO33" s="65"/>
      <c r="AP33" s="65"/>
      <c r="AQ33" s="65"/>
      <c r="AR33" s="7"/>
      <c r="AS33" s="22" t="s">
        <v>2571</v>
      </c>
      <c r="AT33" s="7"/>
      <c r="AU33" s="7"/>
      <c r="AV33" s="7"/>
      <c r="AW33" s="65"/>
      <c r="AX33" s="65"/>
      <c r="AY33" s="65"/>
      <c r="AZ33" s="65"/>
      <c r="BA33" s="65"/>
      <c r="BB33" s="7"/>
      <c r="BC33" s="7"/>
      <c r="BD33" s="74" t="s">
        <v>444</v>
      </c>
      <c r="BE33" s="23" t="s">
        <v>2403</v>
      </c>
      <c r="BF33" s="18" t="s">
        <v>78</v>
      </c>
      <c r="BG33" s="23"/>
      <c r="BH33" s="65"/>
      <c r="BI33" s="69"/>
      <c r="BJ33" s="69"/>
      <c r="BK33" s="35"/>
      <c r="BL33" s="65"/>
      <c r="BM33" s="65"/>
      <c r="BN33" s="65"/>
      <c r="BO33" s="65"/>
      <c r="BP33" s="65"/>
      <c r="BQ33" s="65"/>
      <c r="BR33" s="65"/>
      <c r="BS33" s="65"/>
      <c r="BT33" s="65"/>
      <c r="BU33" s="65"/>
      <c r="BV33" s="65"/>
      <c r="BW33" s="65"/>
      <c r="BX33" s="65"/>
      <c r="BY33" s="65"/>
      <c r="BZ33" s="65"/>
      <c r="CA33" s="65"/>
    </row>
    <row r="34" spans="1:79" s="70" customFormat="1" ht="12.75">
      <c r="A34" s="10">
        <v>422</v>
      </c>
      <c r="B34" s="10" t="s">
        <v>62</v>
      </c>
      <c r="C34" s="14" t="s">
        <v>1952</v>
      </c>
      <c r="D34" s="24" t="s">
        <v>1953</v>
      </c>
      <c r="E34" s="65"/>
      <c r="F34" s="10" t="s">
        <v>66</v>
      </c>
      <c r="G34" s="65"/>
      <c r="H34" s="65"/>
      <c r="I34" s="65"/>
      <c r="J34" s="65"/>
      <c r="K34" s="10" t="s">
        <v>67</v>
      </c>
      <c r="L34" s="10" t="s">
        <v>68</v>
      </c>
      <c r="M34" s="10" t="s">
        <v>440</v>
      </c>
      <c r="N34" s="65"/>
      <c r="O34" s="4" t="s">
        <v>70</v>
      </c>
      <c r="P34" s="7" t="s">
        <v>86</v>
      </c>
      <c r="Q34" s="15" t="s">
        <v>2604</v>
      </c>
      <c r="R34" s="7"/>
      <c r="S34" s="26"/>
      <c r="T34" s="16" t="str">
        <f t="shared" ca="1" si="0"/>
        <v>122 Tahun 2 Bulan</v>
      </c>
      <c r="U34" s="44">
        <v>44337</v>
      </c>
      <c r="V34" s="44">
        <v>44337</v>
      </c>
      <c r="W34" s="6"/>
      <c r="X34" s="17" t="str">
        <f t="shared" ca="1" si="1"/>
        <v>0Tahun</v>
      </c>
      <c r="Y34" s="68" t="str">
        <f t="shared" ca="1" si="2"/>
        <v>9Bulan</v>
      </c>
      <c r="Z34" s="65" t="s">
        <v>73</v>
      </c>
      <c r="AA34" s="28"/>
      <c r="AB34" s="65"/>
      <c r="AC34" s="65"/>
      <c r="AD34" s="65" t="s">
        <v>1954</v>
      </c>
      <c r="AE34" s="20" t="s">
        <v>1954</v>
      </c>
      <c r="AF34" s="25"/>
      <c r="AG34" s="3" t="s">
        <v>76</v>
      </c>
      <c r="AH34" s="65"/>
      <c r="AI34" s="65"/>
      <c r="AJ34" s="65"/>
      <c r="AK34" s="65"/>
      <c r="AL34" s="65"/>
      <c r="AM34" s="65"/>
      <c r="AN34" s="65"/>
      <c r="AO34" s="65"/>
      <c r="AP34" s="65"/>
      <c r="AQ34" s="65"/>
      <c r="AR34" s="7"/>
      <c r="AS34" s="22" t="s">
        <v>2572</v>
      </c>
      <c r="AT34" s="28"/>
      <c r="AU34" s="28"/>
      <c r="AV34" s="28"/>
      <c r="AW34" s="65"/>
      <c r="AX34" s="65"/>
      <c r="AY34" s="65"/>
      <c r="AZ34" s="65"/>
      <c r="BA34" s="65"/>
      <c r="BB34" s="28"/>
      <c r="BC34" s="28"/>
      <c r="BD34" s="71" t="s">
        <v>1955</v>
      </c>
      <c r="BE34" s="23" t="s">
        <v>1955</v>
      </c>
      <c r="BF34" s="28"/>
      <c r="BG34" s="23"/>
      <c r="BH34" s="65"/>
      <c r="BI34" s="69"/>
      <c r="BJ34" s="69"/>
      <c r="BK34" s="10"/>
      <c r="BL34" s="65"/>
      <c r="BM34" s="65"/>
      <c r="BN34" s="65"/>
      <c r="BO34" s="65"/>
      <c r="BP34" s="65"/>
      <c r="BQ34" s="65"/>
      <c r="BR34" s="65"/>
      <c r="BS34" s="65"/>
      <c r="BT34" s="65"/>
      <c r="BU34" s="65"/>
      <c r="BV34" s="65"/>
      <c r="BW34" s="65"/>
      <c r="BX34" s="65"/>
      <c r="BY34" s="65"/>
      <c r="BZ34" s="65"/>
      <c r="CA34" s="65"/>
    </row>
    <row r="35" spans="1:79" s="70" customFormat="1" ht="12.75">
      <c r="A35" s="10">
        <v>390</v>
      </c>
      <c r="B35" s="7" t="s">
        <v>62</v>
      </c>
      <c r="C35" s="14" t="s">
        <v>2320</v>
      </c>
      <c r="D35" s="24" t="s">
        <v>2321</v>
      </c>
      <c r="E35" s="65"/>
      <c r="F35" s="3" t="s">
        <v>66</v>
      </c>
      <c r="G35" s="65"/>
      <c r="H35" s="65"/>
      <c r="I35" s="65"/>
      <c r="J35" s="65"/>
      <c r="K35" s="10" t="s">
        <v>2322</v>
      </c>
      <c r="L35" s="10" t="s">
        <v>304</v>
      </c>
      <c r="M35" s="7" t="s">
        <v>2323</v>
      </c>
      <c r="N35" s="65"/>
      <c r="O35" s="4" t="s">
        <v>70</v>
      </c>
      <c r="P35" s="7" t="s">
        <v>280</v>
      </c>
      <c r="Q35" s="15"/>
      <c r="R35" s="7" t="s">
        <v>391</v>
      </c>
      <c r="S35" s="26">
        <v>31840</v>
      </c>
      <c r="T35" s="16" t="str">
        <f t="shared" ref="T35:T52" ca="1" si="3">(DATEDIF($S35,NOW(),"Y")&amp;" Tahun ")&amp;(DATEDIF($S35,NOW(),"YM")&amp;" Bulan")</f>
        <v>35 Tahun 0 Bulan</v>
      </c>
      <c r="U35" s="65"/>
      <c r="V35" s="41">
        <v>44333</v>
      </c>
      <c r="W35" s="6"/>
      <c r="X35" s="17" t="str">
        <f t="shared" ref="X35:X52" ca="1" si="4">INT((NOW()-V35)/365)&amp;"Tahun"</f>
        <v>0Tahun</v>
      </c>
      <c r="Y35" s="68" t="str">
        <f t="shared" ref="Y35:Y52" ca="1" si="5">INT(MOD((NOW()-V35),365)/30)&amp;"Bulan"</f>
        <v>9Bulan</v>
      </c>
      <c r="Z35" s="65"/>
      <c r="AA35" s="28" t="s">
        <v>467</v>
      </c>
      <c r="AB35" s="65"/>
      <c r="AC35" s="65"/>
      <c r="AD35" s="28" t="s">
        <v>2324</v>
      </c>
      <c r="AE35" s="20"/>
      <c r="AF35" s="21" t="s">
        <v>2325</v>
      </c>
      <c r="AG35" s="3" t="s">
        <v>76</v>
      </c>
      <c r="AH35" s="65"/>
      <c r="AI35" s="65"/>
      <c r="AJ35" s="65"/>
      <c r="AK35" s="65"/>
      <c r="AL35" s="65"/>
      <c r="AM35" s="65"/>
      <c r="AN35" s="65"/>
      <c r="AO35" s="65"/>
      <c r="AP35" s="65"/>
      <c r="AQ35" s="65"/>
      <c r="AR35" s="7"/>
      <c r="AS35" s="22"/>
      <c r="AT35" s="28" t="s">
        <v>2326</v>
      </c>
      <c r="AU35" s="28"/>
      <c r="AV35" s="28" t="s">
        <v>2327</v>
      </c>
      <c r="AW35" s="65"/>
      <c r="AX35" s="65"/>
      <c r="AY35" s="65"/>
      <c r="AZ35" s="65"/>
      <c r="BA35" s="65"/>
      <c r="BB35" s="28"/>
      <c r="BC35" s="28"/>
      <c r="BD35" s="18" t="s">
        <v>2328</v>
      </c>
      <c r="BE35" s="23"/>
      <c r="BF35" s="2" t="s">
        <v>78</v>
      </c>
      <c r="BG35" s="23"/>
      <c r="BH35" s="65"/>
      <c r="BI35" s="69"/>
      <c r="BJ35" s="69"/>
      <c r="BK35" s="11" t="s">
        <v>2329</v>
      </c>
      <c r="BL35" s="65"/>
      <c r="BM35" s="65"/>
      <c r="BN35" s="65"/>
      <c r="BO35" s="65"/>
      <c r="BP35" s="65"/>
      <c r="BQ35" s="65"/>
      <c r="BR35" s="65"/>
      <c r="BS35" s="65"/>
      <c r="BT35" s="65"/>
      <c r="BU35" s="65"/>
      <c r="BV35" s="65"/>
      <c r="BW35" s="65"/>
      <c r="BX35" s="65"/>
      <c r="BY35" s="65"/>
      <c r="BZ35" s="65"/>
      <c r="CA35" s="65"/>
    </row>
    <row r="36" spans="1:79" s="70" customFormat="1" ht="12.75">
      <c r="A36" s="10">
        <v>417</v>
      </c>
      <c r="B36" s="4" t="s">
        <v>62</v>
      </c>
      <c r="C36" s="31" t="s">
        <v>1476</v>
      </c>
      <c r="D36" s="5" t="s">
        <v>1477</v>
      </c>
      <c r="E36" s="65"/>
      <c r="F36" s="3" t="s">
        <v>66</v>
      </c>
      <c r="G36" s="65"/>
      <c r="H36" s="65"/>
      <c r="I36" s="65"/>
      <c r="J36" s="65"/>
      <c r="K36" s="10" t="s">
        <v>1478</v>
      </c>
      <c r="L36" s="10" t="s">
        <v>304</v>
      </c>
      <c r="M36" s="8" t="s">
        <v>1479</v>
      </c>
      <c r="N36" s="65"/>
      <c r="O36" s="7" t="s">
        <v>85</v>
      </c>
      <c r="P36" s="2" t="s">
        <v>86</v>
      </c>
      <c r="Q36" s="15"/>
      <c r="R36" s="66" t="s">
        <v>72</v>
      </c>
      <c r="S36" s="67">
        <v>33757</v>
      </c>
      <c r="T36" s="16" t="str">
        <f t="shared" ca="1" si="3"/>
        <v>29 Tahun 9 Bulan</v>
      </c>
      <c r="U36" s="65"/>
      <c r="V36" s="6">
        <v>43762</v>
      </c>
      <c r="W36" s="6"/>
      <c r="X36" s="17" t="str">
        <f t="shared" ca="1" si="4"/>
        <v>2Tahun</v>
      </c>
      <c r="Y36" s="68" t="str">
        <f t="shared" ca="1" si="5"/>
        <v>4Bulan</v>
      </c>
      <c r="Z36" s="65"/>
      <c r="AA36" s="18" t="s">
        <v>88</v>
      </c>
      <c r="AB36" s="65"/>
      <c r="AC36" s="65"/>
      <c r="AD36" s="19" t="s">
        <v>1480</v>
      </c>
      <c r="AE36" s="20"/>
      <c r="AF36" s="21" t="s">
        <v>1481</v>
      </c>
      <c r="AG36" s="4" t="s">
        <v>76</v>
      </c>
      <c r="AH36" s="65"/>
      <c r="AI36" s="65"/>
      <c r="AJ36" s="65"/>
      <c r="AK36" s="65"/>
      <c r="AL36" s="65"/>
      <c r="AM36" s="65"/>
      <c r="AN36" s="65"/>
      <c r="AO36" s="65"/>
      <c r="AP36" s="65"/>
      <c r="AQ36" s="65"/>
      <c r="AR36" s="4" t="s">
        <v>1482</v>
      </c>
      <c r="AS36" s="22"/>
      <c r="AT36" s="7"/>
      <c r="AU36" s="7"/>
      <c r="AV36" s="7"/>
      <c r="AW36" s="65"/>
      <c r="AX36" s="65"/>
      <c r="AY36" s="65"/>
      <c r="AZ36" s="65"/>
      <c r="BA36" s="65"/>
      <c r="BB36" s="2" t="s">
        <v>1483</v>
      </c>
      <c r="BC36" s="7"/>
      <c r="BD36" s="18" t="s">
        <v>1484</v>
      </c>
      <c r="BE36" s="23"/>
      <c r="BF36" s="18" t="s">
        <v>1485</v>
      </c>
      <c r="BG36" s="23"/>
      <c r="BH36" s="65"/>
      <c r="BI36" s="69"/>
      <c r="BJ36" s="69"/>
      <c r="BK36" s="19"/>
      <c r="BL36" s="65"/>
      <c r="BM36" s="65"/>
      <c r="BN36" s="65"/>
      <c r="BO36" s="65"/>
      <c r="BP36" s="65"/>
      <c r="BQ36" s="65"/>
      <c r="BR36" s="65"/>
      <c r="BS36" s="65"/>
      <c r="BT36" s="65"/>
      <c r="BU36" s="65"/>
      <c r="BV36" s="65"/>
      <c r="BW36" s="65"/>
      <c r="BX36" s="65"/>
      <c r="BY36" s="65"/>
      <c r="BZ36" s="65"/>
      <c r="CA36" s="65"/>
    </row>
    <row r="37" spans="1:79" s="70" customFormat="1" ht="12.75">
      <c r="A37" s="10">
        <v>419</v>
      </c>
      <c r="B37" s="3" t="s">
        <v>62</v>
      </c>
      <c r="C37" s="31" t="s">
        <v>1784</v>
      </c>
      <c r="D37" s="24" t="s">
        <v>1785</v>
      </c>
      <c r="E37" s="65"/>
      <c r="F37" s="3" t="s">
        <v>66</v>
      </c>
      <c r="G37" s="65"/>
      <c r="H37" s="65"/>
      <c r="I37" s="65"/>
      <c r="J37" s="65"/>
      <c r="K37" s="10" t="s">
        <v>1786</v>
      </c>
      <c r="L37" s="10" t="s">
        <v>304</v>
      </c>
      <c r="M37" s="3" t="s">
        <v>1787</v>
      </c>
      <c r="N37" s="65"/>
      <c r="O37" s="4" t="s">
        <v>85</v>
      </c>
      <c r="P37" s="33" t="s">
        <v>280</v>
      </c>
      <c r="Q37" s="15"/>
      <c r="R37" s="66" t="s">
        <v>72</v>
      </c>
      <c r="S37" s="67">
        <v>32631</v>
      </c>
      <c r="T37" s="16" t="str">
        <f t="shared" ca="1" si="3"/>
        <v>32 Tahun 10 Bulan</v>
      </c>
      <c r="U37" s="65"/>
      <c r="V37" s="34">
        <v>43895</v>
      </c>
      <c r="W37" s="6"/>
      <c r="X37" s="17" t="str">
        <f t="shared" ca="1" si="4"/>
        <v>2Tahun</v>
      </c>
      <c r="Y37" s="68" t="str">
        <f t="shared" ca="1" si="5"/>
        <v>0Bulan</v>
      </c>
      <c r="Z37" s="65"/>
      <c r="AA37" s="35" t="s">
        <v>111</v>
      </c>
      <c r="AB37" s="65"/>
      <c r="AC37" s="65"/>
      <c r="AD37" s="35" t="s">
        <v>1788</v>
      </c>
      <c r="AE37" s="20"/>
      <c r="AF37" s="36" t="s">
        <v>1789</v>
      </c>
      <c r="AG37" s="4" t="s">
        <v>76</v>
      </c>
      <c r="AH37" s="65"/>
      <c r="AI37" s="65"/>
      <c r="AJ37" s="65"/>
      <c r="AK37" s="65"/>
      <c r="AL37" s="65"/>
      <c r="AM37" s="65"/>
      <c r="AN37" s="65"/>
      <c r="AO37" s="65"/>
      <c r="AP37" s="65"/>
      <c r="AQ37" s="65"/>
      <c r="AR37" s="14" t="s">
        <v>1790</v>
      </c>
      <c r="AS37" s="22"/>
      <c r="AT37" s="7"/>
      <c r="AU37" s="7"/>
      <c r="AV37" s="7"/>
      <c r="AW37" s="65"/>
      <c r="AX37" s="65"/>
      <c r="AY37" s="65"/>
      <c r="AZ37" s="65"/>
      <c r="BA37" s="65"/>
      <c r="BB37" s="7"/>
      <c r="BC37" s="7"/>
      <c r="BD37" s="37" t="s">
        <v>1791</v>
      </c>
      <c r="BE37" s="23"/>
      <c r="BF37" s="35" t="s">
        <v>1792</v>
      </c>
      <c r="BG37" s="23"/>
      <c r="BH37" s="65"/>
      <c r="BI37" s="69"/>
      <c r="BJ37" s="69"/>
      <c r="BK37" s="35"/>
      <c r="BL37" s="65"/>
      <c r="BM37" s="65"/>
      <c r="BN37" s="65"/>
      <c r="BO37" s="65"/>
      <c r="BP37" s="65"/>
      <c r="BQ37" s="65"/>
      <c r="BR37" s="65"/>
      <c r="BS37" s="65"/>
      <c r="BT37" s="65"/>
      <c r="BU37" s="65"/>
      <c r="BV37" s="65"/>
      <c r="BW37" s="65"/>
      <c r="BX37" s="65"/>
      <c r="BY37" s="65"/>
      <c r="BZ37" s="65"/>
      <c r="CA37" s="65"/>
    </row>
    <row r="38" spans="1:79" s="70" customFormat="1" ht="12.75">
      <c r="A38" s="10">
        <v>393</v>
      </c>
      <c r="B38" s="4" t="s">
        <v>62</v>
      </c>
      <c r="C38" s="2" t="s">
        <v>300</v>
      </c>
      <c r="D38" s="5" t="s">
        <v>301</v>
      </c>
      <c r="E38" s="65" t="s">
        <v>302</v>
      </c>
      <c r="F38" s="3" t="s">
        <v>66</v>
      </c>
      <c r="G38" s="65"/>
      <c r="H38" s="65"/>
      <c r="I38" s="65"/>
      <c r="J38" s="65"/>
      <c r="K38" s="10" t="s">
        <v>303</v>
      </c>
      <c r="L38" s="4" t="s">
        <v>304</v>
      </c>
      <c r="M38" s="3" t="s">
        <v>303</v>
      </c>
      <c r="N38" s="65"/>
      <c r="O38" s="7" t="s">
        <v>85</v>
      </c>
      <c r="P38" s="7" t="s">
        <v>86</v>
      </c>
      <c r="Q38" s="15"/>
      <c r="R38" s="24" t="s">
        <v>87</v>
      </c>
      <c r="S38" s="48">
        <v>35036</v>
      </c>
      <c r="T38" s="16" t="str">
        <f t="shared" ca="1" si="3"/>
        <v>26 Tahun 3 Bulan</v>
      </c>
      <c r="U38" s="65"/>
      <c r="V38" s="6">
        <v>44230</v>
      </c>
      <c r="W38" s="6"/>
      <c r="X38" s="17" t="str">
        <f t="shared" ca="1" si="4"/>
        <v>1Tahun</v>
      </c>
      <c r="Y38" s="68" t="str">
        <f t="shared" ca="1" si="5"/>
        <v>1Bulan</v>
      </c>
      <c r="Z38" s="65"/>
      <c r="AA38" s="24" t="s">
        <v>111</v>
      </c>
      <c r="AB38" s="65"/>
      <c r="AC38" s="65"/>
      <c r="AD38" s="38" t="s">
        <v>305</v>
      </c>
      <c r="AE38" s="20"/>
      <c r="AF38" s="49" t="s">
        <v>306</v>
      </c>
      <c r="AG38" s="19" t="s">
        <v>76</v>
      </c>
      <c r="AH38" s="65"/>
      <c r="AI38" s="65"/>
      <c r="AJ38" s="65"/>
      <c r="AK38" s="65"/>
      <c r="AL38" s="65"/>
      <c r="AM38" s="65"/>
      <c r="AN38" s="65"/>
      <c r="AO38" s="65"/>
      <c r="AP38" s="65"/>
      <c r="AQ38" s="65"/>
      <c r="AR38" s="4" t="s">
        <v>307</v>
      </c>
      <c r="AS38" s="22"/>
      <c r="AT38" s="7" t="s">
        <v>308</v>
      </c>
      <c r="AU38" s="7"/>
      <c r="AV38" s="7" t="s">
        <v>309</v>
      </c>
      <c r="AW38" s="65"/>
      <c r="AX38" s="65"/>
      <c r="AY38" s="65"/>
      <c r="AZ38" s="65"/>
      <c r="BA38" s="65"/>
      <c r="BB38" s="7"/>
      <c r="BC38" s="32"/>
      <c r="BD38" s="18" t="s">
        <v>310</v>
      </c>
      <c r="BE38" s="23"/>
      <c r="BF38" s="18" t="s">
        <v>311</v>
      </c>
      <c r="BG38" s="23"/>
      <c r="BH38" s="65"/>
      <c r="BI38" s="69"/>
      <c r="BJ38" s="69"/>
      <c r="BK38" s="9" t="s">
        <v>312</v>
      </c>
      <c r="BL38" s="65"/>
      <c r="BM38" s="65"/>
      <c r="BN38" s="65"/>
      <c r="BO38" s="65"/>
      <c r="BP38" s="65"/>
      <c r="BQ38" s="65"/>
      <c r="BR38" s="65"/>
      <c r="BS38" s="65"/>
      <c r="BT38" s="65"/>
      <c r="BU38" s="65"/>
      <c r="BV38" s="65"/>
      <c r="BW38" s="65"/>
      <c r="BX38" s="65"/>
      <c r="BY38" s="65"/>
      <c r="BZ38" s="65"/>
      <c r="CA38" s="65"/>
    </row>
    <row r="39" spans="1:79" s="70" customFormat="1" ht="12.75">
      <c r="A39" s="10">
        <v>406</v>
      </c>
      <c r="B39" s="10" t="s">
        <v>62</v>
      </c>
      <c r="C39" s="14" t="s">
        <v>1909</v>
      </c>
      <c r="D39" s="24" t="s">
        <v>1910</v>
      </c>
      <c r="E39" s="65"/>
      <c r="F39" s="3" t="s">
        <v>66</v>
      </c>
      <c r="G39" s="65"/>
      <c r="H39" s="65"/>
      <c r="I39" s="65"/>
      <c r="J39" s="65"/>
      <c r="K39" s="10" t="s">
        <v>1911</v>
      </c>
      <c r="L39" s="10" t="s">
        <v>304</v>
      </c>
      <c r="M39" s="10" t="s">
        <v>1911</v>
      </c>
      <c r="N39" s="65"/>
      <c r="O39" s="4" t="s">
        <v>70</v>
      </c>
      <c r="P39" s="7" t="s">
        <v>86</v>
      </c>
      <c r="Q39" s="15"/>
      <c r="R39" s="7"/>
      <c r="S39" s="26"/>
      <c r="T39" s="16" t="str">
        <f t="shared" ca="1" si="3"/>
        <v>122 Tahun 2 Bulan</v>
      </c>
      <c r="U39" s="65"/>
      <c r="V39" s="27">
        <v>44354</v>
      </c>
      <c r="W39" s="6"/>
      <c r="X39" s="17" t="str">
        <f t="shared" ca="1" si="4"/>
        <v>0Tahun</v>
      </c>
      <c r="Y39" s="68" t="str">
        <f t="shared" ca="1" si="5"/>
        <v>9Bulan</v>
      </c>
      <c r="Z39" s="65"/>
      <c r="AA39" s="28"/>
      <c r="AB39" s="65"/>
      <c r="AC39" s="65"/>
      <c r="AD39" s="65" t="s">
        <v>1912</v>
      </c>
      <c r="AE39" s="20"/>
      <c r="AF39" s="25"/>
      <c r="AG39" s="3" t="s">
        <v>76</v>
      </c>
      <c r="AH39" s="65"/>
      <c r="AI39" s="65"/>
      <c r="AJ39" s="65"/>
      <c r="AK39" s="65"/>
      <c r="AL39" s="65"/>
      <c r="AM39" s="65"/>
      <c r="AN39" s="65"/>
      <c r="AO39" s="65"/>
      <c r="AP39" s="65"/>
      <c r="AQ39" s="65"/>
      <c r="AR39" s="10">
        <v>6250408020</v>
      </c>
      <c r="AS39" s="22"/>
      <c r="AT39" s="28"/>
      <c r="AU39" s="28"/>
      <c r="AV39" s="28"/>
      <c r="AW39" s="65"/>
      <c r="AX39" s="65"/>
      <c r="AY39" s="65"/>
      <c r="AZ39" s="65"/>
      <c r="BA39" s="65"/>
      <c r="BB39" s="28"/>
      <c r="BC39" s="28"/>
      <c r="BD39" s="71" t="s">
        <v>1913</v>
      </c>
      <c r="BE39" s="23"/>
      <c r="BF39" s="28"/>
      <c r="BG39" s="23"/>
      <c r="BH39" s="65"/>
      <c r="BI39" s="69"/>
      <c r="BJ39" s="69">
        <v>0</v>
      </c>
      <c r="BK39" s="10"/>
      <c r="BL39" s="65"/>
      <c r="BM39" s="65"/>
      <c r="BN39" s="65"/>
      <c r="BO39" s="65"/>
      <c r="BP39" s="65"/>
      <c r="BQ39" s="65"/>
      <c r="BR39" s="65"/>
      <c r="BS39" s="65"/>
      <c r="BT39" s="65"/>
      <c r="BU39" s="65"/>
      <c r="BV39" s="65"/>
      <c r="BW39" s="65"/>
      <c r="BX39" s="65"/>
      <c r="BY39" s="65"/>
      <c r="BZ39" s="65"/>
      <c r="CA39" s="65"/>
    </row>
    <row r="40" spans="1:79" s="70" customFormat="1" ht="12.75">
      <c r="A40" s="10">
        <v>407</v>
      </c>
      <c r="B40" s="4" t="s">
        <v>62</v>
      </c>
      <c r="C40" s="31" t="s">
        <v>1000</v>
      </c>
      <c r="D40" s="5" t="s">
        <v>1001</v>
      </c>
      <c r="E40" s="65"/>
      <c r="F40" s="3" t="s">
        <v>66</v>
      </c>
      <c r="G40" s="65"/>
      <c r="H40" s="65"/>
      <c r="I40" s="65"/>
      <c r="J40" s="65"/>
      <c r="K40" s="8" t="s">
        <v>1002</v>
      </c>
      <c r="L40" s="10" t="s">
        <v>1003</v>
      </c>
      <c r="M40" s="8" t="s">
        <v>1002</v>
      </c>
      <c r="N40" s="65"/>
      <c r="O40" s="4" t="s">
        <v>70</v>
      </c>
      <c r="P40" s="2" t="s">
        <v>71</v>
      </c>
      <c r="Q40" s="15"/>
      <c r="R40" s="66" t="s">
        <v>1004</v>
      </c>
      <c r="S40" s="67">
        <v>32820</v>
      </c>
      <c r="T40" s="16" t="str">
        <f t="shared" ca="1" si="3"/>
        <v>32 Tahun 4 Bulan</v>
      </c>
      <c r="U40" s="65"/>
      <c r="V40" s="6">
        <v>43745</v>
      </c>
      <c r="W40" s="6"/>
      <c r="X40" s="17" t="str">
        <f t="shared" ca="1" si="4"/>
        <v>2Tahun</v>
      </c>
      <c r="Y40" s="68" t="str">
        <f t="shared" ca="1" si="5"/>
        <v>5Bulan</v>
      </c>
      <c r="Z40" s="65"/>
      <c r="AA40" s="24"/>
      <c r="AB40" s="65"/>
      <c r="AC40" s="65"/>
      <c r="AD40" s="19" t="s">
        <v>1005</v>
      </c>
      <c r="AE40" s="20"/>
      <c r="AF40" s="21" t="s">
        <v>996</v>
      </c>
      <c r="AG40" s="4" t="s">
        <v>76</v>
      </c>
      <c r="AH40" s="65"/>
      <c r="AI40" s="65"/>
      <c r="AJ40" s="65"/>
      <c r="AK40" s="65"/>
      <c r="AL40" s="65"/>
      <c r="AM40" s="65"/>
      <c r="AN40" s="65"/>
      <c r="AO40" s="65"/>
      <c r="AP40" s="65"/>
      <c r="AQ40" s="65"/>
      <c r="AR40" s="4" t="s">
        <v>202</v>
      </c>
      <c r="AS40" s="22"/>
      <c r="AT40" s="7"/>
      <c r="AU40" s="7"/>
      <c r="AV40" s="7"/>
      <c r="AW40" s="65"/>
      <c r="AX40" s="65"/>
      <c r="AY40" s="65"/>
      <c r="AZ40" s="65"/>
      <c r="BA40" s="65"/>
      <c r="BB40" s="7"/>
      <c r="BC40" s="7"/>
      <c r="BD40" s="18" t="s">
        <v>1006</v>
      </c>
      <c r="BE40" s="23"/>
      <c r="BF40" s="18" t="s">
        <v>78</v>
      </c>
      <c r="BG40" s="23"/>
      <c r="BH40" s="65"/>
      <c r="BI40" s="69"/>
      <c r="BJ40" s="69"/>
      <c r="BK40" s="19"/>
      <c r="BL40" s="65"/>
      <c r="BM40" s="65"/>
      <c r="BN40" s="65"/>
      <c r="BO40" s="65"/>
      <c r="BP40" s="65"/>
      <c r="BQ40" s="65"/>
      <c r="BR40" s="65"/>
      <c r="BS40" s="65"/>
      <c r="BT40" s="65"/>
      <c r="BU40" s="65"/>
      <c r="BV40" s="65"/>
      <c r="BW40" s="65"/>
      <c r="BX40" s="65"/>
      <c r="BY40" s="65"/>
      <c r="BZ40" s="65"/>
      <c r="CA40" s="65"/>
    </row>
    <row r="41" spans="1:79" s="70" customFormat="1" ht="12.75">
      <c r="A41" s="10">
        <v>418</v>
      </c>
      <c r="B41" s="3" t="s">
        <v>62</v>
      </c>
      <c r="C41" s="31" t="s">
        <v>1455</v>
      </c>
      <c r="D41" s="24" t="s">
        <v>1456</v>
      </c>
      <c r="E41" s="65"/>
      <c r="F41" s="3" t="s">
        <v>66</v>
      </c>
      <c r="G41" s="65"/>
      <c r="H41" s="65"/>
      <c r="I41" s="65"/>
      <c r="J41" s="65"/>
      <c r="K41" s="10" t="s">
        <v>1457</v>
      </c>
      <c r="L41" s="10" t="s">
        <v>790</v>
      </c>
      <c r="M41" s="3" t="s">
        <v>1458</v>
      </c>
      <c r="N41" s="65"/>
      <c r="O41" s="4" t="s">
        <v>70</v>
      </c>
      <c r="P41" s="33" t="s">
        <v>71</v>
      </c>
      <c r="Q41" s="15"/>
      <c r="R41" s="66" t="s">
        <v>72</v>
      </c>
      <c r="S41" s="67">
        <v>33153</v>
      </c>
      <c r="T41" s="16" t="str">
        <f t="shared" ca="1" si="3"/>
        <v>31 Tahun 5 Bulan</v>
      </c>
      <c r="U41" s="65"/>
      <c r="V41" s="34">
        <v>44061</v>
      </c>
      <c r="W41" s="6"/>
      <c r="X41" s="17" t="str">
        <f t="shared" ca="1" si="4"/>
        <v>1Tahun</v>
      </c>
      <c r="Y41" s="68" t="str">
        <f t="shared" ca="1" si="5"/>
        <v>6Bulan</v>
      </c>
      <c r="Z41" s="65"/>
      <c r="AA41" s="35" t="s">
        <v>111</v>
      </c>
      <c r="AB41" s="65"/>
      <c r="AC41" s="65"/>
      <c r="AD41" s="35" t="s">
        <v>1459</v>
      </c>
      <c r="AE41" s="20"/>
      <c r="AF41" s="36" t="s">
        <v>1460</v>
      </c>
      <c r="AG41" s="3" t="s">
        <v>76</v>
      </c>
      <c r="AH41" s="65"/>
      <c r="AI41" s="65"/>
      <c r="AJ41" s="65"/>
      <c r="AK41" s="65"/>
      <c r="AL41" s="65"/>
      <c r="AM41" s="65"/>
      <c r="AN41" s="65"/>
      <c r="AO41" s="65"/>
      <c r="AP41" s="65"/>
      <c r="AQ41" s="65"/>
      <c r="AR41" s="7"/>
      <c r="AS41" s="22"/>
      <c r="AT41" s="7"/>
      <c r="AU41" s="7"/>
      <c r="AV41" s="7"/>
      <c r="AW41" s="65"/>
      <c r="AX41" s="65"/>
      <c r="AY41" s="65"/>
      <c r="AZ41" s="65"/>
      <c r="BA41" s="65"/>
      <c r="BB41" s="7"/>
      <c r="BC41" s="7"/>
      <c r="BD41" s="37" t="s">
        <v>1461</v>
      </c>
      <c r="BE41" s="23"/>
      <c r="BF41" s="18" t="s">
        <v>78</v>
      </c>
      <c r="BG41" s="23"/>
      <c r="BH41" s="65"/>
      <c r="BI41" s="69"/>
      <c r="BJ41" s="69"/>
      <c r="BK41" s="35"/>
      <c r="BL41" s="65"/>
      <c r="BM41" s="65"/>
      <c r="BN41" s="65"/>
      <c r="BO41" s="65"/>
      <c r="BP41" s="65"/>
      <c r="BQ41" s="65"/>
      <c r="BR41" s="65"/>
      <c r="BS41" s="65"/>
      <c r="BT41" s="65"/>
      <c r="BU41" s="65"/>
      <c r="BV41" s="65"/>
      <c r="BW41" s="65"/>
      <c r="BX41" s="65"/>
      <c r="BY41" s="65"/>
      <c r="BZ41" s="65"/>
      <c r="CA41" s="65"/>
    </row>
    <row r="42" spans="1:79" s="70" customFormat="1" ht="12.75">
      <c r="A42" s="10">
        <v>408</v>
      </c>
      <c r="B42" s="7" t="s">
        <v>62</v>
      </c>
      <c r="C42" s="31" t="s">
        <v>788</v>
      </c>
      <c r="D42" s="13" t="s">
        <v>789</v>
      </c>
      <c r="E42" s="65"/>
      <c r="F42" s="3" t="s">
        <v>66</v>
      </c>
      <c r="G42" s="65"/>
      <c r="H42" s="65"/>
      <c r="I42" s="65"/>
      <c r="J42" s="65"/>
      <c r="K42" s="10" t="s">
        <v>790</v>
      </c>
      <c r="L42" s="10" t="s">
        <v>790</v>
      </c>
      <c r="M42" s="7" t="s">
        <v>791</v>
      </c>
      <c r="N42" s="65"/>
      <c r="O42" s="7" t="s">
        <v>85</v>
      </c>
      <c r="P42" s="14" t="s">
        <v>86</v>
      </c>
      <c r="Q42" s="15"/>
      <c r="R42" s="66" t="s">
        <v>72</v>
      </c>
      <c r="S42" s="67">
        <v>35782</v>
      </c>
      <c r="T42" s="16" t="str">
        <f t="shared" ca="1" si="3"/>
        <v>24 Tahun 2 Bulan</v>
      </c>
      <c r="U42" s="65"/>
      <c r="V42" s="32">
        <v>43997</v>
      </c>
      <c r="W42" s="6"/>
      <c r="X42" s="17" t="str">
        <f t="shared" ca="1" si="4"/>
        <v>1Tahun</v>
      </c>
      <c r="Y42" s="68" t="str">
        <f t="shared" ca="1" si="5"/>
        <v>8Bulan</v>
      </c>
      <c r="Z42" s="65"/>
      <c r="AA42" s="28" t="s">
        <v>111</v>
      </c>
      <c r="AB42" s="65"/>
      <c r="AC42" s="65"/>
      <c r="AD42" s="28" t="s">
        <v>792</v>
      </c>
      <c r="AE42" s="20"/>
      <c r="AF42" s="21" t="s">
        <v>793</v>
      </c>
      <c r="AG42" s="7" t="s">
        <v>76</v>
      </c>
      <c r="AH42" s="65"/>
      <c r="AI42" s="65"/>
      <c r="AJ42" s="65"/>
      <c r="AK42" s="65"/>
      <c r="AL42" s="65"/>
      <c r="AM42" s="65"/>
      <c r="AN42" s="65"/>
      <c r="AO42" s="65"/>
      <c r="AP42" s="65"/>
      <c r="AQ42" s="65"/>
      <c r="AR42" s="10"/>
      <c r="AS42" s="22"/>
      <c r="AT42" s="7"/>
      <c r="AU42" s="7"/>
      <c r="AV42" s="7"/>
      <c r="AW42" s="65"/>
      <c r="AX42" s="65"/>
      <c r="AY42" s="65"/>
      <c r="AZ42" s="65"/>
      <c r="BA42" s="65"/>
      <c r="BB42" s="7"/>
      <c r="BC42" s="7"/>
      <c r="BD42" s="14" t="s">
        <v>794</v>
      </c>
      <c r="BE42" s="23"/>
      <c r="BF42" s="18" t="s">
        <v>78</v>
      </c>
      <c r="BG42" s="23"/>
      <c r="BH42" s="65"/>
      <c r="BI42" s="69"/>
      <c r="BJ42" s="69"/>
      <c r="BK42" s="28"/>
      <c r="BL42" s="65"/>
      <c r="BM42" s="65"/>
      <c r="BN42" s="65"/>
      <c r="BO42" s="65"/>
      <c r="BP42" s="65"/>
      <c r="BQ42" s="65"/>
      <c r="BR42" s="65"/>
      <c r="BS42" s="65"/>
      <c r="BT42" s="65"/>
      <c r="BU42" s="65"/>
      <c r="BV42" s="65"/>
      <c r="BW42" s="65"/>
      <c r="BX42" s="65"/>
      <c r="BY42" s="65"/>
      <c r="BZ42" s="65"/>
      <c r="CA42" s="65"/>
    </row>
    <row r="43" spans="1:79" s="70" customFormat="1" ht="12.75">
      <c r="A43" s="10">
        <v>409</v>
      </c>
      <c r="B43" s="10" t="s">
        <v>62</v>
      </c>
      <c r="C43" s="14" t="s">
        <v>2130</v>
      </c>
      <c r="D43" s="30" t="s">
        <v>2131</v>
      </c>
      <c r="E43" s="65"/>
      <c r="F43" s="3" t="s">
        <v>66</v>
      </c>
      <c r="G43" s="65"/>
      <c r="H43" s="65"/>
      <c r="I43" s="65"/>
      <c r="J43" s="65"/>
      <c r="K43" s="10" t="s">
        <v>790</v>
      </c>
      <c r="L43" s="10" t="s">
        <v>790</v>
      </c>
      <c r="M43" s="10" t="s">
        <v>791</v>
      </c>
      <c r="N43" s="65"/>
      <c r="O43" s="4" t="s">
        <v>85</v>
      </c>
      <c r="P43" s="7" t="s">
        <v>86</v>
      </c>
      <c r="Q43" s="15"/>
      <c r="R43" s="7" t="s">
        <v>72</v>
      </c>
      <c r="S43" s="26">
        <v>36230</v>
      </c>
      <c r="T43" s="16" t="str">
        <f t="shared" ca="1" si="3"/>
        <v>23 Tahun 0 Bulan</v>
      </c>
      <c r="U43" s="65"/>
      <c r="V43" s="44">
        <v>44378</v>
      </c>
      <c r="W43" s="6"/>
      <c r="X43" s="17" t="str">
        <f t="shared" ca="1" si="4"/>
        <v>0Tahun</v>
      </c>
      <c r="Y43" s="68" t="str">
        <f t="shared" ca="1" si="5"/>
        <v>8Bulan</v>
      </c>
      <c r="Z43" s="65"/>
      <c r="AA43" s="28" t="s">
        <v>111</v>
      </c>
      <c r="AB43" s="65"/>
      <c r="AC43" s="65"/>
      <c r="AD43" s="65" t="s">
        <v>2132</v>
      </c>
      <c r="AE43" s="20"/>
      <c r="AF43" s="21" t="s">
        <v>2133</v>
      </c>
      <c r="AG43" s="7" t="s">
        <v>76</v>
      </c>
      <c r="AH43" s="65"/>
      <c r="AI43" s="65"/>
      <c r="AJ43" s="65"/>
      <c r="AK43" s="65"/>
      <c r="AL43" s="65"/>
      <c r="AM43" s="65"/>
      <c r="AN43" s="65"/>
      <c r="AO43" s="65"/>
      <c r="AP43" s="65"/>
      <c r="AQ43" s="65"/>
      <c r="AR43" s="14" t="s">
        <v>2134</v>
      </c>
      <c r="AS43" s="22"/>
      <c r="AT43" s="7" t="s">
        <v>2135</v>
      </c>
      <c r="AU43" s="7"/>
      <c r="AV43" s="28" t="s">
        <v>2136</v>
      </c>
      <c r="AW43" s="65"/>
      <c r="AX43" s="65"/>
      <c r="AY43" s="65"/>
      <c r="AZ43" s="65"/>
      <c r="BA43" s="65"/>
      <c r="BB43" s="28"/>
      <c r="BC43" s="28"/>
      <c r="BD43" s="71" t="s">
        <v>2137</v>
      </c>
      <c r="BE43" s="23"/>
      <c r="BF43" s="2" t="s">
        <v>78</v>
      </c>
      <c r="BG43" s="23"/>
      <c r="BH43" s="65"/>
      <c r="BI43" s="69"/>
      <c r="BJ43" s="69"/>
      <c r="BK43" s="10"/>
      <c r="BL43" s="65"/>
      <c r="BM43" s="65"/>
      <c r="BN43" s="65"/>
      <c r="BO43" s="65"/>
      <c r="BP43" s="65"/>
      <c r="BQ43" s="65"/>
      <c r="BR43" s="65"/>
      <c r="BS43" s="65"/>
      <c r="BT43" s="65"/>
      <c r="BU43" s="65"/>
      <c r="BV43" s="65"/>
      <c r="BW43" s="65"/>
      <c r="BX43" s="65"/>
      <c r="BY43" s="65"/>
      <c r="BZ43" s="65"/>
      <c r="CA43" s="65"/>
    </row>
    <row r="44" spans="1:79" s="70" customFormat="1" ht="12.75">
      <c r="A44" s="10">
        <v>383</v>
      </c>
      <c r="B44" s="4" t="s">
        <v>62</v>
      </c>
      <c r="C44" s="14" t="s">
        <v>951</v>
      </c>
      <c r="D44" s="5" t="s">
        <v>952</v>
      </c>
      <c r="E44" s="65"/>
      <c r="F44" s="3" t="s">
        <v>66</v>
      </c>
      <c r="G44" s="65"/>
      <c r="H44" s="65"/>
      <c r="I44" s="65"/>
      <c r="J44" s="65"/>
      <c r="K44" s="10" t="s">
        <v>953</v>
      </c>
      <c r="L44" s="10" t="s">
        <v>108</v>
      </c>
      <c r="M44" s="8" t="s">
        <v>954</v>
      </c>
      <c r="N44" s="65"/>
      <c r="O44" s="7" t="s">
        <v>85</v>
      </c>
      <c r="P44" s="7" t="s">
        <v>228</v>
      </c>
      <c r="Q44" s="15"/>
      <c r="R44" s="66" t="s">
        <v>955</v>
      </c>
      <c r="S44" s="67">
        <v>30196</v>
      </c>
      <c r="T44" s="16" t="str">
        <f t="shared" ca="1" si="3"/>
        <v>39 Tahun 6 Bulan</v>
      </c>
      <c r="U44" s="65"/>
      <c r="V44" s="6">
        <v>44139</v>
      </c>
      <c r="W44" s="6"/>
      <c r="X44" s="17" t="str">
        <f t="shared" ca="1" si="4"/>
        <v>1Tahun</v>
      </c>
      <c r="Y44" s="68" t="str">
        <f t="shared" ca="1" si="5"/>
        <v>4Bulan</v>
      </c>
      <c r="Z44" s="65"/>
      <c r="AA44" s="24" t="s">
        <v>111</v>
      </c>
      <c r="AB44" s="65"/>
      <c r="AC44" s="65"/>
      <c r="AD44" s="19" t="s">
        <v>956</v>
      </c>
      <c r="AE44" s="20"/>
      <c r="AF44" s="21" t="s">
        <v>957</v>
      </c>
      <c r="AG44" s="4" t="s">
        <v>76</v>
      </c>
      <c r="AH44" s="65"/>
      <c r="AI44" s="65"/>
      <c r="AJ44" s="65"/>
      <c r="AK44" s="65"/>
      <c r="AL44" s="65"/>
      <c r="AM44" s="65"/>
      <c r="AN44" s="65"/>
      <c r="AO44" s="65"/>
      <c r="AP44" s="65"/>
      <c r="AQ44" s="65"/>
      <c r="AR44" s="43" t="s">
        <v>958</v>
      </c>
      <c r="AS44" s="22"/>
      <c r="AT44" s="7" t="s">
        <v>959</v>
      </c>
      <c r="AU44" s="7"/>
      <c r="AV44" s="7" t="s">
        <v>960</v>
      </c>
      <c r="AW44" s="65"/>
      <c r="AX44" s="65"/>
      <c r="AY44" s="65"/>
      <c r="AZ44" s="65"/>
      <c r="BA44" s="65"/>
      <c r="BB44" s="7"/>
      <c r="BC44" s="7">
        <v>0</v>
      </c>
      <c r="BD44" s="18" t="s">
        <v>961</v>
      </c>
      <c r="BE44" s="23"/>
      <c r="BF44" s="18" t="s">
        <v>962</v>
      </c>
      <c r="BG44" s="23"/>
      <c r="BH44" s="65"/>
      <c r="BI44" s="69"/>
      <c r="BJ44" s="69"/>
      <c r="BK44" s="9" t="s">
        <v>963</v>
      </c>
      <c r="BL44" s="65"/>
      <c r="BM44" s="65"/>
      <c r="BN44" s="65"/>
      <c r="BO44" s="65"/>
      <c r="BP44" s="65"/>
      <c r="BQ44" s="65"/>
      <c r="BR44" s="65"/>
      <c r="BS44" s="65"/>
      <c r="BT44" s="65"/>
      <c r="BU44" s="65"/>
      <c r="BV44" s="65"/>
      <c r="BW44" s="65"/>
      <c r="BX44" s="65"/>
      <c r="BY44" s="65"/>
      <c r="BZ44" s="65"/>
      <c r="CA44" s="65"/>
    </row>
    <row r="45" spans="1:79" s="70" customFormat="1" ht="12.75">
      <c r="A45" s="10">
        <v>377</v>
      </c>
      <c r="B45" s="10" t="s">
        <v>62</v>
      </c>
      <c r="C45" s="14" t="s">
        <v>2168</v>
      </c>
      <c r="D45" s="24" t="s">
        <v>2169</v>
      </c>
      <c r="E45" s="65"/>
      <c r="F45" s="3" t="s">
        <v>66</v>
      </c>
      <c r="G45" s="65"/>
      <c r="H45" s="65"/>
      <c r="I45" s="65"/>
      <c r="J45" s="65"/>
      <c r="K45" s="10" t="s">
        <v>2146</v>
      </c>
      <c r="L45" s="10" t="s">
        <v>108</v>
      </c>
      <c r="M45" s="10" t="s">
        <v>2170</v>
      </c>
      <c r="N45" s="65"/>
      <c r="O45" s="4" t="s">
        <v>85</v>
      </c>
      <c r="P45" s="7" t="s">
        <v>86</v>
      </c>
      <c r="Q45" s="15"/>
      <c r="R45" s="7" t="s">
        <v>72</v>
      </c>
      <c r="S45" s="26">
        <v>35358</v>
      </c>
      <c r="T45" s="16" t="str">
        <f t="shared" ca="1" si="3"/>
        <v>25 Tahun 4 Bulan</v>
      </c>
      <c r="U45" s="65"/>
      <c r="V45" s="41">
        <v>44398</v>
      </c>
      <c r="W45" s="6"/>
      <c r="X45" s="17" t="str">
        <f t="shared" ca="1" si="4"/>
        <v>0Tahun</v>
      </c>
      <c r="Y45" s="68" t="str">
        <f t="shared" ca="1" si="5"/>
        <v>7Bulan</v>
      </c>
      <c r="Z45" s="65"/>
      <c r="AA45" s="28" t="s">
        <v>251</v>
      </c>
      <c r="AB45" s="65"/>
      <c r="AC45" s="65"/>
      <c r="AD45" s="65" t="s">
        <v>2171</v>
      </c>
      <c r="AE45" s="20"/>
      <c r="AF45" s="25" t="s">
        <v>2172</v>
      </c>
      <c r="AG45" s="7" t="s">
        <v>76</v>
      </c>
      <c r="AH45" s="65"/>
      <c r="AI45" s="65"/>
      <c r="AJ45" s="65"/>
      <c r="AK45" s="65"/>
      <c r="AL45" s="65"/>
      <c r="AM45" s="65"/>
      <c r="AN45" s="65"/>
      <c r="AO45" s="65"/>
      <c r="AP45" s="65"/>
      <c r="AQ45" s="65"/>
      <c r="AR45" s="2" t="s">
        <v>2173</v>
      </c>
      <c r="AS45" s="22"/>
      <c r="AT45" s="28" t="s">
        <v>2174</v>
      </c>
      <c r="AU45" s="28"/>
      <c r="AV45" s="28" t="s">
        <v>2175</v>
      </c>
      <c r="AW45" s="65"/>
      <c r="AX45" s="65"/>
      <c r="AY45" s="65"/>
      <c r="AZ45" s="65"/>
      <c r="BA45" s="65"/>
      <c r="BB45" s="28"/>
      <c r="BC45" s="28"/>
      <c r="BD45" s="18" t="s">
        <v>2176</v>
      </c>
      <c r="BE45" s="23"/>
      <c r="BF45" s="28" t="s">
        <v>2177</v>
      </c>
      <c r="BG45" s="23"/>
      <c r="BH45" s="65"/>
      <c r="BI45" s="69"/>
      <c r="BJ45" s="69"/>
      <c r="BK45" s="72" t="s">
        <v>2178</v>
      </c>
      <c r="BL45" s="65"/>
      <c r="BM45" s="65"/>
      <c r="BN45" s="65"/>
      <c r="BO45" s="65"/>
      <c r="BP45" s="65"/>
      <c r="BQ45" s="65"/>
      <c r="BR45" s="65"/>
      <c r="BS45" s="65"/>
      <c r="BT45" s="65"/>
      <c r="BU45" s="65"/>
      <c r="BV45" s="65"/>
      <c r="BW45" s="65"/>
      <c r="BX45" s="65"/>
      <c r="BY45" s="65"/>
      <c r="BZ45" s="65"/>
      <c r="CA45" s="65"/>
    </row>
    <row r="46" spans="1:79" s="70" customFormat="1" ht="12.75">
      <c r="A46" s="10">
        <v>378</v>
      </c>
      <c r="B46" s="10" t="s">
        <v>62</v>
      </c>
      <c r="C46" s="14" t="s">
        <v>2144</v>
      </c>
      <c r="D46" s="30" t="s">
        <v>2145</v>
      </c>
      <c r="E46" s="65"/>
      <c r="F46" s="3" t="s">
        <v>66</v>
      </c>
      <c r="G46" s="65"/>
      <c r="H46" s="65"/>
      <c r="I46" s="65"/>
      <c r="J46" s="65"/>
      <c r="K46" s="10" t="s">
        <v>2146</v>
      </c>
      <c r="L46" s="10" t="s">
        <v>108</v>
      </c>
      <c r="M46" s="10" t="s">
        <v>2147</v>
      </c>
      <c r="N46" s="65"/>
      <c r="O46" s="4" t="s">
        <v>85</v>
      </c>
      <c r="P46" s="7" t="s">
        <v>86</v>
      </c>
      <c r="Q46" s="15"/>
      <c r="R46" s="7" t="s">
        <v>72</v>
      </c>
      <c r="S46" s="26">
        <v>34609</v>
      </c>
      <c r="T46" s="16" t="str">
        <f t="shared" ca="1" si="3"/>
        <v>27 Tahun 5 Bulan</v>
      </c>
      <c r="U46" s="65"/>
      <c r="V46" s="44">
        <v>44389</v>
      </c>
      <c r="W46" s="6"/>
      <c r="X46" s="17" t="str">
        <f t="shared" ca="1" si="4"/>
        <v>0Tahun</v>
      </c>
      <c r="Y46" s="68" t="str">
        <f t="shared" ca="1" si="5"/>
        <v>8Bulan</v>
      </c>
      <c r="Z46" s="65"/>
      <c r="AA46" s="28" t="s">
        <v>2148</v>
      </c>
      <c r="AB46" s="65"/>
      <c r="AC46" s="65"/>
      <c r="AD46" s="65" t="s">
        <v>2149</v>
      </c>
      <c r="AE46" s="20"/>
      <c r="AF46" s="21" t="s">
        <v>2150</v>
      </c>
      <c r="AG46" s="7" t="s">
        <v>76</v>
      </c>
      <c r="AH46" s="65"/>
      <c r="AI46" s="65"/>
      <c r="AJ46" s="65"/>
      <c r="AK46" s="65"/>
      <c r="AL46" s="65"/>
      <c r="AM46" s="65"/>
      <c r="AN46" s="65"/>
      <c r="AO46" s="65"/>
      <c r="AP46" s="65"/>
      <c r="AQ46" s="65"/>
      <c r="AR46" s="2" t="s">
        <v>2151</v>
      </c>
      <c r="AS46" s="22"/>
      <c r="AT46" s="28" t="s">
        <v>2152</v>
      </c>
      <c r="AU46" s="28"/>
      <c r="AV46" s="28" t="s">
        <v>2153</v>
      </c>
      <c r="AW46" s="65"/>
      <c r="AX46" s="65"/>
      <c r="AY46" s="65"/>
      <c r="AZ46" s="65"/>
      <c r="BA46" s="65"/>
      <c r="BB46" s="28"/>
      <c r="BC46" s="28"/>
      <c r="BD46" s="71" t="s">
        <v>2154</v>
      </c>
      <c r="BE46" s="23"/>
      <c r="BF46" s="28" t="s">
        <v>2155</v>
      </c>
      <c r="BG46" s="23"/>
      <c r="BH46" s="65"/>
      <c r="BI46" s="69"/>
      <c r="BJ46" s="69"/>
      <c r="BK46" s="72" t="s">
        <v>2156</v>
      </c>
      <c r="BL46" s="65"/>
      <c r="BM46" s="65"/>
      <c r="BN46" s="65"/>
      <c r="BO46" s="65"/>
      <c r="BP46" s="65"/>
      <c r="BQ46" s="65"/>
      <c r="BR46" s="65"/>
      <c r="BS46" s="65"/>
      <c r="BT46" s="65"/>
      <c r="BU46" s="65"/>
      <c r="BV46" s="65"/>
      <c r="BW46" s="65"/>
      <c r="BX46" s="65"/>
      <c r="BY46" s="65"/>
      <c r="BZ46" s="65"/>
      <c r="CA46" s="65"/>
    </row>
    <row r="47" spans="1:79" s="70" customFormat="1" ht="12.75">
      <c r="A47" s="10">
        <v>379</v>
      </c>
      <c r="B47" s="10" t="s">
        <v>62</v>
      </c>
      <c r="C47" s="14" t="s">
        <v>2157</v>
      </c>
      <c r="D47" s="30" t="s">
        <v>2158</v>
      </c>
      <c r="E47" s="65"/>
      <c r="F47" s="3" t="s">
        <v>66</v>
      </c>
      <c r="G47" s="65"/>
      <c r="H47" s="65"/>
      <c r="I47" s="65"/>
      <c r="J47" s="65"/>
      <c r="K47" s="10" t="s">
        <v>2146</v>
      </c>
      <c r="L47" s="10" t="s">
        <v>108</v>
      </c>
      <c r="M47" s="10" t="s">
        <v>2159</v>
      </c>
      <c r="N47" s="65"/>
      <c r="O47" s="4" t="s">
        <v>85</v>
      </c>
      <c r="P47" s="7" t="s">
        <v>86</v>
      </c>
      <c r="Q47" s="15"/>
      <c r="R47" s="7" t="s">
        <v>72</v>
      </c>
      <c r="S47" s="26">
        <v>35857</v>
      </c>
      <c r="T47" s="16" t="str">
        <f t="shared" ca="1" si="3"/>
        <v>24 Tahun 0 Bulan</v>
      </c>
      <c r="U47" s="65"/>
      <c r="V47" s="44">
        <v>44389</v>
      </c>
      <c r="W47" s="6"/>
      <c r="X47" s="17" t="str">
        <f t="shared" ca="1" si="4"/>
        <v>0Tahun</v>
      </c>
      <c r="Y47" s="68" t="str">
        <f t="shared" ca="1" si="5"/>
        <v>8Bulan</v>
      </c>
      <c r="Z47" s="65"/>
      <c r="AA47" s="28" t="s">
        <v>111</v>
      </c>
      <c r="AB47" s="65"/>
      <c r="AC47" s="65"/>
      <c r="AD47" s="65" t="s">
        <v>2160</v>
      </c>
      <c r="AE47" s="20"/>
      <c r="AF47" s="21" t="s">
        <v>2161</v>
      </c>
      <c r="AG47" s="7" t="s">
        <v>354</v>
      </c>
      <c r="AH47" s="65"/>
      <c r="AI47" s="65"/>
      <c r="AJ47" s="65"/>
      <c r="AK47" s="65"/>
      <c r="AL47" s="65"/>
      <c r="AM47" s="65"/>
      <c r="AN47" s="65"/>
      <c r="AO47" s="65"/>
      <c r="AP47" s="65"/>
      <c r="AQ47" s="65"/>
      <c r="AR47" s="14" t="s">
        <v>2162</v>
      </c>
      <c r="AS47" s="22"/>
      <c r="AT47" s="28" t="s">
        <v>2163</v>
      </c>
      <c r="AU47" s="28"/>
      <c r="AV47" s="28" t="s">
        <v>2164</v>
      </c>
      <c r="AW47" s="65"/>
      <c r="AX47" s="65"/>
      <c r="AY47" s="65"/>
      <c r="AZ47" s="65"/>
      <c r="BA47" s="65"/>
      <c r="BB47" s="28"/>
      <c r="BC47" s="28"/>
      <c r="BD47" s="71" t="s">
        <v>2165</v>
      </c>
      <c r="BE47" s="23"/>
      <c r="BF47" s="28" t="s">
        <v>2166</v>
      </c>
      <c r="BG47" s="23"/>
      <c r="BH47" s="65"/>
      <c r="BI47" s="69"/>
      <c r="BJ47" s="69"/>
      <c r="BK47" s="72" t="s">
        <v>2167</v>
      </c>
      <c r="BL47" s="65"/>
      <c r="BM47" s="65"/>
      <c r="BN47" s="65"/>
      <c r="BO47" s="65"/>
      <c r="BP47" s="65"/>
      <c r="BQ47" s="65"/>
      <c r="BR47" s="65"/>
      <c r="BS47" s="65"/>
      <c r="BT47" s="65"/>
      <c r="BU47" s="65"/>
      <c r="BV47" s="65"/>
      <c r="BW47" s="65"/>
      <c r="BX47" s="65"/>
      <c r="BY47" s="65"/>
      <c r="BZ47" s="65"/>
      <c r="CA47" s="65"/>
    </row>
    <row r="48" spans="1:79" s="70" customFormat="1" ht="12.75">
      <c r="A48" s="10">
        <v>380</v>
      </c>
      <c r="B48" s="3" t="s">
        <v>62</v>
      </c>
      <c r="C48" s="31" t="s">
        <v>129</v>
      </c>
      <c r="D48" s="24" t="s">
        <v>130</v>
      </c>
      <c r="E48" s="65" t="s">
        <v>131</v>
      </c>
      <c r="F48" s="3" t="s">
        <v>66</v>
      </c>
      <c r="G48" s="65"/>
      <c r="H48" s="65"/>
      <c r="I48" s="65"/>
      <c r="J48" s="65"/>
      <c r="K48" s="10" t="s">
        <v>132</v>
      </c>
      <c r="L48" s="3" t="s">
        <v>108</v>
      </c>
      <c r="M48" s="7" t="s">
        <v>2386</v>
      </c>
      <c r="N48" s="65"/>
      <c r="O48" s="7" t="s">
        <v>70</v>
      </c>
      <c r="P48" s="33" t="s">
        <v>110</v>
      </c>
      <c r="Q48" s="15"/>
      <c r="R48" s="66" t="s">
        <v>87</v>
      </c>
      <c r="S48" s="67">
        <v>32476</v>
      </c>
      <c r="T48" s="16" t="str">
        <f t="shared" ca="1" si="3"/>
        <v>33 Tahun 3 Bulan</v>
      </c>
      <c r="U48" s="65"/>
      <c r="V48" s="34">
        <v>43885</v>
      </c>
      <c r="W48" s="6"/>
      <c r="X48" s="17" t="str">
        <f t="shared" ca="1" si="4"/>
        <v>2Tahun</v>
      </c>
      <c r="Y48" s="68" t="str">
        <f t="shared" ca="1" si="5"/>
        <v>0Bulan</v>
      </c>
      <c r="Z48" s="65"/>
      <c r="AA48" s="35" t="s">
        <v>111</v>
      </c>
      <c r="AB48" s="65"/>
      <c r="AC48" s="65"/>
      <c r="AD48" s="35" t="s">
        <v>133</v>
      </c>
      <c r="AE48" s="20"/>
      <c r="AF48" s="36" t="s">
        <v>134</v>
      </c>
      <c r="AG48" s="3" t="s">
        <v>76</v>
      </c>
      <c r="AH48" s="65"/>
      <c r="AI48" s="65"/>
      <c r="AJ48" s="65"/>
      <c r="AK48" s="65"/>
      <c r="AL48" s="65"/>
      <c r="AM48" s="65"/>
      <c r="AN48" s="65"/>
      <c r="AO48" s="65"/>
      <c r="AP48" s="65"/>
      <c r="AQ48" s="65"/>
      <c r="AR48" s="2" t="s">
        <v>135</v>
      </c>
      <c r="AS48" s="22"/>
      <c r="AT48" s="7"/>
      <c r="AU48" s="7"/>
      <c r="AV48" s="7"/>
      <c r="AW48" s="65"/>
      <c r="AX48" s="65"/>
      <c r="AY48" s="65"/>
      <c r="AZ48" s="65"/>
      <c r="BA48" s="65"/>
      <c r="BB48" s="7"/>
      <c r="BC48" s="7"/>
      <c r="BD48" s="37" t="s">
        <v>136</v>
      </c>
      <c r="BE48" s="23"/>
      <c r="BF48" s="35" t="s">
        <v>137</v>
      </c>
      <c r="BG48" s="23"/>
      <c r="BH48" s="65"/>
      <c r="BI48" s="69"/>
      <c r="BJ48" s="69"/>
      <c r="BK48" s="35"/>
      <c r="BL48" s="65"/>
      <c r="BM48" s="65"/>
      <c r="BN48" s="65"/>
      <c r="BO48" s="65"/>
      <c r="BP48" s="65"/>
      <c r="BQ48" s="65"/>
      <c r="BR48" s="65"/>
      <c r="BS48" s="65"/>
      <c r="BT48" s="65"/>
      <c r="BU48" s="65"/>
      <c r="BV48" s="65"/>
      <c r="BW48" s="65"/>
      <c r="BX48" s="65"/>
      <c r="BY48" s="65"/>
      <c r="BZ48" s="65"/>
      <c r="CA48" s="65"/>
    </row>
    <row r="49" spans="1:79" s="70" customFormat="1" ht="12.75">
      <c r="A49" s="10">
        <v>381</v>
      </c>
      <c r="B49" s="4" t="s">
        <v>62</v>
      </c>
      <c r="C49" s="31" t="s">
        <v>1179</v>
      </c>
      <c r="D49" s="5" t="s">
        <v>1180</v>
      </c>
      <c r="E49" s="65"/>
      <c r="F49" s="3" t="s">
        <v>66</v>
      </c>
      <c r="G49" s="65"/>
      <c r="H49" s="65"/>
      <c r="I49" s="65"/>
      <c r="J49" s="65"/>
      <c r="K49" s="10" t="s">
        <v>132</v>
      </c>
      <c r="L49" s="10" t="s">
        <v>108</v>
      </c>
      <c r="M49" s="7" t="s">
        <v>2386</v>
      </c>
      <c r="N49" s="65"/>
      <c r="O49" s="4" t="s">
        <v>70</v>
      </c>
      <c r="P49" s="2" t="s">
        <v>280</v>
      </c>
      <c r="Q49" s="15" t="s">
        <v>2604</v>
      </c>
      <c r="R49" s="66" t="s">
        <v>72</v>
      </c>
      <c r="S49" s="67">
        <v>34136</v>
      </c>
      <c r="T49" s="16" t="str">
        <f t="shared" ca="1" si="3"/>
        <v>28 Tahun 8 Bulan</v>
      </c>
      <c r="U49" s="65"/>
      <c r="V49" s="6">
        <v>44092</v>
      </c>
      <c r="W49" s="6"/>
      <c r="X49" s="17" t="str">
        <f t="shared" ca="1" si="4"/>
        <v>1Tahun</v>
      </c>
      <c r="Y49" s="68" t="str">
        <f t="shared" ca="1" si="5"/>
        <v>5Bulan</v>
      </c>
      <c r="Z49" s="65"/>
      <c r="AA49" s="18" t="s">
        <v>111</v>
      </c>
      <c r="AB49" s="65"/>
      <c r="AC49" s="65"/>
      <c r="AD49" s="19" t="s">
        <v>1181</v>
      </c>
      <c r="AE49" s="20" t="s">
        <v>202</v>
      </c>
      <c r="AF49" s="21" t="s">
        <v>1182</v>
      </c>
      <c r="AG49" s="4" t="s">
        <v>76</v>
      </c>
      <c r="AH49" s="65"/>
      <c r="AI49" s="65"/>
      <c r="AJ49" s="65"/>
      <c r="AK49" s="65"/>
      <c r="AL49" s="65"/>
      <c r="AM49" s="65"/>
      <c r="AN49" s="65"/>
      <c r="AO49" s="65"/>
      <c r="AP49" s="65"/>
      <c r="AQ49" s="65"/>
      <c r="AR49" s="3"/>
      <c r="AS49" s="22" t="s">
        <v>2568</v>
      </c>
      <c r="AT49" s="7"/>
      <c r="AU49" s="7"/>
      <c r="AV49" s="7"/>
      <c r="AW49" s="65"/>
      <c r="AX49" s="65"/>
      <c r="AY49" s="65"/>
      <c r="AZ49" s="65"/>
      <c r="BA49" s="65"/>
      <c r="BB49" s="7"/>
      <c r="BC49" s="7"/>
      <c r="BD49" s="18" t="s">
        <v>1183</v>
      </c>
      <c r="BE49" s="23"/>
      <c r="BF49" s="18" t="s">
        <v>78</v>
      </c>
      <c r="BG49" s="23" t="s">
        <v>2409</v>
      </c>
      <c r="BH49" s="65"/>
      <c r="BI49" s="69"/>
      <c r="BJ49" s="69"/>
      <c r="BK49" s="19"/>
      <c r="BL49" s="65"/>
      <c r="BM49" s="65"/>
      <c r="BN49" s="65"/>
      <c r="BO49" s="65"/>
      <c r="BP49" s="65"/>
      <c r="BQ49" s="65"/>
      <c r="BR49" s="65"/>
      <c r="BS49" s="65"/>
      <c r="BT49" s="65"/>
      <c r="BU49" s="65"/>
      <c r="BV49" s="65"/>
      <c r="BW49" s="65"/>
      <c r="BX49" s="65"/>
      <c r="BY49" s="65"/>
      <c r="BZ49" s="65"/>
      <c r="CA49" s="65"/>
    </row>
    <row r="50" spans="1:79" s="70" customFormat="1" ht="12.75">
      <c r="A50" s="10">
        <v>374</v>
      </c>
      <c r="B50" s="3" t="s">
        <v>62</v>
      </c>
      <c r="C50" s="31" t="s">
        <v>1766</v>
      </c>
      <c r="D50" s="24" t="s">
        <v>1767</v>
      </c>
      <c r="E50" s="65"/>
      <c r="F50" s="3" t="s">
        <v>66</v>
      </c>
      <c r="G50" s="65"/>
      <c r="H50" s="65"/>
      <c r="I50" s="65"/>
      <c r="J50" s="65"/>
      <c r="K50" s="10" t="s">
        <v>630</v>
      </c>
      <c r="L50" s="10" t="s">
        <v>108</v>
      </c>
      <c r="M50" s="3" t="s">
        <v>1768</v>
      </c>
      <c r="N50" s="65"/>
      <c r="O50" s="4" t="s">
        <v>85</v>
      </c>
      <c r="P50" s="33" t="s">
        <v>86</v>
      </c>
      <c r="Q50" s="15" t="s">
        <v>2604</v>
      </c>
      <c r="R50" s="66" t="s">
        <v>229</v>
      </c>
      <c r="S50" s="67">
        <v>34808</v>
      </c>
      <c r="T50" s="16" t="str">
        <f t="shared" ca="1" si="3"/>
        <v>26 Tahun 10 Bulan</v>
      </c>
      <c r="U50" s="65"/>
      <c r="V50" s="34">
        <v>44081</v>
      </c>
      <c r="W50" s="6"/>
      <c r="X50" s="17" t="str">
        <f t="shared" ca="1" si="4"/>
        <v>1Tahun</v>
      </c>
      <c r="Y50" s="68" t="str">
        <f t="shared" ca="1" si="5"/>
        <v>6Bulan</v>
      </c>
      <c r="Z50" s="65"/>
      <c r="AA50" s="35" t="s">
        <v>111</v>
      </c>
      <c r="AB50" s="65"/>
      <c r="AC50" s="65"/>
      <c r="AD50" s="35" t="s">
        <v>1769</v>
      </c>
      <c r="AE50" s="20" t="s">
        <v>202</v>
      </c>
      <c r="AF50" s="36" t="s">
        <v>1770</v>
      </c>
      <c r="AG50" s="3" t="s">
        <v>76</v>
      </c>
      <c r="AH50" s="65"/>
      <c r="AI50" s="65"/>
      <c r="AJ50" s="65"/>
      <c r="AK50" s="65"/>
      <c r="AL50" s="65"/>
      <c r="AM50" s="65"/>
      <c r="AN50" s="65"/>
      <c r="AO50" s="65"/>
      <c r="AP50" s="65"/>
      <c r="AQ50" s="65"/>
      <c r="AR50" s="7"/>
      <c r="AS50" s="22" t="s">
        <v>2567</v>
      </c>
      <c r="AT50" s="7"/>
      <c r="AU50" s="7"/>
      <c r="AV50" s="7"/>
      <c r="AW50" s="65"/>
      <c r="AX50" s="65"/>
      <c r="AY50" s="65"/>
      <c r="AZ50" s="65"/>
      <c r="BA50" s="65"/>
      <c r="BB50" s="7"/>
      <c r="BC50" s="7"/>
      <c r="BD50" s="37" t="s">
        <v>1771</v>
      </c>
      <c r="BE50" s="23"/>
      <c r="BF50" s="35" t="s">
        <v>1772</v>
      </c>
      <c r="BG50" s="23" t="s">
        <v>1772</v>
      </c>
      <c r="BH50" s="65"/>
      <c r="BI50" s="69"/>
      <c r="BJ50" s="69"/>
      <c r="BK50" s="35"/>
      <c r="BL50" s="65"/>
      <c r="BM50" s="65"/>
      <c r="BN50" s="65"/>
      <c r="BO50" s="65"/>
      <c r="BP50" s="65"/>
      <c r="BQ50" s="65"/>
      <c r="BR50" s="65"/>
      <c r="BS50" s="65"/>
      <c r="BT50" s="65"/>
      <c r="BU50" s="65"/>
      <c r="BV50" s="65"/>
      <c r="BW50" s="65"/>
      <c r="BX50" s="65"/>
      <c r="BY50" s="65"/>
      <c r="BZ50" s="65"/>
      <c r="CA50" s="65"/>
    </row>
    <row r="51" spans="1:79" s="70" customFormat="1" ht="12.75">
      <c r="A51" s="10">
        <v>424</v>
      </c>
      <c r="B51" s="3" t="s">
        <v>62</v>
      </c>
      <c r="C51" s="14" t="s">
        <v>775</v>
      </c>
      <c r="D51" s="24" t="s">
        <v>776</v>
      </c>
      <c r="E51" s="65"/>
      <c r="F51" s="3" t="s">
        <v>66</v>
      </c>
      <c r="G51" s="65"/>
      <c r="H51" s="65"/>
      <c r="I51" s="65"/>
      <c r="J51" s="65"/>
      <c r="K51" s="10" t="s">
        <v>777</v>
      </c>
      <c r="L51" s="10" t="s">
        <v>108</v>
      </c>
      <c r="M51" s="3" t="s">
        <v>2385</v>
      </c>
      <c r="N51" s="65"/>
      <c r="O51" s="7" t="s">
        <v>70</v>
      </c>
      <c r="P51" s="42" t="s">
        <v>86</v>
      </c>
      <c r="Q51" s="15"/>
      <c r="R51" s="66" t="s">
        <v>523</v>
      </c>
      <c r="S51" s="67">
        <v>35940</v>
      </c>
      <c r="T51" s="16" t="str">
        <f t="shared" ca="1" si="3"/>
        <v>23 Tahun 9 Bulan</v>
      </c>
      <c r="U51" s="65"/>
      <c r="V51" s="34">
        <v>44217</v>
      </c>
      <c r="W51" s="6"/>
      <c r="X51" s="17" t="str">
        <f t="shared" ca="1" si="4"/>
        <v>1Tahun</v>
      </c>
      <c r="Y51" s="68" t="str">
        <f t="shared" ca="1" si="5"/>
        <v>1Bulan</v>
      </c>
      <c r="Z51" s="65"/>
      <c r="AA51" s="35" t="s">
        <v>88</v>
      </c>
      <c r="AB51" s="65"/>
      <c r="AC51" s="65"/>
      <c r="AD51" s="35" t="s">
        <v>778</v>
      </c>
      <c r="AE51" s="20"/>
      <c r="AF51" s="36" t="s">
        <v>779</v>
      </c>
      <c r="AG51" s="3" t="s">
        <v>76</v>
      </c>
      <c r="AH51" s="65"/>
      <c r="AI51" s="65"/>
      <c r="AJ51" s="65"/>
      <c r="AK51" s="65"/>
      <c r="AL51" s="65"/>
      <c r="AM51" s="65"/>
      <c r="AN51" s="65"/>
      <c r="AO51" s="65"/>
      <c r="AP51" s="65"/>
      <c r="AQ51" s="65"/>
      <c r="AR51" s="7"/>
      <c r="AS51" s="22"/>
      <c r="AT51" s="7" t="s">
        <v>780</v>
      </c>
      <c r="AU51" s="7"/>
      <c r="AV51" s="7" t="s">
        <v>781</v>
      </c>
      <c r="AW51" s="65"/>
      <c r="AX51" s="65"/>
      <c r="AY51" s="65"/>
      <c r="AZ51" s="65"/>
      <c r="BA51" s="65"/>
      <c r="BB51" s="7"/>
      <c r="BC51" s="7"/>
      <c r="BD51" s="51" t="s">
        <v>782</v>
      </c>
      <c r="BE51" s="23"/>
      <c r="BF51" s="18" t="s">
        <v>78</v>
      </c>
      <c r="BG51" s="23"/>
      <c r="BH51" s="65"/>
      <c r="BI51" s="69"/>
      <c r="BJ51" s="69"/>
      <c r="BK51" s="35"/>
      <c r="BL51" s="65"/>
      <c r="BM51" s="65"/>
      <c r="BN51" s="65"/>
      <c r="BO51" s="65"/>
      <c r="BP51" s="65"/>
      <c r="BQ51" s="65"/>
      <c r="BR51" s="65"/>
      <c r="BS51" s="65"/>
      <c r="BT51" s="65"/>
      <c r="BU51" s="65"/>
      <c r="BV51" s="65"/>
      <c r="BW51" s="65"/>
      <c r="BX51" s="65"/>
      <c r="BY51" s="65"/>
      <c r="BZ51" s="65"/>
      <c r="CA51" s="65"/>
    </row>
    <row r="52" spans="1:79" s="70" customFormat="1" ht="12.75">
      <c r="A52" s="10">
        <v>391</v>
      </c>
      <c r="B52" s="3" t="s">
        <v>62</v>
      </c>
      <c r="C52" s="14" t="s">
        <v>378</v>
      </c>
      <c r="D52" s="75" t="s">
        <v>379</v>
      </c>
      <c r="E52" s="65" t="s">
        <v>380</v>
      </c>
      <c r="F52" s="3" t="s">
        <v>66</v>
      </c>
      <c r="G52" s="65"/>
      <c r="H52" s="65"/>
      <c r="I52" s="65"/>
      <c r="J52" s="65"/>
      <c r="K52" s="10" t="s">
        <v>381</v>
      </c>
      <c r="L52" s="4" t="s">
        <v>382</v>
      </c>
      <c r="M52" s="3" t="s">
        <v>383</v>
      </c>
      <c r="N52" s="65"/>
      <c r="O52" s="7" t="s">
        <v>70</v>
      </c>
      <c r="P52" s="42" t="s">
        <v>228</v>
      </c>
      <c r="Q52" s="15"/>
      <c r="R52" s="66" t="s">
        <v>72</v>
      </c>
      <c r="S52" s="67">
        <v>31344</v>
      </c>
      <c r="T52" s="16" t="str">
        <f t="shared" ca="1" si="3"/>
        <v>36 Tahun 4 Bulan</v>
      </c>
      <c r="U52" s="65"/>
      <c r="V52" s="27">
        <v>44067</v>
      </c>
      <c r="W52" s="6"/>
      <c r="X52" s="17" t="str">
        <f t="shared" ca="1" si="4"/>
        <v>1Tahun</v>
      </c>
      <c r="Y52" s="68" t="str">
        <f t="shared" ca="1" si="5"/>
        <v>6Bulan</v>
      </c>
      <c r="Z52" s="65"/>
      <c r="AA52" s="24" t="s">
        <v>111</v>
      </c>
      <c r="AB52" s="65"/>
      <c r="AC52" s="65"/>
      <c r="AD52" s="35" t="s">
        <v>384</v>
      </c>
      <c r="AE52" s="20"/>
      <c r="AF52" s="21" t="s">
        <v>385</v>
      </c>
      <c r="AG52" s="3" t="s">
        <v>76</v>
      </c>
      <c r="AH52" s="65"/>
      <c r="AI52" s="65"/>
      <c r="AJ52" s="65"/>
      <c r="AK52" s="65"/>
      <c r="AL52" s="65"/>
      <c r="AM52" s="65"/>
      <c r="AN52" s="65"/>
      <c r="AO52" s="65"/>
      <c r="AP52" s="65"/>
      <c r="AQ52" s="65"/>
      <c r="AR52" s="40">
        <v>7310534476</v>
      </c>
      <c r="AS52" s="22"/>
      <c r="AT52" s="7"/>
      <c r="AU52" s="7"/>
      <c r="AV52" s="7"/>
      <c r="AW52" s="65"/>
      <c r="AX52" s="65"/>
      <c r="AY52" s="65"/>
      <c r="AZ52" s="65"/>
      <c r="BA52" s="65"/>
      <c r="BB52" s="7"/>
      <c r="BC52" s="7"/>
      <c r="BD52" s="37" t="s">
        <v>386</v>
      </c>
      <c r="BE52" s="23"/>
      <c r="BF52" s="24"/>
      <c r="BG52" s="23"/>
      <c r="BH52" s="65"/>
      <c r="BI52" s="69"/>
      <c r="BJ52" s="69"/>
      <c r="BK52" s="35"/>
      <c r="BL52" s="65"/>
      <c r="BM52" s="65"/>
      <c r="BN52" s="65"/>
      <c r="BO52" s="65"/>
      <c r="BP52" s="65"/>
      <c r="BQ52" s="65"/>
      <c r="BR52" s="65"/>
      <c r="BS52" s="65"/>
      <c r="BT52" s="65"/>
      <c r="BU52" s="65"/>
      <c r="BV52" s="65"/>
      <c r="BW52" s="65"/>
      <c r="BX52" s="65"/>
      <c r="BY52" s="65"/>
      <c r="BZ52" s="65"/>
      <c r="CA52" s="65"/>
    </row>
    <row r="53" spans="1:79" s="70" customFormat="1" ht="12.75">
      <c r="A53" s="10"/>
      <c r="B53" s="10" t="s">
        <v>62</v>
      </c>
      <c r="C53" s="14"/>
      <c r="D53" s="24" t="s">
        <v>2605</v>
      </c>
      <c r="E53" s="65"/>
      <c r="F53" s="10"/>
      <c r="G53" s="65"/>
      <c r="H53" s="65"/>
      <c r="I53" s="65"/>
      <c r="J53" s="65"/>
      <c r="K53" s="10"/>
      <c r="L53" s="10" t="s">
        <v>382</v>
      </c>
      <c r="M53" s="10" t="s">
        <v>2606</v>
      </c>
      <c r="N53" s="65"/>
      <c r="O53" s="4"/>
      <c r="P53" s="7"/>
      <c r="Q53" s="15"/>
      <c r="R53" s="7"/>
      <c r="S53" s="26"/>
      <c r="T53" s="16"/>
      <c r="U53" s="44"/>
      <c r="V53" s="44"/>
      <c r="W53" s="6"/>
      <c r="X53" s="17"/>
      <c r="Y53" s="68"/>
      <c r="Z53" s="65"/>
      <c r="AA53" s="28"/>
      <c r="AB53" s="65"/>
      <c r="AC53" s="65"/>
      <c r="AD53" s="65"/>
      <c r="AE53" s="20"/>
      <c r="AF53" s="25"/>
      <c r="AG53" s="3"/>
      <c r="AH53" s="65"/>
      <c r="AI53" s="65"/>
      <c r="AJ53" s="65"/>
      <c r="AK53" s="65"/>
      <c r="AL53" s="65"/>
      <c r="AM53" s="65"/>
      <c r="AN53" s="65"/>
      <c r="AO53" s="65"/>
      <c r="AP53" s="65"/>
      <c r="AQ53" s="65"/>
      <c r="AR53" s="10"/>
      <c r="AS53" s="22"/>
      <c r="AT53" s="28"/>
      <c r="AU53" s="28"/>
      <c r="AV53" s="28"/>
      <c r="AW53" s="65"/>
      <c r="AX53" s="65"/>
      <c r="AY53" s="65"/>
      <c r="AZ53" s="65"/>
      <c r="BA53" s="65"/>
      <c r="BB53" s="28"/>
      <c r="BC53" s="28"/>
      <c r="BD53" s="71"/>
      <c r="BE53" s="23"/>
      <c r="BF53" s="28"/>
      <c r="BG53" s="23"/>
      <c r="BH53" s="65"/>
      <c r="BI53" s="69"/>
      <c r="BJ53" s="69"/>
      <c r="BK53" s="10"/>
      <c r="BL53" s="65"/>
      <c r="BM53" s="65"/>
      <c r="BN53" s="65"/>
      <c r="BO53" s="65"/>
      <c r="BP53" s="65"/>
      <c r="BQ53" s="65"/>
      <c r="BR53" s="65"/>
      <c r="BS53" s="65"/>
      <c r="BT53" s="65"/>
      <c r="BU53" s="65"/>
      <c r="BV53" s="65"/>
      <c r="BW53" s="65"/>
      <c r="BX53" s="65"/>
      <c r="BY53" s="65"/>
      <c r="BZ53" s="65"/>
      <c r="CA53" s="65"/>
    </row>
    <row r="54" spans="1:79" s="70" customFormat="1" ht="12.75">
      <c r="A54" s="10">
        <v>413</v>
      </c>
      <c r="B54" s="10" t="s">
        <v>62</v>
      </c>
      <c r="C54" s="14" t="s">
        <v>1946</v>
      </c>
      <c r="D54" s="24" t="s">
        <v>1947</v>
      </c>
      <c r="E54" s="65"/>
      <c r="F54" s="10" t="s">
        <v>66</v>
      </c>
      <c r="G54" s="65"/>
      <c r="H54" s="65"/>
      <c r="I54" s="65"/>
      <c r="J54" s="65"/>
      <c r="K54" s="10" t="s">
        <v>1948</v>
      </c>
      <c r="L54" s="10" t="s">
        <v>382</v>
      </c>
      <c r="M54" s="10" t="s">
        <v>1949</v>
      </c>
      <c r="N54" s="65"/>
      <c r="O54" s="4" t="s">
        <v>70</v>
      </c>
      <c r="P54" s="7"/>
      <c r="Q54" s="15"/>
      <c r="R54" s="7"/>
      <c r="S54" s="26"/>
      <c r="T54" s="16" t="str">
        <f ca="1">(DATEDIF($S54,NOW(),"Y")&amp;" Tahun ")&amp;(DATEDIF($S54,NOW(),"YM")&amp;" Bulan")</f>
        <v>122 Tahun 2 Bulan</v>
      </c>
      <c r="U54" s="44">
        <v>44349</v>
      </c>
      <c r="V54" s="44">
        <v>44349</v>
      </c>
      <c r="W54" s="6"/>
      <c r="X54" s="17" t="str">
        <f ca="1">INT((NOW()-V54)/365)&amp;"Tahun"</f>
        <v>0Tahun</v>
      </c>
      <c r="Y54" s="68" t="str">
        <f ca="1">INT(MOD((NOW()-V54),365)/30)&amp;"Bulan"</f>
        <v>9Bulan</v>
      </c>
      <c r="Z54" s="65" t="s">
        <v>73</v>
      </c>
      <c r="AA54" s="28"/>
      <c r="AB54" s="65"/>
      <c r="AC54" s="65"/>
      <c r="AD54" s="65" t="s">
        <v>1950</v>
      </c>
      <c r="AE54" s="20"/>
      <c r="AF54" s="25"/>
      <c r="AG54" s="3" t="s">
        <v>76</v>
      </c>
      <c r="AH54" s="65"/>
      <c r="AI54" s="65"/>
      <c r="AJ54" s="65"/>
      <c r="AK54" s="65"/>
      <c r="AL54" s="65"/>
      <c r="AM54" s="65"/>
      <c r="AN54" s="65"/>
      <c r="AO54" s="65"/>
      <c r="AP54" s="65"/>
      <c r="AQ54" s="65"/>
      <c r="AR54" s="10">
        <v>5310525903</v>
      </c>
      <c r="AS54" s="22"/>
      <c r="AT54" s="28"/>
      <c r="AU54" s="28"/>
      <c r="AV54" s="28"/>
      <c r="AW54" s="65"/>
      <c r="AX54" s="65"/>
      <c r="AY54" s="65"/>
      <c r="AZ54" s="65"/>
      <c r="BA54" s="65"/>
      <c r="BB54" s="28"/>
      <c r="BC54" s="28"/>
      <c r="BD54" s="71" t="s">
        <v>1951</v>
      </c>
      <c r="BE54" s="23"/>
      <c r="BF54" s="28"/>
      <c r="BG54" s="23"/>
      <c r="BH54" s="65"/>
      <c r="BI54" s="69"/>
      <c r="BJ54" s="69"/>
      <c r="BK54" s="10"/>
      <c r="BL54" s="65"/>
      <c r="BM54" s="65"/>
      <c r="BN54" s="65"/>
      <c r="BO54" s="65"/>
      <c r="BP54" s="65"/>
      <c r="BQ54" s="65"/>
      <c r="BR54" s="65"/>
      <c r="BS54" s="65"/>
      <c r="BT54" s="65"/>
      <c r="BU54" s="65"/>
      <c r="BV54" s="65"/>
      <c r="BW54" s="65"/>
      <c r="BX54" s="65"/>
      <c r="BY54" s="65"/>
      <c r="BZ54" s="65"/>
      <c r="CA54" s="65"/>
    </row>
    <row r="55" spans="1:79" s="70" customFormat="1" ht="12.75">
      <c r="A55" s="10">
        <v>410</v>
      </c>
      <c r="B55" s="3" t="s">
        <v>62</v>
      </c>
      <c r="C55" s="31" t="s">
        <v>1496</v>
      </c>
      <c r="D55" s="24" t="s">
        <v>1497</v>
      </c>
      <c r="E55" s="65"/>
      <c r="F55" s="3" t="s">
        <v>66</v>
      </c>
      <c r="G55" s="65"/>
      <c r="H55" s="65"/>
      <c r="I55" s="65"/>
      <c r="J55" s="65"/>
      <c r="K55" s="10" t="s">
        <v>1498</v>
      </c>
      <c r="L55" s="10" t="s">
        <v>382</v>
      </c>
      <c r="M55" s="3" t="s">
        <v>1499</v>
      </c>
      <c r="N55" s="65"/>
      <c r="O55" s="7" t="s">
        <v>85</v>
      </c>
      <c r="P55" s="33" t="s">
        <v>280</v>
      </c>
      <c r="Q55" s="15"/>
      <c r="R55" s="66" t="s">
        <v>1500</v>
      </c>
      <c r="S55" s="67">
        <v>34745</v>
      </c>
      <c r="T55" s="16" t="str">
        <f ca="1">(DATEDIF($S55,NOW(),"Y")&amp;" Tahun ")&amp;(DATEDIF($S55,NOW(),"YM")&amp;" Bulan")</f>
        <v>27 Tahun 0 Bulan</v>
      </c>
      <c r="U55" s="65"/>
      <c r="V55" s="34">
        <v>43896</v>
      </c>
      <c r="W55" s="6"/>
      <c r="X55" s="17" t="str">
        <f ca="1">INT((NOW()-V55)/365)&amp;"Tahun"</f>
        <v>2Tahun</v>
      </c>
      <c r="Y55" s="68" t="str">
        <f ca="1">INT(MOD((NOW()-V55),365)/30)&amp;"Bulan"</f>
        <v>0Bulan</v>
      </c>
      <c r="Z55" s="65"/>
      <c r="AA55" s="35" t="s">
        <v>111</v>
      </c>
      <c r="AB55" s="65"/>
      <c r="AC55" s="65"/>
      <c r="AD55" s="35" t="s">
        <v>1501</v>
      </c>
      <c r="AE55" s="20"/>
      <c r="AF55" s="36" t="s">
        <v>1502</v>
      </c>
      <c r="AG55" s="3" t="s">
        <v>76</v>
      </c>
      <c r="AH55" s="65"/>
      <c r="AI55" s="65"/>
      <c r="AJ55" s="65"/>
      <c r="AK55" s="65"/>
      <c r="AL55" s="65"/>
      <c r="AM55" s="65"/>
      <c r="AN55" s="65"/>
      <c r="AO55" s="65"/>
      <c r="AP55" s="65"/>
      <c r="AQ55" s="65"/>
      <c r="AR55" s="2" t="s">
        <v>1503</v>
      </c>
      <c r="AS55" s="22"/>
      <c r="AT55" s="7"/>
      <c r="AU55" s="7"/>
      <c r="AV55" s="7" t="s">
        <v>1504</v>
      </c>
      <c r="AW55" s="65"/>
      <c r="AX55" s="65"/>
      <c r="AY55" s="65"/>
      <c r="AZ55" s="65"/>
      <c r="BA55" s="65"/>
      <c r="BB55" s="7"/>
      <c r="BC55" s="7"/>
      <c r="BD55" s="37" t="s">
        <v>1505</v>
      </c>
      <c r="BE55" s="23"/>
      <c r="BF55" s="18" t="s">
        <v>78</v>
      </c>
      <c r="BG55" s="23"/>
      <c r="BH55" s="65"/>
      <c r="BI55" s="69"/>
      <c r="BJ55" s="69"/>
      <c r="BK55" s="12" t="s">
        <v>1506</v>
      </c>
      <c r="BL55" s="65"/>
      <c r="BM55" s="65"/>
      <c r="BN55" s="65"/>
      <c r="BO55" s="65"/>
      <c r="BP55" s="65"/>
      <c r="BQ55" s="65"/>
      <c r="BR55" s="65"/>
      <c r="BS55" s="65"/>
      <c r="BT55" s="65"/>
      <c r="BU55" s="65"/>
      <c r="BV55" s="65"/>
      <c r="BW55" s="65"/>
      <c r="BX55" s="65"/>
      <c r="BY55" s="65"/>
      <c r="BZ55" s="65"/>
      <c r="CA55" s="65"/>
    </row>
  </sheetData>
  <autoFilter ref="A2:CB2"/>
  <conditionalFormatting sqref="C27">
    <cfRule type="duplicateValues" dxfId="187" priority="1"/>
  </conditionalFormatting>
  <hyperlinks>
    <hyperlink ref="BK38" r:id="rId1"/>
    <hyperlink ref="BK55" r:id="rId2"/>
    <hyperlink ref="BK26" r:id="rId3"/>
    <hyperlink ref="BK5" r:id="rId4"/>
    <hyperlink ref="BK46" r:id="rId5"/>
    <hyperlink ref="BK47" r:id="rId6"/>
    <hyperlink ref="BK35" r:id="rId7"/>
    <hyperlink ref="BK45" r:id="rId8"/>
    <hyperlink ref="BK44" r:id="rId9"/>
    <hyperlink ref="BK18" r:id="rId10"/>
  </hyperlinks>
  <pageMargins left="0.7" right="0.7" top="0.75" bottom="0.75" header="0.3" footer="0.3"/>
  <legacyDrawing r:id="rId1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2:XER135"/>
  <sheetViews>
    <sheetView workbookViewId="0">
      <pane xSplit="4" ySplit="4" topLeftCell="AT5" activePane="bottomRight" state="frozen"/>
      <selection pane="topRight" activeCell="E1" sqref="E1"/>
      <selection pane="bottomLeft" activeCell="A9" sqref="A9"/>
      <selection pane="bottomRight" activeCell="C152" sqref="C152"/>
    </sheetView>
  </sheetViews>
  <sheetFormatPr defaultRowHeight="13.5"/>
  <cols>
    <col min="1" max="1" width="5.42578125" style="406" customWidth="1"/>
    <col min="2" max="2" width="30.28515625" style="406" bestFit="1" customWidth="1"/>
    <col min="3" max="3" width="18.28515625" style="406" bestFit="1" customWidth="1"/>
    <col min="4" max="4" width="42.140625" style="406" bestFit="1" customWidth="1"/>
    <col min="5" max="5" width="14.28515625" style="406" bestFit="1" customWidth="1"/>
    <col min="6" max="6" width="13.7109375" style="406" bestFit="1" customWidth="1"/>
    <col min="7" max="7" width="12.28515625" style="406" bestFit="1" customWidth="1"/>
    <col min="8" max="8" width="19.5703125" style="406" bestFit="1" customWidth="1"/>
    <col min="9" max="9" width="20.85546875" style="406" bestFit="1" customWidth="1"/>
    <col min="10" max="10" width="28.85546875" style="406" bestFit="1" customWidth="1"/>
    <col min="11" max="11" width="21.140625" style="406" customWidth="1"/>
    <col min="12" max="12" width="8.42578125" style="406" bestFit="1" customWidth="1"/>
    <col min="13" max="13" width="13.5703125" style="406" bestFit="1" customWidth="1"/>
    <col min="14" max="14" width="16.85546875" style="406" bestFit="1" customWidth="1"/>
    <col min="15" max="15" width="23.7109375" style="406" bestFit="1" customWidth="1"/>
    <col min="16" max="16" width="25" style="406" bestFit="1" customWidth="1"/>
    <col min="17" max="17" width="16" style="406" bestFit="1" customWidth="1"/>
    <col min="18" max="18" width="13" style="406" bestFit="1" customWidth="1"/>
    <col min="19" max="19" width="11.5703125" style="406" bestFit="1" customWidth="1"/>
    <col min="20" max="20" width="10.28515625" style="406" bestFit="1" customWidth="1"/>
    <col min="21" max="21" width="31.5703125" style="406" bestFit="1" customWidth="1"/>
    <col min="22" max="22" width="24.85546875" style="406" bestFit="1" customWidth="1"/>
    <col min="23" max="23" width="40.85546875" style="406" bestFit="1" customWidth="1"/>
    <col min="24" max="24" width="255.7109375" style="406" bestFit="1" customWidth="1"/>
    <col min="25" max="25" width="172.7109375" style="406" bestFit="1" customWidth="1"/>
    <col min="26" max="26" width="88.42578125" style="406" bestFit="1" customWidth="1"/>
    <col min="27" max="27" width="12.28515625" style="406" bestFit="1" customWidth="1"/>
    <col min="28" max="28" width="19.5703125" style="406" bestFit="1" customWidth="1"/>
    <col min="29" max="29" width="13" style="406" bestFit="1" customWidth="1"/>
    <col min="30" max="30" width="28.85546875" style="406" bestFit="1" customWidth="1"/>
    <col min="31" max="31" width="14.42578125" style="406" bestFit="1" customWidth="1"/>
    <col min="32" max="32" width="28.85546875" style="406" bestFit="1" customWidth="1"/>
    <col min="33" max="33" width="15.7109375" style="406" bestFit="1" customWidth="1"/>
    <col min="34" max="34" width="11" style="406" bestFit="1" customWidth="1"/>
    <col min="35" max="35" width="12.28515625" style="406" bestFit="1" customWidth="1"/>
    <col min="36" max="36" width="11" style="406" bestFit="1" customWidth="1"/>
    <col min="37" max="37" width="17.28515625" style="406" bestFit="1" customWidth="1"/>
    <col min="38" max="38" width="28.85546875" style="406" bestFit="1" customWidth="1"/>
    <col min="39" max="39" width="35.7109375" style="406" bestFit="1" customWidth="1"/>
    <col min="40" max="40" width="21" style="406" bestFit="1" customWidth="1"/>
    <col min="41" max="41" width="146.140625" style="406" bestFit="1" customWidth="1"/>
    <col min="42" max="43" width="13.5703125" style="406" bestFit="1" customWidth="1"/>
    <col min="44" max="44" width="11" style="406" bestFit="1" customWidth="1"/>
    <col min="45" max="45" width="13.5703125" style="406" bestFit="1" customWidth="1"/>
    <col min="46" max="46" width="172.7109375" style="406" bestFit="1" customWidth="1"/>
    <col min="47" max="47" width="13.5703125" style="406" bestFit="1" customWidth="1"/>
    <col min="48" max="48" width="22.28515625" style="406" bestFit="1" customWidth="1"/>
    <col min="49" max="49" width="27.5703125" style="406" bestFit="1" customWidth="1"/>
    <col min="50" max="50" width="13.5703125" style="406" bestFit="1" customWidth="1"/>
    <col min="51" max="51" width="16.85546875" style="406" bestFit="1" customWidth="1"/>
    <col min="52" max="52" width="13" style="406" bestFit="1" customWidth="1"/>
    <col min="53" max="53" width="16.28515625" style="406" bestFit="1" customWidth="1"/>
    <col min="54" max="54" width="9.85546875" style="406" bestFit="1" customWidth="1"/>
    <col min="55" max="55" width="17.5703125" style="406" bestFit="1" customWidth="1"/>
    <col min="56" max="56" width="15" style="406" bestFit="1" customWidth="1"/>
    <col min="57" max="57" width="13.5703125" style="406" bestFit="1" customWidth="1"/>
    <col min="58" max="58" width="15.5703125" style="406" bestFit="1" customWidth="1"/>
    <col min="59" max="59" width="62.140625" style="406" bestFit="1" customWidth="1"/>
    <col min="60" max="60" width="38.42578125" style="406" bestFit="1" customWidth="1"/>
    <col min="61" max="61" width="255.7109375" style="406" bestFit="1" customWidth="1"/>
    <col min="62" max="62" width="227.42578125" style="406" bestFit="1" customWidth="1"/>
    <col min="63" max="63" width="11.140625" style="406" bestFit="1" customWidth="1"/>
    <col min="64" max="64" width="15" style="406" bestFit="1" customWidth="1"/>
    <col min="65" max="65" width="13" style="406" bestFit="1" customWidth="1"/>
    <col min="66" max="66" width="13.7109375" style="407" bestFit="1" customWidth="1"/>
    <col min="67" max="67" width="28.85546875" style="406" bestFit="1" customWidth="1"/>
    <col min="68" max="68" width="13.7109375" style="406" bestFit="1" customWidth="1"/>
    <col min="69" max="71" width="9.140625" style="406"/>
    <col min="72" max="72" width="11.28515625" style="406" bestFit="1" customWidth="1"/>
    <col min="73" max="73" width="4" style="406" bestFit="1" customWidth="1"/>
    <col min="74" max="75" width="2.7109375" style="406" bestFit="1" customWidth="1"/>
    <col min="76" max="76" width="12.85546875" style="406" bestFit="1" customWidth="1"/>
    <col min="77" max="16384" width="9.140625" style="406"/>
  </cols>
  <sheetData>
    <row r="2" spans="1:16366">
      <c r="A2" s="406" t="s">
        <v>4909</v>
      </c>
    </row>
    <row r="4" spans="1:16366" s="185" customFormat="1" ht="30.75" customHeight="1">
      <c r="A4" s="408" t="s">
        <v>11</v>
      </c>
      <c r="B4" s="408" t="s">
        <v>12</v>
      </c>
      <c r="C4" s="408" t="s">
        <v>4409</v>
      </c>
      <c r="D4" s="408" t="s">
        <v>14</v>
      </c>
      <c r="E4" s="408" t="s">
        <v>15</v>
      </c>
      <c r="F4" s="408" t="s">
        <v>16</v>
      </c>
      <c r="G4" s="408" t="s">
        <v>17</v>
      </c>
      <c r="H4" s="408" t="s">
        <v>21</v>
      </c>
      <c r="I4" s="408" t="s">
        <v>22</v>
      </c>
      <c r="J4" s="408" t="s">
        <v>23</v>
      </c>
      <c r="K4" s="408" t="s">
        <v>24</v>
      </c>
      <c r="L4" s="408" t="s">
        <v>25</v>
      </c>
      <c r="M4" s="408" t="s">
        <v>2388</v>
      </c>
      <c r="N4" s="408" t="s">
        <v>26</v>
      </c>
      <c r="O4" s="409" t="s">
        <v>27</v>
      </c>
      <c r="P4" s="409" t="s">
        <v>28</v>
      </c>
      <c r="Q4" s="408" t="s">
        <v>29</v>
      </c>
      <c r="R4" s="408" t="s">
        <v>30</v>
      </c>
      <c r="S4" s="591" t="s">
        <v>31</v>
      </c>
      <c r="T4" s="591"/>
      <c r="U4" s="408" t="s">
        <v>32</v>
      </c>
      <c r="V4" s="408" t="s">
        <v>33</v>
      </c>
      <c r="W4" s="410" t="s">
        <v>34</v>
      </c>
      <c r="X4" s="408" t="s">
        <v>35</v>
      </c>
      <c r="Y4" s="453" t="s">
        <v>36</v>
      </c>
      <c r="Z4" s="411" t="s">
        <v>37</v>
      </c>
      <c r="AA4" s="408" t="s">
        <v>38</v>
      </c>
      <c r="AB4" s="408" t="s">
        <v>39</v>
      </c>
      <c r="AC4" s="412" t="s">
        <v>27</v>
      </c>
      <c r="AD4" s="408" t="s">
        <v>40</v>
      </c>
      <c r="AE4" s="408" t="s">
        <v>27</v>
      </c>
      <c r="AF4" s="408" t="s">
        <v>41</v>
      </c>
      <c r="AG4" s="408" t="s">
        <v>27</v>
      </c>
      <c r="AH4" s="408" t="s">
        <v>42</v>
      </c>
      <c r="AI4" s="413" t="s">
        <v>27</v>
      </c>
      <c r="AJ4" s="408" t="s">
        <v>43</v>
      </c>
      <c r="AK4" s="408" t="s">
        <v>27</v>
      </c>
      <c r="AL4" s="408" t="s">
        <v>44</v>
      </c>
      <c r="AM4" s="408" t="s">
        <v>45</v>
      </c>
      <c r="AN4" s="408" t="s">
        <v>46</v>
      </c>
      <c r="AO4" s="408" t="s">
        <v>47</v>
      </c>
      <c r="AP4" s="408" t="s">
        <v>48</v>
      </c>
      <c r="AQ4" s="408" t="s">
        <v>49</v>
      </c>
      <c r="AR4" s="409" t="s">
        <v>51</v>
      </c>
      <c r="AS4" s="409" t="s">
        <v>52</v>
      </c>
      <c r="AT4" s="409" t="s">
        <v>53</v>
      </c>
      <c r="AU4" s="409" t="s">
        <v>54</v>
      </c>
      <c r="AV4" s="409" t="s">
        <v>55</v>
      </c>
      <c r="AW4" s="409" t="s">
        <v>56</v>
      </c>
      <c r="AX4" s="409" t="s">
        <v>57</v>
      </c>
      <c r="AY4" s="414" t="s">
        <v>58</v>
      </c>
      <c r="AZ4" s="414" t="s">
        <v>59</v>
      </c>
      <c r="BA4" s="414" t="s">
        <v>3572</v>
      </c>
      <c r="BB4" s="414" t="s">
        <v>4019</v>
      </c>
      <c r="BC4" s="414" t="s">
        <v>3375</v>
      </c>
      <c r="BD4" s="414" t="s">
        <v>3294</v>
      </c>
      <c r="BE4" s="414" t="s">
        <v>4252</v>
      </c>
      <c r="BF4" s="414" t="s">
        <v>3591</v>
      </c>
      <c r="BG4" s="414" t="s">
        <v>3295</v>
      </c>
      <c r="BH4" s="409" t="s">
        <v>60</v>
      </c>
      <c r="BI4" s="408"/>
      <c r="BJ4" s="408" t="s">
        <v>61</v>
      </c>
      <c r="BK4" s="408" t="s">
        <v>4184</v>
      </c>
      <c r="BL4" s="408" t="s">
        <v>3224</v>
      </c>
      <c r="BM4" s="408" t="s">
        <v>3225</v>
      </c>
      <c r="BN4" s="415" t="s">
        <v>3216</v>
      </c>
      <c r="BO4" s="408" t="s">
        <v>4207</v>
      </c>
      <c r="BP4" s="408" t="s">
        <v>4246</v>
      </c>
      <c r="BQ4" s="408"/>
      <c r="BR4" s="408"/>
      <c r="BS4" s="408"/>
      <c r="BT4" s="408"/>
      <c r="BU4" s="408"/>
      <c r="BV4" s="408"/>
      <c r="BW4" s="408"/>
      <c r="BX4" s="408"/>
    </row>
    <row r="5" spans="1:16366" ht="14.25" hidden="1" customHeight="1">
      <c r="A5" s="186">
        <v>1</v>
      </c>
      <c r="B5" s="189" t="s">
        <v>62</v>
      </c>
      <c r="C5" s="216" t="s">
        <v>1455</v>
      </c>
      <c r="D5" s="209" t="s">
        <v>1456</v>
      </c>
      <c r="E5" s="190" t="s">
        <v>2752</v>
      </c>
      <c r="F5" s="191" t="s">
        <v>66</v>
      </c>
      <c r="G5" s="190"/>
      <c r="H5" s="186" t="s">
        <v>1457</v>
      </c>
      <c r="I5" s="186" t="s">
        <v>790</v>
      </c>
      <c r="J5" s="191" t="s">
        <v>1458</v>
      </c>
      <c r="K5" s="190"/>
      <c r="L5" s="202" t="s">
        <v>70</v>
      </c>
      <c r="M5" s="220" t="s">
        <v>71</v>
      </c>
      <c r="N5" s="194" t="s">
        <v>72</v>
      </c>
      <c r="O5" s="195">
        <v>33153</v>
      </c>
      <c r="P5" s="196" t="s">
        <v>2781</v>
      </c>
      <c r="Q5" s="196"/>
      <c r="R5" s="190"/>
      <c r="S5" s="198" t="str">
        <f t="shared" ref="S5" ca="1" si="0">INT((NOW()-R5)/365)&amp;"Tahun"</f>
        <v>122Tahun</v>
      </c>
      <c r="T5" s="199" t="str">
        <f t="shared" ref="T5" ca="1" si="1">INT(MOD((NOW()-R5),365)/30)&amp;"Bulan"</f>
        <v>3Bulan</v>
      </c>
      <c r="U5" s="199" t="s">
        <v>2782</v>
      </c>
      <c r="V5" s="186"/>
      <c r="W5" s="207" t="s">
        <v>111</v>
      </c>
      <c r="X5" s="190"/>
      <c r="Y5" s="454"/>
      <c r="Z5" s="207" t="s">
        <v>1459</v>
      </c>
      <c r="AA5" s="229"/>
      <c r="AB5" s="208" t="s">
        <v>1460</v>
      </c>
      <c r="AC5" s="191" t="s">
        <v>76</v>
      </c>
      <c r="AD5" s="193"/>
      <c r="AE5" s="416"/>
      <c r="AF5" s="193"/>
      <c r="AG5" s="193"/>
      <c r="AH5" s="193"/>
      <c r="AI5" s="188" t="s">
        <v>2805</v>
      </c>
      <c r="AJ5" s="193"/>
      <c r="AK5" s="218" t="s">
        <v>1461</v>
      </c>
      <c r="AL5" s="231"/>
      <c r="AM5" s="200" t="s">
        <v>78</v>
      </c>
      <c r="AN5" s="231"/>
      <c r="AO5" s="190"/>
      <c r="AP5" s="203"/>
      <c r="AQ5" s="203"/>
      <c r="AR5" s="191"/>
      <c r="AS5" s="190"/>
      <c r="AT5" s="190"/>
      <c r="AU5" s="190"/>
      <c r="AV5" s="190"/>
      <c r="AW5" s="190"/>
      <c r="AX5" s="190"/>
      <c r="AY5" s="190"/>
      <c r="AZ5" s="190"/>
      <c r="BA5" s="190"/>
      <c r="BB5" s="190"/>
      <c r="BC5" s="190"/>
      <c r="BD5" s="190"/>
      <c r="BE5" s="190"/>
      <c r="BF5" s="190"/>
      <c r="BG5" s="190"/>
      <c r="BH5" s="190"/>
      <c r="BI5" s="204"/>
      <c r="BJ5" s="204"/>
      <c r="BK5" s="204">
        <v>1</v>
      </c>
      <c r="BL5" s="204"/>
      <c r="BM5" s="204"/>
      <c r="BN5" s="417"/>
      <c r="BO5" s="204"/>
      <c r="BP5" s="204"/>
      <c r="BQ5" s="204"/>
      <c r="BR5" s="204"/>
      <c r="BS5" s="204"/>
      <c r="BT5" s="204"/>
      <c r="BU5" s="204"/>
      <c r="BV5" s="204"/>
      <c r="BW5" s="204"/>
      <c r="BX5" s="204"/>
      <c r="BY5" s="204"/>
      <c r="BZ5" s="204"/>
      <c r="CA5" s="204"/>
      <c r="CB5" s="204"/>
      <c r="CC5" s="204"/>
      <c r="CD5" s="204"/>
      <c r="CE5" s="204"/>
      <c r="CF5" s="204"/>
      <c r="CG5" s="204"/>
      <c r="CH5" s="204"/>
      <c r="CI5" s="204"/>
      <c r="CJ5" s="204"/>
      <c r="CK5" s="204"/>
      <c r="CL5" s="204"/>
      <c r="CM5" s="204"/>
      <c r="CN5" s="204"/>
      <c r="CO5" s="204"/>
      <c r="CP5" s="204"/>
      <c r="CQ5" s="204"/>
      <c r="CR5" s="204"/>
      <c r="CS5" s="204"/>
      <c r="CT5" s="204"/>
      <c r="CU5" s="204"/>
      <c r="CV5" s="204"/>
      <c r="CW5" s="204"/>
      <c r="CX5" s="204"/>
      <c r="CY5" s="204"/>
      <c r="CZ5" s="204"/>
      <c r="DA5" s="204"/>
      <c r="DB5" s="204"/>
      <c r="DC5" s="204"/>
      <c r="DD5" s="204"/>
      <c r="DE5" s="204"/>
      <c r="DF5" s="204"/>
      <c r="DG5" s="204"/>
      <c r="DH5" s="204"/>
      <c r="DI5" s="204"/>
      <c r="DJ5" s="204"/>
      <c r="DK5" s="204"/>
      <c r="DL5" s="204"/>
      <c r="DM5" s="204"/>
      <c r="DN5" s="204"/>
      <c r="DO5" s="204"/>
      <c r="DP5" s="204"/>
      <c r="DQ5" s="204"/>
      <c r="DR5" s="204"/>
      <c r="DS5" s="204"/>
      <c r="DT5" s="204"/>
      <c r="DU5" s="204"/>
      <c r="DV5" s="204"/>
      <c r="DW5" s="204"/>
      <c r="DX5" s="204"/>
      <c r="DY5" s="204"/>
      <c r="DZ5" s="204"/>
      <c r="EA5" s="204"/>
      <c r="EB5" s="204"/>
      <c r="EC5" s="204"/>
      <c r="ED5" s="204"/>
      <c r="EE5" s="204"/>
      <c r="EF5" s="204"/>
      <c r="EG5" s="204"/>
      <c r="EH5" s="204"/>
      <c r="EI5" s="204"/>
      <c r="EJ5" s="204"/>
      <c r="EK5" s="204"/>
      <c r="EL5" s="204"/>
      <c r="EM5" s="204"/>
      <c r="EN5" s="204"/>
      <c r="EO5" s="204"/>
      <c r="EP5" s="204"/>
      <c r="EQ5" s="204"/>
      <c r="ER5" s="204"/>
      <c r="ES5" s="204"/>
      <c r="ET5" s="204"/>
      <c r="EU5" s="204"/>
      <c r="EV5" s="204"/>
      <c r="EW5" s="204"/>
      <c r="EX5" s="204"/>
      <c r="EY5" s="204"/>
      <c r="EZ5" s="204"/>
      <c r="FA5" s="204"/>
      <c r="FB5" s="204"/>
      <c r="FC5" s="204"/>
      <c r="FD5" s="204"/>
      <c r="FE5" s="204"/>
      <c r="FF5" s="204"/>
      <c r="FG5" s="204"/>
      <c r="FH5" s="204"/>
      <c r="FI5" s="204"/>
      <c r="FJ5" s="204"/>
      <c r="FK5" s="204"/>
      <c r="FL5" s="204"/>
      <c r="FM5" s="204"/>
      <c r="FN5" s="204"/>
      <c r="FO5" s="204"/>
      <c r="FP5" s="204"/>
      <c r="FQ5" s="204"/>
      <c r="FR5" s="204"/>
      <c r="FS5" s="204"/>
      <c r="FT5" s="204"/>
      <c r="FU5" s="204"/>
      <c r="FV5" s="204"/>
      <c r="FW5" s="204"/>
      <c r="FX5" s="204"/>
      <c r="FY5" s="204"/>
      <c r="FZ5" s="204"/>
      <c r="GA5" s="204"/>
      <c r="GB5" s="204"/>
      <c r="GC5" s="204"/>
      <c r="GD5" s="204"/>
      <c r="GE5" s="204"/>
      <c r="GF5" s="204"/>
      <c r="GG5" s="204"/>
      <c r="GH5" s="204"/>
      <c r="GI5" s="204"/>
      <c r="GJ5" s="204"/>
      <c r="GK5" s="204"/>
      <c r="GL5" s="204"/>
      <c r="GM5" s="204"/>
      <c r="GN5" s="204"/>
      <c r="GO5" s="204"/>
      <c r="GP5" s="204"/>
      <c r="GQ5" s="204"/>
      <c r="GR5" s="204"/>
      <c r="GS5" s="204"/>
      <c r="GT5" s="204"/>
      <c r="GU5" s="204"/>
      <c r="GV5" s="204"/>
      <c r="GW5" s="204"/>
      <c r="GX5" s="204"/>
      <c r="GY5" s="204"/>
      <c r="GZ5" s="204"/>
      <c r="HA5" s="204"/>
      <c r="HB5" s="204"/>
      <c r="HC5" s="204"/>
      <c r="HD5" s="204"/>
      <c r="HE5" s="204"/>
      <c r="HF5" s="204"/>
      <c r="HG5" s="204"/>
      <c r="HH5" s="204"/>
      <c r="HI5" s="204"/>
      <c r="HJ5" s="204"/>
      <c r="HK5" s="204"/>
      <c r="HL5" s="204"/>
      <c r="HM5" s="204"/>
      <c r="HN5" s="204"/>
      <c r="HO5" s="204"/>
      <c r="HP5" s="204"/>
      <c r="HQ5" s="204"/>
      <c r="HR5" s="204"/>
      <c r="HS5" s="204"/>
      <c r="HT5" s="204"/>
      <c r="HU5" s="204"/>
      <c r="HV5" s="204"/>
      <c r="HW5" s="204"/>
      <c r="HX5" s="204"/>
      <c r="HY5" s="204"/>
      <c r="HZ5" s="204"/>
      <c r="IA5" s="204"/>
      <c r="IB5" s="204"/>
      <c r="IC5" s="204"/>
      <c r="ID5" s="204"/>
      <c r="IE5" s="204"/>
      <c r="IF5" s="204"/>
      <c r="IG5" s="204"/>
      <c r="IH5" s="204"/>
      <c r="II5" s="204"/>
      <c r="IJ5" s="204"/>
      <c r="IK5" s="204"/>
      <c r="IL5" s="204"/>
      <c r="IM5" s="204"/>
      <c r="IN5" s="204"/>
      <c r="IO5" s="204"/>
      <c r="IP5" s="204"/>
      <c r="IQ5" s="204"/>
      <c r="IR5" s="204"/>
      <c r="IS5" s="204"/>
      <c r="IT5" s="204"/>
      <c r="IU5" s="204"/>
      <c r="IV5" s="204"/>
      <c r="IW5" s="204"/>
      <c r="IX5" s="204"/>
      <c r="IY5" s="204"/>
      <c r="IZ5" s="204"/>
      <c r="JA5" s="204"/>
      <c r="JB5" s="204"/>
      <c r="JC5" s="204"/>
      <c r="JD5" s="204"/>
      <c r="JE5" s="204"/>
      <c r="JF5" s="204"/>
      <c r="JG5" s="204"/>
      <c r="JH5" s="204"/>
      <c r="JI5" s="204"/>
      <c r="JJ5" s="204"/>
      <c r="JK5" s="204"/>
      <c r="JL5" s="204"/>
      <c r="JM5" s="204"/>
      <c r="JN5" s="204"/>
      <c r="JO5" s="204"/>
      <c r="JP5" s="204"/>
      <c r="JQ5" s="204"/>
      <c r="JR5" s="204"/>
      <c r="JS5" s="204"/>
      <c r="JT5" s="204"/>
      <c r="JU5" s="204"/>
      <c r="JV5" s="204"/>
      <c r="JW5" s="204"/>
      <c r="JX5" s="204"/>
      <c r="JY5" s="204"/>
      <c r="JZ5" s="204"/>
      <c r="KA5" s="204"/>
      <c r="KB5" s="204"/>
      <c r="KC5" s="204"/>
      <c r="KD5" s="204"/>
      <c r="KE5" s="204"/>
      <c r="KF5" s="204"/>
      <c r="KG5" s="204"/>
      <c r="KH5" s="204"/>
      <c r="KI5" s="204"/>
      <c r="KJ5" s="204"/>
      <c r="KK5" s="204"/>
      <c r="KL5" s="204"/>
      <c r="KM5" s="204"/>
      <c r="KN5" s="204"/>
      <c r="KO5" s="204"/>
      <c r="KP5" s="204"/>
      <c r="KQ5" s="204"/>
      <c r="KR5" s="204"/>
      <c r="KS5" s="204"/>
      <c r="KT5" s="204"/>
      <c r="KU5" s="204"/>
      <c r="KV5" s="204"/>
      <c r="KW5" s="204"/>
      <c r="KX5" s="204"/>
      <c r="KY5" s="204"/>
      <c r="KZ5" s="204"/>
      <c r="LA5" s="204"/>
      <c r="LB5" s="204"/>
      <c r="LC5" s="204"/>
      <c r="LD5" s="204"/>
      <c r="LE5" s="204"/>
      <c r="LF5" s="204"/>
      <c r="LG5" s="204"/>
      <c r="LH5" s="204"/>
      <c r="LI5" s="204"/>
      <c r="LJ5" s="204"/>
      <c r="LK5" s="204"/>
      <c r="LL5" s="204"/>
      <c r="LM5" s="204"/>
      <c r="LN5" s="204"/>
      <c r="LO5" s="204"/>
      <c r="LP5" s="204"/>
      <c r="LQ5" s="204"/>
      <c r="LR5" s="204"/>
      <c r="LS5" s="204"/>
      <c r="LT5" s="204"/>
      <c r="LU5" s="204"/>
      <c r="LV5" s="204"/>
      <c r="LW5" s="204"/>
      <c r="LX5" s="204"/>
      <c r="LY5" s="204"/>
      <c r="LZ5" s="204"/>
      <c r="MA5" s="204"/>
      <c r="MB5" s="204"/>
      <c r="MC5" s="204"/>
      <c r="MD5" s="204"/>
      <c r="ME5" s="204"/>
      <c r="MF5" s="204"/>
      <c r="MG5" s="204"/>
      <c r="MH5" s="204"/>
      <c r="MI5" s="204"/>
      <c r="MJ5" s="204"/>
      <c r="MK5" s="204"/>
      <c r="ML5" s="204"/>
      <c r="MM5" s="204"/>
      <c r="MN5" s="204"/>
      <c r="MO5" s="204"/>
      <c r="MP5" s="204"/>
      <c r="MQ5" s="204"/>
      <c r="MR5" s="204"/>
      <c r="MS5" s="204"/>
      <c r="MT5" s="204"/>
      <c r="MU5" s="204"/>
      <c r="MV5" s="204"/>
      <c r="MW5" s="204"/>
      <c r="MX5" s="204"/>
      <c r="MY5" s="204"/>
      <c r="MZ5" s="204"/>
      <c r="NA5" s="204"/>
      <c r="NB5" s="204"/>
      <c r="NC5" s="204"/>
      <c r="ND5" s="204"/>
      <c r="NE5" s="204"/>
      <c r="NF5" s="204"/>
      <c r="NG5" s="204"/>
      <c r="NH5" s="204"/>
      <c r="NI5" s="204"/>
      <c r="NJ5" s="204"/>
      <c r="NK5" s="204"/>
      <c r="NL5" s="204"/>
      <c r="NM5" s="204"/>
      <c r="NN5" s="204"/>
      <c r="NO5" s="204"/>
      <c r="NP5" s="204"/>
      <c r="NQ5" s="204"/>
      <c r="NR5" s="204"/>
      <c r="NS5" s="204"/>
      <c r="NT5" s="204"/>
      <c r="NU5" s="204"/>
      <c r="NV5" s="204"/>
      <c r="NW5" s="204"/>
      <c r="NX5" s="204"/>
      <c r="NY5" s="204"/>
      <c r="NZ5" s="204"/>
      <c r="OA5" s="204"/>
      <c r="OB5" s="204"/>
      <c r="OC5" s="204"/>
      <c r="OD5" s="204"/>
      <c r="OE5" s="204"/>
      <c r="OF5" s="204"/>
      <c r="OG5" s="204"/>
      <c r="OH5" s="204"/>
      <c r="OI5" s="204"/>
      <c r="OJ5" s="204"/>
      <c r="OK5" s="204"/>
      <c r="OL5" s="204"/>
      <c r="OM5" s="204"/>
      <c r="ON5" s="204"/>
      <c r="OO5" s="204"/>
      <c r="OP5" s="204"/>
      <c r="OQ5" s="204"/>
      <c r="OR5" s="204"/>
      <c r="OS5" s="204"/>
      <c r="OT5" s="204"/>
      <c r="OU5" s="204"/>
      <c r="OV5" s="204"/>
      <c r="OW5" s="204"/>
      <c r="OX5" s="204"/>
      <c r="OY5" s="204"/>
      <c r="OZ5" s="204"/>
      <c r="PA5" s="204"/>
      <c r="PB5" s="204"/>
      <c r="PC5" s="204"/>
      <c r="PD5" s="204"/>
      <c r="PE5" s="204"/>
      <c r="PF5" s="204"/>
      <c r="PG5" s="204"/>
      <c r="PH5" s="204"/>
      <c r="PI5" s="204"/>
      <c r="PJ5" s="204"/>
      <c r="PK5" s="204"/>
      <c r="PL5" s="204"/>
      <c r="PM5" s="204"/>
      <c r="PN5" s="204"/>
      <c r="PO5" s="204"/>
      <c r="PP5" s="204"/>
      <c r="PQ5" s="204"/>
      <c r="PR5" s="204"/>
      <c r="PS5" s="204"/>
      <c r="PT5" s="204"/>
      <c r="PU5" s="204"/>
      <c r="PV5" s="204"/>
      <c r="PW5" s="204"/>
      <c r="PX5" s="204"/>
      <c r="PY5" s="204"/>
      <c r="PZ5" s="204"/>
      <c r="QA5" s="204"/>
      <c r="QB5" s="204"/>
      <c r="QC5" s="204"/>
      <c r="QD5" s="204"/>
      <c r="QE5" s="204"/>
      <c r="QF5" s="204"/>
      <c r="QG5" s="204"/>
      <c r="QH5" s="204"/>
      <c r="QI5" s="204"/>
      <c r="QJ5" s="204"/>
      <c r="QK5" s="204"/>
      <c r="QL5" s="204"/>
      <c r="QM5" s="204"/>
      <c r="QN5" s="204"/>
      <c r="QO5" s="204"/>
      <c r="QP5" s="204"/>
      <c r="QQ5" s="204"/>
      <c r="QR5" s="204"/>
      <c r="QS5" s="204"/>
      <c r="QT5" s="204"/>
      <c r="QU5" s="204"/>
      <c r="QV5" s="204"/>
      <c r="QW5" s="204"/>
      <c r="QX5" s="204"/>
      <c r="QY5" s="204"/>
      <c r="QZ5" s="204"/>
      <c r="RA5" s="204"/>
      <c r="RB5" s="204"/>
      <c r="RC5" s="204"/>
      <c r="RD5" s="204"/>
      <c r="RE5" s="204"/>
      <c r="RF5" s="204"/>
      <c r="RG5" s="204"/>
      <c r="RH5" s="204"/>
      <c r="RI5" s="204"/>
      <c r="RJ5" s="204"/>
      <c r="RK5" s="204"/>
      <c r="RL5" s="204"/>
      <c r="RM5" s="204"/>
      <c r="RN5" s="204"/>
      <c r="RO5" s="204"/>
      <c r="RP5" s="204"/>
      <c r="RQ5" s="204"/>
      <c r="RR5" s="204"/>
      <c r="RS5" s="204"/>
      <c r="RT5" s="204"/>
      <c r="RU5" s="204"/>
      <c r="RV5" s="204"/>
      <c r="RW5" s="204"/>
      <c r="RX5" s="204"/>
      <c r="RY5" s="204"/>
      <c r="RZ5" s="204"/>
      <c r="SA5" s="204"/>
      <c r="SB5" s="204"/>
      <c r="SC5" s="204"/>
      <c r="SD5" s="204"/>
      <c r="SE5" s="204"/>
      <c r="SF5" s="204"/>
      <c r="SG5" s="204"/>
      <c r="SH5" s="204"/>
      <c r="SI5" s="204"/>
      <c r="SJ5" s="204"/>
      <c r="SK5" s="204"/>
      <c r="SL5" s="204"/>
      <c r="SM5" s="204"/>
      <c r="SN5" s="204"/>
      <c r="SO5" s="204"/>
      <c r="SP5" s="204"/>
      <c r="SQ5" s="204"/>
      <c r="SR5" s="204"/>
      <c r="SS5" s="204"/>
      <c r="ST5" s="204"/>
      <c r="SU5" s="204"/>
      <c r="SV5" s="204"/>
      <c r="SW5" s="204"/>
      <c r="SX5" s="204"/>
      <c r="SY5" s="204"/>
      <c r="SZ5" s="204"/>
      <c r="TA5" s="204"/>
      <c r="TB5" s="204"/>
      <c r="TC5" s="204"/>
      <c r="TD5" s="204"/>
      <c r="TE5" s="204"/>
      <c r="TF5" s="204"/>
      <c r="TG5" s="204"/>
      <c r="TH5" s="204"/>
      <c r="TI5" s="204"/>
      <c r="TJ5" s="204"/>
      <c r="TK5" s="204"/>
      <c r="TL5" s="204"/>
      <c r="TM5" s="204"/>
      <c r="TN5" s="204"/>
      <c r="TO5" s="204"/>
      <c r="TP5" s="204"/>
      <c r="TQ5" s="204"/>
      <c r="TR5" s="204"/>
      <c r="TS5" s="204"/>
      <c r="TT5" s="204"/>
      <c r="TU5" s="204"/>
      <c r="TV5" s="204"/>
      <c r="TW5" s="204"/>
      <c r="TX5" s="204"/>
      <c r="TY5" s="204"/>
      <c r="TZ5" s="204"/>
      <c r="UA5" s="204"/>
      <c r="UB5" s="204"/>
      <c r="UC5" s="204"/>
      <c r="UD5" s="204"/>
      <c r="UE5" s="204"/>
      <c r="UF5" s="204"/>
      <c r="UG5" s="204"/>
      <c r="UH5" s="204"/>
      <c r="UI5" s="204"/>
      <c r="UJ5" s="204"/>
      <c r="UK5" s="204"/>
      <c r="UL5" s="204"/>
      <c r="UM5" s="204"/>
      <c r="UN5" s="204"/>
      <c r="UO5" s="204"/>
      <c r="UP5" s="204"/>
      <c r="UQ5" s="204"/>
      <c r="UR5" s="204"/>
      <c r="US5" s="204"/>
      <c r="UT5" s="204"/>
      <c r="UU5" s="204"/>
      <c r="UV5" s="204"/>
      <c r="UW5" s="204"/>
      <c r="UX5" s="204"/>
      <c r="UY5" s="204"/>
      <c r="UZ5" s="204"/>
      <c r="VA5" s="204"/>
      <c r="VB5" s="204"/>
      <c r="VC5" s="204"/>
      <c r="VD5" s="204"/>
      <c r="VE5" s="204"/>
      <c r="VF5" s="204"/>
      <c r="VG5" s="204"/>
      <c r="VH5" s="204"/>
      <c r="VI5" s="204"/>
      <c r="VJ5" s="204"/>
      <c r="VK5" s="204"/>
      <c r="VL5" s="204"/>
      <c r="VM5" s="204"/>
      <c r="VN5" s="204"/>
      <c r="VO5" s="204"/>
      <c r="VP5" s="204"/>
      <c r="VQ5" s="204"/>
      <c r="VR5" s="204"/>
      <c r="VS5" s="204"/>
      <c r="VT5" s="204"/>
      <c r="VU5" s="204"/>
      <c r="VV5" s="204"/>
      <c r="VW5" s="204"/>
      <c r="VX5" s="204"/>
      <c r="VY5" s="204"/>
      <c r="VZ5" s="204"/>
      <c r="WA5" s="204"/>
      <c r="WB5" s="204"/>
      <c r="WC5" s="204"/>
      <c r="WD5" s="204"/>
      <c r="WE5" s="204"/>
      <c r="WF5" s="204"/>
      <c r="WG5" s="204"/>
      <c r="WH5" s="204"/>
      <c r="WI5" s="204"/>
      <c r="WJ5" s="204"/>
      <c r="WK5" s="204"/>
      <c r="WL5" s="204"/>
      <c r="WM5" s="204"/>
      <c r="WN5" s="204"/>
      <c r="WO5" s="204"/>
      <c r="WP5" s="204"/>
      <c r="WQ5" s="204"/>
      <c r="WR5" s="204"/>
      <c r="WS5" s="204"/>
      <c r="WT5" s="204"/>
      <c r="WU5" s="204"/>
      <c r="WV5" s="204"/>
      <c r="WW5" s="204"/>
      <c r="WX5" s="204"/>
      <c r="WY5" s="204"/>
      <c r="WZ5" s="204"/>
      <c r="XA5" s="204"/>
      <c r="XB5" s="204"/>
      <c r="XC5" s="204"/>
      <c r="XD5" s="204"/>
      <c r="XE5" s="204"/>
      <c r="XF5" s="204"/>
      <c r="XG5" s="204"/>
      <c r="XH5" s="204"/>
      <c r="XI5" s="204"/>
      <c r="XJ5" s="204"/>
      <c r="XK5" s="204"/>
      <c r="XL5" s="204"/>
      <c r="XM5" s="204"/>
      <c r="XN5" s="204"/>
      <c r="XO5" s="204"/>
      <c r="XP5" s="204"/>
      <c r="XQ5" s="204"/>
      <c r="XR5" s="204"/>
      <c r="XS5" s="204"/>
      <c r="XT5" s="204"/>
      <c r="XU5" s="204"/>
      <c r="XV5" s="204"/>
      <c r="XW5" s="204"/>
      <c r="XX5" s="204"/>
      <c r="XY5" s="204"/>
      <c r="XZ5" s="204"/>
      <c r="YA5" s="204"/>
      <c r="YB5" s="204"/>
      <c r="YC5" s="204"/>
      <c r="YD5" s="204"/>
      <c r="YE5" s="204"/>
      <c r="YF5" s="204"/>
      <c r="YG5" s="204"/>
      <c r="YH5" s="204"/>
      <c r="YI5" s="204"/>
      <c r="YJ5" s="204"/>
      <c r="YK5" s="204"/>
      <c r="YL5" s="204"/>
      <c r="YM5" s="204"/>
      <c r="YN5" s="204"/>
      <c r="YO5" s="204"/>
      <c r="YP5" s="204"/>
      <c r="YQ5" s="204"/>
      <c r="YR5" s="204"/>
      <c r="YS5" s="204"/>
      <c r="YT5" s="204"/>
      <c r="YU5" s="204"/>
      <c r="YV5" s="204"/>
      <c r="YW5" s="204"/>
      <c r="YX5" s="204"/>
      <c r="YY5" s="204"/>
      <c r="YZ5" s="204"/>
      <c r="ZA5" s="204"/>
      <c r="ZB5" s="204"/>
      <c r="ZC5" s="204"/>
      <c r="ZD5" s="204"/>
      <c r="ZE5" s="204"/>
      <c r="ZF5" s="204"/>
      <c r="ZG5" s="204"/>
      <c r="ZH5" s="204"/>
      <c r="ZI5" s="204"/>
      <c r="ZJ5" s="204"/>
      <c r="ZK5" s="204"/>
      <c r="ZL5" s="204"/>
      <c r="ZM5" s="204"/>
      <c r="ZN5" s="204"/>
      <c r="ZO5" s="204"/>
      <c r="ZP5" s="204"/>
      <c r="ZQ5" s="204"/>
      <c r="ZR5" s="204"/>
      <c r="ZS5" s="204"/>
      <c r="ZT5" s="204"/>
      <c r="ZU5" s="204"/>
      <c r="ZV5" s="204"/>
      <c r="ZW5" s="204"/>
      <c r="ZX5" s="204"/>
      <c r="ZY5" s="204"/>
      <c r="ZZ5" s="204"/>
      <c r="AAA5" s="204"/>
      <c r="AAB5" s="204"/>
      <c r="AAC5" s="204"/>
      <c r="AAD5" s="204"/>
      <c r="AAE5" s="204"/>
      <c r="AAF5" s="204"/>
      <c r="AAG5" s="204"/>
      <c r="AAH5" s="204"/>
      <c r="AAI5" s="204"/>
      <c r="AAJ5" s="204"/>
      <c r="AAK5" s="204"/>
      <c r="AAL5" s="204"/>
      <c r="AAM5" s="204"/>
      <c r="AAN5" s="204"/>
      <c r="AAO5" s="204"/>
      <c r="AAP5" s="204"/>
      <c r="AAQ5" s="204"/>
      <c r="AAR5" s="204"/>
      <c r="AAS5" s="204"/>
      <c r="AAT5" s="204"/>
      <c r="AAU5" s="204"/>
      <c r="AAV5" s="204"/>
      <c r="AAW5" s="204"/>
      <c r="AAX5" s="204"/>
      <c r="AAY5" s="204"/>
      <c r="AAZ5" s="204"/>
      <c r="ABA5" s="204"/>
      <c r="ABB5" s="204"/>
      <c r="ABC5" s="204"/>
      <c r="ABD5" s="204"/>
      <c r="ABE5" s="204"/>
      <c r="ABF5" s="204"/>
      <c r="ABG5" s="204"/>
      <c r="ABH5" s="204"/>
      <c r="ABI5" s="204"/>
      <c r="ABJ5" s="204"/>
      <c r="ABK5" s="204"/>
      <c r="ABL5" s="204"/>
      <c r="ABM5" s="204"/>
      <c r="ABN5" s="204"/>
      <c r="ABO5" s="204"/>
      <c r="ABP5" s="204"/>
      <c r="ABQ5" s="204"/>
      <c r="ABR5" s="204"/>
      <c r="ABS5" s="204"/>
      <c r="ABT5" s="204"/>
      <c r="ABU5" s="204"/>
      <c r="ABV5" s="204"/>
      <c r="ABW5" s="204"/>
      <c r="ABX5" s="204"/>
      <c r="ABY5" s="204"/>
      <c r="ABZ5" s="204"/>
      <c r="ACA5" s="204"/>
      <c r="ACB5" s="204"/>
      <c r="ACC5" s="204"/>
      <c r="ACD5" s="204"/>
      <c r="ACE5" s="204"/>
      <c r="ACF5" s="204"/>
      <c r="ACG5" s="204"/>
      <c r="ACH5" s="204"/>
      <c r="ACI5" s="204"/>
      <c r="ACJ5" s="204"/>
      <c r="ACK5" s="204"/>
      <c r="ACL5" s="204"/>
      <c r="ACM5" s="204"/>
      <c r="ACN5" s="204"/>
      <c r="ACO5" s="204"/>
      <c r="ACP5" s="204"/>
      <c r="ACQ5" s="204"/>
      <c r="ACR5" s="204"/>
      <c r="ACS5" s="204"/>
      <c r="ACT5" s="204"/>
      <c r="ACU5" s="204"/>
      <c r="ACV5" s="204"/>
      <c r="ACW5" s="204"/>
      <c r="ACX5" s="204"/>
      <c r="ACY5" s="204"/>
      <c r="ACZ5" s="204"/>
      <c r="ADA5" s="204"/>
      <c r="ADB5" s="204"/>
      <c r="ADC5" s="204"/>
      <c r="ADD5" s="204"/>
      <c r="ADE5" s="204"/>
      <c r="ADF5" s="204"/>
      <c r="ADG5" s="204"/>
      <c r="ADH5" s="204"/>
      <c r="ADI5" s="204"/>
      <c r="ADJ5" s="204"/>
      <c r="ADK5" s="204"/>
      <c r="ADL5" s="204"/>
      <c r="ADM5" s="204"/>
      <c r="ADN5" s="204"/>
      <c r="ADO5" s="204"/>
      <c r="ADP5" s="204"/>
      <c r="ADQ5" s="204"/>
      <c r="ADR5" s="204"/>
      <c r="ADS5" s="204"/>
      <c r="ADT5" s="204"/>
      <c r="ADU5" s="204"/>
      <c r="ADV5" s="204"/>
      <c r="ADW5" s="204"/>
      <c r="ADX5" s="204"/>
      <c r="ADY5" s="204"/>
      <c r="ADZ5" s="204"/>
      <c r="AEA5" s="204"/>
      <c r="AEB5" s="204"/>
      <c r="AEC5" s="204"/>
      <c r="AED5" s="204"/>
      <c r="AEE5" s="204"/>
      <c r="AEF5" s="204"/>
      <c r="AEG5" s="204"/>
      <c r="AEH5" s="204"/>
      <c r="AEI5" s="204"/>
      <c r="AEJ5" s="204"/>
      <c r="AEK5" s="204"/>
      <c r="AEL5" s="204"/>
      <c r="AEM5" s="204"/>
      <c r="AEN5" s="204"/>
      <c r="AEO5" s="204"/>
      <c r="AEP5" s="204"/>
      <c r="AEQ5" s="204"/>
      <c r="AER5" s="204"/>
      <c r="AES5" s="204"/>
      <c r="AET5" s="204"/>
      <c r="AEU5" s="204"/>
      <c r="AEV5" s="204"/>
      <c r="AEW5" s="204"/>
      <c r="AEX5" s="204"/>
      <c r="AEY5" s="204"/>
      <c r="AEZ5" s="204"/>
      <c r="AFA5" s="204"/>
      <c r="AFB5" s="204"/>
      <c r="AFC5" s="204"/>
      <c r="AFD5" s="204"/>
      <c r="AFE5" s="204"/>
      <c r="AFF5" s="204"/>
      <c r="AFG5" s="204"/>
      <c r="AFH5" s="204"/>
      <c r="AFI5" s="204"/>
      <c r="AFJ5" s="204"/>
      <c r="AFK5" s="204"/>
      <c r="AFL5" s="204"/>
      <c r="AFM5" s="204"/>
      <c r="AFN5" s="204"/>
      <c r="AFO5" s="204"/>
      <c r="AFP5" s="204"/>
      <c r="AFQ5" s="204"/>
      <c r="AFR5" s="204"/>
      <c r="AFS5" s="204"/>
      <c r="AFT5" s="204"/>
      <c r="AFU5" s="204"/>
      <c r="AFV5" s="204"/>
      <c r="AFW5" s="204"/>
      <c r="AFX5" s="204"/>
      <c r="AFY5" s="204"/>
      <c r="AFZ5" s="204"/>
      <c r="AGA5" s="204"/>
      <c r="AGB5" s="204"/>
      <c r="AGC5" s="204"/>
      <c r="AGD5" s="204"/>
      <c r="AGE5" s="204"/>
      <c r="AGF5" s="204"/>
      <c r="AGG5" s="204"/>
      <c r="AGH5" s="204"/>
      <c r="AGI5" s="204"/>
      <c r="AGJ5" s="204"/>
      <c r="AGK5" s="204"/>
      <c r="AGL5" s="204"/>
      <c r="AGM5" s="204"/>
      <c r="AGN5" s="204"/>
      <c r="AGO5" s="204"/>
      <c r="AGP5" s="204"/>
      <c r="AGQ5" s="204"/>
      <c r="AGR5" s="204"/>
      <c r="AGS5" s="204"/>
      <c r="AGT5" s="204"/>
      <c r="AGU5" s="204"/>
      <c r="AGV5" s="204"/>
      <c r="AGW5" s="204"/>
      <c r="AGX5" s="204"/>
      <c r="AGY5" s="204"/>
      <c r="AGZ5" s="204"/>
      <c r="AHA5" s="204"/>
      <c r="AHB5" s="204"/>
      <c r="AHC5" s="204"/>
      <c r="AHD5" s="204"/>
      <c r="AHE5" s="204"/>
      <c r="AHF5" s="204"/>
      <c r="AHG5" s="204"/>
      <c r="AHH5" s="204"/>
      <c r="AHI5" s="204"/>
      <c r="AHJ5" s="204"/>
      <c r="AHK5" s="204"/>
      <c r="AHL5" s="204"/>
      <c r="AHM5" s="204"/>
      <c r="AHN5" s="204"/>
      <c r="AHO5" s="204"/>
      <c r="AHP5" s="204"/>
      <c r="AHQ5" s="204"/>
      <c r="AHR5" s="204"/>
      <c r="AHS5" s="204"/>
      <c r="AHT5" s="204"/>
      <c r="AHU5" s="204"/>
      <c r="AHV5" s="204"/>
      <c r="AHW5" s="204"/>
      <c r="AHX5" s="204"/>
      <c r="AHY5" s="204"/>
      <c r="AHZ5" s="204"/>
      <c r="AIA5" s="204"/>
      <c r="AIB5" s="204"/>
      <c r="AIC5" s="204"/>
      <c r="AID5" s="204"/>
      <c r="AIE5" s="204"/>
      <c r="AIF5" s="204"/>
      <c r="AIG5" s="204"/>
      <c r="AIH5" s="204"/>
      <c r="AII5" s="204"/>
      <c r="AIJ5" s="204"/>
      <c r="AIK5" s="204"/>
      <c r="AIL5" s="204"/>
      <c r="AIM5" s="204"/>
      <c r="AIN5" s="204"/>
      <c r="AIO5" s="204"/>
      <c r="AIP5" s="204"/>
      <c r="AIQ5" s="204"/>
      <c r="AIR5" s="204"/>
      <c r="AIS5" s="204"/>
      <c r="AIT5" s="204"/>
      <c r="AIU5" s="204"/>
      <c r="AIV5" s="204"/>
      <c r="AIW5" s="204"/>
      <c r="AIX5" s="204"/>
      <c r="AIY5" s="204"/>
      <c r="AIZ5" s="204"/>
      <c r="AJA5" s="204"/>
      <c r="AJB5" s="204"/>
      <c r="AJC5" s="204"/>
      <c r="AJD5" s="204"/>
      <c r="AJE5" s="204"/>
      <c r="AJF5" s="204"/>
      <c r="AJG5" s="204"/>
      <c r="AJH5" s="204"/>
      <c r="AJI5" s="204"/>
      <c r="AJJ5" s="204"/>
      <c r="AJK5" s="204"/>
      <c r="AJL5" s="204"/>
      <c r="AJM5" s="204"/>
      <c r="AJN5" s="204"/>
      <c r="AJO5" s="204"/>
      <c r="AJP5" s="204"/>
      <c r="AJQ5" s="204"/>
      <c r="AJR5" s="204"/>
      <c r="AJS5" s="204"/>
      <c r="AJT5" s="204"/>
      <c r="AJU5" s="204"/>
      <c r="AJV5" s="204"/>
      <c r="AJW5" s="204"/>
      <c r="AJX5" s="204"/>
      <c r="AJY5" s="204"/>
      <c r="AJZ5" s="204"/>
      <c r="AKA5" s="204"/>
      <c r="AKB5" s="204"/>
      <c r="AKC5" s="204"/>
      <c r="AKD5" s="204"/>
      <c r="AKE5" s="204"/>
      <c r="AKF5" s="204"/>
      <c r="AKG5" s="204"/>
      <c r="AKH5" s="204"/>
      <c r="AKI5" s="204"/>
      <c r="AKJ5" s="204"/>
      <c r="AKK5" s="204"/>
      <c r="AKL5" s="204"/>
      <c r="AKM5" s="204"/>
      <c r="AKN5" s="204"/>
      <c r="AKO5" s="204"/>
      <c r="AKP5" s="204"/>
      <c r="AKQ5" s="204"/>
      <c r="AKR5" s="204"/>
      <c r="AKS5" s="204"/>
      <c r="AKT5" s="204"/>
      <c r="AKU5" s="204"/>
      <c r="AKV5" s="204"/>
      <c r="AKW5" s="204"/>
      <c r="AKX5" s="204"/>
      <c r="AKY5" s="204"/>
      <c r="AKZ5" s="204"/>
      <c r="ALA5" s="204"/>
      <c r="ALB5" s="204"/>
      <c r="ALC5" s="204"/>
      <c r="ALD5" s="204"/>
      <c r="ALE5" s="204"/>
      <c r="ALF5" s="204"/>
      <c r="ALG5" s="204"/>
      <c r="ALH5" s="204"/>
      <c r="ALI5" s="204"/>
      <c r="ALJ5" s="204"/>
      <c r="ALK5" s="204"/>
      <c r="ALL5" s="204"/>
      <c r="ALM5" s="204"/>
      <c r="ALN5" s="204"/>
      <c r="ALO5" s="204"/>
      <c r="ALP5" s="204"/>
      <c r="ALQ5" s="204"/>
      <c r="ALR5" s="204"/>
      <c r="ALS5" s="204"/>
      <c r="ALT5" s="204"/>
      <c r="ALU5" s="204"/>
      <c r="ALV5" s="204"/>
      <c r="ALW5" s="204"/>
      <c r="ALX5" s="204"/>
      <c r="ALY5" s="204"/>
      <c r="ALZ5" s="204"/>
      <c r="AMA5" s="204"/>
      <c r="AMB5" s="204"/>
      <c r="AMC5" s="204"/>
      <c r="AMD5" s="204"/>
      <c r="AME5" s="204"/>
      <c r="AMF5" s="204"/>
      <c r="AMG5" s="204"/>
      <c r="AMH5" s="204"/>
      <c r="AMI5" s="204"/>
      <c r="AMJ5" s="204"/>
      <c r="AMK5" s="204"/>
      <c r="AML5" s="204"/>
      <c r="AMM5" s="204"/>
      <c r="AMN5" s="204"/>
      <c r="AMO5" s="204"/>
      <c r="AMP5" s="204"/>
      <c r="AMQ5" s="204"/>
      <c r="AMR5" s="204"/>
      <c r="AMS5" s="204"/>
      <c r="AMT5" s="204"/>
      <c r="AMU5" s="204"/>
      <c r="AMV5" s="204"/>
      <c r="AMW5" s="204"/>
      <c r="AMX5" s="204"/>
      <c r="AMY5" s="204"/>
      <c r="AMZ5" s="204"/>
      <c r="ANA5" s="204"/>
      <c r="ANB5" s="204"/>
      <c r="ANC5" s="204"/>
      <c r="AND5" s="204"/>
      <c r="ANE5" s="204"/>
      <c r="ANF5" s="204"/>
      <c r="ANG5" s="204"/>
      <c r="ANH5" s="204"/>
      <c r="ANI5" s="204"/>
      <c r="ANJ5" s="204"/>
      <c r="ANK5" s="204"/>
      <c r="ANL5" s="204"/>
      <c r="ANM5" s="204"/>
      <c r="ANN5" s="204"/>
      <c r="ANO5" s="204"/>
      <c r="ANP5" s="204"/>
      <c r="ANQ5" s="204"/>
      <c r="ANR5" s="204"/>
      <c r="ANS5" s="204"/>
      <c r="ANT5" s="204"/>
      <c r="ANU5" s="204"/>
      <c r="ANV5" s="204"/>
      <c r="ANW5" s="204"/>
      <c r="ANX5" s="204"/>
      <c r="ANY5" s="204"/>
      <c r="ANZ5" s="204"/>
      <c r="AOA5" s="204"/>
      <c r="AOB5" s="204"/>
      <c r="AOC5" s="204"/>
      <c r="AOD5" s="204"/>
      <c r="AOE5" s="204"/>
      <c r="AOF5" s="204"/>
      <c r="AOG5" s="204"/>
      <c r="AOH5" s="204"/>
      <c r="AOI5" s="204"/>
      <c r="AOJ5" s="204"/>
      <c r="AOK5" s="204"/>
      <c r="AOL5" s="204"/>
      <c r="AOM5" s="204"/>
      <c r="AON5" s="204"/>
      <c r="AOO5" s="204"/>
      <c r="AOP5" s="204"/>
      <c r="AOQ5" s="204"/>
      <c r="AOR5" s="204"/>
      <c r="AOS5" s="204"/>
      <c r="AOT5" s="204"/>
      <c r="AOU5" s="204"/>
      <c r="AOV5" s="204"/>
      <c r="AOW5" s="204"/>
      <c r="AOX5" s="204"/>
      <c r="AOY5" s="204"/>
      <c r="AOZ5" s="204"/>
      <c r="APA5" s="204"/>
      <c r="APB5" s="204"/>
      <c r="APC5" s="204"/>
      <c r="APD5" s="204"/>
      <c r="APE5" s="204"/>
      <c r="APF5" s="204"/>
      <c r="APG5" s="204"/>
      <c r="APH5" s="204"/>
      <c r="API5" s="204"/>
      <c r="APJ5" s="204"/>
      <c r="APK5" s="204"/>
      <c r="APL5" s="204"/>
      <c r="APM5" s="204"/>
      <c r="APN5" s="204"/>
      <c r="APO5" s="204"/>
      <c r="APP5" s="204"/>
      <c r="APQ5" s="204"/>
      <c r="APR5" s="204"/>
      <c r="APS5" s="204"/>
      <c r="APT5" s="204"/>
      <c r="APU5" s="204"/>
      <c r="APV5" s="204"/>
      <c r="APW5" s="204"/>
      <c r="APX5" s="204"/>
      <c r="APY5" s="204"/>
      <c r="APZ5" s="204"/>
      <c r="AQA5" s="204"/>
      <c r="AQB5" s="204"/>
      <c r="AQC5" s="204"/>
      <c r="AQD5" s="204"/>
      <c r="AQE5" s="204"/>
      <c r="AQF5" s="204"/>
      <c r="AQG5" s="204"/>
      <c r="AQH5" s="204"/>
      <c r="AQI5" s="204"/>
      <c r="AQJ5" s="204"/>
      <c r="AQK5" s="204"/>
      <c r="AQL5" s="204"/>
      <c r="AQM5" s="204"/>
      <c r="AQN5" s="204"/>
      <c r="AQO5" s="204"/>
      <c r="AQP5" s="204"/>
      <c r="AQQ5" s="204"/>
      <c r="AQR5" s="204"/>
      <c r="AQS5" s="204"/>
      <c r="AQT5" s="204"/>
      <c r="AQU5" s="204"/>
      <c r="AQV5" s="204"/>
      <c r="AQW5" s="204"/>
      <c r="AQX5" s="204"/>
      <c r="AQY5" s="204"/>
      <c r="AQZ5" s="204"/>
      <c r="ARA5" s="204"/>
      <c r="ARB5" s="204"/>
      <c r="ARC5" s="204"/>
      <c r="ARD5" s="204"/>
      <c r="ARE5" s="204"/>
      <c r="ARF5" s="204"/>
      <c r="ARG5" s="204"/>
      <c r="ARH5" s="204"/>
      <c r="ARI5" s="204"/>
      <c r="ARJ5" s="204"/>
      <c r="ARK5" s="204"/>
      <c r="ARL5" s="204"/>
      <c r="ARM5" s="204"/>
      <c r="ARN5" s="204"/>
      <c r="ARO5" s="204"/>
      <c r="ARP5" s="204"/>
      <c r="ARQ5" s="204"/>
      <c r="ARR5" s="204"/>
      <c r="ARS5" s="204"/>
      <c r="ART5" s="204"/>
      <c r="ARU5" s="204"/>
      <c r="ARV5" s="204"/>
      <c r="ARW5" s="204"/>
      <c r="ARX5" s="204"/>
      <c r="ARY5" s="204"/>
      <c r="ARZ5" s="204"/>
      <c r="ASA5" s="204"/>
      <c r="ASB5" s="204"/>
      <c r="ASC5" s="204"/>
      <c r="ASD5" s="204"/>
      <c r="ASE5" s="204"/>
      <c r="ASF5" s="204"/>
      <c r="ASG5" s="204"/>
      <c r="ASH5" s="204"/>
      <c r="ASI5" s="204"/>
      <c r="ASJ5" s="204"/>
      <c r="ASK5" s="204"/>
      <c r="ASL5" s="204"/>
      <c r="ASM5" s="204"/>
      <c r="ASN5" s="204"/>
      <c r="ASO5" s="204"/>
      <c r="ASP5" s="204"/>
      <c r="ASQ5" s="204"/>
      <c r="ASR5" s="204"/>
      <c r="ASS5" s="204"/>
      <c r="AST5" s="204"/>
      <c r="ASU5" s="204"/>
      <c r="ASV5" s="204"/>
      <c r="ASW5" s="204"/>
      <c r="ASX5" s="204"/>
      <c r="ASY5" s="204"/>
      <c r="ASZ5" s="204"/>
      <c r="ATA5" s="204"/>
      <c r="ATB5" s="204"/>
      <c r="ATC5" s="204"/>
      <c r="ATD5" s="204"/>
      <c r="ATE5" s="204"/>
      <c r="ATF5" s="204"/>
      <c r="ATG5" s="204"/>
      <c r="ATH5" s="204"/>
      <c r="ATI5" s="204"/>
      <c r="ATJ5" s="204"/>
      <c r="ATK5" s="204"/>
      <c r="ATL5" s="204"/>
      <c r="ATM5" s="204"/>
      <c r="ATN5" s="204"/>
      <c r="ATO5" s="204"/>
      <c r="ATP5" s="204"/>
      <c r="ATQ5" s="204"/>
      <c r="ATR5" s="204"/>
      <c r="ATS5" s="204"/>
      <c r="ATT5" s="204"/>
      <c r="ATU5" s="204"/>
      <c r="ATV5" s="204"/>
      <c r="ATW5" s="204"/>
      <c r="ATX5" s="204"/>
      <c r="ATY5" s="204"/>
      <c r="ATZ5" s="204"/>
      <c r="AUA5" s="204"/>
      <c r="AUB5" s="204"/>
      <c r="AUC5" s="204"/>
      <c r="AUD5" s="204"/>
      <c r="AUE5" s="204"/>
      <c r="AUF5" s="204"/>
      <c r="AUG5" s="204"/>
      <c r="AUH5" s="204"/>
      <c r="AUI5" s="204"/>
      <c r="AUJ5" s="204"/>
      <c r="AUK5" s="204"/>
      <c r="AUL5" s="204"/>
      <c r="AUM5" s="204"/>
      <c r="AUN5" s="204"/>
      <c r="AUO5" s="204"/>
      <c r="AUP5" s="204"/>
      <c r="AUQ5" s="204"/>
      <c r="AUR5" s="204"/>
      <c r="AUS5" s="204"/>
      <c r="AUT5" s="204"/>
      <c r="AUU5" s="204"/>
      <c r="AUV5" s="204"/>
      <c r="AUW5" s="204"/>
      <c r="AUX5" s="204"/>
      <c r="AUY5" s="204"/>
      <c r="AUZ5" s="204"/>
      <c r="AVA5" s="204"/>
      <c r="AVB5" s="204"/>
      <c r="AVC5" s="204"/>
      <c r="AVD5" s="204"/>
      <c r="AVE5" s="204"/>
      <c r="AVF5" s="204"/>
      <c r="AVG5" s="204"/>
      <c r="AVH5" s="204"/>
      <c r="AVI5" s="204"/>
      <c r="AVJ5" s="204"/>
      <c r="AVK5" s="204"/>
      <c r="AVL5" s="204"/>
      <c r="AVM5" s="204"/>
      <c r="AVN5" s="204"/>
      <c r="AVO5" s="204"/>
      <c r="AVP5" s="204"/>
      <c r="AVQ5" s="204"/>
      <c r="AVR5" s="204"/>
      <c r="AVS5" s="204"/>
      <c r="AVT5" s="204"/>
      <c r="AVU5" s="204"/>
      <c r="AVV5" s="204"/>
      <c r="AVW5" s="204"/>
      <c r="AVX5" s="204"/>
      <c r="AVY5" s="204"/>
      <c r="AVZ5" s="204"/>
      <c r="AWA5" s="204"/>
      <c r="AWB5" s="204"/>
      <c r="AWC5" s="204"/>
      <c r="AWD5" s="204"/>
      <c r="AWE5" s="204"/>
      <c r="AWF5" s="204"/>
      <c r="AWG5" s="204"/>
      <c r="AWH5" s="204"/>
      <c r="AWI5" s="204"/>
      <c r="AWJ5" s="204"/>
      <c r="AWK5" s="204"/>
      <c r="AWL5" s="204"/>
      <c r="AWM5" s="204"/>
      <c r="AWN5" s="204"/>
      <c r="AWO5" s="204"/>
      <c r="AWP5" s="204"/>
      <c r="AWQ5" s="204"/>
      <c r="AWR5" s="204"/>
      <c r="AWS5" s="204"/>
      <c r="AWT5" s="204"/>
      <c r="AWU5" s="204"/>
      <c r="AWV5" s="204"/>
      <c r="AWW5" s="204"/>
      <c r="AWX5" s="204"/>
      <c r="AWY5" s="204"/>
      <c r="AWZ5" s="204"/>
      <c r="AXA5" s="204"/>
      <c r="AXB5" s="204"/>
      <c r="AXC5" s="204"/>
      <c r="AXD5" s="204"/>
      <c r="AXE5" s="204"/>
      <c r="AXF5" s="204"/>
      <c r="AXG5" s="204"/>
      <c r="AXH5" s="204"/>
      <c r="AXI5" s="204"/>
      <c r="AXJ5" s="204"/>
      <c r="AXK5" s="204"/>
      <c r="AXL5" s="204"/>
      <c r="AXM5" s="204"/>
      <c r="AXN5" s="204"/>
      <c r="AXO5" s="204"/>
      <c r="AXP5" s="204"/>
      <c r="AXQ5" s="204"/>
      <c r="AXR5" s="204"/>
      <c r="AXS5" s="204"/>
      <c r="AXT5" s="204"/>
      <c r="AXU5" s="204"/>
      <c r="AXV5" s="204"/>
      <c r="AXW5" s="204"/>
      <c r="AXX5" s="204"/>
      <c r="AXY5" s="204"/>
      <c r="AXZ5" s="204"/>
      <c r="AYA5" s="204"/>
      <c r="AYB5" s="204"/>
      <c r="AYC5" s="204"/>
      <c r="AYD5" s="204"/>
      <c r="AYE5" s="204"/>
      <c r="AYF5" s="204"/>
      <c r="AYG5" s="204"/>
      <c r="AYH5" s="204"/>
      <c r="AYI5" s="204"/>
      <c r="AYJ5" s="204"/>
      <c r="AYK5" s="204"/>
      <c r="AYL5" s="204"/>
      <c r="AYM5" s="204"/>
      <c r="AYN5" s="204"/>
      <c r="AYO5" s="204"/>
      <c r="AYP5" s="204"/>
      <c r="AYQ5" s="204"/>
      <c r="AYR5" s="204"/>
      <c r="AYS5" s="204"/>
      <c r="AYT5" s="204"/>
      <c r="AYU5" s="204"/>
      <c r="AYV5" s="204"/>
      <c r="AYW5" s="204"/>
      <c r="AYX5" s="204"/>
      <c r="AYY5" s="204"/>
      <c r="AYZ5" s="204"/>
      <c r="AZA5" s="204"/>
      <c r="AZB5" s="204"/>
      <c r="AZC5" s="204"/>
      <c r="AZD5" s="204"/>
      <c r="AZE5" s="204"/>
      <c r="AZF5" s="204"/>
      <c r="AZG5" s="204"/>
      <c r="AZH5" s="204"/>
      <c r="AZI5" s="204"/>
      <c r="AZJ5" s="204"/>
      <c r="AZK5" s="204"/>
      <c r="AZL5" s="204"/>
      <c r="AZM5" s="204"/>
      <c r="AZN5" s="204"/>
      <c r="AZO5" s="204"/>
      <c r="AZP5" s="204"/>
      <c r="AZQ5" s="204"/>
      <c r="AZR5" s="204"/>
      <c r="AZS5" s="204"/>
      <c r="AZT5" s="204"/>
      <c r="AZU5" s="204"/>
      <c r="AZV5" s="204"/>
      <c r="AZW5" s="204"/>
      <c r="AZX5" s="204"/>
      <c r="AZY5" s="204"/>
      <c r="AZZ5" s="204"/>
      <c r="BAA5" s="204"/>
      <c r="BAB5" s="204"/>
      <c r="BAC5" s="204"/>
      <c r="BAD5" s="204"/>
      <c r="BAE5" s="204"/>
      <c r="BAF5" s="204"/>
      <c r="BAG5" s="204"/>
      <c r="BAH5" s="204"/>
      <c r="BAI5" s="204"/>
      <c r="BAJ5" s="204"/>
      <c r="BAK5" s="204"/>
      <c r="BAL5" s="204"/>
      <c r="BAM5" s="204"/>
      <c r="BAN5" s="204"/>
      <c r="BAO5" s="204"/>
      <c r="BAP5" s="204"/>
      <c r="BAQ5" s="204"/>
      <c r="BAR5" s="204"/>
      <c r="BAS5" s="204"/>
      <c r="BAT5" s="204"/>
      <c r="BAU5" s="204"/>
      <c r="BAV5" s="204"/>
      <c r="BAW5" s="204"/>
      <c r="BAX5" s="204"/>
      <c r="BAY5" s="204"/>
      <c r="BAZ5" s="204"/>
      <c r="BBA5" s="204"/>
      <c r="BBB5" s="204"/>
      <c r="BBC5" s="204"/>
      <c r="BBD5" s="204"/>
      <c r="BBE5" s="204"/>
      <c r="BBF5" s="204"/>
      <c r="BBG5" s="204"/>
      <c r="BBH5" s="204"/>
      <c r="BBI5" s="204"/>
      <c r="BBJ5" s="204"/>
      <c r="BBK5" s="204"/>
      <c r="BBL5" s="204"/>
      <c r="BBM5" s="204"/>
      <c r="BBN5" s="204"/>
      <c r="BBO5" s="204"/>
      <c r="BBP5" s="204"/>
      <c r="BBQ5" s="204"/>
      <c r="BBR5" s="204"/>
      <c r="BBS5" s="204"/>
      <c r="BBT5" s="204"/>
      <c r="BBU5" s="204"/>
      <c r="BBV5" s="204"/>
      <c r="BBW5" s="204"/>
      <c r="BBX5" s="204"/>
      <c r="BBY5" s="204"/>
      <c r="BBZ5" s="204"/>
      <c r="BCA5" s="204"/>
      <c r="BCB5" s="204"/>
      <c r="BCC5" s="204"/>
      <c r="BCD5" s="204"/>
      <c r="BCE5" s="204"/>
      <c r="BCF5" s="204"/>
      <c r="BCG5" s="204"/>
      <c r="BCH5" s="204"/>
      <c r="BCI5" s="204"/>
      <c r="BCJ5" s="204"/>
      <c r="BCK5" s="204"/>
      <c r="BCL5" s="204"/>
      <c r="BCM5" s="204"/>
      <c r="BCN5" s="204"/>
      <c r="BCO5" s="204"/>
      <c r="BCP5" s="204"/>
      <c r="BCQ5" s="204"/>
      <c r="BCR5" s="204"/>
      <c r="BCS5" s="204"/>
      <c r="BCT5" s="204"/>
      <c r="BCU5" s="204"/>
      <c r="BCV5" s="204"/>
      <c r="BCW5" s="204"/>
      <c r="BCX5" s="204"/>
      <c r="BCY5" s="204"/>
      <c r="BCZ5" s="204"/>
      <c r="BDA5" s="204"/>
      <c r="BDB5" s="204"/>
      <c r="BDC5" s="204"/>
      <c r="BDD5" s="204"/>
      <c r="BDE5" s="204"/>
      <c r="BDF5" s="204"/>
      <c r="BDG5" s="204"/>
      <c r="BDH5" s="204"/>
      <c r="BDI5" s="204"/>
      <c r="BDJ5" s="204"/>
      <c r="BDK5" s="204"/>
      <c r="BDL5" s="204"/>
      <c r="BDM5" s="204"/>
      <c r="BDN5" s="204"/>
      <c r="BDO5" s="204"/>
      <c r="BDP5" s="204"/>
      <c r="BDQ5" s="204"/>
      <c r="BDR5" s="204"/>
      <c r="BDS5" s="204"/>
      <c r="BDT5" s="204"/>
      <c r="BDU5" s="204"/>
      <c r="BDV5" s="204"/>
      <c r="BDW5" s="204"/>
      <c r="BDX5" s="204"/>
      <c r="BDY5" s="204"/>
      <c r="BDZ5" s="204"/>
      <c r="BEA5" s="204"/>
      <c r="BEB5" s="204"/>
      <c r="BEC5" s="204"/>
      <c r="BED5" s="204"/>
      <c r="BEE5" s="204"/>
      <c r="BEF5" s="204"/>
      <c r="BEG5" s="204"/>
      <c r="BEH5" s="204"/>
      <c r="BEI5" s="204"/>
      <c r="BEJ5" s="204"/>
      <c r="BEK5" s="204"/>
      <c r="BEL5" s="204"/>
      <c r="BEM5" s="204"/>
      <c r="BEN5" s="204"/>
      <c r="BEO5" s="204"/>
      <c r="BEP5" s="204"/>
      <c r="BEQ5" s="204"/>
      <c r="BER5" s="204"/>
      <c r="BES5" s="204"/>
      <c r="BET5" s="204"/>
      <c r="BEU5" s="204"/>
      <c r="BEV5" s="204"/>
      <c r="BEW5" s="204"/>
      <c r="BEX5" s="204"/>
      <c r="BEY5" s="204"/>
      <c r="BEZ5" s="204"/>
      <c r="BFA5" s="204"/>
      <c r="BFB5" s="204"/>
      <c r="BFC5" s="204"/>
      <c r="BFD5" s="204"/>
      <c r="BFE5" s="204"/>
      <c r="BFF5" s="204"/>
      <c r="BFG5" s="204"/>
      <c r="BFH5" s="204"/>
      <c r="BFI5" s="204"/>
      <c r="BFJ5" s="204"/>
      <c r="BFK5" s="204"/>
      <c r="BFL5" s="204"/>
      <c r="BFM5" s="204"/>
      <c r="BFN5" s="204"/>
      <c r="BFO5" s="204"/>
      <c r="BFP5" s="204"/>
      <c r="BFQ5" s="204"/>
      <c r="BFR5" s="204"/>
      <c r="BFS5" s="204"/>
      <c r="BFT5" s="204"/>
      <c r="BFU5" s="204"/>
      <c r="BFV5" s="204"/>
      <c r="BFW5" s="204"/>
      <c r="BFX5" s="204"/>
      <c r="BFY5" s="204"/>
      <c r="BFZ5" s="204"/>
      <c r="BGA5" s="204"/>
      <c r="BGB5" s="204"/>
      <c r="BGC5" s="204"/>
      <c r="BGD5" s="204"/>
      <c r="BGE5" s="204"/>
      <c r="BGF5" s="204"/>
      <c r="BGG5" s="204"/>
      <c r="BGH5" s="204"/>
      <c r="BGI5" s="204"/>
      <c r="BGJ5" s="204"/>
      <c r="BGK5" s="204"/>
      <c r="BGL5" s="204"/>
      <c r="BGM5" s="204"/>
      <c r="BGN5" s="204"/>
      <c r="BGO5" s="204"/>
      <c r="BGP5" s="204"/>
      <c r="BGQ5" s="204"/>
      <c r="BGR5" s="204"/>
      <c r="BGS5" s="204"/>
      <c r="BGT5" s="204"/>
      <c r="BGU5" s="204"/>
      <c r="BGV5" s="204"/>
      <c r="BGW5" s="204"/>
      <c r="BGX5" s="204"/>
      <c r="BGY5" s="204"/>
      <c r="BGZ5" s="204"/>
      <c r="BHA5" s="204"/>
      <c r="BHB5" s="204"/>
      <c r="BHC5" s="204"/>
      <c r="BHD5" s="204"/>
      <c r="BHE5" s="204"/>
      <c r="BHF5" s="204"/>
      <c r="BHG5" s="204"/>
      <c r="BHH5" s="204"/>
      <c r="BHI5" s="204"/>
      <c r="BHJ5" s="204"/>
      <c r="BHK5" s="204"/>
      <c r="BHL5" s="204"/>
      <c r="BHM5" s="204"/>
      <c r="BHN5" s="204"/>
      <c r="BHO5" s="204"/>
      <c r="BHP5" s="204"/>
      <c r="BHQ5" s="204"/>
      <c r="BHR5" s="204"/>
      <c r="BHS5" s="204"/>
      <c r="BHT5" s="204"/>
      <c r="BHU5" s="204"/>
      <c r="BHV5" s="204"/>
      <c r="BHW5" s="204"/>
      <c r="BHX5" s="204"/>
      <c r="BHY5" s="204"/>
      <c r="BHZ5" s="204"/>
      <c r="BIA5" s="204"/>
      <c r="BIB5" s="204"/>
      <c r="BIC5" s="204"/>
      <c r="BID5" s="204"/>
      <c r="BIE5" s="204"/>
      <c r="BIF5" s="204"/>
      <c r="BIG5" s="204"/>
      <c r="BIH5" s="204"/>
      <c r="BII5" s="204"/>
      <c r="BIJ5" s="204"/>
      <c r="BIK5" s="204"/>
      <c r="BIL5" s="204"/>
      <c r="BIM5" s="204"/>
      <c r="BIN5" s="204"/>
      <c r="BIO5" s="204"/>
      <c r="BIP5" s="204"/>
      <c r="BIQ5" s="204"/>
      <c r="BIR5" s="204"/>
      <c r="BIS5" s="204"/>
      <c r="BIT5" s="204"/>
      <c r="BIU5" s="204"/>
      <c r="BIV5" s="204"/>
      <c r="BIW5" s="204"/>
      <c r="BIX5" s="204"/>
      <c r="BIY5" s="204"/>
      <c r="BIZ5" s="204"/>
      <c r="BJA5" s="204"/>
      <c r="BJB5" s="204"/>
      <c r="BJC5" s="204"/>
      <c r="BJD5" s="204"/>
      <c r="BJE5" s="204"/>
      <c r="BJF5" s="204"/>
      <c r="BJG5" s="204"/>
      <c r="BJH5" s="204"/>
      <c r="BJI5" s="204"/>
      <c r="BJJ5" s="204"/>
      <c r="BJK5" s="204"/>
      <c r="BJL5" s="204"/>
      <c r="BJM5" s="204"/>
      <c r="BJN5" s="204"/>
      <c r="BJO5" s="204"/>
      <c r="BJP5" s="204"/>
      <c r="BJQ5" s="204"/>
      <c r="BJR5" s="204"/>
      <c r="BJS5" s="204"/>
      <c r="BJT5" s="204"/>
      <c r="BJU5" s="204"/>
      <c r="BJV5" s="204"/>
      <c r="BJW5" s="204"/>
      <c r="BJX5" s="204"/>
      <c r="BJY5" s="204"/>
      <c r="BJZ5" s="204"/>
      <c r="BKA5" s="204"/>
      <c r="BKB5" s="204"/>
      <c r="BKC5" s="204"/>
      <c r="BKD5" s="204"/>
      <c r="BKE5" s="204"/>
      <c r="BKF5" s="204"/>
      <c r="BKG5" s="204"/>
      <c r="BKH5" s="204"/>
      <c r="BKI5" s="204"/>
      <c r="BKJ5" s="204"/>
      <c r="BKK5" s="204"/>
      <c r="BKL5" s="204"/>
      <c r="BKM5" s="204"/>
      <c r="BKN5" s="204"/>
      <c r="BKO5" s="204"/>
      <c r="BKP5" s="204"/>
      <c r="BKQ5" s="204"/>
      <c r="BKR5" s="204"/>
      <c r="BKS5" s="204"/>
      <c r="BKT5" s="204"/>
      <c r="BKU5" s="204"/>
      <c r="BKV5" s="204"/>
      <c r="BKW5" s="204"/>
      <c r="BKX5" s="204"/>
      <c r="BKY5" s="204"/>
      <c r="BKZ5" s="204"/>
      <c r="BLA5" s="204"/>
      <c r="BLB5" s="204"/>
      <c r="BLC5" s="204"/>
      <c r="BLD5" s="204"/>
      <c r="BLE5" s="204"/>
      <c r="BLF5" s="204"/>
      <c r="BLG5" s="204"/>
      <c r="BLH5" s="204"/>
      <c r="BLI5" s="204"/>
      <c r="BLJ5" s="204"/>
      <c r="BLK5" s="204"/>
      <c r="BLL5" s="204"/>
      <c r="BLM5" s="204"/>
      <c r="BLN5" s="204"/>
      <c r="BLO5" s="204"/>
      <c r="BLP5" s="204"/>
      <c r="BLQ5" s="204"/>
      <c r="BLR5" s="204"/>
      <c r="BLS5" s="204"/>
      <c r="BLT5" s="204"/>
      <c r="BLU5" s="204"/>
      <c r="BLV5" s="204"/>
      <c r="BLW5" s="204"/>
      <c r="BLX5" s="204"/>
      <c r="BLY5" s="204"/>
      <c r="BLZ5" s="204"/>
      <c r="BMA5" s="204"/>
      <c r="BMB5" s="204"/>
      <c r="BMC5" s="204"/>
      <c r="BMD5" s="204"/>
      <c r="BME5" s="204"/>
      <c r="BMF5" s="204"/>
      <c r="BMG5" s="204"/>
      <c r="BMH5" s="204"/>
      <c r="BMI5" s="204"/>
      <c r="BMJ5" s="204"/>
      <c r="BMK5" s="204"/>
      <c r="BML5" s="204"/>
      <c r="BMM5" s="204"/>
      <c r="BMN5" s="204"/>
      <c r="BMO5" s="204"/>
      <c r="BMP5" s="204"/>
      <c r="BMQ5" s="204"/>
      <c r="BMR5" s="204"/>
      <c r="BMS5" s="204"/>
      <c r="BMT5" s="204"/>
      <c r="BMU5" s="204"/>
      <c r="BMV5" s="204"/>
      <c r="BMW5" s="204"/>
      <c r="BMX5" s="204"/>
      <c r="BMY5" s="204"/>
      <c r="BMZ5" s="204"/>
      <c r="BNA5" s="204"/>
      <c r="BNB5" s="204"/>
      <c r="BNC5" s="204"/>
      <c r="BND5" s="204"/>
      <c r="BNE5" s="204"/>
      <c r="BNF5" s="204"/>
      <c r="BNG5" s="204"/>
      <c r="BNH5" s="204"/>
      <c r="BNI5" s="204"/>
      <c r="BNJ5" s="204"/>
      <c r="BNK5" s="204"/>
      <c r="BNL5" s="204"/>
      <c r="BNM5" s="204"/>
      <c r="BNN5" s="204"/>
      <c r="BNO5" s="204"/>
      <c r="BNP5" s="204"/>
      <c r="BNQ5" s="204"/>
      <c r="BNR5" s="204"/>
      <c r="BNS5" s="204"/>
      <c r="BNT5" s="204"/>
      <c r="BNU5" s="204"/>
      <c r="BNV5" s="204"/>
      <c r="BNW5" s="204"/>
      <c r="BNX5" s="204"/>
      <c r="BNY5" s="204"/>
      <c r="BNZ5" s="204"/>
      <c r="BOA5" s="204"/>
      <c r="BOB5" s="204"/>
      <c r="BOC5" s="204"/>
      <c r="BOD5" s="204"/>
      <c r="BOE5" s="204"/>
      <c r="BOF5" s="204"/>
      <c r="BOG5" s="204"/>
      <c r="BOH5" s="204"/>
      <c r="BOI5" s="204"/>
      <c r="BOJ5" s="204"/>
      <c r="BOK5" s="204"/>
      <c r="BOL5" s="204"/>
      <c r="BOM5" s="204"/>
      <c r="BON5" s="204"/>
      <c r="BOO5" s="204"/>
      <c r="BOP5" s="204"/>
      <c r="BOQ5" s="204"/>
      <c r="BOR5" s="204"/>
      <c r="BOS5" s="204"/>
      <c r="BOT5" s="204"/>
      <c r="BOU5" s="204"/>
      <c r="BOV5" s="204"/>
      <c r="BOW5" s="204"/>
      <c r="BOX5" s="204"/>
      <c r="BOY5" s="204"/>
      <c r="BOZ5" s="204"/>
      <c r="BPA5" s="204"/>
      <c r="BPB5" s="204"/>
      <c r="BPC5" s="204"/>
      <c r="BPD5" s="204"/>
      <c r="BPE5" s="204"/>
      <c r="BPF5" s="204"/>
      <c r="BPG5" s="204"/>
      <c r="BPH5" s="204"/>
      <c r="BPI5" s="204"/>
      <c r="BPJ5" s="204"/>
      <c r="BPK5" s="204"/>
      <c r="BPL5" s="204"/>
      <c r="BPM5" s="204"/>
      <c r="BPN5" s="204"/>
      <c r="BPO5" s="204"/>
      <c r="BPP5" s="204"/>
      <c r="BPQ5" s="204"/>
      <c r="BPR5" s="204"/>
      <c r="BPS5" s="204"/>
      <c r="BPT5" s="204"/>
      <c r="BPU5" s="204"/>
      <c r="BPV5" s="204"/>
      <c r="BPW5" s="204"/>
      <c r="BPX5" s="204"/>
      <c r="BPY5" s="204"/>
      <c r="BPZ5" s="204"/>
      <c r="BQA5" s="204"/>
      <c r="BQB5" s="204"/>
      <c r="BQC5" s="204"/>
      <c r="BQD5" s="204"/>
      <c r="BQE5" s="204"/>
      <c r="BQF5" s="204"/>
      <c r="BQG5" s="204"/>
      <c r="BQH5" s="204"/>
      <c r="BQI5" s="204"/>
      <c r="BQJ5" s="204"/>
      <c r="BQK5" s="204"/>
      <c r="BQL5" s="204"/>
      <c r="BQM5" s="204"/>
      <c r="BQN5" s="204"/>
      <c r="BQO5" s="204"/>
      <c r="BQP5" s="204"/>
      <c r="BQQ5" s="204"/>
      <c r="BQR5" s="204"/>
      <c r="BQS5" s="204"/>
      <c r="BQT5" s="204"/>
      <c r="BQU5" s="204"/>
      <c r="BQV5" s="204"/>
      <c r="BQW5" s="204"/>
      <c r="BQX5" s="204"/>
      <c r="BQY5" s="204"/>
      <c r="BQZ5" s="204"/>
      <c r="BRA5" s="204"/>
      <c r="BRB5" s="204"/>
      <c r="BRC5" s="204"/>
      <c r="BRD5" s="204"/>
      <c r="BRE5" s="204"/>
      <c r="BRF5" s="204"/>
      <c r="BRG5" s="204"/>
      <c r="BRH5" s="204"/>
      <c r="BRI5" s="204"/>
      <c r="BRJ5" s="204"/>
      <c r="BRK5" s="204"/>
      <c r="BRL5" s="204"/>
      <c r="BRM5" s="204"/>
      <c r="BRN5" s="204"/>
      <c r="BRO5" s="204"/>
      <c r="BRP5" s="204"/>
      <c r="BRQ5" s="204"/>
      <c r="BRR5" s="204"/>
      <c r="BRS5" s="204"/>
      <c r="BRT5" s="204"/>
      <c r="BRU5" s="204"/>
      <c r="BRV5" s="204"/>
      <c r="BRW5" s="204"/>
      <c r="BRX5" s="204"/>
      <c r="BRY5" s="204"/>
      <c r="BRZ5" s="204"/>
      <c r="BSA5" s="204"/>
      <c r="BSB5" s="204"/>
      <c r="BSC5" s="204"/>
      <c r="BSD5" s="204"/>
      <c r="BSE5" s="204"/>
      <c r="BSF5" s="204"/>
      <c r="BSG5" s="204"/>
      <c r="BSH5" s="204"/>
      <c r="BSI5" s="204"/>
      <c r="BSJ5" s="204"/>
      <c r="BSK5" s="204"/>
      <c r="BSL5" s="204"/>
      <c r="BSM5" s="204"/>
      <c r="BSN5" s="204"/>
      <c r="BSO5" s="204"/>
      <c r="BSP5" s="204"/>
      <c r="BSQ5" s="204"/>
      <c r="BSR5" s="204"/>
      <c r="BSS5" s="204"/>
      <c r="BST5" s="204"/>
      <c r="BSU5" s="204"/>
      <c r="BSV5" s="204"/>
      <c r="BSW5" s="204"/>
      <c r="BSX5" s="204"/>
      <c r="BSY5" s="204"/>
      <c r="BSZ5" s="204"/>
      <c r="BTA5" s="204"/>
      <c r="BTB5" s="204"/>
      <c r="BTC5" s="204"/>
      <c r="BTD5" s="204"/>
      <c r="BTE5" s="204"/>
      <c r="BTF5" s="204"/>
      <c r="BTG5" s="204"/>
      <c r="BTH5" s="204"/>
      <c r="BTI5" s="204"/>
      <c r="BTJ5" s="204"/>
      <c r="BTK5" s="204"/>
      <c r="BTL5" s="204"/>
      <c r="BTM5" s="204"/>
      <c r="BTN5" s="204"/>
      <c r="BTO5" s="204"/>
      <c r="BTP5" s="204"/>
      <c r="BTQ5" s="204"/>
      <c r="BTR5" s="204"/>
      <c r="BTS5" s="204"/>
      <c r="BTT5" s="204"/>
      <c r="BTU5" s="204"/>
      <c r="BTV5" s="204"/>
      <c r="BTW5" s="204"/>
      <c r="BTX5" s="204"/>
      <c r="BTY5" s="204"/>
      <c r="BTZ5" s="204"/>
      <c r="BUA5" s="204"/>
      <c r="BUB5" s="204"/>
      <c r="BUC5" s="204"/>
      <c r="BUD5" s="204"/>
      <c r="BUE5" s="204"/>
      <c r="BUF5" s="204"/>
      <c r="BUG5" s="204"/>
      <c r="BUH5" s="204"/>
      <c r="BUI5" s="204"/>
      <c r="BUJ5" s="204"/>
      <c r="BUK5" s="204"/>
      <c r="BUL5" s="204"/>
      <c r="BUM5" s="204"/>
      <c r="BUN5" s="204"/>
      <c r="BUO5" s="204"/>
      <c r="BUP5" s="204"/>
      <c r="BUQ5" s="204"/>
      <c r="BUR5" s="204"/>
      <c r="BUS5" s="204"/>
      <c r="BUT5" s="204"/>
      <c r="BUU5" s="204"/>
      <c r="BUV5" s="204"/>
      <c r="BUW5" s="204"/>
      <c r="BUX5" s="204"/>
      <c r="BUY5" s="204"/>
      <c r="BUZ5" s="204"/>
      <c r="BVA5" s="204"/>
      <c r="BVB5" s="204"/>
      <c r="BVC5" s="204"/>
      <c r="BVD5" s="204"/>
      <c r="BVE5" s="204"/>
      <c r="BVF5" s="204"/>
      <c r="BVG5" s="204"/>
      <c r="BVH5" s="204"/>
      <c r="BVI5" s="204"/>
      <c r="BVJ5" s="204"/>
      <c r="BVK5" s="204"/>
      <c r="BVL5" s="204"/>
      <c r="BVM5" s="204"/>
      <c r="BVN5" s="204"/>
      <c r="BVO5" s="204"/>
      <c r="BVP5" s="204"/>
      <c r="BVQ5" s="204"/>
      <c r="BVR5" s="204"/>
      <c r="BVS5" s="204"/>
      <c r="BVT5" s="204"/>
      <c r="BVU5" s="204"/>
      <c r="BVV5" s="204"/>
      <c r="BVW5" s="204"/>
      <c r="BVX5" s="204"/>
      <c r="BVY5" s="204"/>
      <c r="BVZ5" s="204"/>
      <c r="BWA5" s="204"/>
      <c r="BWB5" s="204"/>
      <c r="BWC5" s="204"/>
      <c r="BWD5" s="204"/>
      <c r="BWE5" s="204"/>
      <c r="BWF5" s="204"/>
      <c r="BWG5" s="204"/>
      <c r="BWH5" s="204"/>
      <c r="BWI5" s="204"/>
      <c r="BWJ5" s="204"/>
      <c r="BWK5" s="204"/>
      <c r="BWL5" s="204"/>
      <c r="BWM5" s="204"/>
      <c r="BWN5" s="204"/>
      <c r="BWO5" s="204"/>
      <c r="BWP5" s="204"/>
      <c r="BWQ5" s="204"/>
      <c r="BWR5" s="204"/>
      <c r="BWS5" s="204"/>
      <c r="BWT5" s="204"/>
      <c r="BWU5" s="204"/>
      <c r="BWV5" s="204"/>
      <c r="BWW5" s="204"/>
      <c r="BWX5" s="204"/>
      <c r="BWY5" s="204"/>
      <c r="BWZ5" s="204"/>
      <c r="BXA5" s="204"/>
      <c r="BXB5" s="204"/>
      <c r="BXC5" s="204"/>
      <c r="BXD5" s="204"/>
      <c r="BXE5" s="204"/>
      <c r="BXF5" s="204"/>
      <c r="BXG5" s="204"/>
      <c r="BXH5" s="204"/>
      <c r="BXI5" s="204"/>
      <c r="BXJ5" s="204"/>
      <c r="BXK5" s="204"/>
      <c r="BXL5" s="204"/>
      <c r="BXM5" s="204"/>
      <c r="BXN5" s="204"/>
      <c r="BXO5" s="204"/>
      <c r="BXP5" s="204"/>
      <c r="BXQ5" s="204"/>
      <c r="BXR5" s="204"/>
      <c r="BXS5" s="204"/>
      <c r="BXT5" s="204"/>
      <c r="BXU5" s="204"/>
      <c r="BXV5" s="204"/>
      <c r="BXW5" s="204"/>
      <c r="BXX5" s="204"/>
      <c r="BXY5" s="204"/>
      <c r="BXZ5" s="204"/>
      <c r="BYA5" s="204"/>
      <c r="BYB5" s="204"/>
      <c r="BYC5" s="204"/>
      <c r="BYD5" s="204"/>
      <c r="BYE5" s="204"/>
      <c r="BYF5" s="204"/>
      <c r="BYG5" s="204"/>
      <c r="BYH5" s="204"/>
      <c r="BYI5" s="204"/>
      <c r="BYJ5" s="204"/>
      <c r="BYK5" s="204"/>
      <c r="BYL5" s="204"/>
      <c r="BYM5" s="204"/>
      <c r="BYN5" s="204"/>
      <c r="BYO5" s="204"/>
      <c r="BYP5" s="204"/>
      <c r="BYQ5" s="204"/>
      <c r="BYR5" s="204"/>
      <c r="BYS5" s="204"/>
      <c r="BYT5" s="204"/>
      <c r="BYU5" s="204"/>
      <c r="BYV5" s="204"/>
      <c r="BYW5" s="204"/>
      <c r="BYX5" s="204"/>
      <c r="BYY5" s="204"/>
      <c r="BYZ5" s="204"/>
      <c r="BZA5" s="204"/>
      <c r="BZB5" s="204"/>
      <c r="BZC5" s="204"/>
      <c r="BZD5" s="204"/>
      <c r="BZE5" s="204"/>
      <c r="BZF5" s="204"/>
      <c r="BZG5" s="204"/>
      <c r="BZH5" s="204"/>
      <c r="BZI5" s="204"/>
      <c r="BZJ5" s="204"/>
      <c r="BZK5" s="204"/>
      <c r="BZL5" s="204"/>
      <c r="BZM5" s="204"/>
      <c r="BZN5" s="204"/>
      <c r="BZO5" s="204"/>
      <c r="BZP5" s="204"/>
      <c r="BZQ5" s="204"/>
      <c r="BZR5" s="204"/>
      <c r="BZS5" s="204"/>
      <c r="BZT5" s="204"/>
      <c r="BZU5" s="204"/>
      <c r="BZV5" s="204"/>
      <c r="BZW5" s="204"/>
      <c r="BZX5" s="204"/>
      <c r="BZY5" s="204"/>
      <c r="BZZ5" s="204"/>
      <c r="CAA5" s="204"/>
      <c r="CAB5" s="204"/>
      <c r="CAC5" s="204"/>
      <c r="CAD5" s="204"/>
      <c r="CAE5" s="204"/>
      <c r="CAF5" s="204"/>
      <c r="CAG5" s="204"/>
      <c r="CAH5" s="204"/>
      <c r="CAI5" s="204"/>
      <c r="CAJ5" s="204"/>
      <c r="CAK5" s="204"/>
      <c r="CAL5" s="204"/>
      <c r="CAM5" s="204"/>
      <c r="CAN5" s="204"/>
      <c r="CAO5" s="204"/>
      <c r="CAP5" s="204"/>
      <c r="CAQ5" s="204"/>
      <c r="CAR5" s="204"/>
      <c r="CAS5" s="204"/>
      <c r="CAT5" s="204"/>
      <c r="CAU5" s="204"/>
      <c r="CAV5" s="204"/>
      <c r="CAW5" s="204"/>
      <c r="CAX5" s="204"/>
      <c r="CAY5" s="204"/>
      <c r="CAZ5" s="204"/>
      <c r="CBA5" s="204"/>
      <c r="CBB5" s="204"/>
      <c r="CBC5" s="204"/>
      <c r="CBD5" s="204"/>
      <c r="CBE5" s="204"/>
      <c r="CBF5" s="204"/>
      <c r="CBG5" s="204"/>
      <c r="CBH5" s="204"/>
      <c r="CBI5" s="204"/>
      <c r="CBJ5" s="204"/>
      <c r="CBK5" s="204"/>
      <c r="CBL5" s="204"/>
      <c r="CBM5" s="204"/>
      <c r="CBN5" s="204"/>
      <c r="CBO5" s="204"/>
      <c r="CBP5" s="204"/>
      <c r="CBQ5" s="204"/>
      <c r="CBR5" s="204"/>
      <c r="CBS5" s="204"/>
      <c r="CBT5" s="204"/>
      <c r="CBU5" s="204"/>
      <c r="CBV5" s="204"/>
      <c r="CBW5" s="204"/>
      <c r="CBX5" s="204"/>
      <c r="CBY5" s="204"/>
      <c r="CBZ5" s="204"/>
      <c r="CCA5" s="204"/>
      <c r="CCB5" s="204"/>
      <c r="CCC5" s="204"/>
      <c r="CCD5" s="204"/>
      <c r="CCE5" s="204"/>
      <c r="CCF5" s="204"/>
      <c r="CCG5" s="204"/>
      <c r="CCH5" s="204"/>
      <c r="CCI5" s="204"/>
      <c r="CCJ5" s="204"/>
      <c r="CCK5" s="204"/>
      <c r="CCL5" s="204"/>
      <c r="CCM5" s="204"/>
      <c r="CCN5" s="204"/>
      <c r="CCO5" s="204"/>
      <c r="CCP5" s="204"/>
      <c r="CCQ5" s="204"/>
      <c r="CCR5" s="204"/>
      <c r="CCS5" s="204"/>
      <c r="CCT5" s="204"/>
      <c r="CCU5" s="204"/>
      <c r="CCV5" s="204"/>
      <c r="CCW5" s="204"/>
      <c r="CCX5" s="204"/>
      <c r="CCY5" s="204"/>
      <c r="CCZ5" s="204"/>
      <c r="CDA5" s="204"/>
      <c r="CDB5" s="204"/>
      <c r="CDC5" s="204"/>
      <c r="CDD5" s="204"/>
      <c r="CDE5" s="204"/>
      <c r="CDF5" s="204"/>
      <c r="CDG5" s="204"/>
      <c r="CDH5" s="204"/>
      <c r="CDI5" s="204"/>
      <c r="CDJ5" s="204"/>
      <c r="CDK5" s="204"/>
      <c r="CDL5" s="204"/>
      <c r="CDM5" s="204"/>
      <c r="CDN5" s="204"/>
      <c r="CDO5" s="204"/>
      <c r="CDP5" s="204"/>
      <c r="CDQ5" s="204"/>
      <c r="CDR5" s="204"/>
      <c r="CDS5" s="204"/>
      <c r="CDT5" s="204"/>
      <c r="CDU5" s="204"/>
      <c r="CDV5" s="204"/>
      <c r="CDW5" s="204"/>
      <c r="CDX5" s="204"/>
      <c r="CDY5" s="204"/>
      <c r="CDZ5" s="204"/>
      <c r="CEA5" s="204"/>
      <c r="CEB5" s="204"/>
      <c r="CEC5" s="204"/>
      <c r="CED5" s="204"/>
      <c r="CEE5" s="204"/>
      <c r="CEF5" s="204"/>
      <c r="CEG5" s="204"/>
      <c r="CEH5" s="204"/>
      <c r="CEI5" s="204"/>
      <c r="CEJ5" s="204"/>
      <c r="CEK5" s="204"/>
      <c r="CEL5" s="204"/>
      <c r="CEM5" s="204"/>
      <c r="CEN5" s="204"/>
      <c r="CEO5" s="204"/>
      <c r="CEP5" s="204"/>
      <c r="CEQ5" s="204"/>
      <c r="CER5" s="204"/>
      <c r="CES5" s="204"/>
      <c r="CET5" s="204"/>
      <c r="CEU5" s="204"/>
      <c r="CEV5" s="204"/>
      <c r="CEW5" s="204"/>
      <c r="CEX5" s="204"/>
      <c r="CEY5" s="204"/>
      <c r="CEZ5" s="204"/>
      <c r="CFA5" s="204"/>
      <c r="CFB5" s="204"/>
      <c r="CFC5" s="204"/>
      <c r="CFD5" s="204"/>
      <c r="CFE5" s="204"/>
      <c r="CFF5" s="204"/>
      <c r="CFG5" s="204"/>
      <c r="CFH5" s="204"/>
      <c r="CFI5" s="204"/>
      <c r="CFJ5" s="204"/>
      <c r="CFK5" s="204"/>
      <c r="CFL5" s="204"/>
      <c r="CFM5" s="204"/>
      <c r="CFN5" s="204"/>
      <c r="CFO5" s="204"/>
      <c r="CFP5" s="204"/>
      <c r="CFQ5" s="204"/>
      <c r="CFR5" s="204"/>
      <c r="CFS5" s="204"/>
      <c r="CFT5" s="204"/>
      <c r="CFU5" s="204"/>
      <c r="CFV5" s="204"/>
      <c r="CFW5" s="204"/>
      <c r="CFX5" s="204"/>
      <c r="CFY5" s="204"/>
      <c r="CFZ5" s="204"/>
      <c r="CGA5" s="204"/>
      <c r="CGB5" s="204"/>
      <c r="CGC5" s="204"/>
      <c r="CGD5" s="204"/>
      <c r="CGE5" s="204"/>
      <c r="CGF5" s="204"/>
      <c r="CGG5" s="204"/>
      <c r="CGH5" s="204"/>
      <c r="CGI5" s="204"/>
      <c r="CGJ5" s="204"/>
      <c r="CGK5" s="204"/>
      <c r="CGL5" s="204"/>
      <c r="CGM5" s="204"/>
      <c r="CGN5" s="204"/>
      <c r="CGO5" s="204"/>
      <c r="CGP5" s="204"/>
      <c r="CGQ5" s="204"/>
      <c r="CGR5" s="204"/>
      <c r="CGS5" s="204"/>
      <c r="CGT5" s="204"/>
      <c r="CGU5" s="204"/>
      <c r="CGV5" s="204"/>
      <c r="CGW5" s="204"/>
      <c r="CGX5" s="204"/>
      <c r="CGY5" s="204"/>
      <c r="CGZ5" s="204"/>
      <c r="CHA5" s="204"/>
      <c r="CHB5" s="204"/>
      <c r="CHC5" s="204"/>
      <c r="CHD5" s="204"/>
      <c r="CHE5" s="204"/>
      <c r="CHF5" s="204"/>
      <c r="CHG5" s="204"/>
      <c r="CHH5" s="204"/>
      <c r="CHI5" s="204"/>
      <c r="CHJ5" s="204"/>
      <c r="CHK5" s="204"/>
      <c r="CHL5" s="204"/>
      <c r="CHM5" s="204"/>
      <c r="CHN5" s="204"/>
      <c r="CHO5" s="204"/>
      <c r="CHP5" s="204"/>
      <c r="CHQ5" s="204"/>
      <c r="CHR5" s="204"/>
      <c r="CHS5" s="204"/>
      <c r="CHT5" s="204"/>
      <c r="CHU5" s="204"/>
      <c r="CHV5" s="204"/>
      <c r="CHW5" s="204"/>
      <c r="CHX5" s="204"/>
      <c r="CHY5" s="204"/>
      <c r="CHZ5" s="204"/>
      <c r="CIA5" s="204"/>
      <c r="CIB5" s="204"/>
      <c r="CIC5" s="204"/>
      <c r="CID5" s="204"/>
      <c r="CIE5" s="204"/>
      <c r="CIF5" s="204"/>
      <c r="CIG5" s="204"/>
      <c r="CIH5" s="204"/>
      <c r="CII5" s="204"/>
      <c r="CIJ5" s="204"/>
      <c r="CIK5" s="204"/>
      <c r="CIL5" s="204"/>
      <c r="CIM5" s="204"/>
      <c r="CIN5" s="204"/>
      <c r="CIO5" s="204"/>
      <c r="CIP5" s="204"/>
      <c r="CIQ5" s="204"/>
      <c r="CIR5" s="204"/>
      <c r="CIS5" s="204"/>
      <c r="CIT5" s="204"/>
      <c r="CIU5" s="204"/>
      <c r="CIV5" s="204"/>
      <c r="CIW5" s="204"/>
      <c r="CIX5" s="204"/>
      <c r="CIY5" s="204"/>
      <c r="CIZ5" s="204"/>
      <c r="CJA5" s="204"/>
      <c r="CJB5" s="204"/>
      <c r="CJC5" s="204"/>
      <c r="CJD5" s="204"/>
      <c r="CJE5" s="204"/>
      <c r="CJF5" s="204"/>
      <c r="CJG5" s="204"/>
      <c r="CJH5" s="204"/>
      <c r="CJI5" s="204"/>
      <c r="CJJ5" s="204"/>
      <c r="CJK5" s="204"/>
      <c r="CJL5" s="204"/>
      <c r="CJM5" s="204"/>
      <c r="CJN5" s="204"/>
      <c r="CJO5" s="204"/>
      <c r="CJP5" s="204"/>
      <c r="CJQ5" s="204"/>
      <c r="CJR5" s="204"/>
      <c r="CJS5" s="204"/>
      <c r="CJT5" s="204"/>
      <c r="CJU5" s="204"/>
      <c r="CJV5" s="204"/>
      <c r="CJW5" s="204"/>
      <c r="CJX5" s="204"/>
      <c r="CJY5" s="204"/>
      <c r="CJZ5" s="204"/>
      <c r="CKA5" s="204"/>
      <c r="CKB5" s="204"/>
      <c r="CKC5" s="204"/>
      <c r="CKD5" s="204"/>
      <c r="CKE5" s="204"/>
      <c r="CKF5" s="204"/>
      <c r="CKG5" s="204"/>
      <c r="CKH5" s="204"/>
      <c r="CKI5" s="204"/>
      <c r="CKJ5" s="204"/>
      <c r="CKK5" s="204"/>
      <c r="CKL5" s="204"/>
      <c r="CKM5" s="204"/>
      <c r="CKN5" s="204"/>
      <c r="CKO5" s="204"/>
      <c r="CKP5" s="204"/>
      <c r="CKQ5" s="204"/>
      <c r="CKR5" s="204"/>
      <c r="CKS5" s="204"/>
      <c r="CKT5" s="204"/>
      <c r="CKU5" s="204"/>
      <c r="CKV5" s="204"/>
      <c r="CKW5" s="204"/>
      <c r="CKX5" s="204"/>
      <c r="CKY5" s="204"/>
      <c r="CKZ5" s="204"/>
      <c r="CLA5" s="204"/>
      <c r="CLB5" s="204"/>
      <c r="CLC5" s="204"/>
      <c r="CLD5" s="204"/>
      <c r="CLE5" s="204"/>
      <c r="CLF5" s="204"/>
      <c r="CLG5" s="204"/>
      <c r="CLH5" s="204"/>
      <c r="CLI5" s="204"/>
      <c r="CLJ5" s="204"/>
      <c r="CLK5" s="204"/>
      <c r="CLL5" s="204"/>
      <c r="CLM5" s="204"/>
      <c r="CLN5" s="204"/>
      <c r="CLO5" s="204"/>
      <c r="CLP5" s="204"/>
      <c r="CLQ5" s="204"/>
      <c r="CLR5" s="204"/>
      <c r="CLS5" s="204"/>
      <c r="CLT5" s="204"/>
      <c r="CLU5" s="204"/>
      <c r="CLV5" s="204"/>
      <c r="CLW5" s="204"/>
      <c r="CLX5" s="204"/>
      <c r="CLY5" s="204"/>
      <c r="CLZ5" s="204"/>
      <c r="CMA5" s="204"/>
      <c r="CMB5" s="204"/>
      <c r="CMC5" s="204"/>
      <c r="CMD5" s="204"/>
      <c r="CME5" s="204"/>
      <c r="CMF5" s="204"/>
      <c r="CMG5" s="204"/>
      <c r="CMH5" s="204"/>
      <c r="CMI5" s="204"/>
      <c r="CMJ5" s="204"/>
      <c r="CMK5" s="204"/>
      <c r="CML5" s="204"/>
      <c r="CMM5" s="204"/>
      <c r="CMN5" s="204"/>
      <c r="CMO5" s="204"/>
      <c r="CMP5" s="204"/>
      <c r="CMQ5" s="204"/>
      <c r="CMR5" s="204"/>
      <c r="CMS5" s="204"/>
      <c r="CMT5" s="204"/>
      <c r="CMU5" s="204"/>
      <c r="CMV5" s="204"/>
      <c r="CMW5" s="204"/>
      <c r="CMX5" s="204"/>
      <c r="CMY5" s="204"/>
      <c r="CMZ5" s="204"/>
      <c r="CNA5" s="204"/>
      <c r="CNB5" s="204"/>
      <c r="CNC5" s="204"/>
      <c r="CND5" s="204"/>
      <c r="CNE5" s="204"/>
      <c r="CNF5" s="204"/>
      <c r="CNG5" s="204"/>
      <c r="CNH5" s="204"/>
      <c r="CNI5" s="204"/>
      <c r="CNJ5" s="204"/>
      <c r="CNK5" s="204"/>
      <c r="CNL5" s="204"/>
      <c r="CNM5" s="204"/>
      <c r="CNN5" s="204"/>
      <c r="CNO5" s="204"/>
      <c r="CNP5" s="204"/>
      <c r="CNQ5" s="204"/>
      <c r="CNR5" s="204"/>
      <c r="CNS5" s="204"/>
      <c r="CNT5" s="204"/>
      <c r="CNU5" s="204"/>
      <c r="CNV5" s="204"/>
      <c r="CNW5" s="204"/>
      <c r="CNX5" s="204"/>
      <c r="CNY5" s="204"/>
      <c r="CNZ5" s="204"/>
      <c r="COA5" s="204"/>
      <c r="COB5" s="204"/>
      <c r="COC5" s="204"/>
      <c r="COD5" s="204"/>
      <c r="COE5" s="204"/>
      <c r="COF5" s="204"/>
      <c r="COG5" s="204"/>
      <c r="COH5" s="204"/>
      <c r="COI5" s="204"/>
      <c r="COJ5" s="204"/>
      <c r="COK5" s="204"/>
      <c r="COL5" s="204"/>
      <c r="COM5" s="204"/>
      <c r="CON5" s="204"/>
      <c r="COO5" s="204"/>
      <c r="COP5" s="204"/>
      <c r="COQ5" s="204"/>
      <c r="COR5" s="204"/>
      <c r="COS5" s="204"/>
      <c r="COT5" s="204"/>
      <c r="COU5" s="204"/>
      <c r="COV5" s="204"/>
      <c r="COW5" s="204"/>
      <c r="COX5" s="204"/>
      <c r="COY5" s="204"/>
      <c r="COZ5" s="204"/>
      <c r="CPA5" s="204"/>
      <c r="CPB5" s="204"/>
      <c r="CPC5" s="204"/>
      <c r="CPD5" s="204"/>
      <c r="CPE5" s="204"/>
      <c r="CPF5" s="204"/>
      <c r="CPG5" s="204"/>
      <c r="CPH5" s="204"/>
      <c r="CPI5" s="204"/>
      <c r="CPJ5" s="204"/>
      <c r="CPK5" s="204"/>
      <c r="CPL5" s="204"/>
      <c r="CPM5" s="204"/>
      <c r="CPN5" s="204"/>
      <c r="CPO5" s="204"/>
      <c r="CPP5" s="204"/>
      <c r="CPQ5" s="204"/>
      <c r="CPR5" s="204"/>
      <c r="CPS5" s="204"/>
      <c r="CPT5" s="204"/>
      <c r="CPU5" s="204"/>
      <c r="CPV5" s="204"/>
      <c r="CPW5" s="204"/>
      <c r="CPX5" s="204"/>
      <c r="CPY5" s="204"/>
      <c r="CPZ5" s="204"/>
      <c r="CQA5" s="204"/>
      <c r="CQB5" s="204"/>
      <c r="CQC5" s="204"/>
      <c r="CQD5" s="204"/>
      <c r="CQE5" s="204"/>
      <c r="CQF5" s="204"/>
      <c r="CQG5" s="204"/>
      <c r="CQH5" s="204"/>
      <c r="CQI5" s="204"/>
      <c r="CQJ5" s="204"/>
      <c r="CQK5" s="204"/>
      <c r="CQL5" s="204"/>
      <c r="CQM5" s="204"/>
      <c r="CQN5" s="204"/>
      <c r="CQO5" s="204"/>
      <c r="CQP5" s="204"/>
      <c r="CQQ5" s="204"/>
      <c r="CQR5" s="204"/>
      <c r="CQS5" s="204"/>
      <c r="CQT5" s="204"/>
      <c r="CQU5" s="204"/>
      <c r="CQV5" s="204"/>
      <c r="CQW5" s="204"/>
      <c r="CQX5" s="204"/>
      <c r="CQY5" s="204"/>
      <c r="CQZ5" s="204"/>
      <c r="CRA5" s="204"/>
      <c r="CRB5" s="204"/>
      <c r="CRC5" s="204"/>
      <c r="CRD5" s="204"/>
      <c r="CRE5" s="204"/>
      <c r="CRF5" s="204"/>
      <c r="CRG5" s="204"/>
      <c r="CRH5" s="204"/>
      <c r="CRI5" s="204"/>
      <c r="CRJ5" s="204"/>
      <c r="CRK5" s="204"/>
      <c r="CRL5" s="204"/>
      <c r="CRM5" s="204"/>
      <c r="CRN5" s="204"/>
      <c r="CRO5" s="204"/>
      <c r="CRP5" s="204"/>
      <c r="CRQ5" s="204"/>
      <c r="CRR5" s="204"/>
      <c r="CRS5" s="204"/>
      <c r="CRT5" s="204"/>
      <c r="CRU5" s="204"/>
      <c r="CRV5" s="204"/>
      <c r="CRW5" s="204"/>
      <c r="CRX5" s="204"/>
      <c r="CRY5" s="204"/>
      <c r="CRZ5" s="204"/>
      <c r="CSA5" s="204"/>
      <c r="CSB5" s="204"/>
      <c r="CSC5" s="204"/>
      <c r="CSD5" s="204"/>
      <c r="CSE5" s="204"/>
      <c r="CSF5" s="204"/>
      <c r="CSG5" s="204"/>
      <c r="CSH5" s="204"/>
      <c r="CSI5" s="204"/>
      <c r="CSJ5" s="204"/>
      <c r="CSK5" s="204"/>
      <c r="CSL5" s="204"/>
      <c r="CSM5" s="204"/>
      <c r="CSN5" s="204"/>
      <c r="CSO5" s="204"/>
      <c r="CSP5" s="204"/>
      <c r="CSQ5" s="204"/>
      <c r="CSR5" s="204"/>
      <c r="CSS5" s="204"/>
      <c r="CST5" s="204"/>
      <c r="CSU5" s="204"/>
      <c r="CSV5" s="204"/>
      <c r="CSW5" s="204"/>
      <c r="CSX5" s="204"/>
      <c r="CSY5" s="204"/>
      <c r="CSZ5" s="204"/>
      <c r="CTA5" s="204"/>
      <c r="CTB5" s="204"/>
      <c r="CTC5" s="204"/>
      <c r="CTD5" s="204"/>
      <c r="CTE5" s="204"/>
      <c r="CTF5" s="204"/>
      <c r="CTG5" s="204"/>
      <c r="CTH5" s="204"/>
      <c r="CTI5" s="204"/>
      <c r="CTJ5" s="204"/>
      <c r="CTK5" s="204"/>
      <c r="CTL5" s="204"/>
      <c r="CTM5" s="204"/>
      <c r="CTN5" s="204"/>
      <c r="CTO5" s="204"/>
      <c r="CTP5" s="204"/>
      <c r="CTQ5" s="204"/>
      <c r="CTR5" s="204"/>
      <c r="CTS5" s="204"/>
      <c r="CTT5" s="204"/>
      <c r="CTU5" s="204"/>
      <c r="CTV5" s="204"/>
      <c r="CTW5" s="204"/>
      <c r="CTX5" s="204"/>
      <c r="CTY5" s="204"/>
      <c r="CTZ5" s="204"/>
      <c r="CUA5" s="204"/>
      <c r="CUB5" s="204"/>
      <c r="CUC5" s="204"/>
      <c r="CUD5" s="204"/>
      <c r="CUE5" s="204"/>
      <c r="CUF5" s="204"/>
      <c r="CUG5" s="204"/>
      <c r="CUH5" s="204"/>
      <c r="CUI5" s="204"/>
      <c r="CUJ5" s="204"/>
      <c r="CUK5" s="204"/>
      <c r="CUL5" s="204"/>
      <c r="CUM5" s="204"/>
      <c r="CUN5" s="204"/>
      <c r="CUO5" s="204"/>
      <c r="CUP5" s="204"/>
      <c r="CUQ5" s="204"/>
      <c r="CUR5" s="204"/>
      <c r="CUS5" s="204"/>
      <c r="CUT5" s="204"/>
      <c r="CUU5" s="204"/>
      <c r="CUV5" s="204"/>
      <c r="CUW5" s="204"/>
      <c r="CUX5" s="204"/>
      <c r="CUY5" s="204"/>
      <c r="CUZ5" s="204"/>
      <c r="CVA5" s="204"/>
      <c r="CVB5" s="204"/>
      <c r="CVC5" s="204"/>
      <c r="CVD5" s="204"/>
      <c r="CVE5" s="204"/>
      <c r="CVF5" s="204"/>
      <c r="CVG5" s="204"/>
      <c r="CVH5" s="204"/>
      <c r="CVI5" s="204"/>
      <c r="CVJ5" s="204"/>
      <c r="CVK5" s="204"/>
      <c r="CVL5" s="204"/>
      <c r="CVM5" s="204"/>
      <c r="CVN5" s="204"/>
      <c r="CVO5" s="204"/>
      <c r="CVP5" s="204"/>
      <c r="CVQ5" s="204"/>
      <c r="CVR5" s="204"/>
      <c r="CVS5" s="204"/>
      <c r="CVT5" s="204"/>
      <c r="CVU5" s="204"/>
      <c r="CVV5" s="204"/>
      <c r="CVW5" s="204"/>
      <c r="CVX5" s="204"/>
      <c r="CVY5" s="204"/>
      <c r="CVZ5" s="204"/>
      <c r="CWA5" s="204"/>
      <c r="CWB5" s="204"/>
      <c r="CWC5" s="204"/>
      <c r="CWD5" s="204"/>
      <c r="CWE5" s="204"/>
      <c r="CWF5" s="204"/>
      <c r="CWG5" s="204"/>
      <c r="CWH5" s="204"/>
      <c r="CWI5" s="204"/>
      <c r="CWJ5" s="204"/>
      <c r="CWK5" s="204"/>
      <c r="CWL5" s="204"/>
      <c r="CWM5" s="204"/>
      <c r="CWN5" s="204"/>
      <c r="CWO5" s="204"/>
      <c r="CWP5" s="204"/>
      <c r="CWQ5" s="204"/>
      <c r="CWR5" s="204"/>
      <c r="CWS5" s="204"/>
      <c r="CWT5" s="204"/>
      <c r="CWU5" s="204"/>
      <c r="CWV5" s="204"/>
      <c r="CWW5" s="204"/>
      <c r="CWX5" s="204"/>
      <c r="CWY5" s="204"/>
      <c r="CWZ5" s="204"/>
      <c r="CXA5" s="204"/>
      <c r="CXB5" s="204"/>
      <c r="CXC5" s="204"/>
      <c r="CXD5" s="204"/>
      <c r="CXE5" s="204"/>
      <c r="CXF5" s="204"/>
      <c r="CXG5" s="204"/>
      <c r="CXH5" s="204"/>
      <c r="CXI5" s="204"/>
      <c r="CXJ5" s="204"/>
      <c r="CXK5" s="204"/>
      <c r="CXL5" s="204"/>
      <c r="CXM5" s="204"/>
      <c r="CXN5" s="204"/>
      <c r="CXO5" s="204"/>
      <c r="CXP5" s="204"/>
      <c r="CXQ5" s="204"/>
      <c r="CXR5" s="204"/>
      <c r="CXS5" s="204"/>
      <c r="CXT5" s="204"/>
      <c r="CXU5" s="204"/>
      <c r="CXV5" s="204"/>
      <c r="CXW5" s="204"/>
      <c r="CXX5" s="204"/>
      <c r="CXY5" s="204"/>
      <c r="CXZ5" s="204"/>
      <c r="CYA5" s="204"/>
      <c r="CYB5" s="204"/>
      <c r="CYC5" s="204"/>
      <c r="CYD5" s="204"/>
      <c r="CYE5" s="204"/>
      <c r="CYF5" s="204"/>
      <c r="CYG5" s="204"/>
      <c r="CYH5" s="204"/>
      <c r="CYI5" s="204"/>
      <c r="CYJ5" s="204"/>
      <c r="CYK5" s="204"/>
      <c r="CYL5" s="204"/>
      <c r="CYM5" s="204"/>
      <c r="CYN5" s="204"/>
      <c r="CYO5" s="204"/>
      <c r="CYP5" s="204"/>
      <c r="CYQ5" s="204"/>
      <c r="CYR5" s="204"/>
      <c r="CYS5" s="204"/>
      <c r="CYT5" s="204"/>
      <c r="CYU5" s="204"/>
      <c r="CYV5" s="204"/>
      <c r="CYW5" s="204"/>
      <c r="CYX5" s="204"/>
      <c r="CYY5" s="204"/>
      <c r="CYZ5" s="204"/>
      <c r="CZA5" s="204"/>
      <c r="CZB5" s="204"/>
      <c r="CZC5" s="204"/>
      <c r="CZD5" s="204"/>
      <c r="CZE5" s="204"/>
      <c r="CZF5" s="204"/>
      <c r="CZG5" s="204"/>
      <c r="CZH5" s="204"/>
      <c r="CZI5" s="204"/>
      <c r="CZJ5" s="204"/>
      <c r="CZK5" s="204"/>
      <c r="CZL5" s="204"/>
      <c r="CZM5" s="204"/>
      <c r="CZN5" s="204"/>
      <c r="CZO5" s="204"/>
      <c r="CZP5" s="204"/>
      <c r="CZQ5" s="204"/>
      <c r="CZR5" s="204"/>
      <c r="CZS5" s="204"/>
      <c r="CZT5" s="204"/>
      <c r="CZU5" s="204"/>
      <c r="CZV5" s="204"/>
      <c r="CZW5" s="204"/>
      <c r="CZX5" s="204"/>
      <c r="CZY5" s="204"/>
      <c r="CZZ5" s="204"/>
      <c r="DAA5" s="204"/>
      <c r="DAB5" s="204"/>
      <c r="DAC5" s="204"/>
      <c r="DAD5" s="204"/>
      <c r="DAE5" s="204"/>
      <c r="DAF5" s="204"/>
      <c r="DAG5" s="204"/>
      <c r="DAH5" s="204"/>
      <c r="DAI5" s="204"/>
      <c r="DAJ5" s="204"/>
      <c r="DAK5" s="204"/>
      <c r="DAL5" s="204"/>
      <c r="DAM5" s="204"/>
      <c r="DAN5" s="204"/>
      <c r="DAO5" s="204"/>
      <c r="DAP5" s="204"/>
      <c r="DAQ5" s="204"/>
      <c r="DAR5" s="204"/>
      <c r="DAS5" s="204"/>
      <c r="DAT5" s="204"/>
      <c r="DAU5" s="204"/>
      <c r="DAV5" s="204"/>
      <c r="DAW5" s="204"/>
      <c r="DAX5" s="204"/>
      <c r="DAY5" s="204"/>
      <c r="DAZ5" s="204"/>
      <c r="DBA5" s="204"/>
      <c r="DBB5" s="204"/>
      <c r="DBC5" s="204"/>
      <c r="DBD5" s="204"/>
      <c r="DBE5" s="204"/>
      <c r="DBF5" s="204"/>
      <c r="DBG5" s="204"/>
      <c r="DBH5" s="204"/>
      <c r="DBI5" s="204"/>
      <c r="DBJ5" s="204"/>
      <c r="DBK5" s="204"/>
      <c r="DBL5" s="204"/>
      <c r="DBM5" s="204"/>
      <c r="DBN5" s="204"/>
      <c r="DBO5" s="204"/>
      <c r="DBP5" s="204"/>
      <c r="DBQ5" s="204"/>
      <c r="DBR5" s="204"/>
      <c r="DBS5" s="204"/>
      <c r="DBT5" s="204"/>
      <c r="DBU5" s="204"/>
      <c r="DBV5" s="204"/>
      <c r="DBW5" s="204"/>
      <c r="DBX5" s="204"/>
      <c r="DBY5" s="204"/>
      <c r="DBZ5" s="204"/>
      <c r="DCA5" s="204"/>
      <c r="DCB5" s="204"/>
      <c r="DCC5" s="204"/>
      <c r="DCD5" s="204"/>
      <c r="DCE5" s="204"/>
      <c r="DCF5" s="204"/>
      <c r="DCG5" s="204"/>
      <c r="DCH5" s="204"/>
      <c r="DCI5" s="204"/>
      <c r="DCJ5" s="204"/>
      <c r="DCK5" s="204"/>
      <c r="DCL5" s="204"/>
      <c r="DCM5" s="204"/>
      <c r="DCN5" s="204"/>
      <c r="DCO5" s="204"/>
      <c r="DCP5" s="204"/>
      <c r="DCQ5" s="204"/>
      <c r="DCR5" s="204"/>
      <c r="DCS5" s="204"/>
      <c r="DCT5" s="204"/>
      <c r="DCU5" s="204"/>
      <c r="DCV5" s="204"/>
      <c r="DCW5" s="204"/>
      <c r="DCX5" s="204"/>
      <c r="DCY5" s="204"/>
      <c r="DCZ5" s="204"/>
      <c r="DDA5" s="204"/>
      <c r="DDB5" s="204"/>
      <c r="DDC5" s="204"/>
      <c r="DDD5" s="204"/>
      <c r="DDE5" s="204"/>
      <c r="DDF5" s="204"/>
      <c r="DDG5" s="204"/>
      <c r="DDH5" s="204"/>
      <c r="DDI5" s="204"/>
      <c r="DDJ5" s="204"/>
      <c r="DDK5" s="204"/>
      <c r="DDL5" s="204"/>
      <c r="DDM5" s="204"/>
      <c r="DDN5" s="204"/>
      <c r="DDO5" s="204"/>
      <c r="DDP5" s="204"/>
      <c r="DDQ5" s="204"/>
      <c r="DDR5" s="204"/>
      <c r="DDS5" s="204"/>
      <c r="DDT5" s="204"/>
      <c r="DDU5" s="204"/>
      <c r="DDV5" s="204"/>
      <c r="DDW5" s="204"/>
      <c r="DDX5" s="204"/>
      <c r="DDY5" s="204"/>
      <c r="DDZ5" s="204"/>
      <c r="DEA5" s="204"/>
      <c r="DEB5" s="204"/>
      <c r="DEC5" s="204"/>
      <c r="DED5" s="204"/>
      <c r="DEE5" s="204"/>
      <c r="DEF5" s="204"/>
      <c r="DEG5" s="204"/>
      <c r="DEH5" s="204"/>
      <c r="DEI5" s="204"/>
      <c r="DEJ5" s="204"/>
      <c r="DEK5" s="204"/>
      <c r="DEL5" s="204"/>
      <c r="DEM5" s="204"/>
      <c r="DEN5" s="204"/>
      <c r="DEO5" s="204"/>
      <c r="DEP5" s="204"/>
      <c r="DEQ5" s="204"/>
      <c r="DER5" s="204"/>
      <c r="DES5" s="204"/>
      <c r="DET5" s="204"/>
      <c r="DEU5" s="204"/>
      <c r="DEV5" s="204"/>
      <c r="DEW5" s="204"/>
      <c r="DEX5" s="204"/>
      <c r="DEY5" s="204"/>
      <c r="DEZ5" s="204"/>
      <c r="DFA5" s="204"/>
      <c r="DFB5" s="204"/>
      <c r="DFC5" s="204"/>
      <c r="DFD5" s="204"/>
      <c r="DFE5" s="204"/>
      <c r="DFF5" s="204"/>
      <c r="DFG5" s="204"/>
      <c r="DFH5" s="204"/>
      <c r="DFI5" s="204"/>
      <c r="DFJ5" s="204"/>
      <c r="DFK5" s="204"/>
      <c r="DFL5" s="204"/>
      <c r="DFM5" s="204"/>
      <c r="DFN5" s="204"/>
      <c r="DFO5" s="204"/>
      <c r="DFP5" s="204"/>
      <c r="DFQ5" s="204"/>
      <c r="DFR5" s="204"/>
      <c r="DFS5" s="204"/>
      <c r="DFT5" s="204"/>
      <c r="DFU5" s="204"/>
      <c r="DFV5" s="204"/>
      <c r="DFW5" s="204"/>
      <c r="DFX5" s="204"/>
      <c r="DFY5" s="204"/>
      <c r="DFZ5" s="204"/>
      <c r="DGA5" s="204"/>
      <c r="DGB5" s="204"/>
      <c r="DGC5" s="204"/>
      <c r="DGD5" s="204"/>
      <c r="DGE5" s="204"/>
      <c r="DGF5" s="204"/>
      <c r="DGG5" s="204"/>
      <c r="DGH5" s="204"/>
      <c r="DGI5" s="204"/>
      <c r="DGJ5" s="204"/>
      <c r="DGK5" s="204"/>
      <c r="DGL5" s="204"/>
      <c r="DGM5" s="204"/>
      <c r="DGN5" s="204"/>
      <c r="DGO5" s="204"/>
      <c r="DGP5" s="204"/>
      <c r="DGQ5" s="204"/>
      <c r="DGR5" s="204"/>
      <c r="DGS5" s="204"/>
      <c r="DGT5" s="204"/>
      <c r="DGU5" s="204"/>
      <c r="DGV5" s="204"/>
      <c r="DGW5" s="204"/>
      <c r="DGX5" s="204"/>
      <c r="DGY5" s="204"/>
      <c r="DGZ5" s="204"/>
      <c r="DHA5" s="204"/>
      <c r="DHB5" s="204"/>
      <c r="DHC5" s="204"/>
      <c r="DHD5" s="204"/>
      <c r="DHE5" s="204"/>
      <c r="DHF5" s="204"/>
      <c r="DHG5" s="204"/>
      <c r="DHH5" s="204"/>
      <c r="DHI5" s="204"/>
      <c r="DHJ5" s="204"/>
      <c r="DHK5" s="204"/>
      <c r="DHL5" s="204"/>
      <c r="DHM5" s="204"/>
      <c r="DHN5" s="204"/>
      <c r="DHO5" s="204"/>
      <c r="DHP5" s="204"/>
      <c r="DHQ5" s="204"/>
      <c r="DHR5" s="204"/>
      <c r="DHS5" s="204"/>
      <c r="DHT5" s="204"/>
      <c r="DHU5" s="204"/>
      <c r="DHV5" s="204"/>
      <c r="DHW5" s="204"/>
      <c r="DHX5" s="204"/>
      <c r="DHY5" s="204"/>
      <c r="DHZ5" s="204"/>
      <c r="DIA5" s="204"/>
      <c r="DIB5" s="204"/>
      <c r="DIC5" s="204"/>
      <c r="DID5" s="204"/>
      <c r="DIE5" s="204"/>
      <c r="DIF5" s="204"/>
      <c r="DIG5" s="204"/>
      <c r="DIH5" s="204"/>
      <c r="DII5" s="204"/>
      <c r="DIJ5" s="204"/>
      <c r="DIK5" s="204"/>
      <c r="DIL5" s="204"/>
      <c r="DIM5" s="204"/>
      <c r="DIN5" s="204"/>
      <c r="DIO5" s="204"/>
      <c r="DIP5" s="204"/>
      <c r="DIQ5" s="204"/>
      <c r="DIR5" s="204"/>
      <c r="DIS5" s="204"/>
      <c r="DIT5" s="204"/>
      <c r="DIU5" s="204"/>
      <c r="DIV5" s="204"/>
      <c r="DIW5" s="204"/>
      <c r="DIX5" s="204"/>
      <c r="DIY5" s="204"/>
      <c r="DIZ5" s="204"/>
      <c r="DJA5" s="204"/>
      <c r="DJB5" s="204"/>
      <c r="DJC5" s="204"/>
      <c r="DJD5" s="204"/>
      <c r="DJE5" s="204"/>
      <c r="DJF5" s="204"/>
      <c r="DJG5" s="204"/>
      <c r="DJH5" s="204"/>
      <c r="DJI5" s="204"/>
      <c r="DJJ5" s="204"/>
      <c r="DJK5" s="204"/>
      <c r="DJL5" s="204"/>
      <c r="DJM5" s="204"/>
      <c r="DJN5" s="204"/>
      <c r="DJO5" s="204"/>
      <c r="DJP5" s="204"/>
      <c r="DJQ5" s="204"/>
      <c r="DJR5" s="204"/>
      <c r="DJS5" s="204"/>
      <c r="DJT5" s="204"/>
      <c r="DJU5" s="204"/>
      <c r="DJV5" s="204"/>
      <c r="DJW5" s="204"/>
      <c r="DJX5" s="204"/>
      <c r="DJY5" s="204"/>
      <c r="DJZ5" s="204"/>
      <c r="DKA5" s="204"/>
      <c r="DKB5" s="204"/>
      <c r="DKC5" s="204"/>
      <c r="DKD5" s="204"/>
      <c r="DKE5" s="204"/>
      <c r="DKF5" s="204"/>
      <c r="DKG5" s="204"/>
      <c r="DKH5" s="204"/>
      <c r="DKI5" s="204"/>
      <c r="DKJ5" s="204"/>
      <c r="DKK5" s="204"/>
      <c r="DKL5" s="204"/>
      <c r="DKM5" s="204"/>
      <c r="DKN5" s="204"/>
      <c r="DKO5" s="204"/>
      <c r="DKP5" s="204"/>
      <c r="DKQ5" s="204"/>
      <c r="DKR5" s="204"/>
      <c r="DKS5" s="204"/>
      <c r="DKT5" s="204"/>
      <c r="DKU5" s="204"/>
      <c r="DKV5" s="204"/>
      <c r="DKW5" s="204"/>
      <c r="DKX5" s="204"/>
      <c r="DKY5" s="204"/>
      <c r="DKZ5" s="204"/>
      <c r="DLA5" s="204"/>
      <c r="DLB5" s="204"/>
      <c r="DLC5" s="204"/>
      <c r="DLD5" s="204"/>
      <c r="DLE5" s="204"/>
      <c r="DLF5" s="204"/>
      <c r="DLG5" s="204"/>
      <c r="DLH5" s="204"/>
      <c r="DLI5" s="204"/>
      <c r="DLJ5" s="204"/>
      <c r="DLK5" s="204"/>
      <c r="DLL5" s="204"/>
      <c r="DLM5" s="204"/>
      <c r="DLN5" s="204"/>
      <c r="DLO5" s="204"/>
      <c r="DLP5" s="204"/>
      <c r="DLQ5" s="204"/>
      <c r="DLR5" s="204"/>
      <c r="DLS5" s="204"/>
      <c r="DLT5" s="204"/>
      <c r="DLU5" s="204"/>
      <c r="DLV5" s="204"/>
      <c r="DLW5" s="204"/>
      <c r="DLX5" s="204"/>
      <c r="DLY5" s="204"/>
      <c r="DLZ5" s="204"/>
      <c r="DMA5" s="204"/>
      <c r="DMB5" s="204"/>
      <c r="DMC5" s="204"/>
      <c r="DMD5" s="204"/>
      <c r="DME5" s="204"/>
      <c r="DMF5" s="204"/>
      <c r="DMG5" s="204"/>
      <c r="DMH5" s="204"/>
      <c r="DMI5" s="204"/>
      <c r="DMJ5" s="204"/>
      <c r="DMK5" s="204"/>
      <c r="DML5" s="204"/>
      <c r="DMM5" s="204"/>
      <c r="DMN5" s="204"/>
      <c r="DMO5" s="204"/>
      <c r="DMP5" s="204"/>
      <c r="DMQ5" s="204"/>
      <c r="DMR5" s="204"/>
      <c r="DMS5" s="204"/>
      <c r="DMT5" s="204"/>
      <c r="DMU5" s="204"/>
      <c r="DMV5" s="204"/>
      <c r="DMW5" s="204"/>
      <c r="DMX5" s="204"/>
      <c r="DMY5" s="204"/>
      <c r="DMZ5" s="204"/>
      <c r="DNA5" s="204"/>
      <c r="DNB5" s="204"/>
      <c r="DNC5" s="204"/>
      <c r="DND5" s="204"/>
      <c r="DNE5" s="204"/>
      <c r="DNF5" s="204"/>
      <c r="DNG5" s="204"/>
      <c r="DNH5" s="204"/>
      <c r="DNI5" s="204"/>
      <c r="DNJ5" s="204"/>
      <c r="DNK5" s="204"/>
      <c r="DNL5" s="204"/>
      <c r="DNM5" s="204"/>
      <c r="DNN5" s="204"/>
      <c r="DNO5" s="204"/>
      <c r="DNP5" s="204"/>
      <c r="DNQ5" s="204"/>
      <c r="DNR5" s="204"/>
      <c r="DNS5" s="204"/>
      <c r="DNT5" s="204"/>
      <c r="DNU5" s="204"/>
      <c r="DNV5" s="204"/>
      <c r="DNW5" s="204"/>
      <c r="DNX5" s="204"/>
      <c r="DNY5" s="204"/>
      <c r="DNZ5" s="204"/>
      <c r="DOA5" s="204"/>
      <c r="DOB5" s="204"/>
      <c r="DOC5" s="204"/>
      <c r="DOD5" s="204"/>
      <c r="DOE5" s="204"/>
      <c r="DOF5" s="204"/>
      <c r="DOG5" s="204"/>
      <c r="DOH5" s="204"/>
      <c r="DOI5" s="204"/>
      <c r="DOJ5" s="204"/>
      <c r="DOK5" s="204"/>
      <c r="DOL5" s="204"/>
      <c r="DOM5" s="204"/>
      <c r="DON5" s="204"/>
      <c r="DOO5" s="204"/>
      <c r="DOP5" s="204"/>
      <c r="DOQ5" s="204"/>
      <c r="DOR5" s="204"/>
      <c r="DOS5" s="204"/>
      <c r="DOT5" s="204"/>
      <c r="DOU5" s="204"/>
      <c r="DOV5" s="204"/>
      <c r="DOW5" s="204"/>
      <c r="DOX5" s="204"/>
      <c r="DOY5" s="204"/>
      <c r="DOZ5" s="204"/>
      <c r="DPA5" s="204"/>
      <c r="DPB5" s="204"/>
      <c r="DPC5" s="204"/>
      <c r="DPD5" s="204"/>
      <c r="DPE5" s="204"/>
      <c r="DPF5" s="204"/>
      <c r="DPG5" s="204"/>
      <c r="DPH5" s="204"/>
      <c r="DPI5" s="204"/>
      <c r="DPJ5" s="204"/>
      <c r="DPK5" s="204"/>
      <c r="DPL5" s="204"/>
      <c r="DPM5" s="204"/>
      <c r="DPN5" s="204"/>
      <c r="DPO5" s="204"/>
      <c r="DPP5" s="204"/>
      <c r="DPQ5" s="204"/>
      <c r="DPR5" s="204"/>
      <c r="DPS5" s="204"/>
      <c r="DPT5" s="204"/>
      <c r="DPU5" s="204"/>
      <c r="DPV5" s="204"/>
      <c r="DPW5" s="204"/>
      <c r="DPX5" s="204"/>
      <c r="DPY5" s="204"/>
      <c r="DPZ5" s="204"/>
      <c r="DQA5" s="204"/>
      <c r="DQB5" s="204"/>
      <c r="DQC5" s="204"/>
      <c r="DQD5" s="204"/>
      <c r="DQE5" s="204"/>
      <c r="DQF5" s="204"/>
      <c r="DQG5" s="204"/>
      <c r="DQH5" s="204"/>
      <c r="DQI5" s="204"/>
      <c r="DQJ5" s="204"/>
      <c r="DQK5" s="204"/>
      <c r="DQL5" s="204"/>
      <c r="DQM5" s="204"/>
      <c r="DQN5" s="204"/>
      <c r="DQO5" s="204"/>
      <c r="DQP5" s="204"/>
      <c r="DQQ5" s="204"/>
      <c r="DQR5" s="204"/>
      <c r="DQS5" s="204"/>
      <c r="DQT5" s="204"/>
      <c r="DQU5" s="204"/>
      <c r="DQV5" s="204"/>
      <c r="DQW5" s="204"/>
      <c r="DQX5" s="204"/>
      <c r="DQY5" s="204"/>
      <c r="DQZ5" s="204"/>
      <c r="DRA5" s="204"/>
      <c r="DRB5" s="204"/>
      <c r="DRC5" s="204"/>
      <c r="DRD5" s="204"/>
      <c r="DRE5" s="204"/>
      <c r="DRF5" s="204"/>
      <c r="DRG5" s="204"/>
      <c r="DRH5" s="204"/>
      <c r="DRI5" s="204"/>
      <c r="DRJ5" s="204"/>
      <c r="DRK5" s="204"/>
      <c r="DRL5" s="204"/>
      <c r="DRM5" s="204"/>
      <c r="DRN5" s="204"/>
      <c r="DRO5" s="204"/>
      <c r="DRP5" s="204"/>
      <c r="DRQ5" s="204"/>
      <c r="DRR5" s="204"/>
      <c r="DRS5" s="204"/>
      <c r="DRT5" s="204"/>
      <c r="DRU5" s="204"/>
      <c r="DRV5" s="204"/>
      <c r="DRW5" s="204"/>
      <c r="DRX5" s="204"/>
      <c r="DRY5" s="204"/>
      <c r="DRZ5" s="204"/>
      <c r="DSA5" s="204"/>
      <c r="DSB5" s="204"/>
      <c r="DSC5" s="204"/>
      <c r="DSD5" s="204"/>
      <c r="DSE5" s="204"/>
      <c r="DSF5" s="204"/>
      <c r="DSG5" s="204"/>
      <c r="DSH5" s="204"/>
      <c r="DSI5" s="204"/>
      <c r="DSJ5" s="204"/>
      <c r="DSK5" s="204"/>
      <c r="DSL5" s="204"/>
      <c r="DSM5" s="204"/>
      <c r="DSN5" s="204"/>
      <c r="DSO5" s="204"/>
      <c r="DSP5" s="204"/>
      <c r="DSQ5" s="204"/>
      <c r="DSR5" s="204"/>
      <c r="DSS5" s="204"/>
      <c r="DST5" s="204"/>
      <c r="DSU5" s="204"/>
      <c r="DSV5" s="204"/>
      <c r="DSW5" s="204"/>
      <c r="DSX5" s="204"/>
      <c r="DSY5" s="204"/>
      <c r="DSZ5" s="204"/>
      <c r="DTA5" s="204"/>
      <c r="DTB5" s="204"/>
      <c r="DTC5" s="204"/>
      <c r="DTD5" s="204"/>
      <c r="DTE5" s="204"/>
      <c r="DTF5" s="204"/>
      <c r="DTG5" s="204"/>
      <c r="DTH5" s="204"/>
      <c r="DTI5" s="204"/>
      <c r="DTJ5" s="204"/>
      <c r="DTK5" s="204"/>
      <c r="DTL5" s="204"/>
      <c r="DTM5" s="204"/>
      <c r="DTN5" s="204"/>
      <c r="DTO5" s="204"/>
      <c r="DTP5" s="204"/>
      <c r="DTQ5" s="204"/>
      <c r="DTR5" s="204"/>
      <c r="DTS5" s="204"/>
      <c r="DTT5" s="204"/>
      <c r="DTU5" s="204"/>
      <c r="DTV5" s="204"/>
      <c r="DTW5" s="204"/>
      <c r="DTX5" s="204"/>
      <c r="DTY5" s="204"/>
      <c r="DTZ5" s="204"/>
      <c r="DUA5" s="204"/>
      <c r="DUB5" s="204"/>
      <c r="DUC5" s="204"/>
      <c r="DUD5" s="204"/>
      <c r="DUE5" s="204"/>
      <c r="DUF5" s="204"/>
      <c r="DUG5" s="204"/>
      <c r="DUH5" s="204"/>
      <c r="DUI5" s="204"/>
      <c r="DUJ5" s="204"/>
      <c r="DUK5" s="204"/>
      <c r="DUL5" s="204"/>
      <c r="DUM5" s="204"/>
      <c r="DUN5" s="204"/>
      <c r="DUO5" s="204"/>
      <c r="DUP5" s="204"/>
      <c r="DUQ5" s="204"/>
      <c r="DUR5" s="204"/>
      <c r="DUS5" s="204"/>
      <c r="DUT5" s="204"/>
      <c r="DUU5" s="204"/>
      <c r="DUV5" s="204"/>
      <c r="DUW5" s="204"/>
      <c r="DUX5" s="204"/>
      <c r="DUY5" s="204"/>
      <c r="DUZ5" s="204"/>
      <c r="DVA5" s="204"/>
      <c r="DVB5" s="204"/>
      <c r="DVC5" s="204"/>
      <c r="DVD5" s="204"/>
      <c r="DVE5" s="204"/>
      <c r="DVF5" s="204"/>
      <c r="DVG5" s="204"/>
      <c r="DVH5" s="204"/>
      <c r="DVI5" s="204"/>
      <c r="DVJ5" s="204"/>
      <c r="DVK5" s="204"/>
      <c r="DVL5" s="204"/>
      <c r="DVM5" s="204"/>
      <c r="DVN5" s="204"/>
      <c r="DVO5" s="204"/>
      <c r="DVP5" s="204"/>
      <c r="DVQ5" s="204"/>
      <c r="DVR5" s="204"/>
      <c r="DVS5" s="204"/>
      <c r="DVT5" s="204"/>
      <c r="DVU5" s="204"/>
      <c r="DVV5" s="204"/>
      <c r="DVW5" s="204"/>
      <c r="DVX5" s="204"/>
      <c r="DVY5" s="204"/>
      <c r="DVZ5" s="204"/>
      <c r="DWA5" s="204"/>
      <c r="DWB5" s="204"/>
      <c r="DWC5" s="204"/>
      <c r="DWD5" s="204"/>
      <c r="DWE5" s="204"/>
      <c r="DWF5" s="204"/>
      <c r="DWG5" s="204"/>
      <c r="DWH5" s="204"/>
      <c r="DWI5" s="204"/>
      <c r="DWJ5" s="204"/>
      <c r="DWK5" s="204"/>
      <c r="DWL5" s="204"/>
      <c r="DWM5" s="204"/>
      <c r="DWN5" s="204"/>
      <c r="DWO5" s="204"/>
      <c r="DWP5" s="204"/>
      <c r="DWQ5" s="204"/>
      <c r="DWR5" s="204"/>
      <c r="DWS5" s="204"/>
      <c r="DWT5" s="204"/>
      <c r="DWU5" s="204"/>
      <c r="DWV5" s="204"/>
      <c r="DWW5" s="204"/>
      <c r="DWX5" s="204"/>
      <c r="DWY5" s="204"/>
      <c r="DWZ5" s="204"/>
      <c r="DXA5" s="204"/>
      <c r="DXB5" s="204"/>
      <c r="DXC5" s="204"/>
      <c r="DXD5" s="204"/>
      <c r="DXE5" s="204"/>
      <c r="DXF5" s="204"/>
      <c r="DXG5" s="204"/>
      <c r="DXH5" s="204"/>
      <c r="DXI5" s="204"/>
      <c r="DXJ5" s="204"/>
      <c r="DXK5" s="204"/>
      <c r="DXL5" s="204"/>
      <c r="DXM5" s="204"/>
      <c r="DXN5" s="204"/>
      <c r="DXO5" s="204"/>
      <c r="DXP5" s="204"/>
      <c r="DXQ5" s="204"/>
      <c r="DXR5" s="204"/>
      <c r="DXS5" s="204"/>
      <c r="DXT5" s="204"/>
      <c r="DXU5" s="204"/>
      <c r="DXV5" s="204"/>
      <c r="DXW5" s="204"/>
      <c r="DXX5" s="204"/>
      <c r="DXY5" s="204"/>
      <c r="DXZ5" s="204"/>
      <c r="DYA5" s="204"/>
      <c r="DYB5" s="204"/>
      <c r="DYC5" s="204"/>
      <c r="DYD5" s="204"/>
      <c r="DYE5" s="204"/>
      <c r="DYF5" s="204"/>
      <c r="DYG5" s="204"/>
      <c r="DYH5" s="204"/>
      <c r="DYI5" s="204"/>
      <c r="DYJ5" s="204"/>
      <c r="DYK5" s="204"/>
      <c r="DYL5" s="204"/>
      <c r="DYM5" s="204"/>
      <c r="DYN5" s="204"/>
      <c r="DYO5" s="204"/>
      <c r="DYP5" s="204"/>
      <c r="DYQ5" s="204"/>
      <c r="DYR5" s="204"/>
      <c r="DYS5" s="204"/>
      <c r="DYT5" s="204"/>
      <c r="DYU5" s="204"/>
      <c r="DYV5" s="204"/>
      <c r="DYW5" s="204"/>
      <c r="DYX5" s="204"/>
      <c r="DYY5" s="204"/>
      <c r="DYZ5" s="204"/>
      <c r="DZA5" s="204"/>
      <c r="DZB5" s="204"/>
      <c r="DZC5" s="204"/>
      <c r="DZD5" s="204"/>
      <c r="DZE5" s="204"/>
      <c r="DZF5" s="204"/>
      <c r="DZG5" s="204"/>
      <c r="DZH5" s="204"/>
      <c r="DZI5" s="204"/>
      <c r="DZJ5" s="204"/>
      <c r="DZK5" s="204"/>
      <c r="DZL5" s="204"/>
      <c r="DZM5" s="204"/>
      <c r="DZN5" s="204"/>
      <c r="DZO5" s="204"/>
      <c r="DZP5" s="204"/>
      <c r="DZQ5" s="204"/>
      <c r="DZR5" s="204"/>
      <c r="DZS5" s="204"/>
      <c r="DZT5" s="204"/>
      <c r="DZU5" s="204"/>
      <c r="DZV5" s="204"/>
      <c r="DZW5" s="204"/>
      <c r="DZX5" s="204"/>
      <c r="DZY5" s="204"/>
      <c r="DZZ5" s="204"/>
      <c r="EAA5" s="204"/>
      <c r="EAB5" s="204"/>
      <c r="EAC5" s="204"/>
      <c r="EAD5" s="204"/>
      <c r="EAE5" s="204"/>
      <c r="EAF5" s="204"/>
      <c r="EAG5" s="204"/>
      <c r="EAH5" s="204"/>
      <c r="EAI5" s="204"/>
      <c r="EAJ5" s="204"/>
      <c r="EAK5" s="204"/>
      <c r="EAL5" s="204"/>
      <c r="EAM5" s="204"/>
      <c r="EAN5" s="204"/>
      <c r="EAO5" s="204"/>
      <c r="EAP5" s="204"/>
      <c r="EAQ5" s="204"/>
      <c r="EAR5" s="204"/>
      <c r="EAS5" s="204"/>
      <c r="EAT5" s="204"/>
      <c r="EAU5" s="204"/>
      <c r="EAV5" s="204"/>
      <c r="EAW5" s="204"/>
      <c r="EAX5" s="204"/>
      <c r="EAY5" s="204"/>
      <c r="EAZ5" s="204"/>
      <c r="EBA5" s="204"/>
      <c r="EBB5" s="204"/>
      <c r="EBC5" s="204"/>
      <c r="EBD5" s="204"/>
      <c r="EBE5" s="204"/>
      <c r="EBF5" s="204"/>
      <c r="EBG5" s="204"/>
      <c r="EBH5" s="204"/>
      <c r="EBI5" s="204"/>
      <c r="EBJ5" s="204"/>
      <c r="EBK5" s="204"/>
      <c r="EBL5" s="204"/>
      <c r="EBM5" s="204"/>
      <c r="EBN5" s="204"/>
      <c r="EBO5" s="204"/>
      <c r="EBP5" s="204"/>
      <c r="EBQ5" s="204"/>
      <c r="EBR5" s="204"/>
      <c r="EBS5" s="204"/>
      <c r="EBT5" s="204"/>
      <c r="EBU5" s="204"/>
      <c r="EBV5" s="204"/>
      <c r="EBW5" s="204"/>
      <c r="EBX5" s="204"/>
      <c r="EBY5" s="204"/>
      <c r="EBZ5" s="204"/>
      <c r="ECA5" s="204"/>
      <c r="ECB5" s="204"/>
      <c r="ECC5" s="204"/>
      <c r="ECD5" s="204"/>
      <c r="ECE5" s="204"/>
      <c r="ECF5" s="204"/>
      <c r="ECG5" s="204"/>
      <c r="ECH5" s="204"/>
      <c r="ECI5" s="204"/>
      <c r="ECJ5" s="204"/>
      <c r="ECK5" s="204"/>
      <c r="ECL5" s="204"/>
      <c r="ECM5" s="204"/>
      <c r="ECN5" s="204"/>
      <c r="ECO5" s="204"/>
      <c r="ECP5" s="204"/>
      <c r="ECQ5" s="204"/>
      <c r="ECR5" s="204"/>
      <c r="ECS5" s="204"/>
      <c r="ECT5" s="204"/>
      <c r="ECU5" s="204"/>
      <c r="ECV5" s="204"/>
      <c r="ECW5" s="204"/>
      <c r="ECX5" s="204"/>
      <c r="ECY5" s="204"/>
      <c r="ECZ5" s="204"/>
      <c r="EDA5" s="204"/>
      <c r="EDB5" s="204"/>
      <c r="EDC5" s="204"/>
      <c r="EDD5" s="204"/>
      <c r="EDE5" s="204"/>
      <c r="EDF5" s="204"/>
      <c r="EDG5" s="204"/>
      <c r="EDH5" s="204"/>
      <c r="EDI5" s="204"/>
      <c r="EDJ5" s="204"/>
      <c r="EDK5" s="204"/>
      <c r="EDL5" s="204"/>
      <c r="EDM5" s="204"/>
      <c r="EDN5" s="204"/>
      <c r="EDO5" s="204"/>
      <c r="EDP5" s="204"/>
      <c r="EDQ5" s="204"/>
      <c r="EDR5" s="204"/>
      <c r="EDS5" s="204"/>
      <c r="EDT5" s="204"/>
      <c r="EDU5" s="204"/>
      <c r="EDV5" s="204"/>
      <c r="EDW5" s="204"/>
      <c r="EDX5" s="204"/>
      <c r="EDY5" s="204"/>
      <c r="EDZ5" s="204"/>
      <c r="EEA5" s="204"/>
      <c r="EEB5" s="204"/>
      <c r="EEC5" s="204"/>
      <c r="EED5" s="204"/>
      <c r="EEE5" s="204"/>
      <c r="EEF5" s="204"/>
      <c r="EEG5" s="204"/>
      <c r="EEH5" s="204"/>
      <c r="EEI5" s="204"/>
      <c r="EEJ5" s="204"/>
      <c r="EEK5" s="204"/>
      <c r="EEL5" s="204"/>
      <c r="EEM5" s="204"/>
      <c r="EEN5" s="204"/>
      <c r="EEO5" s="204"/>
      <c r="EEP5" s="204"/>
      <c r="EEQ5" s="204"/>
      <c r="EER5" s="204"/>
      <c r="EES5" s="204"/>
      <c r="EET5" s="204"/>
      <c r="EEU5" s="204"/>
      <c r="EEV5" s="204"/>
      <c r="EEW5" s="204"/>
      <c r="EEX5" s="204"/>
      <c r="EEY5" s="204"/>
      <c r="EEZ5" s="204"/>
      <c r="EFA5" s="204"/>
      <c r="EFB5" s="204"/>
      <c r="EFC5" s="204"/>
      <c r="EFD5" s="204"/>
      <c r="EFE5" s="204"/>
      <c r="EFF5" s="204"/>
      <c r="EFG5" s="204"/>
      <c r="EFH5" s="204"/>
      <c r="EFI5" s="204"/>
      <c r="EFJ5" s="204"/>
      <c r="EFK5" s="204"/>
      <c r="EFL5" s="204"/>
      <c r="EFM5" s="204"/>
      <c r="EFN5" s="204"/>
      <c r="EFO5" s="204"/>
      <c r="EFP5" s="204"/>
      <c r="EFQ5" s="204"/>
      <c r="EFR5" s="204"/>
      <c r="EFS5" s="204"/>
      <c r="EFT5" s="204"/>
      <c r="EFU5" s="204"/>
      <c r="EFV5" s="204"/>
      <c r="EFW5" s="204"/>
      <c r="EFX5" s="204"/>
      <c r="EFY5" s="204"/>
      <c r="EFZ5" s="204"/>
      <c r="EGA5" s="204"/>
      <c r="EGB5" s="204"/>
      <c r="EGC5" s="204"/>
      <c r="EGD5" s="204"/>
      <c r="EGE5" s="204"/>
      <c r="EGF5" s="204"/>
      <c r="EGG5" s="204"/>
      <c r="EGH5" s="204"/>
      <c r="EGI5" s="204"/>
      <c r="EGJ5" s="204"/>
      <c r="EGK5" s="204"/>
      <c r="EGL5" s="204"/>
      <c r="EGM5" s="204"/>
      <c r="EGN5" s="204"/>
      <c r="EGO5" s="204"/>
      <c r="EGP5" s="204"/>
      <c r="EGQ5" s="204"/>
      <c r="EGR5" s="204"/>
      <c r="EGS5" s="204"/>
      <c r="EGT5" s="204"/>
      <c r="EGU5" s="204"/>
      <c r="EGV5" s="204"/>
      <c r="EGW5" s="204"/>
      <c r="EGX5" s="204"/>
      <c r="EGY5" s="204"/>
      <c r="EGZ5" s="204"/>
      <c r="EHA5" s="204"/>
      <c r="EHB5" s="204"/>
      <c r="EHC5" s="204"/>
      <c r="EHD5" s="204"/>
      <c r="EHE5" s="204"/>
      <c r="EHF5" s="204"/>
      <c r="EHG5" s="204"/>
      <c r="EHH5" s="204"/>
      <c r="EHI5" s="204"/>
      <c r="EHJ5" s="204"/>
      <c r="EHK5" s="204"/>
      <c r="EHL5" s="204"/>
      <c r="EHM5" s="204"/>
      <c r="EHN5" s="204"/>
      <c r="EHO5" s="204"/>
      <c r="EHP5" s="204"/>
      <c r="EHQ5" s="204"/>
      <c r="EHR5" s="204"/>
      <c r="EHS5" s="204"/>
      <c r="EHT5" s="204"/>
      <c r="EHU5" s="204"/>
      <c r="EHV5" s="204"/>
      <c r="EHW5" s="204"/>
      <c r="EHX5" s="204"/>
      <c r="EHY5" s="204"/>
      <c r="EHZ5" s="204"/>
      <c r="EIA5" s="204"/>
      <c r="EIB5" s="204"/>
      <c r="EIC5" s="204"/>
      <c r="EID5" s="204"/>
      <c r="EIE5" s="204"/>
      <c r="EIF5" s="204"/>
      <c r="EIG5" s="204"/>
      <c r="EIH5" s="204"/>
      <c r="EII5" s="204"/>
      <c r="EIJ5" s="204"/>
      <c r="EIK5" s="204"/>
      <c r="EIL5" s="204"/>
      <c r="EIM5" s="204"/>
      <c r="EIN5" s="204"/>
      <c r="EIO5" s="204"/>
      <c r="EIP5" s="204"/>
      <c r="EIQ5" s="204"/>
      <c r="EIR5" s="204"/>
      <c r="EIS5" s="204"/>
      <c r="EIT5" s="204"/>
      <c r="EIU5" s="204"/>
      <c r="EIV5" s="204"/>
      <c r="EIW5" s="204"/>
      <c r="EIX5" s="204"/>
      <c r="EIY5" s="204"/>
      <c r="EIZ5" s="204"/>
      <c r="EJA5" s="204"/>
      <c r="EJB5" s="204"/>
      <c r="EJC5" s="204"/>
      <c r="EJD5" s="204"/>
      <c r="EJE5" s="204"/>
      <c r="EJF5" s="204"/>
      <c r="EJG5" s="204"/>
      <c r="EJH5" s="204"/>
      <c r="EJI5" s="204"/>
      <c r="EJJ5" s="204"/>
      <c r="EJK5" s="204"/>
      <c r="EJL5" s="204"/>
      <c r="EJM5" s="204"/>
      <c r="EJN5" s="204"/>
      <c r="EJO5" s="204"/>
      <c r="EJP5" s="204"/>
      <c r="EJQ5" s="204"/>
      <c r="EJR5" s="204"/>
      <c r="EJS5" s="204"/>
      <c r="EJT5" s="204"/>
      <c r="EJU5" s="204"/>
      <c r="EJV5" s="204"/>
      <c r="EJW5" s="204"/>
      <c r="EJX5" s="204"/>
      <c r="EJY5" s="204"/>
      <c r="EJZ5" s="204"/>
      <c r="EKA5" s="204"/>
      <c r="EKB5" s="204"/>
      <c r="EKC5" s="204"/>
      <c r="EKD5" s="204"/>
      <c r="EKE5" s="204"/>
      <c r="EKF5" s="204"/>
      <c r="EKG5" s="204"/>
      <c r="EKH5" s="204"/>
      <c r="EKI5" s="204"/>
      <c r="EKJ5" s="204"/>
      <c r="EKK5" s="204"/>
      <c r="EKL5" s="204"/>
      <c r="EKM5" s="204"/>
      <c r="EKN5" s="204"/>
      <c r="EKO5" s="204"/>
      <c r="EKP5" s="204"/>
      <c r="EKQ5" s="204"/>
      <c r="EKR5" s="204"/>
      <c r="EKS5" s="204"/>
      <c r="EKT5" s="204"/>
      <c r="EKU5" s="204"/>
      <c r="EKV5" s="204"/>
      <c r="EKW5" s="204"/>
      <c r="EKX5" s="204"/>
      <c r="EKY5" s="204"/>
      <c r="EKZ5" s="204"/>
      <c r="ELA5" s="204"/>
      <c r="ELB5" s="204"/>
      <c r="ELC5" s="204"/>
      <c r="ELD5" s="204"/>
      <c r="ELE5" s="204"/>
      <c r="ELF5" s="204"/>
      <c r="ELG5" s="204"/>
      <c r="ELH5" s="204"/>
      <c r="ELI5" s="204"/>
      <c r="ELJ5" s="204"/>
      <c r="ELK5" s="204"/>
      <c r="ELL5" s="204"/>
      <c r="ELM5" s="204"/>
      <c r="ELN5" s="204"/>
      <c r="ELO5" s="204"/>
      <c r="ELP5" s="204"/>
      <c r="ELQ5" s="204"/>
      <c r="ELR5" s="204"/>
      <c r="ELS5" s="204"/>
      <c r="ELT5" s="204"/>
      <c r="ELU5" s="204"/>
      <c r="ELV5" s="204"/>
      <c r="ELW5" s="204"/>
      <c r="ELX5" s="204"/>
      <c r="ELY5" s="204"/>
      <c r="ELZ5" s="204"/>
      <c r="EMA5" s="204"/>
      <c r="EMB5" s="204"/>
      <c r="EMC5" s="204"/>
      <c r="EMD5" s="204"/>
      <c r="EME5" s="204"/>
      <c r="EMF5" s="204"/>
      <c r="EMG5" s="204"/>
      <c r="EMH5" s="204"/>
      <c r="EMI5" s="204"/>
      <c r="EMJ5" s="204"/>
      <c r="EMK5" s="204"/>
      <c r="EML5" s="204"/>
      <c r="EMM5" s="204"/>
      <c r="EMN5" s="204"/>
      <c r="EMO5" s="204"/>
      <c r="EMP5" s="204"/>
      <c r="EMQ5" s="204"/>
      <c r="EMR5" s="204"/>
      <c r="EMS5" s="204"/>
      <c r="EMT5" s="204"/>
      <c r="EMU5" s="204"/>
      <c r="EMV5" s="204"/>
      <c r="EMW5" s="204"/>
      <c r="EMX5" s="204"/>
      <c r="EMY5" s="204"/>
      <c r="EMZ5" s="204"/>
      <c r="ENA5" s="204"/>
      <c r="ENB5" s="204"/>
      <c r="ENC5" s="204"/>
      <c r="END5" s="204"/>
      <c r="ENE5" s="204"/>
      <c r="ENF5" s="204"/>
      <c r="ENG5" s="204"/>
      <c r="ENH5" s="204"/>
      <c r="ENI5" s="204"/>
      <c r="ENJ5" s="204"/>
      <c r="ENK5" s="204"/>
      <c r="ENL5" s="204"/>
      <c r="ENM5" s="204"/>
      <c r="ENN5" s="204"/>
      <c r="ENO5" s="204"/>
      <c r="ENP5" s="204"/>
      <c r="ENQ5" s="204"/>
      <c r="ENR5" s="204"/>
      <c r="ENS5" s="204"/>
      <c r="ENT5" s="204"/>
      <c r="ENU5" s="204"/>
      <c r="ENV5" s="204"/>
      <c r="ENW5" s="204"/>
      <c r="ENX5" s="204"/>
      <c r="ENY5" s="204"/>
      <c r="ENZ5" s="204"/>
      <c r="EOA5" s="204"/>
      <c r="EOB5" s="204"/>
      <c r="EOC5" s="204"/>
      <c r="EOD5" s="204"/>
      <c r="EOE5" s="204"/>
      <c r="EOF5" s="204"/>
      <c r="EOG5" s="204"/>
      <c r="EOH5" s="204"/>
      <c r="EOI5" s="204"/>
      <c r="EOJ5" s="204"/>
      <c r="EOK5" s="204"/>
      <c r="EOL5" s="204"/>
      <c r="EOM5" s="204"/>
      <c r="EON5" s="204"/>
      <c r="EOO5" s="204"/>
      <c r="EOP5" s="204"/>
      <c r="EOQ5" s="204"/>
      <c r="EOR5" s="204"/>
      <c r="EOS5" s="204"/>
      <c r="EOT5" s="204"/>
      <c r="EOU5" s="204"/>
      <c r="EOV5" s="204"/>
      <c r="EOW5" s="204"/>
      <c r="EOX5" s="204"/>
      <c r="EOY5" s="204"/>
      <c r="EOZ5" s="204"/>
      <c r="EPA5" s="204"/>
      <c r="EPB5" s="204"/>
      <c r="EPC5" s="204"/>
      <c r="EPD5" s="204"/>
      <c r="EPE5" s="204"/>
      <c r="EPF5" s="204"/>
      <c r="EPG5" s="204"/>
      <c r="EPH5" s="204"/>
      <c r="EPI5" s="204"/>
      <c r="EPJ5" s="204"/>
      <c r="EPK5" s="204"/>
      <c r="EPL5" s="204"/>
      <c r="EPM5" s="204"/>
      <c r="EPN5" s="204"/>
      <c r="EPO5" s="204"/>
      <c r="EPP5" s="204"/>
      <c r="EPQ5" s="204"/>
      <c r="EPR5" s="204"/>
      <c r="EPS5" s="204"/>
      <c r="EPT5" s="204"/>
      <c r="EPU5" s="204"/>
      <c r="EPV5" s="204"/>
      <c r="EPW5" s="204"/>
      <c r="EPX5" s="204"/>
      <c r="EPY5" s="204"/>
      <c r="EPZ5" s="204"/>
      <c r="EQA5" s="204"/>
      <c r="EQB5" s="204"/>
      <c r="EQC5" s="204"/>
      <c r="EQD5" s="204"/>
      <c r="EQE5" s="204"/>
      <c r="EQF5" s="204"/>
      <c r="EQG5" s="204"/>
      <c r="EQH5" s="204"/>
      <c r="EQI5" s="204"/>
      <c r="EQJ5" s="204"/>
      <c r="EQK5" s="204"/>
      <c r="EQL5" s="204"/>
      <c r="EQM5" s="204"/>
      <c r="EQN5" s="204"/>
      <c r="EQO5" s="204"/>
      <c r="EQP5" s="204"/>
      <c r="EQQ5" s="204"/>
      <c r="EQR5" s="204"/>
      <c r="EQS5" s="204"/>
      <c r="EQT5" s="204"/>
      <c r="EQU5" s="204"/>
      <c r="EQV5" s="204"/>
      <c r="EQW5" s="204"/>
      <c r="EQX5" s="204"/>
      <c r="EQY5" s="204"/>
      <c r="EQZ5" s="204"/>
      <c r="ERA5" s="204"/>
      <c r="ERB5" s="204"/>
      <c r="ERC5" s="204"/>
      <c r="ERD5" s="204"/>
      <c r="ERE5" s="204"/>
      <c r="ERF5" s="204"/>
      <c r="ERG5" s="204"/>
      <c r="ERH5" s="204"/>
      <c r="ERI5" s="204"/>
      <c r="ERJ5" s="204"/>
      <c r="ERK5" s="204"/>
      <c r="ERL5" s="204"/>
      <c r="ERM5" s="204"/>
      <c r="ERN5" s="204"/>
      <c r="ERO5" s="204"/>
      <c r="ERP5" s="204"/>
      <c r="ERQ5" s="204"/>
      <c r="ERR5" s="204"/>
      <c r="ERS5" s="204"/>
      <c r="ERT5" s="204"/>
      <c r="ERU5" s="204"/>
      <c r="ERV5" s="204"/>
      <c r="ERW5" s="204"/>
      <c r="ERX5" s="204"/>
      <c r="ERY5" s="204"/>
      <c r="ERZ5" s="204"/>
      <c r="ESA5" s="204"/>
      <c r="ESB5" s="204"/>
      <c r="ESC5" s="204"/>
      <c r="ESD5" s="204"/>
      <c r="ESE5" s="204"/>
      <c r="ESF5" s="204"/>
      <c r="ESG5" s="204"/>
      <c r="ESH5" s="204"/>
      <c r="ESI5" s="204"/>
      <c r="ESJ5" s="204"/>
      <c r="ESK5" s="204"/>
      <c r="ESL5" s="204"/>
      <c r="ESM5" s="204"/>
      <c r="ESN5" s="204"/>
      <c r="ESO5" s="204"/>
      <c r="ESP5" s="204"/>
      <c r="ESQ5" s="204"/>
      <c r="ESR5" s="204"/>
      <c r="ESS5" s="204"/>
      <c r="EST5" s="204"/>
      <c r="ESU5" s="204"/>
      <c r="ESV5" s="204"/>
      <c r="ESW5" s="204"/>
      <c r="ESX5" s="204"/>
      <c r="ESY5" s="204"/>
      <c r="ESZ5" s="204"/>
      <c r="ETA5" s="204"/>
      <c r="ETB5" s="204"/>
      <c r="ETC5" s="204"/>
      <c r="ETD5" s="204"/>
      <c r="ETE5" s="204"/>
      <c r="ETF5" s="204"/>
      <c r="ETG5" s="204"/>
      <c r="ETH5" s="204"/>
      <c r="ETI5" s="204"/>
      <c r="ETJ5" s="204"/>
      <c r="ETK5" s="204"/>
      <c r="ETL5" s="204"/>
      <c r="ETM5" s="204"/>
      <c r="ETN5" s="204"/>
      <c r="ETO5" s="204"/>
      <c r="ETP5" s="204"/>
      <c r="ETQ5" s="204"/>
      <c r="ETR5" s="204"/>
      <c r="ETS5" s="204"/>
      <c r="ETT5" s="204"/>
      <c r="ETU5" s="204"/>
      <c r="ETV5" s="204"/>
      <c r="ETW5" s="204"/>
      <c r="ETX5" s="204"/>
      <c r="ETY5" s="204"/>
      <c r="ETZ5" s="204"/>
      <c r="EUA5" s="204"/>
      <c r="EUB5" s="204"/>
      <c r="EUC5" s="204"/>
      <c r="EUD5" s="204"/>
      <c r="EUE5" s="204"/>
      <c r="EUF5" s="204"/>
      <c r="EUG5" s="204"/>
      <c r="EUH5" s="204"/>
      <c r="EUI5" s="204"/>
      <c r="EUJ5" s="204"/>
      <c r="EUK5" s="204"/>
      <c r="EUL5" s="204"/>
      <c r="EUM5" s="204"/>
      <c r="EUN5" s="204"/>
      <c r="EUO5" s="204"/>
      <c r="EUP5" s="204"/>
      <c r="EUQ5" s="204"/>
      <c r="EUR5" s="204"/>
      <c r="EUS5" s="204"/>
      <c r="EUT5" s="204"/>
      <c r="EUU5" s="204"/>
      <c r="EUV5" s="204"/>
      <c r="EUW5" s="204"/>
      <c r="EUX5" s="204"/>
      <c r="EUY5" s="204"/>
      <c r="EUZ5" s="204"/>
      <c r="EVA5" s="204"/>
      <c r="EVB5" s="204"/>
      <c r="EVC5" s="204"/>
      <c r="EVD5" s="204"/>
      <c r="EVE5" s="204"/>
      <c r="EVF5" s="204"/>
      <c r="EVG5" s="204"/>
      <c r="EVH5" s="204"/>
      <c r="EVI5" s="204"/>
      <c r="EVJ5" s="204"/>
      <c r="EVK5" s="204"/>
      <c r="EVL5" s="204"/>
      <c r="EVM5" s="204"/>
      <c r="EVN5" s="204"/>
      <c r="EVO5" s="204"/>
      <c r="EVP5" s="204"/>
      <c r="EVQ5" s="204"/>
      <c r="EVR5" s="204"/>
      <c r="EVS5" s="204"/>
      <c r="EVT5" s="204"/>
      <c r="EVU5" s="204"/>
      <c r="EVV5" s="204"/>
      <c r="EVW5" s="204"/>
      <c r="EVX5" s="204"/>
      <c r="EVY5" s="204"/>
      <c r="EVZ5" s="204"/>
      <c r="EWA5" s="204"/>
      <c r="EWB5" s="204"/>
      <c r="EWC5" s="204"/>
      <c r="EWD5" s="204"/>
      <c r="EWE5" s="204"/>
      <c r="EWF5" s="204"/>
      <c r="EWG5" s="204"/>
      <c r="EWH5" s="204"/>
      <c r="EWI5" s="204"/>
      <c r="EWJ5" s="204"/>
      <c r="EWK5" s="204"/>
      <c r="EWL5" s="204"/>
      <c r="EWM5" s="204"/>
      <c r="EWN5" s="204"/>
      <c r="EWO5" s="204"/>
      <c r="EWP5" s="204"/>
      <c r="EWQ5" s="204"/>
      <c r="EWR5" s="204"/>
      <c r="EWS5" s="204"/>
      <c r="EWT5" s="204"/>
      <c r="EWU5" s="204"/>
      <c r="EWV5" s="204"/>
      <c r="EWW5" s="204"/>
      <c r="EWX5" s="204"/>
      <c r="EWY5" s="204"/>
      <c r="EWZ5" s="204"/>
      <c r="EXA5" s="204"/>
      <c r="EXB5" s="204"/>
      <c r="EXC5" s="204"/>
      <c r="EXD5" s="204"/>
      <c r="EXE5" s="204"/>
      <c r="EXF5" s="204"/>
      <c r="EXG5" s="204"/>
      <c r="EXH5" s="204"/>
      <c r="EXI5" s="204"/>
      <c r="EXJ5" s="204"/>
      <c r="EXK5" s="204"/>
      <c r="EXL5" s="204"/>
      <c r="EXM5" s="204"/>
      <c r="EXN5" s="204"/>
      <c r="EXO5" s="204"/>
      <c r="EXP5" s="204"/>
      <c r="EXQ5" s="204"/>
      <c r="EXR5" s="204"/>
      <c r="EXS5" s="204"/>
      <c r="EXT5" s="204"/>
      <c r="EXU5" s="204"/>
      <c r="EXV5" s="204"/>
      <c r="EXW5" s="204"/>
      <c r="EXX5" s="204"/>
      <c r="EXY5" s="204"/>
      <c r="EXZ5" s="204"/>
      <c r="EYA5" s="204"/>
      <c r="EYB5" s="204"/>
      <c r="EYC5" s="204"/>
      <c r="EYD5" s="204"/>
      <c r="EYE5" s="204"/>
      <c r="EYF5" s="204"/>
      <c r="EYG5" s="204"/>
      <c r="EYH5" s="204"/>
      <c r="EYI5" s="204"/>
      <c r="EYJ5" s="204"/>
      <c r="EYK5" s="204"/>
      <c r="EYL5" s="204"/>
      <c r="EYM5" s="204"/>
      <c r="EYN5" s="204"/>
      <c r="EYO5" s="204"/>
      <c r="EYP5" s="204"/>
      <c r="EYQ5" s="204"/>
      <c r="EYR5" s="204"/>
      <c r="EYS5" s="204"/>
      <c r="EYT5" s="204"/>
      <c r="EYU5" s="204"/>
      <c r="EYV5" s="204"/>
      <c r="EYW5" s="204"/>
      <c r="EYX5" s="204"/>
      <c r="EYY5" s="204"/>
      <c r="EYZ5" s="204"/>
      <c r="EZA5" s="204"/>
      <c r="EZB5" s="204"/>
      <c r="EZC5" s="204"/>
      <c r="EZD5" s="204"/>
      <c r="EZE5" s="204"/>
      <c r="EZF5" s="204"/>
      <c r="EZG5" s="204"/>
      <c r="EZH5" s="204"/>
      <c r="EZI5" s="204"/>
      <c r="EZJ5" s="204"/>
      <c r="EZK5" s="204"/>
      <c r="EZL5" s="204"/>
      <c r="EZM5" s="204"/>
      <c r="EZN5" s="204"/>
      <c r="EZO5" s="204"/>
      <c r="EZP5" s="204"/>
      <c r="EZQ5" s="204"/>
      <c r="EZR5" s="204"/>
      <c r="EZS5" s="204"/>
      <c r="EZT5" s="204"/>
      <c r="EZU5" s="204"/>
      <c r="EZV5" s="204"/>
      <c r="EZW5" s="204"/>
      <c r="EZX5" s="204"/>
      <c r="EZY5" s="204"/>
      <c r="EZZ5" s="204"/>
      <c r="FAA5" s="204"/>
      <c r="FAB5" s="204"/>
      <c r="FAC5" s="204"/>
      <c r="FAD5" s="204"/>
      <c r="FAE5" s="204"/>
      <c r="FAF5" s="204"/>
      <c r="FAG5" s="204"/>
      <c r="FAH5" s="204"/>
      <c r="FAI5" s="204"/>
      <c r="FAJ5" s="204"/>
      <c r="FAK5" s="204"/>
      <c r="FAL5" s="204"/>
      <c r="FAM5" s="204"/>
      <c r="FAN5" s="204"/>
      <c r="FAO5" s="204"/>
      <c r="FAP5" s="204"/>
      <c r="FAQ5" s="204"/>
      <c r="FAR5" s="204"/>
      <c r="FAS5" s="204"/>
      <c r="FAT5" s="204"/>
      <c r="FAU5" s="204"/>
      <c r="FAV5" s="204"/>
      <c r="FAW5" s="204"/>
      <c r="FAX5" s="204"/>
      <c r="FAY5" s="204"/>
      <c r="FAZ5" s="204"/>
      <c r="FBA5" s="204"/>
      <c r="FBB5" s="204"/>
      <c r="FBC5" s="204"/>
      <c r="FBD5" s="204"/>
      <c r="FBE5" s="204"/>
      <c r="FBF5" s="204"/>
      <c r="FBG5" s="204"/>
      <c r="FBH5" s="204"/>
      <c r="FBI5" s="204"/>
      <c r="FBJ5" s="204"/>
      <c r="FBK5" s="204"/>
      <c r="FBL5" s="204"/>
      <c r="FBM5" s="204"/>
      <c r="FBN5" s="204"/>
      <c r="FBO5" s="204"/>
      <c r="FBP5" s="204"/>
      <c r="FBQ5" s="204"/>
      <c r="FBR5" s="204"/>
      <c r="FBS5" s="204"/>
      <c r="FBT5" s="204"/>
      <c r="FBU5" s="204"/>
      <c r="FBV5" s="204"/>
      <c r="FBW5" s="204"/>
      <c r="FBX5" s="204"/>
      <c r="FBY5" s="204"/>
      <c r="FBZ5" s="204"/>
      <c r="FCA5" s="204"/>
      <c r="FCB5" s="204"/>
      <c r="FCC5" s="204"/>
      <c r="FCD5" s="204"/>
      <c r="FCE5" s="204"/>
      <c r="FCF5" s="204"/>
      <c r="FCG5" s="204"/>
      <c r="FCH5" s="204"/>
      <c r="FCI5" s="204"/>
      <c r="FCJ5" s="204"/>
      <c r="FCK5" s="204"/>
      <c r="FCL5" s="204"/>
      <c r="FCM5" s="204"/>
      <c r="FCN5" s="204"/>
      <c r="FCO5" s="204"/>
      <c r="FCP5" s="204"/>
      <c r="FCQ5" s="204"/>
      <c r="FCR5" s="204"/>
      <c r="FCS5" s="204"/>
      <c r="FCT5" s="204"/>
      <c r="FCU5" s="204"/>
      <c r="FCV5" s="204"/>
      <c r="FCW5" s="204"/>
      <c r="FCX5" s="204"/>
      <c r="FCY5" s="204"/>
      <c r="FCZ5" s="204"/>
      <c r="FDA5" s="204"/>
      <c r="FDB5" s="204"/>
      <c r="FDC5" s="204"/>
      <c r="FDD5" s="204"/>
      <c r="FDE5" s="204"/>
      <c r="FDF5" s="204"/>
      <c r="FDG5" s="204"/>
      <c r="FDH5" s="204"/>
      <c r="FDI5" s="204"/>
      <c r="FDJ5" s="204"/>
      <c r="FDK5" s="204"/>
      <c r="FDL5" s="204"/>
      <c r="FDM5" s="204"/>
      <c r="FDN5" s="204"/>
      <c r="FDO5" s="204"/>
      <c r="FDP5" s="204"/>
      <c r="FDQ5" s="204"/>
      <c r="FDR5" s="204"/>
      <c r="FDS5" s="204"/>
      <c r="FDT5" s="204"/>
      <c r="FDU5" s="204"/>
      <c r="FDV5" s="204"/>
      <c r="FDW5" s="204"/>
      <c r="FDX5" s="204"/>
      <c r="FDY5" s="204"/>
      <c r="FDZ5" s="204"/>
      <c r="FEA5" s="204"/>
      <c r="FEB5" s="204"/>
      <c r="FEC5" s="204"/>
      <c r="FED5" s="204"/>
      <c r="FEE5" s="204"/>
      <c r="FEF5" s="204"/>
      <c r="FEG5" s="204"/>
      <c r="FEH5" s="204"/>
      <c r="FEI5" s="204"/>
      <c r="FEJ5" s="204"/>
      <c r="FEK5" s="204"/>
      <c r="FEL5" s="204"/>
      <c r="FEM5" s="204"/>
      <c r="FEN5" s="204"/>
      <c r="FEO5" s="204"/>
      <c r="FEP5" s="204"/>
      <c r="FEQ5" s="204"/>
      <c r="FER5" s="204"/>
      <c r="FES5" s="204"/>
      <c r="FET5" s="204"/>
      <c r="FEU5" s="204"/>
      <c r="FEV5" s="204"/>
      <c r="FEW5" s="204"/>
      <c r="FEX5" s="204"/>
      <c r="FEY5" s="204"/>
      <c r="FEZ5" s="204"/>
      <c r="FFA5" s="204"/>
      <c r="FFB5" s="204"/>
      <c r="FFC5" s="204"/>
      <c r="FFD5" s="204"/>
      <c r="FFE5" s="204"/>
      <c r="FFF5" s="204"/>
      <c r="FFG5" s="204"/>
      <c r="FFH5" s="204"/>
      <c r="FFI5" s="204"/>
      <c r="FFJ5" s="204"/>
      <c r="FFK5" s="204"/>
      <c r="FFL5" s="204"/>
      <c r="FFM5" s="204"/>
      <c r="FFN5" s="204"/>
      <c r="FFO5" s="204"/>
      <c r="FFP5" s="204"/>
      <c r="FFQ5" s="204"/>
      <c r="FFR5" s="204"/>
      <c r="FFS5" s="204"/>
      <c r="FFT5" s="204"/>
      <c r="FFU5" s="204"/>
      <c r="FFV5" s="204"/>
      <c r="FFW5" s="204"/>
      <c r="FFX5" s="204"/>
      <c r="FFY5" s="204"/>
      <c r="FFZ5" s="204"/>
      <c r="FGA5" s="204"/>
      <c r="FGB5" s="204"/>
      <c r="FGC5" s="204"/>
      <c r="FGD5" s="204"/>
      <c r="FGE5" s="204"/>
      <c r="FGF5" s="204"/>
      <c r="FGG5" s="204"/>
      <c r="FGH5" s="204"/>
      <c r="FGI5" s="204"/>
      <c r="FGJ5" s="204"/>
      <c r="FGK5" s="204"/>
      <c r="FGL5" s="204"/>
      <c r="FGM5" s="204"/>
      <c r="FGN5" s="204"/>
      <c r="FGO5" s="204"/>
      <c r="FGP5" s="204"/>
      <c r="FGQ5" s="204"/>
      <c r="FGR5" s="204"/>
      <c r="FGS5" s="204"/>
      <c r="FGT5" s="204"/>
      <c r="FGU5" s="204"/>
      <c r="FGV5" s="204"/>
      <c r="FGW5" s="204"/>
      <c r="FGX5" s="204"/>
      <c r="FGY5" s="204"/>
      <c r="FGZ5" s="204"/>
      <c r="FHA5" s="204"/>
      <c r="FHB5" s="204"/>
      <c r="FHC5" s="204"/>
      <c r="FHD5" s="204"/>
      <c r="FHE5" s="204"/>
      <c r="FHF5" s="204"/>
      <c r="FHG5" s="204"/>
      <c r="FHH5" s="204"/>
      <c r="FHI5" s="204"/>
      <c r="FHJ5" s="204"/>
      <c r="FHK5" s="204"/>
      <c r="FHL5" s="204"/>
      <c r="FHM5" s="204"/>
      <c r="FHN5" s="204"/>
      <c r="FHO5" s="204"/>
      <c r="FHP5" s="204"/>
      <c r="FHQ5" s="204"/>
      <c r="FHR5" s="204"/>
      <c r="FHS5" s="204"/>
      <c r="FHT5" s="204"/>
      <c r="FHU5" s="204"/>
      <c r="FHV5" s="204"/>
      <c r="FHW5" s="204"/>
      <c r="FHX5" s="204"/>
      <c r="FHY5" s="204"/>
      <c r="FHZ5" s="204"/>
      <c r="FIA5" s="204"/>
      <c r="FIB5" s="204"/>
      <c r="FIC5" s="204"/>
      <c r="FID5" s="204"/>
      <c r="FIE5" s="204"/>
      <c r="FIF5" s="204"/>
      <c r="FIG5" s="204"/>
      <c r="FIH5" s="204"/>
      <c r="FII5" s="204"/>
      <c r="FIJ5" s="204"/>
      <c r="FIK5" s="204"/>
      <c r="FIL5" s="204"/>
      <c r="FIM5" s="204"/>
      <c r="FIN5" s="204"/>
      <c r="FIO5" s="204"/>
      <c r="FIP5" s="204"/>
      <c r="FIQ5" s="204"/>
      <c r="FIR5" s="204"/>
      <c r="FIS5" s="204"/>
      <c r="FIT5" s="204"/>
      <c r="FIU5" s="204"/>
      <c r="FIV5" s="204"/>
      <c r="FIW5" s="204"/>
      <c r="FIX5" s="204"/>
      <c r="FIY5" s="204"/>
      <c r="FIZ5" s="204"/>
      <c r="FJA5" s="204"/>
      <c r="FJB5" s="204"/>
      <c r="FJC5" s="204"/>
      <c r="FJD5" s="204"/>
      <c r="FJE5" s="204"/>
      <c r="FJF5" s="204"/>
      <c r="FJG5" s="204"/>
      <c r="FJH5" s="204"/>
      <c r="FJI5" s="204"/>
      <c r="FJJ5" s="204"/>
      <c r="FJK5" s="204"/>
      <c r="FJL5" s="204"/>
      <c r="FJM5" s="204"/>
      <c r="FJN5" s="204"/>
      <c r="FJO5" s="204"/>
      <c r="FJP5" s="204"/>
      <c r="FJQ5" s="204"/>
      <c r="FJR5" s="204"/>
      <c r="FJS5" s="204"/>
      <c r="FJT5" s="204"/>
      <c r="FJU5" s="204"/>
      <c r="FJV5" s="204"/>
      <c r="FJW5" s="204"/>
      <c r="FJX5" s="204"/>
      <c r="FJY5" s="204"/>
      <c r="FJZ5" s="204"/>
      <c r="FKA5" s="204"/>
      <c r="FKB5" s="204"/>
      <c r="FKC5" s="204"/>
      <c r="FKD5" s="204"/>
      <c r="FKE5" s="204"/>
      <c r="FKF5" s="204"/>
      <c r="FKG5" s="204"/>
      <c r="FKH5" s="204"/>
      <c r="FKI5" s="204"/>
      <c r="FKJ5" s="204"/>
      <c r="FKK5" s="204"/>
      <c r="FKL5" s="204"/>
      <c r="FKM5" s="204"/>
      <c r="FKN5" s="204"/>
      <c r="FKO5" s="204"/>
      <c r="FKP5" s="204"/>
      <c r="FKQ5" s="204"/>
      <c r="FKR5" s="204"/>
      <c r="FKS5" s="204"/>
      <c r="FKT5" s="204"/>
      <c r="FKU5" s="204"/>
      <c r="FKV5" s="204"/>
      <c r="FKW5" s="204"/>
      <c r="FKX5" s="204"/>
      <c r="FKY5" s="204"/>
      <c r="FKZ5" s="204"/>
      <c r="FLA5" s="204"/>
      <c r="FLB5" s="204"/>
      <c r="FLC5" s="204"/>
      <c r="FLD5" s="204"/>
      <c r="FLE5" s="204"/>
      <c r="FLF5" s="204"/>
      <c r="FLG5" s="204"/>
      <c r="FLH5" s="204"/>
      <c r="FLI5" s="204"/>
      <c r="FLJ5" s="204"/>
      <c r="FLK5" s="204"/>
      <c r="FLL5" s="204"/>
      <c r="FLM5" s="204"/>
      <c r="FLN5" s="204"/>
      <c r="FLO5" s="204"/>
      <c r="FLP5" s="204"/>
      <c r="FLQ5" s="204"/>
      <c r="FLR5" s="204"/>
      <c r="FLS5" s="204"/>
      <c r="FLT5" s="204"/>
      <c r="FLU5" s="204"/>
      <c r="FLV5" s="204"/>
      <c r="FLW5" s="204"/>
      <c r="FLX5" s="204"/>
      <c r="FLY5" s="204"/>
      <c r="FLZ5" s="204"/>
      <c r="FMA5" s="204"/>
      <c r="FMB5" s="204"/>
      <c r="FMC5" s="204"/>
      <c r="FMD5" s="204"/>
      <c r="FME5" s="204"/>
      <c r="FMF5" s="204"/>
      <c r="FMG5" s="204"/>
      <c r="FMH5" s="204"/>
      <c r="FMI5" s="204"/>
      <c r="FMJ5" s="204"/>
      <c r="FMK5" s="204"/>
      <c r="FML5" s="204"/>
      <c r="FMM5" s="204"/>
      <c r="FMN5" s="204"/>
      <c r="FMO5" s="204"/>
      <c r="FMP5" s="204"/>
      <c r="FMQ5" s="204"/>
      <c r="FMR5" s="204"/>
      <c r="FMS5" s="204"/>
      <c r="FMT5" s="204"/>
      <c r="FMU5" s="204"/>
      <c r="FMV5" s="204"/>
      <c r="FMW5" s="204"/>
      <c r="FMX5" s="204"/>
      <c r="FMY5" s="204"/>
      <c r="FMZ5" s="204"/>
      <c r="FNA5" s="204"/>
      <c r="FNB5" s="204"/>
      <c r="FNC5" s="204"/>
      <c r="FND5" s="204"/>
      <c r="FNE5" s="204"/>
      <c r="FNF5" s="204"/>
      <c r="FNG5" s="204"/>
      <c r="FNH5" s="204"/>
      <c r="FNI5" s="204"/>
      <c r="FNJ5" s="204"/>
      <c r="FNK5" s="204"/>
      <c r="FNL5" s="204"/>
      <c r="FNM5" s="204"/>
      <c r="FNN5" s="204"/>
      <c r="FNO5" s="204"/>
      <c r="FNP5" s="204"/>
      <c r="FNQ5" s="204"/>
      <c r="FNR5" s="204"/>
      <c r="FNS5" s="204"/>
      <c r="FNT5" s="204"/>
      <c r="FNU5" s="204"/>
      <c r="FNV5" s="204"/>
      <c r="FNW5" s="204"/>
      <c r="FNX5" s="204"/>
      <c r="FNY5" s="204"/>
      <c r="FNZ5" s="204"/>
      <c r="FOA5" s="204"/>
      <c r="FOB5" s="204"/>
      <c r="FOC5" s="204"/>
      <c r="FOD5" s="204"/>
      <c r="FOE5" s="204"/>
      <c r="FOF5" s="204"/>
      <c r="FOG5" s="204"/>
      <c r="FOH5" s="204"/>
      <c r="FOI5" s="204"/>
      <c r="FOJ5" s="204"/>
      <c r="FOK5" s="204"/>
      <c r="FOL5" s="204"/>
      <c r="FOM5" s="204"/>
      <c r="FON5" s="204"/>
      <c r="FOO5" s="204"/>
      <c r="FOP5" s="204"/>
      <c r="FOQ5" s="204"/>
      <c r="FOR5" s="204"/>
      <c r="FOS5" s="204"/>
      <c r="FOT5" s="204"/>
      <c r="FOU5" s="204"/>
      <c r="FOV5" s="204"/>
      <c r="FOW5" s="204"/>
      <c r="FOX5" s="204"/>
      <c r="FOY5" s="204"/>
      <c r="FOZ5" s="204"/>
      <c r="FPA5" s="204"/>
      <c r="FPB5" s="204"/>
      <c r="FPC5" s="204"/>
      <c r="FPD5" s="204"/>
      <c r="FPE5" s="204"/>
      <c r="FPF5" s="204"/>
      <c r="FPG5" s="204"/>
      <c r="FPH5" s="204"/>
      <c r="FPI5" s="204"/>
      <c r="FPJ5" s="204"/>
      <c r="FPK5" s="204"/>
      <c r="FPL5" s="204"/>
      <c r="FPM5" s="204"/>
      <c r="FPN5" s="204"/>
      <c r="FPO5" s="204"/>
      <c r="FPP5" s="204"/>
      <c r="FPQ5" s="204"/>
      <c r="FPR5" s="204"/>
      <c r="FPS5" s="204"/>
      <c r="FPT5" s="204"/>
      <c r="FPU5" s="204"/>
      <c r="FPV5" s="204"/>
      <c r="FPW5" s="204"/>
      <c r="FPX5" s="204"/>
      <c r="FPY5" s="204"/>
      <c r="FPZ5" s="204"/>
      <c r="FQA5" s="204"/>
      <c r="FQB5" s="204"/>
      <c r="FQC5" s="204"/>
      <c r="FQD5" s="204"/>
      <c r="FQE5" s="204"/>
      <c r="FQF5" s="204"/>
      <c r="FQG5" s="204"/>
      <c r="FQH5" s="204"/>
      <c r="FQI5" s="204"/>
      <c r="FQJ5" s="204"/>
      <c r="FQK5" s="204"/>
      <c r="FQL5" s="204"/>
      <c r="FQM5" s="204"/>
      <c r="FQN5" s="204"/>
      <c r="FQO5" s="204"/>
      <c r="FQP5" s="204"/>
      <c r="FQQ5" s="204"/>
      <c r="FQR5" s="204"/>
      <c r="FQS5" s="204"/>
      <c r="FQT5" s="204"/>
      <c r="FQU5" s="204"/>
      <c r="FQV5" s="204"/>
      <c r="FQW5" s="204"/>
      <c r="FQX5" s="204"/>
      <c r="FQY5" s="204"/>
      <c r="FQZ5" s="204"/>
      <c r="FRA5" s="204"/>
      <c r="FRB5" s="204"/>
      <c r="FRC5" s="204"/>
      <c r="FRD5" s="204"/>
      <c r="FRE5" s="204"/>
      <c r="FRF5" s="204"/>
      <c r="FRG5" s="204"/>
      <c r="FRH5" s="204"/>
      <c r="FRI5" s="204"/>
      <c r="FRJ5" s="204"/>
      <c r="FRK5" s="204"/>
      <c r="FRL5" s="204"/>
      <c r="FRM5" s="204"/>
      <c r="FRN5" s="204"/>
      <c r="FRO5" s="204"/>
      <c r="FRP5" s="204"/>
      <c r="FRQ5" s="204"/>
      <c r="FRR5" s="204"/>
      <c r="FRS5" s="204"/>
      <c r="FRT5" s="204"/>
      <c r="FRU5" s="204"/>
      <c r="FRV5" s="204"/>
      <c r="FRW5" s="204"/>
      <c r="FRX5" s="204"/>
      <c r="FRY5" s="204"/>
      <c r="FRZ5" s="204"/>
      <c r="FSA5" s="204"/>
      <c r="FSB5" s="204"/>
      <c r="FSC5" s="204"/>
      <c r="FSD5" s="204"/>
      <c r="FSE5" s="204"/>
      <c r="FSF5" s="204"/>
      <c r="FSG5" s="204"/>
      <c r="FSH5" s="204"/>
      <c r="FSI5" s="204"/>
      <c r="FSJ5" s="204"/>
      <c r="FSK5" s="204"/>
      <c r="FSL5" s="204"/>
      <c r="FSM5" s="204"/>
      <c r="FSN5" s="204"/>
      <c r="FSO5" s="204"/>
      <c r="FSP5" s="204"/>
      <c r="FSQ5" s="204"/>
      <c r="FSR5" s="204"/>
      <c r="FSS5" s="204"/>
      <c r="FST5" s="204"/>
      <c r="FSU5" s="204"/>
      <c r="FSV5" s="204"/>
      <c r="FSW5" s="204"/>
      <c r="FSX5" s="204"/>
      <c r="FSY5" s="204"/>
      <c r="FSZ5" s="204"/>
      <c r="FTA5" s="204"/>
      <c r="FTB5" s="204"/>
      <c r="FTC5" s="204"/>
      <c r="FTD5" s="204"/>
      <c r="FTE5" s="204"/>
      <c r="FTF5" s="204"/>
      <c r="FTG5" s="204"/>
      <c r="FTH5" s="204"/>
      <c r="FTI5" s="204"/>
      <c r="FTJ5" s="204"/>
      <c r="FTK5" s="204"/>
      <c r="FTL5" s="204"/>
      <c r="FTM5" s="204"/>
      <c r="FTN5" s="204"/>
      <c r="FTO5" s="204"/>
      <c r="FTP5" s="204"/>
      <c r="FTQ5" s="204"/>
      <c r="FTR5" s="204"/>
      <c r="FTS5" s="204"/>
      <c r="FTT5" s="204"/>
      <c r="FTU5" s="204"/>
      <c r="FTV5" s="204"/>
      <c r="FTW5" s="204"/>
      <c r="FTX5" s="204"/>
      <c r="FTY5" s="204"/>
      <c r="FTZ5" s="204"/>
      <c r="FUA5" s="204"/>
      <c r="FUB5" s="204"/>
      <c r="FUC5" s="204"/>
      <c r="FUD5" s="204"/>
      <c r="FUE5" s="204"/>
      <c r="FUF5" s="204"/>
      <c r="FUG5" s="204"/>
      <c r="FUH5" s="204"/>
      <c r="FUI5" s="204"/>
      <c r="FUJ5" s="204"/>
      <c r="FUK5" s="204"/>
      <c r="FUL5" s="204"/>
      <c r="FUM5" s="204"/>
      <c r="FUN5" s="204"/>
      <c r="FUO5" s="204"/>
      <c r="FUP5" s="204"/>
      <c r="FUQ5" s="204"/>
      <c r="FUR5" s="204"/>
      <c r="FUS5" s="204"/>
      <c r="FUT5" s="204"/>
      <c r="FUU5" s="204"/>
      <c r="FUV5" s="204"/>
      <c r="FUW5" s="204"/>
      <c r="FUX5" s="204"/>
      <c r="FUY5" s="204"/>
      <c r="FUZ5" s="204"/>
      <c r="FVA5" s="204"/>
      <c r="FVB5" s="204"/>
      <c r="FVC5" s="204"/>
      <c r="FVD5" s="204"/>
      <c r="FVE5" s="204"/>
      <c r="FVF5" s="204"/>
      <c r="FVG5" s="204"/>
      <c r="FVH5" s="204"/>
      <c r="FVI5" s="204"/>
      <c r="FVJ5" s="204"/>
      <c r="FVK5" s="204"/>
      <c r="FVL5" s="204"/>
      <c r="FVM5" s="204"/>
      <c r="FVN5" s="204"/>
      <c r="FVO5" s="204"/>
      <c r="FVP5" s="204"/>
      <c r="FVQ5" s="204"/>
      <c r="FVR5" s="204"/>
      <c r="FVS5" s="204"/>
      <c r="FVT5" s="204"/>
      <c r="FVU5" s="204"/>
      <c r="FVV5" s="204"/>
      <c r="FVW5" s="204"/>
      <c r="FVX5" s="204"/>
      <c r="FVY5" s="204"/>
      <c r="FVZ5" s="204"/>
      <c r="FWA5" s="204"/>
      <c r="FWB5" s="204"/>
      <c r="FWC5" s="204"/>
      <c r="FWD5" s="204"/>
      <c r="FWE5" s="204"/>
      <c r="FWF5" s="204"/>
      <c r="FWG5" s="204"/>
      <c r="FWH5" s="204"/>
      <c r="FWI5" s="204"/>
      <c r="FWJ5" s="204"/>
      <c r="FWK5" s="204"/>
      <c r="FWL5" s="204"/>
      <c r="FWM5" s="204"/>
      <c r="FWN5" s="204"/>
      <c r="FWO5" s="204"/>
      <c r="FWP5" s="204"/>
      <c r="FWQ5" s="204"/>
      <c r="FWR5" s="204"/>
      <c r="FWS5" s="204"/>
      <c r="FWT5" s="204"/>
      <c r="FWU5" s="204"/>
      <c r="FWV5" s="204"/>
      <c r="FWW5" s="204"/>
      <c r="FWX5" s="204"/>
      <c r="FWY5" s="204"/>
      <c r="FWZ5" s="204"/>
      <c r="FXA5" s="204"/>
      <c r="FXB5" s="204"/>
      <c r="FXC5" s="204"/>
      <c r="FXD5" s="204"/>
      <c r="FXE5" s="204"/>
      <c r="FXF5" s="204"/>
      <c r="FXG5" s="204"/>
      <c r="FXH5" s="204"/>
      <c r="FXI5" s="204"/>
      <c r="FXJ5" s="204"/>
      <c r="FXK5" s="204"/>
      <c r="FXL5" s="204"/>
      <c r="FXM5" s="204"/>
      <c r="FXN5" s="204"/>
      <c r="FXO5" s="204"/>
      <c r="FXP5" s="204"/>
      <c r="FXQ5" s="204"/>
      <c r="FXR5" s="204"/>
      <c r="FXS5" s="204"/>
      <c r="FXT5" s="204"/>
      <c r="FXU5" s="204"/>
      <c r="FXV5" s="204"/>
      <c r="FXW5" s="204"/>
      <c r="FXX5" s="204"/>
      <c r="FXY5" s="204"/>
      <c r="FXZ5" s="204"/>
      <c r="FYA5" s="204"/>
      <c r="FYB5" s="204"/>
      <c r="FYC5" s="204"/>
      <c r="FYD5" s="204"/>
      <c r="FYE5" s="204"/>
      <c r="FYF5" s="204"/>
      <c r="FYG5" s="204"/>
      <c r="FYH5" s="204"/>
      <c r="FYI5" s="204"/>
      <c r="FYJ5" s="204"/>
      <c r="FYK5" s="204"/>
      <c r="FYL5" s="204"/>
      <c r="FYM5" s="204"/>
      <c r="FYN5" s="204"/>
      <c r="FYO5" s="204"/>
      <c r="FYP5" s="204"/>
      <c r="FYQ5" s="204"/>
      <c r="FYR5" s="204"/>
      <c r="FYS5" s="204"/>
      <c r="FYT5" s="204"/>
      <c r="FYU5" s="204"/>
      <c r="FYV5" s="204"/>
      <c r="FYW5" s="204"/>
      <c r="FYX5" s="204"/>
      <c r="FYY5" s="204"/>
      <c r="FYZ5" s="204"/>
      <c r="FZA5" s="204"/>
      <c r="FZB5" s="204"/>
      <c r="FZC5" s="204"/>
      <c r="FZD5" s="204"/>
      <c r="FZE5" s="204"/>
      <c r="FZF5" s="204"/>
      <c r="FZG5" s="204"/>
      <c r="FZH5" s="204"/>
      <c r="FZI5" s="204"/>
      <c r="FZJ5" s="204"/>
      <c r="FZK5" s="204"/>
      <c r="FZL5" s="204"/>
      <c r="FZM5" s="204"/>
      <c r="FZN5" s="204"/>
      <c r="FZO5" s="204"/>
      <c r="FZP5" s="204"/>
      <c r="FZQ5" s="204"/>
      <c r="FZR5" s="204"/>
      <c r="FZS5" s="204"/>
      <c r="FZT5" s="204"/>
      <c r="FZU5" s="204"/>
      <c r="FZV5" s="204"/>
      <c r="FZW5" s="204"/>
      <c r="FZX5" s="204"/>
      <c r="FZY5" s="204"/>
      <c r="FZZ5" s="204"/>
      <c r="GAA5" s="204"/>
      <c r="GAB5" s="204"/>
      <c r="GAC5" s="204"/>
      <c r="GAD5" s="204"/>
      <c r="GAE5" s="204"/>
      <c r="GAF5" s="204"/>
      <c r="GAG5" s="204"/>
      <c r="GAH5" s="204"/>
      <c r="GAI5" s="204"/>
      <c r="GAJ5" s="204"/>
      <c r="GAK5" s="204"/>
      <c r="GAL5" s="204"/>
      <c r="GAM5" s="204"/>
      <c r="GAN5" s="204"/>
      <c r="GAO5" s="204"/>
      <c r="GAP5" s="204"/>
      <c r="GAQ5" s="204"/>
      <c r="GAR5" s="204"/>
      <c r="GAS5" s="204"/>
      <c r="GAT5" s="204"/>
      <c r="GAU5" s="204"/>
      <c r="GAV5" s="204"/>
      <c r="GAW5" s="204"/>
      <c r="GAX5" s="204"/>
      <c r="GAY5" s="204"/>
      <c r="GAZ5" s="204"/>
      <c r="GBA5" s="204"/>
      <c r="GBB5" s="204"/>
      <c r="GBC5" s="204"/>
      <c r="GBD5" s="204"/>
      <c r="GBE5" s="204"/>
      <c r="GBF5" s="204"/>
      <c r="GBG5" s="204"/>
      <c r="GBH5" s="204"/>
      <c r="GBI5" s="204"/>
      <c r="GBJ5" s="204"/>
      <c r="GBK5" s="204"/>
      <c r="GBL5" s="204"/>
      <c r="GBM5" s="204"/>
      <c r="GBN5" s="204"/>
      <c r="GBO5" s="204"/>
      <c r="GBP5" s="204"/>
      <c r="GBQ5" s="204"/>
      <c r="GBR5" s="204"/>
      <c r="GBS5" s="204"/>
      <c r="GBT5" s="204"/>
      <c r="GBU5" s="204"/>
      <c r="GBV5" s="204"/>
      <c r="GBW5" s="204"/>
      <c r="GBX5" s="204"/>
      <c r="GBY5" s="204"/>
      <c r="GBZ5" s="204"/>
      <c r="GCA5" s="204"/>
      <c r="GCB5" s="204"/>
      <c r="GCC5" s="204"/>
      <c r="GCD5" s="204"/>
      <c r="GCE5" s="204"/>
      <c r="GCF5" s="204"/>
      <c r="GCG5" s="204"/>
      <c r="GCH5" s="204"/>
      <c r="GCI5" s="204"/>
      <c r="GCJ5" s="204"/>
      <c r="GCK5" s="204"/>
      <c r="GCL5" s="204"/>
      <c r="GCM5" s="204"/>
      <c r="GCN5" s="204"/>
      <c r="GCO5" s="204"/>
      <c r="GCP5" s="204"/>
      <c r="GCQ5" s="204"/>
      <c r="GCR5" s="204"/>
      <c r="GCS5" s="204"/>
      <c r="GCT5" s="204"/>
      <c r="GCU5" s="204"/>
      <c r="GCV5" s="204"/>
      <c r="GCW5" s="204"/>
      <c r="GCX5" s="204"/>
      <c r="GCY5" s="204"/>
      <c r="GCZ5" s="204"/>
      <c r="GDA5" s="204"/>
      <c r="GDB5" s="204"/>
      <c r="GDC5" s="204"/>
      <c r="GDD5" s="204"/>
      <c r="GDE5" s="204"/>
      <c r="GDF5" s="204"/>
      <c r="GDG5" s="204"/>
      <c r="GDH5" s="204"/>
      <c r="GDI5" s="204"/>
      <c r="GDJ5" s="204"/>
      <c r="GDK5" s="204"/>
      <c r="GDL5" s="204"/>
      <c r="GDM5" s="204"/>
      <c r="GDN5" s="204"/>
      <c r="GDO5" s="204"/>
      <c r="GDP5" s="204"/>
      <c r="GDQ5" s="204"/>
      <c r="GDR5" s="204"/>
      <c r="GDS5" s="204"/>
      <c r="GDT5" s="204"/>
      <c r="GDU5" s="204"/>
      <c r="GDV5" s="204"/>
      <c r="GDW5" s="204"/>
      <c r="GDX5" s="204"/>
      <c r="GDY5" s="204"/>
      <c r="GDZ5" s="204"/>
      <c r="GEA5" s="204"/>
      <c r="GEB5" s="204"/>
      <c r="GEC5" s="204"/>
      <c r="GED5" s="204"/>
      <c r="GEE5" s="204"/>
      <c r="GEF5" s="204"/>
      <c r="GEG5" s="204"/>
      <c r="GEH5" s="204"/>
      <c r="GEI5" s="204"/>
      <c r="GEJ5" s="204"/>
      <c r="GEK5" s="204"/>
      <c r="GEL5" s="204"/>
      <c r="GEM5" s="204"/>
      <c r="GEN5" s="204"/>
      <c r="GEO5" s="204"/>
      <c r="GEP5" s="204"/>
      <c r="GEQ5" s="204"/>
      <c r="GER5" s="204"/>
      <c r="GES5" s="204"/>
      <c r="GET5" s="204"/>
      <c r="GEU5" s="204"/>
      <c r="GEV5" s="204"/>
      <c r="GEW5" s="204"/>
      <c r="GEX5" s="204"/>
      <c r="GEY5" s="204"/>
      <c r="GEZ5" s="204"/>
      <c r="GFA5" s="204"/>
      <c r="GFB5" s="204"/>
      <c r="GFC5" s="204"/>
      <c r="GFD5" s="204"/>
      <c r="GFE5" s="204"/>
      <c r="GFF5" s="204"/>
      <c r="GFG5" s="204"/>
      <c r="GFH5" s="204"/>
      <c r="GFI5" s="204"/>
      <c r="GFJ5" s="204"/>
      <c r="GFK5" s="204"/>
      <c r="GFL5" s="204"/>
      <c r="GFM5" s="204"/>
      <c r="GFN5" s="204"/>
      <c r="GFO5" s="204"/>
      <c r="GFP5" s="204"/>
      <c r="GFQ5" s="204"/>
      <c r="GFR5" s="204"/>
      <c r="GFS5" s="204"/>
      <c r="GFT5" s="204"/>
      <c r="GFU5" s="204"/>
      <c r="GFV5" s="204"/>
      <c r="GFW5" s="204"/>
      <c r="GFX5" s="204"/>
      <c r="GFY5" s="204"/>
      <c r="GFZ5" s="204"/>
      <c r="GGA5" s="204"/>
      <c r="GGB5" s="204"/>
      <c r="GGC5" s="204"/>
      <c r="GGD5" s="204"/>
      <c r="GGE5" s="204"/>
      <c r="GGF5" s="204"/>
      <c r="GGG5" s="204"/>
      <c r="GGH5" s="204"/>
      <c r="GGI5" s="204"/>
      <c r="GGJ5" s="204"/>
      <c r="GGK5" s="204"/>
      <c r="GGL5" s="204"/>
      <c r="GGM5" s="204"/>
      <c r="GGN5" s="204"/>
      <c r="GGO5" s="204"/>
      <c r="GGP5" s="204"/>
      <c r="GGQ5" s="204"/>
      <c r="GGR5" s="204"/>
      <c r="GGS5" s="204"/>
      <c r="GGT5" s="204"/>
      <c r="GGU5" s="204"/>
      <c r="GGV5" s="204"/>
      <c r="GGW5" s="204"/>
      <c r="GGX5" s="204"/>
      <c r="GGY5" s="204"/>
      <c r="GGZ5" s="204"/>
      <c r="GHA5" s="204"/>
      <c r="GHB5" s="204"/>
      <c r="GHC5" s="204"/>
      <c r="GHD5" s="204"/>
      <c r="GHE5" s="204"/>
      <c r="GHF5" s="204"/>
      <c r="GHG5" s="204"/>
      <c r="GHH5" s="204"/>
      <c r="GHI5" s="204"/>
      <c r="GHJ5" s="204"/>
      <c r="GHK5" s="204"/>
      <c r="GHL5" s="204"/>
      <c r="GHM5" s="204"/>
      <c r="GHN5" s="204"/>
      <c r="GHO5" s="204"/>
      <c r="GHP5" s="204"/>
      <c r="GHQ5" s="204"/>
      <c r="GHR5" s="204"/>
      <c r="GHS5" s="204"/>
      <c r="GHT5" s="204"/>
      <c r="GHU5" s="204"/>
      <c r="GHV5" s="204"/>
      <c r="GHW5" s="204"/>
      <c r="GHX5" s="204"/>
      <c r="GHY5" s="204"/>
      <c r="GHZ5" s="204"/>
      <c r="GIA5" s="204"/>
      <c r="GIB5" s="204"/>
      <c r="GIC5" s="204"/>
      <c r="GID5" s="204"/>
      <c r="GIE5" s="204"/>
      <c r="GIF5" s="204"/>
      <c r="GIG5" s="204"/>
      <c r="GIH5" s="204"/>
      <c r="GII5" s="204"/>
      <c r="GIJ5" s="204"/>
      <c r="GIK5" s="204"/>
      <c r="GIL5" s="204"/>
      <c r="GIM5" s="204"/>
      <c r="GIN5" s="204"/>
      <c r="GIO5" s="204"/>
      <c r="GIP5" s="204"/>
      <c r="GIQ5" s="204"/>
      <c r="GIR5" s="204"/>
      <c r="GIS5" s="204"/>
      <c r="GIT5" s="204"/>
      <c r="GIU5" s="204"/>
      <c r="GIV5" s="204"/>
      <c r="GIW5" s="204"/>
      <c r="GIX5" s="204"/>
      <c r="GIY5" s="204"/>
      <c r="GIZ5" s="204"/>
      <c r="GJA5" s="204"/>
      <c r="GJB5" s="204"/>
      <c r="GJC5" s="204"/>
      <c r="GJD5" s="204"/>
      <c r="GJE5" s="204"/>
      <c r="GJF5" s="204"/>
      <c r="GJG5" s="204"/>
      <c r="GJH5" s="204"/>
      <c r="GJI5" s="204"/>
      <c r="GJJ5" s="204"/>
      <c r="GJK5" s="204"/>
      <c r="GJL5" s="204"/>
      <c r="GJM5" s="204"/>
      <c r="GJN5" s="204"/>
      <c r="GJO5" s="204"/>
      <c r="GJP5" s="204"/>
      <c r="GJQ5" s="204"/>
      <c r="GJR5" s="204"/>
      <c r="GJS5" s="204"/>
      <c r="GJT5" s="204"/>
      <c r="GJU5" s="204"/>
      <c r="GJV5" s="204"/>
      <c r="GJW5" s="204"/>
      <c r="GJX5" s="204"/>
      <c r="GJY5" s="204"/>
      <c r="GJZ5" s="204"/>
      <c r="GKA5" s="204"/>
      <c r="GKB5" s="204"/>
      <c r="GKC5" s="204"/>
      <c r="GKD5" s="204"/>
      <c r="GKE5" s="204"/>
      <c r="GKF5" s="204"/>
      <c r="GKG5" s="204"/>
      <c r="GKH5" s="204"/>
      <c r="GKI5" s="204"/>
      <c r="GKJ5" s="204"/>
      <c r="GKK5" s="204"/>
      <c r="GKL5" s="204"/>
      <c r="GKM5" s="204"/>
      <c r="GKN5" s="204"/>
      <c r="GKO5" s="204"/>
      <c r="GKP5" s="204"/>
      <c r="GKQ5" s="204"/>
      <c r="GKR5" s="204"/>
      <c r="GKS5" s="204"/>
      <c r="GKT5" s="204"/>
      <c r="GKU5" s="204"/>
      <c r="GKV5" s="204"/>
      <c r="GKW5" s="204"/>
      <c r="GKX5" s="204"/>
      <c r="GKY5" s="204"/>
      <c r="GKZ5" s="204"/>
      <c r="GLA5" s="204"/>
      <c r="GLB5" s="204"/>
      <c r="GLC5" s="204"/>
      <c r="GLD5" s="204"/>
      <c r="GLE5" s="204"/>
      <c r="GLF5" s="204"/>
      <c r="GLG5" s="204"/>
      <c r="GLH5" s="204"/>
      <c r="GLI5" s="204"/>
      <c r="GLJ5" s="204"/>
      <c r="GLK5" s="204"/>
      <c r="GLL5" s="204"/>
      <c r="GLM5" s="204"/>
      <c r="GLN5" s="204"/>
      <c r="GLO5" s="204"/>
      <c r="GLP5" s="204"/>
      <c r="GLQ5" s="204"/>
      <c r="GLR5" s="204"/>
      <c r="GLS5" s="204"/>
      <c r="GLT5" s="204"/>
      <c r="GLU5" s="204"/>
      <c r="GLV5" s="204"/>
      <c r="GLW5" s="204"/>
      <c r="GLX5" s="204"/>
      <c r="GLY5" s="204"/>
      <c r="GLZ5" s="204"/>
      <c r="GMA5" s="204"/>
      <c r="GMB5" s="204"/>
      <c r="GMC5" s="204"/>
      <c r="GMD5" s="204"/>
      <c r="GME5" s="204"/>
      <c r="GMF5" s="204"/>
      <c r="GMG5" s="204"/>
      <c r="GMH5" s="204"/>
      <c r="GMI5" s="204"/>
      <c r="GMJ5" s="204"/>
      <c r="GMK5" s="204"/>
      <c r="GML5" s="204"/>
      <c r="GMM5" s="204"/>
      <c r="GMN5" s="204"/>
      <c r="GMO5" s="204"/>
      <c r="GMP5" s="204"/>
      <c r="GMQ5" s="204"/>
      <c r="GMR5" s="204"/>
      <c r="GMS5" s="204"/>
      <c r="GMT5" s="204"/>
      <c r="GMU5" s="204"/>
      <c r="GMV5" s="204"/>
      <c r="GMW5" s="204"/>
      <c r="GMX5" s="204"/>
      <c r="GMY5" s="204"/>
      <c r="GMZ5" s="204"/>
      <c r="GNA5" s="204"/>
      <c r="GNB5" s="204"/>
      <c r="GNC5" s="204"/>
      <c r="GND5" s="204"/>
      <c r="GNE5" s="204"/>
      <c r="GNF5" s="204"/>
      <c r="GNG5" s="204"/>
      <c r="GNH5" s="204"/>
      <c r="GNI5" s="204"/>
      <c r="GNJ5" s="204"/>
      <c r="GNK5" s="204"/>
      <c r="GNL5" s="204"/>
      <c r="GNM5" s="204"/>
      <c r="GNN5" s="204"/>
      <c r="GNO5" s="204"/>
      <c r="GNP5" s="204"/>
      <c r="GNQ5" s="204"/>
      <c r="GNR5" s="204"/>
      <c r="GNS5" s="204"/>
      <c r="GNT5" s="204"/>
      <c r="GNU5" s="204"/>
      <c r="GNV5" s="204"/>
      <c r="GNW5" s="204"/>
      <c r="GNX5" s="204"/>
      <c r="GNY5" s="204"/>
      <c r="GNZ5" s="204"/>
      <c r="GOA5" s="204"/>
      <c r="GOB5" s="204"/>
      <c r="GOC5" s="204"/>
      <c r="GOD5" s="204"/>
      <c r="GOE5" s="204"/>
      <c r="GOF5" s="204"/>
      <c r="GOG5" s="204"/>
      <c r="GOH5" s="204"/>
      <c r="GOI5" s="204"/>
      <c r="GOJ5" s="204"/>
      <c r="GOK5" s="204"/>
      <c r="GOL5" s="204"/>
      <c r="GOM5" s="204"/>
      <c r="GON5" s="204"/>
      <c r="GOO5" s="204"/>
      <c r="GOP5" s="204"/>
      <c r="GOQ5" s="204"/>
      <c r="GOR5" s="204"/>
      <c r="GOS5" s="204"/>
      <c r="GOT5" s="204"/>
      <c r="GOU5" s="204"/>
      <c r="GOV5" s="204"/>
      <c r="GOW5" s="204"/>
      <c r="GOX5" s="204"/>
      <c r="GOY5" s="204"/>
      <c r="GOZ5" s="204"/>
      <c r="GPA5" s="204"/>
      <c r="GPB5" s="204"/>
      <c r="GPC5" s="204"/>
      <c r="GPD5" s="204"/>
      <c r="GPE5" s="204"/>
      <c r="GPF5" s="204"/>
      <c r="GPG5" s="204"/>
      <c r="GPH5" s="204"/>
      <c r="GPI5" s="204"/>
      <c r="GPJ5" s="204"/>
      <c r="GPK5" s="204"/>
      <c r="GPL5" s="204"/>
      <c r="GPM5" s="204"/>
      <c r="GPN5" s="204"/>
      <c r="GPO5" s="204"/>
      <c r="GPP5" s="204"/>
      <c r="GPQ5" s="204"/>
      <c r="GPR5" s="204"/>
      <c r="GPS5" s="204"/>
      <c r="GPT5" s="204"/>
      <c r="GPU5" s="204"/>
      <c r="GPV5" s="204"/>
      <c r="GPW5" s="204"/>
      <c r="GPX5" s="204"/>
      <c r="GPY5" s="204"/>
      <c r="GPZ5" s="204"/>
      <c r="GQA5" s="204"/>
      <c r="GQB5" s="204"/>
      <c r="GQC5" s="204"/>
      <c r="GQD5" s="204"/>
      <c r="GQE5" s="204"/>
      <c r="GQF5" s="204"/>
      <c r="GQG5" s="204"/>
      <c r="GQH5" s="204"/>
      <c r="GQI5" s="204"/>
      <c r="GQJ5" s="204"/>
      <c r="GQK5" s="204"/>
      <c r="GQL5" s="204"/>
      <c r="GQM5" s="204"/>
      <c r="GQN5" s="204"/>
      <c r="GQO5" s="204"/>
      <c r="GQP5" s="204"/>
      <c r="GQQ5" s="204"/>
      <c r="GQR5" s="204"/>
      <c r="GQS5" s="204"/>
      <c r="GQT5" s="204"/>
      <c r="GQU5" s="204"/>
      <c r="GQV5" s="204"/>
      <c r="GQW5" s="204"/>
      <c r="GQX5" s="204"/>
      <c r="GQY5" s="204"/>
      <c r="GQZ5" s="204"/>
      <c r="GRA5" s="204"/>
      <c r="GRB5" s="204"/>
      <c r="GRC5" s="204"/>
      <c r="GRD5" s="204"/>
      <c r="GRE5" s="204"/>
      <c r="GRF5" s="204"/>
      <c r="GRG5" s="204"/>
      <c r="GRH5" s="204"/>
      <c r="GRI5" s="204"/>
      <c r="GRJ5" s="204"/>
      <c r="GRK5" s="204"/>
      <c r="GRL5" s="204"/>
      <c r="GRM5" s="204"/>
      <c r="GRN5" s="204"/>
      <c r="GRO5" s="204"/>
      <c r="GRP5" s="204"/>
      <c r="GRQ5" s="204"/>
      <c r="GRR5" s="204"/>
      <c r="GRS5" s="204"/>
      <c r="GRT5" s="204"/>
      <c r="GRU5" s="204"/>
      <c r="GRV5" s="204"/>
      <c r="GRW5" s="204"/>
      <c r="GRX5" s="204"/>
      <c r="GRY5" s="204"/>
      <c r="GRZ5" s="204"/>
      <c r="GSA5" s="204"/>
      <c r="GSB5" s="204"/>
      <c r="GSC5" s="204"/>
      <c r="GSD5" s="204"/>
      <c r="GSE5" s="204"/>
      <c r="GSF5" s="204"/>
      <c r="GSG5" s="204"/>
      <c r="GSH5" s="204"/>
      <c r="GSI5" s="204"/>
      <c r="GSJ5" s="204"/>
      <c r="GSK5" s="204"/>
      <c r="GSL5" s="204"/>
      <c r="GSM5" s="204"/>
      <c r="GSN5" s="204"/>
      <c r="GSO5" s="204"/>
      <c r="GSP5" s="204"/>
      <c r="GSQ5" s="204"/>
      <c r="GSR5" s="204"/>
      <c r="GSS5" s="204"/>
      <c r="GST5" s="204"/>
      <c r="GSU5" s="204"/>
      <c r="GSV5" s="204"/>
      <c r="GSW5" s="204"/>
      <c r="GSX5" s="204"/>
      <c r="GSY5" s="204"/>
      <c r="GSZ5" s="204"/>
      <c r="GTA5" s="204"/>
      <c r="GTB5" s="204"/>
      <c r="GTC5" s="204"/>
      <c r="GTD5" s="204"/>
      <c r="GTE5" s="204"/>
      <c r="GTF5" s="204"/>
      <c r="GTG5" s="204"/>
      <c r="GTH5" s="204"/>
      <c r="GTI5" s="204"/>
      <c r="GTJ5" s="204"/>
      <c r="GTK5" s="204"/>
      <c r="GTL5" s="204"/>
      <c r="GTM5" s="204"/>
      <c r="GTN5" s="204"/>
      <c r="GTO5" s="204"/>
      <c r="GTP5" s="204"/>
      <c r="GTQ5" s="204"/>
      <c r="GTR5" s="204"/>
      <c r="GTS5" s="204"/>
      <c r="GTT5" s="204"/>
      <c r="GTU5" s="204"/>
      <c r="GTV5" s="204"/>
      <c r="GTW5" s="204"/>
      <c r="GTX5" s="204"/>
      <c r="GTY5" s="204"/>
      <c r="GTZ5" s="204"/>
      <c r="GUA5" s="204"/>
      <c r="GUB5" s="204"/>
      <c r="GUC5" s="204"/>
      <c r="GUD5" s="204"/>
      <c r="GUE5" s="204"/>
      <c r="GUF5" s="204"/>
      <c r="GUG5" s="204"/>
      <c r="GUH5" s="204"/>
      <c r="GUI5" s="204"/>
      <c r="GUJ5" s="204"/>
      <c r="GUK5" s="204"/>
      <c r="GUL5" s="204"/>
      <c r="GUM5" s="204"/>
      <c r="GUN5" s="204"/>
      <c r="GUO5" s="204"/>
      <c r="GUP5" s="204"/>
      <c r="GUQ5" s="204"/>
      <c r="GUR5" s="204"/>
      <c r="GUS5" s="204"/>
      <c r="GUT5" s="204"/>
      <c r="GUU5" s="204"/>
      <c r="GUV5" s="204"/>
      <c r="GUW5" s="204"/>
      <c r="GUX5" s="204"/>
      <c r="GUY5" s="204"/>
      <c r="GUZ5" s="204"/>
      <c r="GVA5" s="204"/>
      <c r="GVB5" s="204"/>
      <c r="GVC5" s="204"/>
      <c r="GVD5" s="204"/>
      <c r="GVE5" s="204"/>
      <c r="GVF5" s="204"/>
      <c r="GVG5" s="204"/>
      <c r="GVH5" s="204"/>
      <c r="GVI5" s="204"/>
      <c r="GVJ5" s="204"/>
      <c r="GVK5" s="204"/>
      <c r="GVL5" s="204"/>
      <c r="GVM5" s="204"/>
      <c r="GVN5" s="204"/>
      <c r="GVO5" s="204"/>
      <c r="GVP5" s="204"/>
      <c r="GVQ5" s="204"/>
      <c r="GVR5" s="204"/>
      <c r="GVS5" s="204"/>
      <c r="GVT5" s="204"/>
      <c r="GVU5" s="204"/>
      <c r="GVV5" s="204"/>
      <c r="GVW5" s="204"/>
      <c r="GVX5" s="204"/>
      <c r="GVY5" s="204"/>
      <c r="GVZ5" s="204"/>
      <c r="GWA5" s="204"/>
      <c r="GWB5" s="204"/>
      <c r="GWC5" s="204"/>
      <c r="GWD5" s="204"/>
      <c r="GWE5" s="204"/>
      <c r="GWF5" s="204"/>
      <c r="GWG5" s="204"/>
      <c r="GWH5" s="204"/>
      <c r="GWI5" s="204"/>
      <c r="GWJ5" s="204"/>
      <c r="GWK5" s="204"/>
      <c r="GWL5" s="204"/>
      <c r="GWM5" s="204"/>
      <c r="GWN5" s="204"/>
      <c r="GWO5" s="204"/>
      <c r="GWP5" s="204"/>
      <c r="GWQ5" s="204"/>
      <c r="GWR5" s="204"/>
      <c r="GWS5" s="204"/>
      <c r="GWT5" s="204"/>
      <c r="GWU5" s="204"/>
      <c r="GWV5" s="204"/>
      <c r="GWW5" s="204"/>
      <c r="GWX5" s="204"/>
      <c r="GWY5" s="204"/>
      <c r="GWZ5" s="204"/>
      <c r="GXA5" s="204"/>
      <c r="GXB5" s="204"/>
      <c r="GXC5" s="204"/>
      <c r="GXD5" s="204"/>
      <c r="GXE5" s="204"/>
      <c r="GXF5" s="204"/>
      <c r="GXG5" s="204"/>
      <c r="GXH5" s="204"/>
      <c r="GXI5" s="204"/>
      <c r="GXJ5" s="204"/>
      <c r="GXK5" s="204"/>
      <c r="GXL5" s="204"/>
      <c r="GXM5" s="204"/>
      <c r="GXN5" s="204"/>
      <c r="GXO5" s="204"/>
      <c r="GXP5" s="204"/>
      <c r="GXQ5" s="204"/>
      <c r="GXR5" s="204"/>
      <c r="GXS5" s="204"/>
      <c r="GXT5" s="204"/>
      <c r="GXU5" s="204"/>
      <c r="GXV5" s="204"/>
      <c r="GXW5" s="204"/>
      <c r="GXX5" s="204"/>
      <c r="GXY5" s="204"/>
      <c r="GXZ5" s="204"/>
      <c r="GYA5" s="204"/>
      <c r="GYB5" s="204"/>
      <c r="GYC5" s="204"/>
      <c r="GYD5" s="204"/>
      <c r="GYE5" s="204"/>
      <c r="GYF5" s="204"/>
      <c r="GYG5" s="204"/>
      <c r="GYH5" s="204"/>
      <c r="GYI5" s="204"/>
      <c r="GYJ5" s="204"/>
      <c r="GYK5" s="204"/>
      <c r="GYL5" s="204"/>
      <c r="GYM5" s="204"/>
      <c r="GYN5" s="204"/>
      <c r="GYO5" s="204"/>
      <c r="GYP5" s="204"/>
      <c r="GYQ5" s="204"/>
      <c r="GYR5" s="204"/>
      <c r="GYS5" s="204"/>
      <c r="GYT5" s="204"/>
      <c r="GYU5" s="204"/>
      <c r="GYV5" s="204"/>
      <c r="GYW5" s="204"/>
      <c r="GYX5" s="204"/>
      <c r="GYY5" s="204"/>
      <c r="GYZ5" s="204"/>
      <c r="GZA5" s="204"/>
      <c r="GZB5" s="204"/>
      <c r="GZC5" s="204"/>
      <c r="GZD5" s="204"/>
      <c r="GZE5" s="204"/>
      <c r="GZF5" s="204"/>
      <c r="GZG5" s="204"/>
      <c r="GZH5" s="204"/>
      <c r="GZI5" s="204"/>
      <c r="GZJ5" s="204"/>
      <c r="GZK5" s="204"/>
      <c r="GZL5" s="204"/>
      <c r="GZM5" s="204"/>
      <c r="GZN5" s="204"/>
      <c r="GZO5" s="204"/>
      <c r="GZP5" s="204"/>
      <c r="GZQ5" s="204"/>
      <c r="GZR5" s="204"/>
      <c r="GZS5" s="204"/>
      <c r="GZT5" s="204"/>
      <c r="GZU5" s="204"/>
      <c r="GZV5" s="204"/>
      <c r="GZW5" s="204"/>
      <c r="GZX5" s="204"/>
      <c r="GZY5" s="204"/>
      <c r="GZZ5" s="204"/>
      <c r="HAA5" s="204"/>
      <c r="HAB5" s="204"/>
      <c r="HAC5" s="204"/>
      <c r="HAD5" s="204"/>
      <c r="HAE5" s="204"/>
      <c r="HAF5" s="204"/>
      <c r="HAG5" s="204"/>
      <c r="HAH5" s="204"/>
      <c r="HAI5" s="204"/>
      <c r="HAJ5" s="204"/>
      <c r="HAK5" s="204"/>
      <c r="HAL5" s="204"/>
      <c r="HAM5" s="204"/>
      <c r="HAN5" s="204"/>
      <c r="HAO5" s="204"/>
      <c r="HAP5" s="204"/>
      <c r="HAQ5" s="204"/>
      <c r="HAR5" s="204"/>
      <c r="HAS5" s="204"/>
      <c r="HAT5" s="204"/>
      <c r="HAU5" s="204"/>
      <c r="HAV5" s="204"/>
      <c r="HAW5" s="204"/>
      <c r="HAX5" s="204"/>
      <c r="HAY5" s="204"/>
      <c r="HAZ5" s="204"/>
      <c r="HBA5" s="204"/>
      <c r="HBB5" s="204"/>
      <c r="HBC5" s="204"/>
      <c r="HBD5" s="204"/>
      <c r="HBE5" s="204"/>
      <c r="HBF5" s="204"/>
      <c r="HBG5" s="204"/>
      <c r="HBH5" s="204"/>
      <c r="HBI5" s="204"/>
      <c r="HBJ5" s="204"/>
      <c r="HBK5" s="204"/>
      <c r="HBL5" s="204"/>
      <c r="HBM5" s="204"/>
      <c r="HBN5" s="204"/>
      <c r="HBO5" s="204"/>
      <c r="HBP5" s="204"/>
      <c r="HBQ5" s="204"/>
      <c r="HBR5" s="204"/>
      <c r="HBS5" s="204"/>
      <c r="HBT5" s="204"/>
      <c r="HBU5" s="204"/>
      <c r="HBV5" s="204"/>
      <c r="HBW5" s="204"/>
      <c r="HBX5" s="204"/>
      <c r="HBY5" s="204"/>
      <c r="HBZ5" s="204"/>
      <c r="HCA5" s="204"/>
      <c r="HCB5" s="204"/>
      <c r="HCC5" s="204"/>
      <c r="HCD5" s="204"/>
      <c r="HCE5" s="204"/>
      <c r="HCF5" s="204"/>
      <c r="HCG5" s="204"/>
      <c r="HCH5" s="204"/>
      <c r="HCI5" s="204"/>
      <c r="HCJ5" s="204"/>
      <c r="HCK5" s="204"/>
      <c r="HCL5" s="204"/>
      <c r="HCM5" s="204"/>
      <c r="HCN5" s="204"/>
      <c r="HCO5" s="204"/>
      <c r="HCP5" s="204"/>
      <c r="HCQ5" s="204"/>
      <c r="HCR5" s="204"/>
      <c r="HCS5" s="204"/>
      <c r="HCT5" s="204"/>
      <c r="HCU5" s="204"/>
      <c r="HCV5" s="204"/>
      <c r="HCW5" s="204"/>
      <c r="HCX5" s="204"/>
      <c r="HCY5" s="204"/>
      <c r="HCZ5" s="204"/>
      <c r="HDA5" s="204"/>
      <c r="HDB5" s="204"/>
      <c r="HDC5" s="204"/>
      <c r="HDD5" s="204"/>
      <c r="HDE5" s="204"/>
      <c r="HDF5" s="204"/>
      <c r="HDG5" s="204"/>
      <c r="HDH5" s="204"/>
      <c r="HDI5" s="204"/>
      <c r="HDJ5" s="204"/>
      <c r="HDK5" s="204"/>
      <c r="HDL5" s="204"/>
      <c r="HDM5" s="204"/>
      <c r="HDN5" s="204"/>
      <c r="HDO5" s="204"/>
      <c r="HDP5" s="204"/>
      <c r="HDQ5" s="204"/>
      <c r="HDR5" s="204"/>
      <c r="HDS5" s="204"/>
      <c r="HDT5" s="204"/>
      <c r="HDU5" s="204"/>
      <c r="HDV5" s="204"/>
      <c r="HDW5" s="204"/>
      <c r="HDX5" s="204"/>
      <c r="HDY5" s="204"/>
      <c r="HDZ5" s="204"/>
      <c r="HEA5" s="204"/>
      <c r="HEB5" s="204"/>
      <c r="HEC5" s="204"/>
      <c r="HED5" s="204"/>
      <c r="HEE5" s="204"/>
      <c r="HEF5" s="204"/>
      <c r="HEG5" s="204"/>
      <c r="HEH5" s="204"/>
      <c r="HEI5" s="204"/>
      <c r="HEJ5" s="204"/>
      <c r="HEK5" s="204"/>
      <c r="HEL5" s="204"/>
      <c r="HEM5" s="204"/>
      <c r="HEN5" s="204"/>
      <c r="HEO5" s="204"/>
      <c r="HEP5" s="204"/>
      <c r="HEQ5" s="204"/>
      <c r="HER5" s="204"/>
      <c r="HES5" s="204"/>
      <c r="HET5" s="204"/>
      <c r="HEU5" s="204"/>
      <c r="HEV5" s="204"/>
      <c r="HEW5" s="204"/>
      <c r="HEX5" s="204"/>
      <c r="HEY5" s="204"/>
      <c r="HEZ5" s="204"/>
      <c r="HFA5" s="204"/>
      <c r="HFB5" s="204"/>
      <c r="HFC5" s="204"/>
      <c r="HFD5" s="204"/>
      <c r="HFE5" s="204"/>
      <c r="HFF5" s="204"/>
      <c r="HFG5" s="204"/>
      <c r="HFH5" s="204"/>
      <c r="HFI5" s="204"/>
      <c r="HFJ5" s="204"/>
      <c r="HFK5" s="204"/>
      <c r="HFL5" s="204"/>
      <c r="HFM5" s="204"/>
      <c r="HFN5" s="204"/>
      <c r="HFO5" s="204"/>
      <c r="HFP5" s="204"/>
      <c r="HFQ5" s="204"/>
      <c r="HFR5" s="204"/>
      <c r="HFS5" s="204"/>
      <c r="HFT5" s="204"/>
      <c r="HFU5" s="204"/>
      <c r="HFV5" s="204"/>
      <c r="HFW5" s="204"/>
      <c r="HFX5" s="204"/>
      <c r="HFY5" s="204"/>
      <c r="HFZ5" s="204"/>
      <c r="HGA5" s="204"/>
      <c r="HGB5" s="204"/>
      <c r="HGC5" s="204"/>
      <c r="HGD5" s="204"/>
      <c r="HGE5" s="204"/>
      <c r="HGF5" s="204"/>
      <c r="HGG5" s="204"/>
      <c r="HGH5" s="204"/>
      <c r="HGI5" s="204"/>
      <c r="HGJ5" s="204"/>
      <c r="HGK5" s="204"/>
      <c r="HGL5" s="204"/>
      <c r="HGM5" s="204"/>
      <c r="HGN5" s="204"/>
      <c r="HGO5" s="204"/>
      <c r="HGP5" s="204"/>
      <c r="HGQ5" s="204"/>
      <c r="HGR5" s="204"/>
      <c r="HGS5" s="204"/>
      <c r="HGT5" s="204"/>
      <c r="HGU5" s="204"/>
      <c r="HGV5" s="204"/>
      <c r="HGW5" s="204"/>
      <c r="HGX5" s="204"/>
      <c r="HGY5" s="204"/>
      <c r="HGZ5" s="204"/>
      <c r="HHA5" s="204"/>
      <c r="HHB5" s="204"/>
      <c r="HHC5" s="204"/>
      <c r="HHD5" s="204"/>
      <c r="HHE5" s="204"/>
      <c r="HHF5" s="204"/>
      <c r="HHG5" s="204"/>
      <c r="HHH5" s="204"/>
      <c r="HHI5" s="204"/>
      <c r="HHJ5" s="204"/>
      <c r="HHK5" s="204"/>
      <c r="HHL5" s="204"/>
      <c r="HHM5" s="204"/>
      <c r="HHN5" s="204"/>
      <c r="HHO5" s="204"/>
      <c r="HHP5" s="204"/>
      <c r="HHQ5" s="204"/>
      <c r="HHR5" s="204"/>
      <c r="HHS5" s="204"/>
      <c r="HHT5" s="204"/>
      <c r="HHU5" s="204"/>
      <c r="HHV5" s="204"/>
      <c r="HHW5" s="204"/>
      <c r="HHX5" s="204"/>
      <c r="HHY5" s="204"/>
      <c r="HHZ5" s="204"/>
      <c r="HIA5" s="204"/>
      <c r="HIB5" s="204"/>
      <c r="HIC5" s="204"/>
      <c r="HID5" s="204"/>
      <c r="HIE5" s="204"/>
      <c r="HIF5" s="204"/>
      <c r="HIG5" s="204"/>
      <c r="HIH5" s="204"/>
      <c r="HII5" s="204"/>
      <c r="HIJ5" s="204"/>
      <c r="HIK5" s="204"/>
      <c r="HIL5" s="204"/>
      <c r="HIM5" s="204"/>
      <c r="HIN5" s="204"/>
      <c r="HIO5" s="204"/>
      <c r="HIP5" s="204"/>
      <c r="HIQ5" s="204"/>
      <c r="HIR5" s="204"/>
      <c r="HIS5" s="204"/>
      <c r="HIT5" s="204"/>
      <c r="HIU5" s="204"/>
      <c r="HIV5" s="204"/>
      <c r="HIW5" s="204"/>
      <c r="HIX5" s="204"/>
      <c r="HIY5" s="204"/>
      <c r="HIZ5" s="204"/>
      <c r="HJA5" s="204"/>
      <c r="HJB5" s="204"/>
      <c r="HJC5" s="204"/>
      <c r="HJD5" s="204"/>
      <c r="HJE5" s="204"/>
      <c r="HJF5" s="204"/>
      <c r="HJG5" s="204"/>
      <c r="HJH5" s="204"/>
      <c r="HJI5" s="204"/>
      <c r="HJJ5" s="204"/>
      <c r="HJK5" s="204"/>
      <c r="HJL5" s="204"/>
      <c r="HJM5" s="204"/>
      <c r="HJN5" s="204"/>
      <c r="HJO5" s="204"/>
      <c r="HJP5" s="204"/>
      <c r="HJQ5" s="204"/>
      <c r="HJR5" s="204"/>
      <c r="HJS5" s="204"/>
      <c r="HJT5" s="204"/>
      <c r="HJU5" s="204"/>
      <c r="HJV5" s="204"/>
      <c r="HJW5" s="204"/>
      <c r="HJX5" s="204"/>
      <c r="HJY5" s="204"/>
      <c r="HJZ5" s="204"/>
      <c r="HKA5" s="204"/>
      <c r="HKB5" s="204"/>
      <c r="HKC5" s="204"/>
      <c r="HKD5" s="204"/>
      <c r="HKE5" s="204"/>
      <c r="HKF5" s="204"/>
      <c r="HKG5" s="204"/>
      <c r="HKH5" s="204"/>
      <c r="HKI5" s="204"/>
      <c r="HKJ5" s="204"/>
      <c r="HKK5" s="204"/>
      <c r="HKL5" s="204"/>
      <c r="HKM5" s="204"/>
      <c r="HKN5" s="204"/>
      <c r="HKO5" s="204"/>
      <c r="HKP5" s="204"/>
      <c r="HKQ5" s="204"/>
      <c r="HKR5" s="204"/>
      <c r="HKS5" s="204"/>
      <c r="HKT5" s="204"/>
      <c r="HKU5" s="204"/>
      <c r="HKV5" s="204"/>
      <c r="HKW5" s="204"/>
      <c r="HKX5" s="204"/>
      <c r="HKY5" s="204"/>
      <c r="HKZ5" s="204"/>
      <c r="HLA5" s="204"/>
      <c r="HLB5" s="204"/>
      <c r="HLC5" s="204"/>
      <c r="HLD5" s="204"/>
      <c r="HLE5" s="204"/>
      <c r="HLF5" s="204"/>
      <c r="HLG5" s="204"/>
      <c r="HLH5" s="204"/>
      <c r="HLI5" s="204"/>
      <c r="HLJ5" s="204"/>
      <c r="HLK5" s="204"/>
      <c r="HLL5" s="204"/>
      <c r="HLM5" s="204"/>
      <c r="HLN5" s="204"/>
      <c r="HLO5" s="204"/>
      <c r="HLP5" s="204"/>
      <c r="HLQ5" s="204"/>
      <c r="HLR5" s="204"/>
      <c r="HLS5" s="204"/>
      <c r="HLT5" s="204"/>
      <c r="HLU5" s="204"/>
      <c r="HLV5" s="204"/>
      <c r="HLW5" s="204"/>
      <c r="HLX5" s="204"/>
      <c r="HLY5" s="204"/>
      <c r="HLZ5" s="204"/>
      <c r="HMA5" s="204"/>
      <c r="HMB5" s="204"/>
      <c r="HMC5" s="204"/>
      <c r="HMD5" s="204"/>
      <c r="HME5" s="204"/>
      <c r="HMF5" s="204"/>
      <c r="HMG5" s="204"/>
      <c r="HMH5" s="204"/>
      <c r="HMI5" s="204"/>
      <c r="HMJ5" s="204"/>
      <c r="HMK5" s="204"/>
      <c r="HML5" s="204"/>
      <c r="HMM5" s="204"/>
      <c r="HMN5" s="204"/>
      <c r="HMO5" s="204"/>
      <c r="HMP5" s="204"/>
      <c r="HMQ5" s="204"/>
      <c r="HMR5" s="204"/>
      <c r="HMS5" s="204"/>
      <c r="HMT5" s="204"/>
      <c r="HMU5" s="204"/>
      <c r="HMV5" s="204"/>
      <c r="HMW5" s="204"/>
      <c r="HMX5" s="204"/>
      <c r="HMY5" s="204"/>
      <c r="HMZ5" s="204"/>
      <c r="HNA5" s="204"/>
      <c r="HNB5" s="204"/>
      <c r="HNC5" s="204"/>
      <c r="HND5" s="204"/>
      <c r="HNE5" s="204"/>
      <c r="HNF5" s="204"/>
      <c r="HNG5" s="204"/>
      <c r="HNH5" s="204"/>
      <c r="HNI5" s="204"/>
      <c r="HNJ5" s="204"/>
      <c r="HNK5" s="204"/>
      <c r="HNL5" s="204"/>
      <c r="HNM5" s="204"/>
      <c r="HNN5" s="204"/>
      <c r="HNO5" s="204"/>
      <c r="HNP5" s="204"/>
      <c r="HNQ5" s="204"/>
      <c r="HNR5" s="204"/>
      <c r="HNS5" s="204"/>
      <c r="HNT5" s="204"/>
      <c r="HNU5" s="204"/>
      <c r="HNV5" s="204"/>
      <c r="HNW5" s="204"/>
      <c r="HNX5" s="204"/>
      <c r="HNY5" s="204"/>
      <c r="HNZ5" s="204"/>
      <c r="HOA5" s="204"/>
      <c r="HOB5" s="204"/>
      <c r="HOC5" s="204"/>
      <c r="HOD5" s="204"/>
      <c r="HOE5" s="204"/>
      <c r="HOF5" s="204"/>
      <c r="HOG5" s="204"/>
      <c r="HOH5" s="204"/>
      <c r="HOI5" s="204"/>
      <c r="HOJ5" s="204"/>
      <c r="HOK5" s="204"/>
      <c r="HOL5" s="204"/>
      <c r="HOM5" s="204"/>
      <c r="HON5" s="204"/>
      <c r="HOO5" s="204"/>
      <c r="HOP5" s="204"/>
      <c r="HOQ5" s="204"/>
      <c r="HOR5" s="204"/>
      <c r="HOS5" s="204"/>
      <c r="HOT5" s="204"/>
      <c r="HOU5" s="204"/>
      <c r="HOV5" s="204"/>
      <c r="HOW5" s="204"/>
      <c r="HOX5" s="204"/>
      <c r="HOY5" s="204"/>
      <c r="HOZ5" s="204"/>
      <c r="HPA5" s="204"/>
      <c r="HPB5" s="204"/>
      <c r="HPC5" s="204"/>
      <c r="HPD5" s="204"/>
      <c r="HPE5" s="204"/>
      <c r="HPF5" s="204"/>
      <c r="HPG5" s="204"/>
      <c r="HPH5" s="204"/>
      <c r="HPI5" s="204"/>
      <c r="HPJ5" s="204"/>
      <c r="HPK5" s="204"/>
      <c r="HPL5" s="204"/>
      <c r="HPM5" s="204"/>
      <c r="HPN5" s="204"/>
      <c r="HPO5" s="204"/>
      <c r="HPP5" s="204"/>
      <c r="HPQ5" s="204"/>
      <c r="HPR5" s="204"/>
      <c r="HPS5" s="204"/>
      <c r="HPT5" s="204"/>
      <c r="HPU5" s="204"/>
      <c r="HPV5" s="204"/>
      <c r="HPW5" s="204"/>
      <c r="HPX5" s="204"/>
      <c r="HPY5" s="204"/>
      <c r="HPZ5" s="204"/>
      <c r="HQA5" s="204"/>
      <c r="HQB5" s="204"/>
      <c r="HQC5" s="204"/>
      <c r="HQD5" s="204"/>
      <c r="HQE5" s="204"/>
      <c r="HQF5" s="204"/>
      <c r="HQG5" s="204"/>
      <c r="HQH5" s="204"/>
      <c r="HQI5" s="204"/>
      <c r="HQJ5" s="204"/>
      <c r="HQK5" s="204"/>
      <c r="HQL5" s="204"/>
      <c r="HQM5" s="204"/>
      <c r="HQN5" s="204"/>
      <c r="HQO5" s="204"/>
      <c r="HQP5" s="204"/>
      <c r="HQQ5" s="204"/>
      <c r="HQR5" s="204"/>
      <c r="HQS5" s="204"/>
      <c r="HQT5" s="204"/>
      <c r="HQU5" s="204"/>
      <c r="HQV5" s="204"/>
      <c r="HQW5" s="204"/>
      <c r="HQX5" s="204"/>
      <c r="HQY5" s="204"/>
      <c r="HQZ5" s="204"/>
      <c r="HRA5" s="204"/>
      <c r="HRB5" s="204"/>
      <c r="HRC5" s="204"/>
      <c r="HRD5" s="204"/>
      <c r="HRE5" s="204"/>
      <c r="HRF5" s="204"/>
      <c r="HRG5" s="204"/>
      <c r="HRH5" s="204"/>
      <c r="HRI5" s="204"/>
      <c r="HRJ5" s="204"/>
      <c r="HRK5" s="204"/>
      <c r="HRL5" s="204"/>
      <c r="HRM5" s="204"/>
      <c r="HRN5" s="204"/>
      <c r="HRO5" s="204"/>
      <c r="HRP5" s="204"/>
      <c r="HRQ5" s="204"/>
      <c r="HRR5" s="204"/>
      <c r="HRS5" s="204"/>
      <c r="HRT5" s="204"/>
      <c r="HRU5" s="204"/>
      <c r="HRV5" s="204"/>
      <c r="HRW5" s="204"/>
      <c r="HRX5" s="204"/>
      <c r="HRY5" s="204"/>
      <c r="HRZ5" s="204"/>
      <c r="HSA5" s="204"/>
      <c r="HSB5" s="204"/>
      <c r="HSC5" s="204"/>
      <c r="HSD5" s="204"/>
      <c r="HSE5" s="204"/>
      <c r="HSF5" s="204"/>
      <c r="HSG5" s="204"/>
      <c r="HSH5" s="204"/>
      <c r="HSI5" s="204"/>
      <c r="HSJ5" s="204"/>
      <c r="HSK5" s="204"/>
      <c r="HSL5" s="204"/>
      <c r="HSM5" s="204"/>
      <c r="HSN5" s="204"/>
      <c r="HSO5" s="204"/>
      <c r="HSP5" s="204"/>
      <c r="HSQ5" s="204"/>
      <c r="HSR5" s="204"/>
      <c r="HSS5" s="204"/>
      <c r="HST5" s="204"/>
      <c r="HSU5" s="204"/>
      <c r="HSV5" s="204"/>
      <c r="HSW5" s="204"/>
      <c r="HSX5" s="204"/>
      <c r="HSY5" s="204"/>
      <c r="HSZ5" s="204"/>
      <c r="HTA5" s="204"/>
      <c r="HTB5" s="204"/>
      <c r="HTC5" s="204"/>
      <c r="HTD5" s="204"/>
      <c r="HTE5" s="204"/>
      <c r="HTF5" s="204"/>
      <c r="HTG5" s="204"/>
      <c r="HTH5" s="204"/>
      <c r="HTI5" s="204"/>
      <c r="HTJ5" s="204"/>
      <c r="HTK5" s="204"/>
      <c r="HTL5" s="204"/>
      <c r="HTM5" s="204"/>
      <c r="HTN5" s="204"/>
      <c r="HTO5" s="204"/>
      <c r="HTP5" s="204"/>
      <c r="HTQ5" s="204"/>
      <c r="HTR5" s="204"/>
      <c r="HTS5" s="204"/>
      <c r="HTT5" s="204"/>
      <c r="HTU5" s="204"/>
      <c r="HTV5" s="204"/>
      <c r="HTW5" s="204"/>
      <c r="HTX5" s="204"/>
      <c r="HTY5" s="204"/>
      <c r="HTZ5" s="204"/>
      <c r="HUA5" s="204"/>
      <c r="HUB5" s="204"/>
      <c r="HUC5" s="204"/>
      <c r="HUD5" s="204"/>
      <c r="HUE5" s="204"/>
      <c r="HUF5" s="204"/>
      <c r="HUG5" s="204"/>
      <c r="HUH5" s="204"/>
      <c r="HUI5" s="204"/>
      <c r="HUJ5" s="204"/>
      <c r="HUK5" s="204"/>
      <c r="HUL5" s="204"/>
      <c r="HUM5" s="204"/>
      <c r="HUN5" s="204"/>
      <c r="HUO5" s="204"/>
      <c r="HUP5" s="204"/>
      <c r="HUQ5" s="204"/>
      <c r="HUR5" s="204"/>
      <c r="HUS5" s="204"/>
      <c r="HUT5" s="204"/>
      <c r="HUU5" s="204"/>
      <c r="HUV5" s="204"/>
      <c r="HUW5" s="204"/>
      <c r="HUX5" s="204"/>
      <c r="HUY5" s="204"/>
      <c r="HUZ5" s="204"/>
      <c r="HVA5" s="204"/>
      <c r="HVB5" s="204"/>
      <c r="HVC5" s="204"/>
      <c r="HVD5" s="204"/>
      <c r="HVE5" s="204"/>
      <c r="HVF5" s="204"/>
      <c r="HVG5" s="204"/>
      <c r="HVH5" s="204"/>
      <c r="HVI5" s="204"/>
      <c r="HVJ5" s="204"/>
      <c r="HVK5" s="204"/>
      <c r="HVL5" s="204"/>
      <c r="HVM5" s="204"/>
      <c r="HVN5" s="204"/>
      <c r="HVO5" s="204"/>
      <c r="HVP5" s="204"/>
      <c r="HVQ5" s="204"/>
      <c r="HVR5" s="204"/>
      <c r="HVS5" s="204"/>
      <c r="HVT5" s="204"/>
      <c r="HVU5" s="204"/>
      <c r="HVV5" s="204"/>
      <c r="HVW5" s="204"/>
      <c r="HVX5" s="204"/>
      <c r="HVY5" s="204"/>
      <c r="HVZ5" s="204"/>
      <c r="HWA5" s="204"/>
      <c r="HWB5" s="204"/>
      <c r="HWC5" s="204"/>
      <c r="HWD5" s="204"/>
      <c r="HWE5" s="204"/>
      <c r="HWF5" s="204"/>
      <c r="HWG5" s="204"/>
      <c r="HWH5" s="204"/>
      <c r="HWI5" s="204"/>
      <c r="HWJ5" s="204"/>
      <c r="HWK5" s="204"/>
      <c r="HWL5" s="204"/>
      <c r="HWM5" s="204"/>
      <c r="HWN5" s="204"/>
      <c r="HWO5" s="204"/>
      <c r="HWP5" s="204"/>
      <c r="HWQ5" s="204"/>
      <c r="HWR5" s="204"/>
      <c r="HWS5" s="204"/>
      <c r="HWT5" s="204"/>
      <c r="HWU5" s="204"/>
      <c r="HWV5" s="204"/>
      <c r="HWW5" s="204"/>
      <c r="HWX5" s="204"/>
      <c r="HWY5" s="204"/>
      <c r="HWZ5" s="204"/>
      <c r="HXA5" s="204"/>
      <c r="HXB5" s="204"/>
      <c r="HXC5" s="204"/>
      <c r="HXD5" s="204"/>
      <c r="HXE5" s="204"/>
      <c r="HXF5" s="204"/>
      <c r="HXG5" s="204"/>
      <c r="HXH5" s="204"/>
      <c r="HXI5" s="204"/>
      <c r="HXJ5" s="204"/>
      <c r="HXK5" s="204"/>
      <c r="HXL5" s="204"/>
      <c r="HXM5" s="204"/>
      <c r="HXN5" s="204"/>
      <c r="HXO5" s="204"/>
      <c r="HXP5" s="204"/>
      <c r="HXQ5" s="204"/>
      <c r="HXR5" s="204"/>
      <c r="HXS5" s="204"/>
      <c r="HXT5" s="204"/>
      <c r="HXU5" s="204"/>
      <c r="HXV5" s="204"/>
      <c r="HXW5" s="204"/>
      <c r="HXX5" s="204"/>
      <c r="HXY5" s="204"/>
      <c r="HXZ5" s="204"/>
      <c r="HYA5" s="204"/>
      <c r="HYB5" s="204"/>
      <c r="HYC5" s="204"/>
      <c r="HYD5" s="204"/>
      <c r="HYE5" s="204"/>
      <c r="HYF5" s="204"/>
      <c r="HYG5" s="204"/>
      <c r="HYH5" s="204"/>
      <c r="HYI5" s="204"/>
      <c r="HYJ5" s="204"/>
      <c r="HYK5" s="204"/>
      <c r="HYL5" s="204"/>
      <c r="HYM5" s="204"/>
      <c r="HYN5" s="204"/>
      <c r="HYO5" s="204"/>
      <c r="HYP5" s="204"/>
      <c r="HYQ5" s="204"/>
      <c r="HYR5" s="204"/>
      <c r="HYS5" s="204"/>
      <c r="HYT5" s="204"/>
      <c r="HYU5" s="204"/>
      <c r="HYV5" s="204"/>
      <c r="HYW5" s="204"/>
      <c r="HYX5" s="204"/>
      <c r="HYY5" s="204"/>
      <c r="HYZ5" s="204"/>
      <c r="HZA5" s="204"/>
      <c r="HZB5" s="204"/>
      <c r="HZC5" s="204"/>
      <c r="HZD5" s="204"/>
      <c r="HZE5" s="204"/>
      <c r="HZF5" s="204"/>
      <c r="HZG5" s="204"/>
      <c r="HZH5" s="204"/>
      <c r="HZI5" s="204"/>
      <c r="HZJ5" s="204"/>
      <c r="HZK5" s="204"/>
      <c r="HZL5" s="204"/>
      <c r="HZM5" s="204"/>
      <c r="HZN5" s="204"/>
      <c r="HZO5" s="204"/>
      <c r="HZP5" s="204"/>
      <c r="HZQ5" s="204"/>
      <c r="HZR5" s="204"/>
      <c r="HZS5" s="204"/>
      <c r="HZT5" s="204"/>
      <c r="HZU5" s="204"/>
      <c r="HZV5" s="204"/>
      <c r="HZW5" s="204"/>
      <c r="HZX5" s="204"/>
      <c r="HZY5" s="204"/>
      <c r="HZZ5" s="204"/>
      <c r="IAA5" s="204"/>
      <c r="IAB5" s="204"/>
      <c r="IAC5" s="204"/>
      <c r="IAD5" s="204"/>
      <c r="IAE5" s="204"/>
      <c r="IAF5" s="204"/>
      <c r="IAG5" s="204"/>
      <c r="IAH5" s="204"/>
      <c r="IAI5" s="204"/>
      <c r="IAJ5" s="204"/>
      <c r="IAK5" s="204"/>
      <c r="IAL5" s="204"/>
      <c r="IAM5" s="204"/>
      <c r="IAN5" s="204"/>
      <c r="IAO5" s="204"/>
      <c r="IAP5" s="204"/>
      <c r="IAQ5" s="204"/>
      <c r="IAR5" s="204"/>
      <c r="IAS5" s="204"/>
      <c r="IAT5" s="204"/>
      <c r="IAU5" s="204"/>
      <c r="IAV5" s="204"/>
      <c r="IAW5" s="204"/>
      <c r="IAX5" s="204"/>
      <c r="IAY5" s="204"/>
      <c r="IAZ5" s="204"/>
      <c r="IBA5" s="204"/>
      <c r="IBB5" s="204"/>
      <c r="IBC5" s="204"/>
      <c r="IBD5" s="204"/>
      <c r="IBE5" s="204"/>
      <c r="IBF5" s="204"/>
      <c r="IBG5" s="204"/>
      <c r="IBH5" s="204"/>
      <c r="IBI5" s="204"/>
      <c r="IBJ5" s="204"/>
      <c r="IBK5" s="204"/>
      <c r="IBL5" s="204"/>
      <c r="IBM5" s="204"/>
      <c r="IBN5" s="204"/>
      <c r="IBO5" s="204"/>
      <c r="IBP5" s="204"/>
      <c r="IBQ5" s="204"/>
      <c r="IBR5" s="204"/>
      <c r="IBS5" s="204"/>
      <c r="IBT5" s="204"/>
      <c r="IBU5" s="204"/>
      <c r="IBV5" s="204"/>
      <c r="IBW5" s="204"/>
      <c r="IBX5" s="204"/>
      <c r="IBY5" s="204"/>
      <c r="IBZ5" s="204"/>
      <c r="ICA5" s="204"/>
      <c r="ICB5" s="204"/>
      <c r="ICC5" s="204"/>
      <c r="ICD5" s="204"/>
      <c r="ICE5" s="204"/>
      <c r="ICF5" s="204"/>
      <c r="ICG5" s="204"/>
      <c r="ICH5" s="204"/>
      <c r="ICI5" s="204"/>
      <c r="ICJ5" s="204"/>
      <c r="ICK5" s="204"/>
      <c r="ICL5" s="204"/>
      <c r="ICM5" s="204"/>
      <c r="ICN5" s="204"/>
      <c r="ICO5" s="204"/>
      <c r="ICP5" s="204"/>
      <c r="ICQ5" s="204"/>
      <c r="ICR5" s="204"/>
      <c r="ICS5" s="204"/>
      <c r="ICT5" s="204"/>
      <c r="ICU5" s="204"/>
      <c r="ICV5" s="204"/>
      <c r="ICW5" s="204"/>
      <c r="ICX5" s="204"/>
      <c r="ICY5" s="204"/>
      <c r="ICZ5" s="204"/>
      <c r="IDA5" s="204"/>
      <c r="IDB5" s="204"/>
      <c r="IDC5" s="204"/>
      <c r="IDD5" s="204"/>
      <c r="IDE5" s="204"/>
      <c r="IDF5" s="204"/>
      <c r="IDG5" s="204"/>
      <c r="IDH5" s="204"/>
      <c r="IDI5" s="204"/>
      <c r="IDJ5" s="204"/>
      <c r="IDK5" s="204"/>
      <c r="IDL5" s="204"/>
      <c r="IDM5" s="204"/>
      <c r="IDN5" s="204"/>
      <c r="IDO5" s="204"/>
      <c r="IDP5" s="204"/>
      <c r="IDQ5" s="204"/>
      <c r="IDR5" s="204"/>
      <c r="IDS5" s="204"/>
      <c r="IDT5" s="204"/>
      <c r="IDU5" s="204"/>
      <c r="IDV5" s="204"/>
      <c r="IDW5" s="204"/>
      <c r="IDX5" s="204"/>
      <c r="IDY5" s="204"/>
      <c r="IDZ5" s="204"/>
      <c r="IEA5" s="204"/>
      <c r="IEB5" s="204"/>
      <c r="IEC5" s="204"/>
      <c r="IED5" s="204"/>
      <c r="IEE5" s="204"/>
      <c r="IEF5" s="204"/>
      <c r="IEG5" s="204"/>
      <c r="IEH5" s="204"/>
      <c r="IEI5" s="204"/>
      <c r="IEJ5" s="204"/>
      <c r="IEK5" s="204"/>
      <c r="IEL5" s="204"/>
      <c r="IEM5" s="204"/>
      <c r="IEN5" s="204"/>
      <c r="IEO5" s="204"/>
      <c r="IEP5" s="204"/>
      <c r="IEQ5" s="204"/>
      <c r="IER5" s="204"/>
      <c r="IES5" s="204"/>
      <c r="IET5" s="204"/>
      <c r="IEU5" s="204"/>
      <c r="IEV5" s="204"/>
      <c r="IEW5" s="204"/>
      <c r="IEX5" s="204"/>
      <c r="IEY5" s="204"/>
      <c r="IEZ5" s="204"/>
      <c r="IFA5" s="204"/>
      <c r="IFB5" s="204"/>
      <c r="IFC5" s="204"/>
      <c r="IFD5" s="204"/>
      <c r="IFE5" s="204"/>
      <c r="IFF5" s="204"/>
      <c r="IFG5" s="204"/>
      <c r="IFH5" s="204"/>
      <c r="IFI5" s="204"/>
      <c r="IFJ5" s="204"/>
      <c r="IFK5" s="204"/>
      <c r="IFL5" s="204"/>
      <c r="IFM5" s="204"/>
      <c r="IFN5" s="204"/>
      <c r="IFO5" s="204"/>
      <c r="IFP5" s="204"/>
      <c r="IFQ5" s="204"/>
      <c r="IFR5" s="204"/>
      <c r="IFS5" s="204"/>
      <c r="IFT5" s="204"/>
      <c r="IFU5" s="204"/>
      <c r="IFV5" s="204"/>
      <c r="IFW5" s="204"/>
      <c r="IFX5" s="204"/>
      <c r="IFY5" s="204"/>
      <c r="IFZ5" s="204"/>
      <c r="IGA5" s="204"/>
      <c r="IGB5" s="204"/>
      <c r="IGC5" s="204"/>
      <c r="IGD5" s="204"/>
      <c r="IGE5" s="204"/>
      <c r="IGF5" s="204"/>
      <c r="IGG5" s="204"/>
      <c r="IGH5" s="204"/>
      <c r="IGI5" s="204"/>
      <c r="IGJ5" s="204"/>
      <c r="IGK5" s="204"/>
      <c r="IGL5" s="204"/>
      <c r="IGM5" s="204"/>
      <c r="IGN5" s="204"/>
      <c r="IGO5" s="204"/>
      <c r="IGP5" s="204"/>
      <c r="IGQ5" s="204"/>
      <c r="IGR5" s="204"/>
      <c r="IGS5" s="204"/>
      <c r="IGT5" s="204"/>
      <c r="IGU5" s="204"/>
      <c r="IGV5" s="204"/>
      <c r="IGW5" s="204"/>
      <c r="IGX5" s="204"/>
      <c r="IGY5" s="204"/>
      <c r="IGZ5" s="204"/>
      <c r="IHA5" s="204"/>
      <c r="IHB5" s="204"/>
      <c r="IHC5" s="204"/>
      <c r="IHD5" s="204"/>
      <c r="IHE5" s="204"/>
      <c r="IHF5" s="204"/>
      <c r="IHG5" s="204"/>
      <c r="IHH5" s="204"/>
      <c r="IHI5" s="204"/>
      <c r="IHJ5" s="204"/>
      <c r="IHK5" s="204"/>
      <c r="IHL5" s="204"/>
      <c r="IHM5" s="204"/>
      <c r="IHN5" s="204"/>
      <c r="IHO5" s="204"/>
      <c r="IHP5" s="204"/>
      <c r="IHQ5" s="204"/>
      <c r="IHR5" s="204"/>
      <c r="IHS5" s="204"/>
      <c r="IHT5" s="204"/>
      <c r="IHU5" s="204"/>
      <c r="IHV5" s="204"/>
      <c r="IHW5" s="204"/>
      <c r="IHX5" s="204"/>
      <c r="IHY5" s="204"/>
      <c r="IHZ5" s="204"/>
      <c r="IIA5" s="204"/>
      <c r="IIB5" s="204"/>
      <c r="IIC5" s="204"/>
      <c r="IID5" s="204"/>
      <c r="IIE5" s="204"/>
      <c r="IIF5" s="204"/>
      <c r="IIG5" s="204"/>
      <c r="IIH5" s="204"/>
      <c r="III5" s="204"/>
      <c r="IIJ5" s="204"/>
      <c r="IIK5" s="204"/>
      <c r="IIL5" s="204"/>
      <c r="IIM5" s="204"/>
      <c r="IIN5" s="204"/>
      <c r="IIO5" s="204"/>
      <c r="IIP5" s="204"/>
      <c r="IIQ5" s="204"/>
      <c r="IIR5" s="204"/>
      <c r="IIS5" s="204"/>
      <c r="IIT5" s="204"/>
      <c r="IIU5" s="204"/>
      <c r="IIV5" s="204"/>
      <c r="IIW5" s="204"/>
      <c r="IIX5" s="204"/>
      <c r="IIY5" s="204"/>
      <c r="IIZ5" s="204"/>
      <c r="IJA5" s="204"/>
      <c r="IJB5" s="204"/>
      <c r="IJC5" s="204"/>
      <c r="IJD5" s="204"/>
      <c r="IJE5" s="204"/>
      <c r="IJF5" s="204"/>
      <c r="IJG5" s="204"/>
      <c r="IJH5" s="204"/>
      <c r="IJI5" s="204"/>
      <c r="IJJ5" s="204"/>
      <c r="IJK5" s="204"/>
      <c r="IJL5" s="204"/>
      <c r="IJM5" s="204"/>
      <c r="IJN5" s="204"/>
      <c r="IJO5" s="204"/>
      <c r="IJP5" s="204"/>
      <c r="IJQ5" s="204"/>
      <c r="IJR5" s="204"/>
      <c r="IJS5" s="204"/>
      <c r="IJT5" s="204"/>
      <c r="IJU5" s="204"/>
      <c r="IJV5" s="204"/>
      <c r="IJW5" s="204"/>
      <c r="IJX5" s="204"/>
      <c r="IJY5" s="204"/>
      <c r="IJZ5" s="204"/>
      <c r="IKA5" s="204"/>
      <c r="IKB5" s="204"/>
      <c r="IKC5" s="204"/>
      <c r="IKD5" s="204"/>
      <c r="IKE5" s="204"/>
      <c r="IKF5" s="204"/>
      <c r="IKG5" s="204"/>
      <c r="IKH5" s="204"/>
      <c r="IKI5" s="204"/>
      <c r="IKJ5" s="204"/>
      <c r="IKK5" s="204"/>
      <c r="IKL5" s="204"/>
      <c r="IKM5" s="204"/>
      <c r="IKN5" s="204"/>
      <c r="IKO5" s="204"/>
      <c r="IKP5" s="204"/>
      <c r="IKQ5" s="204"/>
      <c r="IKR5" s="204"/>
      <c r="IKS5" s="204"/>
      <c r="IKT5" s="204"/>
      <c r="IKU5" s="204"/>
      <c r="IKV5" s="204"/>
      <c r="IKW5" s="204"/>
      <c r="IKX5" s="204"/>
      <c r="IKY5" s="204"/>
      <c r="IKZ5" s="204"/>
      <c r="ILA5" s="204"/>
      <c r="ILB5" s="204"/>
      <c r="ILC5" s="204"/>
      <c r="ILD5" s="204"/>
      <c r="ILE5" s="204"/>
      <c r="ILF5" s="204"/>
      <c r="ILG5" s="204"/>
      <c r="ILH5" s="204"/>
      <c r="ILI5" s="204"/>
      <c r="ILJ5" s="204"/>
      <c r="ILK5" s="204"/>
      <c r="ILL5" s="204"/>
      <c r="ILM5" s="204"/>
      <c r="ILN5" s="204"/>
      <c r="ILO5" s="204"/>
      <c r="ILP5" s="204"/>
      <c r="ILQ5" s="204"/>
      <c r="ILR5" s="204"/>
      <c r="ILS5" s="204"/>
      <c r="ILT5" s="204"/>
      <c r="ILU5" s="204"/>
      <c r="ILV5" s="204"/>
      <c r="ILW5" s="204"/>
      <c r="ILX5" s="204"/>
      <c r="ILY5" s="204"/>
      <c r="ILZ5" s="204"/>
      <c r="IMA5" s="204"/>
      <c r="IMB5" s="204"/>
      <c r="IMC5" s="204"/>
      <c r="IMD5" s="204"/>
      <c r="IME5" s="204"/>
      <c r="IMF5" s="204"/>
      <c r="IMG5" s="204"/>
      <c r="IMH5" s="204"/>
      <c r="IMI5" s="204"/>
      <c r="IMJ5" s="204"/>
      <c r="IMK5" s="204"/>
      <c r="IML5" s="204"/>
      <c r="IMM5" s="204"/>
      <c r="IMN5" s="204"/>
      <c r="IMO5" s="204"/>
      <c r="IMP5" s="204"/>
      <c r="IMQ5" s="204"/>
      <c r="IMR5" s="204"/>
      <c r="IMS5" s="204"/>
      <c r="IMT5" s="204"/>
      <c r="IMU5" s="204"/>
      <c r="IMV5" s="204"/>
      <c r="IMW5" s="204"/>
      <c r="IMX5" s="204"/>
      <c r="IMY5" s="204"/>
      <c r="IMZ5" s="204"/>
      <c r="INA5" s="204"/>
      <c r="INB5" s="204"/>
      <c r="INC5" s="204"/>
      <c r="IND5" s="204"/>
      <c r="INE5" s="204"/>
      <c r="INF5" s="204"/>
      <c r="ING5" s="204"/>
      <c r="INH5" s="204"/>
      <c r="INI5" s="204"/>
      <c r="INJ5" s="204"/>
      <c r="INK5" s="204"/>
      <c r="INL5" s="204"/>
      <c r="INM5" s="204"/>
      <c r="INN5" s="204"/>
      <c r="INO5" s="204"/>
      <c r="INP5" s="204"/>
      <c r="INQ5" s="204"/>
      <c r="INR5" s="204"/>
      <c r="INS5" s="204"/>
      <c r="INT5" s="204"/>
      <c r="INU5" s="204"/>
      <c r="INV5" s="204"/>
      <c r="INW5" s="204"/>
      <c r="INX5" s="204"/>
      <c r="INY5" s="204"/>
      <c r="INZ5" s="204"/>
      <c r="IOA5" s="204"/>
      <c r="IOB5" s="204"/>
      <c r="IOC5" s="204"/>
      <c r="IOD5" s="204"/>
      <c r="IOE5" s="204"/>
      <c r="IOF5" s="204"/>
      <c r="IOG5" s="204"/>
      <c r="IOH5" s="204"/>
      <c r="IOI5" s="204"/>
      <c r="IOJ5" s="204"/>
      <c r="IOK5" s="204"/>
      <c r="IOL5" s="204"/>
      <c r="IOM5" s="204"/>
      <c r="ION5" s="204"/>
      <c r="IOO5" s="204"/>
      <c r="IOP5" s="204"/>
      <c r="IOQ5" s="204"/>
      <c r="IOR5" s="204"/>
      <c r="IOS5" s="204"/>
      <c r="IOT5" s="204"/>
      <c r="IOU5" s="204"/>
      <c r="IOV5" s="204"/>
      <c r="IOW5" s="204"/>
      <c r="IOX5" s="204"/>
      <c r="IOY5" s="204"/>
      <c r="IOZ5" s="204"/>
      <c r="IPA5" s="204"/>
      <c r="IPB5" s="204"/>
      <c r="IPC5" s="204"/>
      <c r="IPD5" s="204"/>
      <c r="IPE5" s="204"/>
      <c r="IPF5" s="204"/>
      <c r="IPG5" s="204"/>
      <c r="IPH5" s="204"/>
      <c r="IPI5" s="204"/>
      <c r="IPJ5" s="204"/>
      <c r="IPK5" s="204"/>
      <c r="IPL5" s="204"/>
      <c r="IPM5" s="204"/>
      <c r="IPN5" s="204"/>
      <c r="IPO5" s="204"/>
      <c r="IPP5" s="204"/>
      <c r="IPQ5" s="204"/>
      <c r="IPR5" s="204"/>
      <c r="IPS5" s="204"/>
      <c r="IPT5" s="204"/>
      <c r="IPU5" s="204"/>
      <c r="IPV5" s="204"/>
      <c r="IPW5" s="204"/>
      <c r="IPX5" s="204"/>
      <c r="IPY5" s="204"/>
      <c r="IPZ5" s="204"/>
      <c r="IQA5" s="204"/>
      <c r="IQB5" s="204"/>
      <c r="IQC5" s="204"/>
      <c r="IQD5" s="204"/>
      <c r="IQE5" s="204"/>
      <c r="IQF5" s="204"/>
      <c r="IQG5" s="204"/>
      <c r="IQH5" s="204"/>
      <c r="IQI5" s="204"/>
      <c r="IQJ5" s="204"/>
      <c r="IQK5" s="204"/>
      <c r="IQL5" s="204"/>
      <c r="IQM5" s="204"/>
      <c r="IQN5" s="204"/>
      <c r="IQO5" s="204"/>
      <c r="IQP5" s="204"/>
      <c r="IQQ5" s="204"/>
      <c r="IQR5" s="204"/>
      <c r="IQS5" s="204"/>
      <c r="IQT5" s="204"/>
      <c r="IQU5" s="204"/>
      <c r="IQV5" s="204"/>
      <c r="IQW5" s="204"/>
      <c r="IQX5" s="204"/>
      <c r="IQY5" s="204"/>
      <c r="IQZ5" s="204"/>
      <c r="IRA5" s="204"/>
      <c r="IRB5" s="204"/>
      <c r="IRC5" s="204"/>
      <c r="IRD5" s="204"/>
      <c r="IRE5" s="204"/>
      <c r="IRF5" s="204"/>
      <c r="IRG5" s="204"/>
      <c r="IRH5" s="204"/>
      <c r="IRI5" s="204"/>
      <c r="IRJ5" s="204"/>
      <c r="IRK5" s="204"/>
      <c r="IRL5" s="204"/>
      <c r="IRM5" s="204"/>
      <c r="IRN5" s="204"/>
      <c r="IRO5" s="204"/>
      <c r="IRP5" s="204"/>
      <c r="IRQ5" s="204"/>
      <c r="IRR5" s="204"/>
      <c r="IRS5" s="204"/>
      <c r="IRT5" s="204"/>
      <c r="IRU5" s="204"/>
      <c r="IRV5" s="204"/>
      <c r="IRW5" s="204"/>
      <c r="IRX5" s="204"/>
      <c r="IRY5" s="204"/>
      <c r="IRZ5" s="204"/>
      <c r="ISA5" s="204"/>
      <c r="ISB5" s="204"/>
      <c r="ISC5" s="204"/>
      <c r="ISD5" s="204"/>
      <c r="ISE5" s="204"/>
      <c r="ISF5" s="204"/>
      <c r="ISG5" s="204"/>
      <c r="ISH5" s="204"/>
      <c r="ISI5" s="204"/>
      <c r="ISJ5" s="204"/>
      <c r="ISK5" s="204"/>
      <c r="ISL5" s="204"/>
      <c r="ISM5" s="204"/>
      <c r="ISN5" s="204"/>
      <c r="ISO5" s="204"/>
      <c r="ISP5" s="204"/>
      <c r="ISQ5" s="204"/>
      <c r="ISR5" s="204"/>
      <c r="ISS5" s="204"/>
      <c r="IST5" s="204"/>
      <c r="ISU5" s="204"/>
      <c r="ISV5" s="204"/>
      <c r="ISW5" s="204"/>
      <c r="ISX5" s="204"/>
      <c r="ISY5" s="204"/>
      <c r="ISZ5" s="204"/>
      <c r="ITA5" s="204"/>
      <c r="ITB5" s="204"/>
      <c r="ITC5" s="204"/>
      <c r="ITD5" s="204"/>
      <c r="ITE5" s="204"/>
      <c r="ITF5" s="204"/>
      <c r="ITG5" s="204"/>
      <c r="ITH5" s="204"/>
      <c r="ITI5" s="204"/>
      <c r="ITJ5" s="204"/>
      <c r="ITK5" s="204"/>
      <c r="ITL5" s="204"/>
      <c r="ITM5" s="204"/>
      <c r="ITN5" s="204"/>
      <c r="ITO5" s="204"/>
      <c r="ITP5" s="204"/>
      <c r="ITQ5" s="204"/>
      <c r="ITR5" s="204"/>
      <c r="ITS5" s="204"/>
      <c r="ITT5" s="204"/>
      <c r="ITU5" s="204"/>
      <c r="ITV5" s="204"/>
      <c r="ITW5" s="204"/>
      <c r="ITX5" s="204"/>
      <c r="ITY5" s="204"/>
      <c r="ITZ5" s="204"/>
      <c r="IUA5" s="204"/>
      <c r="IUB5" s="204"/>
      <c r="IUC5" s="204"/>
      <c r="IUD5" s="204"/>
      <c r="IUE5" s="204"/>
      <c r="IUF5" s="204"/>
      <c r="IUG5" s="204"/>
      <c r="IUH5" s="204"/>
      <c r="IUI5" s="204"/>
      <c r="IUJ5" s="204"/>
      <c r="IUK5" s="204"/>
      <c r="IUL5" s="204"/>
      <c r="IUM5" s="204"/>
      <c r="IUN5" s="204"/>
      <c r="IUO5" s="204"/>
      <c r="IUP5" s="204"/>
      <c r="IUQ5" s="204"/>
      <c r="IUR5" s="204"/>
      <c r="IUS5" s="204"/>
      <c r="IUT5" s="204"/>
      <c r="IUU5" s="204"/>
      <c r="IUV5" s="204"/>
      <c r="IUW5" s="204"/>
      <c r="IUX5" s="204"/>
      <c r="IUY5" s="204"/>
      <c r="IUZ5" s="204"/>
      <c r="IVA5" s="204"/>
      <c r="IVB5" s="204"/>
      <c r="IVC5" s="204"/>
      <c r="IVD5" s="204"/>
      <c r="IVE5" s="204"/>
      <c r="IVF5" s="204"/>
      <c r="IVG5" s="204"/>
      <c r="IVH5" s="204"/>
      <c r="IVI5" s="204"/>
      <c r="IVJ5" s="204"/>
      <c r="IVK5" s="204"/>
      <c r="IVL5" s="204"/>
      <c r="IVM5" s="204"/>
      <c r="IVN5" s="204"/>
      <c r="IVO5" s="204"/>
      <c r="IVP5" s="204"/>
      <c r="IVQ5" s="204"/>
      <c r="IVR5" s="204"/>
      <c r="IVS5" s="204"/>
      <c r="IVT5" s="204"/>
      <c r="IVU5" s="204"/>
      <c r="IVV5" s="204"/>
      <c r="IVW5" s="204"/>
      <c r="IVX5" s="204"/>
      <c r="IVY5" s="204"/>
      <c r="IVZ5" s="204"/>
      <c r="IWA5" s="204"/>
      <c r="IWB5" s="204"/>
      <c r="IWC5" s="204"/>
      <c r="IWD5" s="204"/>
      <c r="IWE5" s="204"/>
      <c r="IWF5" s="204"/>
      <c r="IWG5" s="204"/>
      <c r="IWH5" s="204"/>
      <c r="IWI5" s="204"/>
      <c r="IWJ5" s="204"/>
      <c r="IWK5" s="204"/>
      <c r="IWL5" s="204"/>
      <c r="IWM5" s="204"/>
      <c r="IWN5" s="204"/>
      <c r="IWO5" s="204"/>
      <c r="IWP5" s="204"/>
      <c r="IWQ5" s="204"/>
      <c r="IWR5" s="204"/>
      <c r="IWS5" s="204"/>
      <c r="IWT5" s="204"/>
      <c r="IWU5" s="204"/>
      <c r="IWV5" s="204"/>
      <c r="IWW5" s="204"/>
      <c r="IWX5" s="204"/>
      <c r="IWY5" s="204"/>
      <c r="IWZ5" s="204"/>
      <c r="IXA5" s="204"/>
      <c r="IXB5" s="204"/>
      <c r="IXC5" s="204"/>
      <c r="IXD5" s="204"/>
      <c r="IXE5" s="204"/>
      <c r="IXF5" s="204"/>
      <c r="IXG5" s="204"/>
      <c r="IXH5" s="204"/>
      <c r="IXI5" s="204"/>
      <c r="IXJ5" s="204"/>
      <c r="IXK5" s="204"/>
      <c r="IXL5" s="204"/>
      <c r="IXM5" s="204"/>
      <c r="IXN5" s="204"/>
      <c r="IXO5" s="204"/>
      <c r="IXP5" s="204"/>
      <c r="IXQ5" s="204"/>
      <c r="IXR5" s="204"/>
      <c r="IXS5" s="204"/>
      <c r="IXT5" s="204"/>
      <c r="IXU5" s="204"/>
      <c r="IXV5" s="204"/>
      <c r="IXW5" s="204"/>
      <c r="IXX5" s="204"/>
      <c r="IXY5" s="204"/>
      <c r="IXZ5" s="204"/>
      <c r="IYA5" s="204"/>
      <c r="IYB5" s="204"/>
      <c r="IYC5" s="204"/>
      <c r="IYD5" s="204"/>
      <c r="IYE5" s="204"/>
      <c r="IYF5" s="204"/>
      <c r="IYG5" s="204"/>
      <c r="IYH5" s="204"/>
      <c r="IYI5" s="204"/>
      <c r="IYJ5" s="204"/>
      <c r="IYK5" s="204"/>
      <c r="IYL5" s="204"/>
      <c r="IYM5" s="204"/>
      <c r="IYN5" s="204"/>
      <c r="IYO5" s="204"/>
      <c r="IYP5" s="204"/>
      <c r="IYQ5" s="204"/>
      <c r="IYR5" s="204"/>
      <c r="IYS5" s="204"/>
      <c r="IYT5" s="204"/>
      <c r="IYU5" s="204"/>
      <c r="IYV5" s="204"/>
      <c r="IYW5" s="204"/>
      <c r="IYX5" s="204"/>
      <c r="IYY5" s="204"/>
      <c r="IYZ5" s="204"/>
      <c r="IZA5" s="204"/>
      <c r="IZB5" s="204"/>
      <c r="IZC5" s="204"/>
      <c r="IZD5" s="204"/>
      <c r="IZE5" s="204"/>
      <c r="IZF5" s="204"/>
      <c r="IZG5" s="204"/>
      <c r="IZH5" s="204"/>
      <c r="IZI5" s="204"/>
      <c r="IZJ5" s="204"/>
      <c r="IZK5" s="204"/>
      <c r="IZL5" s="204"/>
      <c r="IZM5" s="204"/>
      <c r="IZN5" s="204"/>
      <c r="IZO5" s="204"/>
      <c r="IZP5" s="204"/>
      <c r="IZQ5" s="204"/>
      <c r="IZR5" s="204"/>
      <c r="IZS5" s="204"/>
      <c r="IZT5" s="204"/>
      <c r="IZU5" s="204"/>
      <c r="IZV5" s="204"/>
      <c r="IZW5" s="204"/>
      <c r="IZX5" s="204"/>
      <c r="IZY5" s="204"/>
      <c r="IZZ5" s="204"/>
      <c r="JAA5" s="204"/>
      <c r="JAB5" s="204"/>
      <c r="JAC5" s="204"/>
      <c r="JAD5" s="204"/>
      <c r="JAE5" s="204"/>
      <c r="JAF5" s="204"/>
      <c r="JAG5" s="204"/>
      <c r="JAH5" s="204"/>
      <c r="JAI5" s="204"/>
      <c r="JAJ5" s="204"/>
      <c r="JAK5" s="204"/>
      <c r="JAL5" s="204"/>
      <c r="JAM5" s="204"/>
      <c r="JAN5" s="204"/>
      <c r="JAO5" s="204"/>
      <c r="JAP5" s="204"/>
      <c r="JAQ5" s="204"/>
      <c r="JAR5" s="204"/>
      <c r="JAS5" s="204"/>
      <c r="JAT5" s="204"/>
      <c r="JAU5" s="204"/>
      <c r="JAV5" s="204"/>
      <c r="JAW5" s="204"/>
      <c r="JAX5" s="204"/>
      <c r="JAY5" s="204"/>
      <c r="JAZ5" s="204"/>
      <c r="JBA5" s="204"/>
      <c r="JBB5" s="204"/>
      <c r="JBC5" s="204"/>
      <c r="JBD5" s="204"/>
      <c r="JBE5" s="204"/>
      <c r="JBF5" s="204"/>
      <c r="JBG5" s="204"/>
      <c r="JBH5" s="204"/>
      <c r="JBI5" s="204"/>
      <c r="JBJ5" s="204"/>
      <c r="JBK5" s="204"/>
      <c r="JBL5" s="204"/>
      <c r="JBM5" s="204"/>
      <c r="JBN5" s="204"/>
      <c r="JBO5" s="204"/>
      <c r="JBP5" s="204"/>
      <c r="JBQ5" s="204"/>
      <c r="JBR5" s="204"/>
      <c r="JBS5" s="204"/>
      <c r="JBT5" s="204"/>
      <c r="JBU5" s="204"/>
      <c r="JBV5" s="204"/>
      <c r="JBW5" s="204"/>
      <c r="JBX5" s="204"/>
      <c r="JBY5" s="204"/>
      <c r="JBZ5" s="204"/>
      <c r="JCA5" s="204"/>
      <c r="JCB5" s="204"/>
      <c r="JCC5" s="204"/>
      <c r="JCD5" s="204"/>
      <c r="JCE5" s="204"/>
      <c r="JCF5" s="204"/>
      <c r="JCG5" s="204"/>
      <c r="JCH5" s="204"/>
      <c r="JCI5" s="204"/>
      <c r="JCJ5" s="204"/>
      <c r="JCK5" s="204"/>
      <c r="JCL5" s="204"/>
      <c r="JCM5" s="204"/>
      <c r="JCN5" s="204"/>
      <c r="JCO5" s="204"/>
      <c r="JCP5" s="204"/>
      <c r="JCQ5" s="204"/>
      <c r="JCR5" s="204"/>
      <c r="JCS5" s="204"/>
      <c r="JCT5" s="204"/>
      <c r="JCU5" s="204"/>
      <c r="JCV5" s="204"/>
      <c r="JCW5" s="204"/>
      <c r="JCX5" s="204"/>
      <c r="JCY5" s="204"/>
      <c r="JCZ5" s="204"/>
      <c r="JDA5" s="204"/>
      <c r="JDB5" s="204"/>
      <c r="JDC5" s="204"/>
      <c r="JDD5" s="204"/>
      <c r="JDE5" s="204"/>
      <c r="JDF5" s="204"/>
      <c r="JDG5" s="204"/>
      <c r="JDH5" s="204"/>
      <c r="JDI5" s="204"/>
      <c r="JDJ5" s="204"/>
      <c r="JDK5" s="204"/>
      <c r="JDL5" s="204"/>
      <c r="JDM5" s="204"/>
      <c r="JDN5" s="204"/>
      <c r="JDO5" s="204"/>
      <c r="JDP5" s="204"/>
      <c r="JDQ5" s="204"/>
      <c r="JDR5" s="204"/>
      <c r="JDS5" s="204"/>
      <c r="JDT5" s="204"/>
      <c r="JDU5" s="204"/>
      <c r="JDV5" s="204"/>
      <c r="JDW5" s="204"/>
      <c r="JDX5" s="204"/>
      <c r="JDY5" s="204"/>
      <c r="JDZ5" s="204"/>
      <c r="JEA5" s="204"/>
      <c r="JEB5" s="204"/>
      <c r="JEC5" s="204"/>
      <c r="JED5" s="204"/>
      <c r="JEE5" s="204"/>
      <c r="JEF5" s="204"/>
      <c r="JEG5" s="204"/>
      <c r="JEH5" s="204"/>
      <c r="JEI5" s="204"/>
      <c r="JEJ5" s="204"/>
      <c r="JEK5" s="204"/>
      <c r="JEL5" s="204"/>
      <c r="JEM5" s="204"/>
      <c r="JEN5" s="204"/>
      <c r="JEO5" s="204"/>
      <c r="JEP5" s="204"/>
      <c r="JEQ5" s="204"/>
      <c r="JER5" s="204"/>
      <c r="JES5" s="204"/>
      <c r="JET5" s="204"/>
      <c r="JEU5" s="204"/>
      <c r="JEV5" s="204"/>
      <c r="JEW5" s="204"/>
      <c r="JEX5" s="204"/>
      <c r="JEY5" s="204"/>
      <c r="JEZ5" s="204"/>
      <c r="JFA5" s="204"/>
      <c r="JFB5" s="204"/>
      <c r="JFC5" s="204"/>
      <c r="JFD5" s="204"/>
      <c r="JFE5" s="204"/>
      <c r="JFF5" s="204"/>
      <c r="JFG5" s="204"/>
      <c r="JFH5" s="204"/>
      <c r="JFI5" s="204"/>
      <c r="JFJ5" s="204"/>
      <c r="JFK5" s="204"/>
      <c r="JFL5" s="204"/>
      <c r="JFM5" s="204"/>
      <c r="JFN5" s="204"/>
      <c r="JFO5" s="204"/>
      <c r="JFP5" s="204"/>
      <c r="JFQ5" s="204"/>
      <c r="JFR5" s="204"/>
      <c r="JFS5" s="204"/>
      <c r="JFT5" s="204"/>
      <c r="JFU5" s="204"/>
      <c r="JFV5" s="204"/>
      <c r="JFW5" s="204"/>
      <c r="JFX5" s="204"/>
      <c r="JFY5" s="204"/>
      <c r="JFZ5" s="204"/>
      <c r="JGA5" s="204"/>
      <c r="JGB5" s="204"/>
      <c r="JGC5" s="204"/>
      <c r="JGD5" s="204"/>
      <c r="JGE5" s="204"/>
      <c r="JGF5" s="204"/>
      <c r="JGG5" s="204"/>
      <c r="JGH5" s="204"/>
      <c r="JGI5" s="204"/>
      <c r="JGJ5" s="204"/>
      <c r="JGK5" s="204"/>
      <c r="JGL5" s="204"/>
      <c r="JGM5" s="204"/>
      <c r="JGN5" s="204"/>
      <c r="JGO5" s="204"/>
      <c r="JGP5" s="204"/>
      <c r="JGQ5" s="204"/>
      <c r="JGR5" s="204"/>
      <c r="JGS5" s="204"/>
      <c r="JGT5" s="204"/>
      <c r="JGU5" s="204"/>
      <c r="JGV5" s="204"/>
      <c r="JGW5" s="204"/>
      <c r="JGX5" s="204"/>
      <c r="JGY5" s="204"/>
      <c r="JGZ5" s="204"/>
      <c r="JHA5" s="204"/>
      <c r="JHB5" s="204"/>
      <c r="JHC5" s="204"/>
      <c r="JHD5" s="204"/>
      <c r="JHE5" s="204"/>
      <c r="JHF5" s="204"/>
      <c r="JHG5" s="204"/>
      <c r="JHH5" s="204"/>
      <c r="JHI5" s="204"/>
      <c r="JHJ5" s="204"/>
      <c r="JHK5" s="204"/>
      <c r="JHL5" s="204"/>
      <c r="JHM5" s="204"/>
      <c r="JHN5" s="204"/>
      <c r="JHO5" s="204"/>
      <c r="JHP5" s="204"/>
      <c r="JHQ5" s="204"/>
      <c r="JHR5" s="204"/>
      <c r="JHS5" s="204"/>
      <c r="JHT5" s="204"/>
      <c r="JHU5" s="204"/>
      <c r="JHV5" s="204"/>
      <c r="JHW5" s="204"/>
      <c r="JHX5" s="204"/>
      <c r="JHY5" s="204"/>
      <c r="JHZ5" s="204"/>
      <c r="JIA5" s="204"/>
      <c r="JIB5" s="204"/>
      <c r="JIC5" s="204"/>
      <c r="JID5" s="204"/>
      <c r="JIE5" s="204"/>
      <c r="JIF5" s="204"/>
      <c r="JIG5" s="204"/>
      <c r="JIH5" s="204"/>
      <c r="JII5" s="204"/>
      <c r="JIJ5" s="204"/>
      <c r="JIK5" s="204"/>
      <c r="JIL5" s="204"/>
      <c r="JIM5" s="204"/>
      <c r="JIN5" s="204"/>
      <c r="JIO5" s="204"/>
      <c r="JIP5" s="204"/>
      <c r="JIQ5" s="204"/>
      <c r="JIR5" s="204"/>
      <c r="JIS5" s="204"/>
      <c r="JIT5" s="204"/>
      <c r="JIU5" s="204"/>
      <c r="JIV5" s="204"/>
      <c r="JIW5" s="204"/>
      <c r="JIX5" s="204"/>
      <c r="JIY5" s="204"/>
      <c r="JIZ5" s="204"/>
      <c r="JJA5" s="204"/>
      <c r="JJB5" s="204"/>
      <c r="JJC5" s="204"/>
      <c r="JJD5" s="204"/>
      <c r="JJE5" s="204"/>
      <c r="JJF5" s="204"/>
      <c r="JJG5" s="204"/>
      <c r="JJH5" s="204"/>
      <c r="JJI5" s="204"/>
      <c r="JJJ5" s="204"/>
      <c r="JJK5" s="204"/>
      <c r="JJL5" s="204"/>
      <c r="JJM5" s="204"/>
      <c r="JJN5" s="204"/>
      <c r="JJO5" s="204"/>
      <c r="JJP5" s="204"/>
      <c r="JJQ5" s="204"/>
      <c r="JJR5" s="204"/>
      <c r="JJS5" s="204"/>
      <c r="JJT5" s="204"/>
      <c r="JJU5" s="204"/>
      <c r="JJV5" s="204"/>
      <c r="JJW5" s="204"/>
      <c r="JJX5" s="204"/>
      <c r="JJY5" s="204"/>
      <c r="JJZ5" s="204"/>
      <c r="JKA5" s="204"/>
      <c r="JKB5" s="204"/>
      <c r="JKC5" s="204"/>
      <c r="JKD5" s="204"/>
      <c r="JKE5" s="204"/>
      <c r="JKF5" s="204"/>
      <c r="JKG5" s="204"/>
      <c r="JKH5" s="204"/>
      <c r="JKI5" s="204"/>
      <c r="JKJ5" s="204"/>
      <c r="JKK5" s="204"/>
      <c r="JKL5" s="204"/>
      <c r="JKM5" s="204"/>
      <c r="JKN5" s="204"/>
      <c r="JKO5" s="204"/>
      <c r="JKP5" s="204"/>
      <c r="JKQ5" s="204"/>
      <c r="JKR5" s="204"/>
      <c r="JKS5" s="204"/>
      <c r="JKT5" s="204"/>
      <c r="JKU5" s="204"/>
      <c r="JKV5" s="204"/>
      <c r="JKW5" s="204"/>
      <c r="JKX5" s="204"/>
      <c r="JKY5" s="204"/>
      <c r="JKZ5" s="204"/>
      <c r="JLA5" s="204"/>
      <c r="JLB5" s="204"/>
      <c r="JLC5" s="204"/>
      <c r="JLD5" s="204"/>
      <c r="JLE5" s="204"/>
      <c r="JLF5" s="204"/>
      <c r="JLG5" s="204"/>
      <c r="JLH5" s="204"/>
      <c r="JLI5" s="204"/>
      <c r="JLJ5" s="204"/>
      <c r="JLK5" s="204"/>
      <c r="JLL5" s="204"/>
      <c r="JLM5" s="204"/>
      <c r="JLN5" s="204"/>
      <c r="JLO5" s="204"/>
      <c r="JLP5" s="204"/>
      <c r="JLQ5" s="204"/>
      <c r="JLR5" s="204"/>
      <c r="JLS5" s="204"/>
      <c r="JLT5" s="204"/>
      <c r="JLU5" s="204"/>
      <c r="JLV5" s="204"/>
      <c r="JLW5" s="204"/>
      <c r="JLX5" s="204"/>
      <c r="JLY5" s="204"/>
      <c r="JLZ5" s="204"/>
      <c r="JMA5" s="204"/>
      <c r="JMB5" s="204"/>
      <c r="JMC5" s="204"/>
      <c r="JMD5" s="204"/>
      <c r="JME5" s="204"/>
      <c r="JMF5" s="204"/>
      <c r="JMG5" s="204"/>
      <c r="JMH5" s="204"/>
      <c r="JMI5" s="204"/>
      <c r="JMJ5" s="204"/>
      <c r="JMK5" s="204"/>
      <c r="JML5" s="204"/>
      <c r="JMM5" s="204"/>
      <c r="JMN5" s="204"/>
      <c r="JMO5" s="204"/>
      <c r="JMP5" s="204"/>
      <c r="JMQ5" s="204"/>
      <c r="JMR5" s="204"/>
      <c r="JMS5" s="204"/>
      <c r="JMT5" s="204"/>
      <c r="JMU5" s="204"/>
      <c r="JMV5" s="204"/>
      <c r="JMW5" s="204"/>
      <c r="JMX5" s="204"/>
      <c r="JMY5" s="204"/>
      <c r="JMZ5" s="204"/>
      <c r="JNA5" s="204"/>
      <c r="JNB5" s="204"/>
      <c r="JNC5" s="204"/>
      <c r="JND5" s="204"/>
      <c r="JNE5" s="204"/>
      <c r="JNF5" s="204"/>
      <c r="JNG5" s="204"/>
      <c r="JNH5" s="204"/>
      <c r="JNI5" s="204"/>
      <c r="JNJ5" s="204"/>
      <c r="JNK5" s="204"/>
      <c r="JNL5" s="204"/>
      <c r="JNM5" s="204"/>
      <c r="JNN5" s="204"/>
      <c r="JNO5" s="204"/>
      <c r="JNP5" s="204"/>
      <c r="JNQ5" s="204"/>
      <c r="JNR5" s="204"/>
      <c r="JNS5" s="204"/>
      <c r="JNT5" s="204"/>
      <c r="JNU5" s="204"/>
      <c r="JNV5" s="204"/>
      <c r="JNW5" s="204"/>
      <c r="JNX5" s="204"/>
      <c r="JNY5" s="204"/>
      <c r="JNZ5" s="204"/>
      <c r="JOA5" s="204"/>
      <c r="JOB5" s="204"/>
      <c r="JOC5" s="204"/>
      <c r="JOD5" s="204"/>
      <c r="JOE5" s="204"/>
      <c r="JOF5" s="204"/>
      <c r="JOG5" s="204"/>
      <c r="JOH5" s="204"/>
      <c r="JOI5" s="204"/>
      <c r="JOJ5" s="204"/>
      <c r="JOK5" s="204"/>
      <c r="JOL5" s="204"/>
      <c r="JOM5" s="204"/>
      <c r="JON5" s="204"/>
      <c r="JOO5" s="204"/>
      <c r="JOP5" s="204"/>
      <c r="JOQ5" s="204"/>
      <c r="JOR5" s="204"/>
      <c r="JOS5" s="204"/>
      <c r="JOT5" s="204"/>
      <c r="JOU5" s="204"/>
      <c r="JOV5" s="204"/>
      <c r="JOW5" s="204"/>
      <c r="JOX5" s="204"/>
      <c r="JOY5" s="204"/>
      <c r="JOZ5" s="204"/>
      <c r="JPA5" s="204"/>
      <c r="JPB5" s="204"/>
      <c r="JPC5" s="204"/>
      <c r="JPD5" s="204"/>
      <c r="JPE5" s="204"/>
      <c r="JPF5" s="204"/>
      <c r="JPG5" s="204"/>
      <c r="JPH5" s="204"/>
      <c r="JPI5" s="204"/>
      <c r="JPJ5" s="204"/>
      <c r="JPK5" s="204"/>
      <c r="JPL5" s="204"/>
      <c r="JPM5" s="204"/>
      <c r="JPN5" s="204"/>
      <c r="JPO5" s="204"/>
      <c r="JPP5" s="204"/>
      <c r="JPQ5" s="204"/>
      <c r="JPR5" s="204"/>
      <c r="JPS5" s="204"/>
      <c r="JPT5" s="204"/>
      <c r="JPU5" s="204"/>
      <c r="JPV5" s="204"/>
      <c r="JPW5" s="204"/>
      <c r="JPX5" s="204"/>
      <c r="JPY5" s="204"/>
      <c r="JPZ5" s="204"/>
      <c r="JQA5" s="204"/>
      <c r="JQB5" s="204"/>
      <c r="JQC5" s="204"/>
      <c r="JQD5" s="204"/>
      <c r="JQE5" s="204"/>
      <c r="JQF5" s="204"/>
      <c r="JQG5" s="204"/>
      <c r="JQH5" s="204"/>
      <c r="JQI5" s="204"/>
      <c r="JQJ5" s="204"/>
      <c r="JQK5" s="204"/>
      <c r="JQL5" s="204"/>
      <c r="JQM5" s="204"/>
      <c r="JQN5" s="204"/>
      <c r="JQO5" s="204"/>
      <c r="JQP5" s="204"/>
      <c r="JQQ5" s="204"/>
      <c r="JQR5" s="204"/>
      <c r="JQS5" s="204"/>
      <c r="JQT5" s="204"/>
      <c r="JQU5" s="204"/>
      <c r="JQV5" s="204"/>
      <c r="JQW5" s="204"/>
      <c r="JQX5" s="204"/>
      <c r="JQY5" s="204"/>
      <c r="JQZ5" s="204"/>
      <c r="JRA5" s="204"/>
      <c r="JRB5" s="204"/>
      <c r="JRC5" s="204"/>
      <c r="JRD5" s="204"/>
      <c r="JRE5" s="204"/>
      <c r="JRF5" s="204"/>
      <c r="JRG5" s="204"/>
      <c r="JRH5" s="204"/>
      <c r="JRI5" s="204"/>
      <c r="JRJ5" s="204"/>
      <c r="JRK5" s="204"/>
      <c r="JRL5" s="204"/>
      <c r="JRM5" s="204"/>
      <c r="JRN5" s="204"/>
      <c r="JRO5" s="204"/>
      <c r="JRP5" s="204"/>
      <c r="JRQ5" s="204"/>
      <c r="JRR5" s="204"/>
      <c r="JRS5" s="204"/>
      <c r="JRT5" s="204"/>
      <c r="JRU5" s="204"/>
      <c r="JRV5" s="204"/>
      <c r="JRW5" s="204"/>
      <c r="JRX5" s="204"/>
      <c r="JRY5" s="204"/>
      <c r="JRZ5" s="204"/>
      <c r="JSA5" s="204"/>
      <c r="JSB5" s="204"/>
      <c r="JSC5" s="204"/>
      <c r="JSD5" s="204"/>
      <c r="JSE5" s="204"/>
      <c r="JSF5" s="204"/>
      <c r="JSG5" s="204"/>
      <c r="JSH5" s="204"/>
      <c r="JSI5" s="204"/>
      <c r="JSJ5" s="204"/>
      <c r="JSK5" s="204"/>
      <c r="JSL5" s="204"/>
      <c r="JSM5" s="204"/>
      <c r="JSN5" s="204"/>
      <c r="JSO5" s="204"/>
      <c r="JSP5" s="204"/>
      <c r="JSQ5" s="204"/>
      <c r="JSR5" s="204"/>
      <c r="JSS5" s="204"/>
      <c r="JST5" s="204"/>
      <c r="JSU5" s="204"/>
      <c r="JSV5" s="204"/>
      <c r="JSW5" s="204"/>
      <c r="JSX5" s="204"/>
      <c r="JSY5" s="204"/>
      <c r="JSZ5" s="204"/>
      <c r="JTA5" s="204"/>
      <c r="JTB5" s="204"/>
      <c r="JTC5" s="204"/>
      <c r="JTD5" s="204"/>
      <c r="JTE5" s="204"/>
      <c r="JTF5" s="204"/>
      <c r="JTG5" s="204"/>
      <c r="JTH5" s="204"/>
      <c r="JTI5" s="204"/>
      <c r="JTJ5" s="204"/>
      <c r="JTK5" s="204"/>
      <c r="JTL5" s="204"/>
      <c r="JTM5" s="204"/>
      <c r="JTN5" s="204"/>
      <c r="JTO5" s="204"/>
      <c r="JTP5" s="204"/>
      <c r="JTQ5" s="204"/>
      <c r="JTR5" s="204"/>
      <c r="JTS5" s="204"/>
      <c r="JTT5" s="204"/>
      <c r="JTU5" s="204"/>
      <c r="JTV5" s="204"/>
      <c r="JTW5" s="204"/>
      <c r="JTX5" s="204"/>
      <c r="JTY5" s="204"/>
      <c r="JTZ5" s="204"/>
      <c r="JUA5" s="204"/>
      <c r="JUB5" s="204"/>
      <c r="JUC5" s="204"/>
      <c r="JUD5" s="204"/>
      <c r="JUE5" s="204"/>
      <c r="JUF5" s="204"/>
      <c r="JUG5" s="204"/>
      <c r="JUH5" s="204"/>
      <c r="JUI5" s="204"/>
      <c r="JUJ5" s="204"/>
      <c r="JUK5" s="204"/>
      <c r="JUL5" s="204"/>
      <c r="JUM5" s="204"/>
      <c r="JUN5" s="204"/>
      <c r="JUO5" s="204"/>
      <c r="JUP5" s="204"/>
      <c r="JUQ5" s="204"/>
      <c r="JUR5" s="204"/>
      <c r="JUS5" s="204"/>
      <c r="JUT5" s="204"/>
      <c r="JUU5" s="204"/>
      <c r="JUV5" s="204"/>
      <c r="JUW5" s="204"/>
      <c r="JUX5" s="204"/>
      <c r="JUY5" s="204"/>
      <c r="JUZ5" s="204"/>
      <c r="JVA5" s="204"/>
      <c r="JVB5" s="204"/>
      <c r="JVC5" s="204"/>
      <c r="JVD5" s="204"/>
      <c r="JVE5" s="204"/>
      <c r="JVF5" s="204"/>
      <c r="JVG5" s="204"/>
      <c r="JVH5" s="204"/>
      <c r="JVI5" s="204"/>
      <c r="JVJ5" s="204"/>
      <c r="JVK5" s="204"/>
      <c r="JVL5" s="204"/>
      <c r="JVM5" s="204"/>
      <c r="JVN5" s="204"/>
      <c r="JVO5" s="204"/>
      <c r="JVP5" s="204"/>
      <c r="JVQ5" s="204"/>
      <c r="JVR5" s="204"/>
      <c r="JVS5" s="204"/>
      <c r="JVT5" s="204"/>
      <c r="JVU5" s="204"/>
      <c r="JVV5" s="204"/>
      <c r="JVW5" s="204"/>
      <c r="JVX5" s="204"/>
      <c r="JVY5" s="204"/>
      <c r="JVZ5" s="204"/>
      <c r="JWA5" s="204"/>
      <c r="JWB5" s="204"/>
      <c r="JWC5" s="204"/>
      <c r="JWD5" s="204"/>
      <c r="JWE5" s="204"/>
      <c r="JWF5" s="204"/>
      <c r="JWG5" s="204"/>
      <c r="JWH5" s="204"/>
      <c r="JWI5" s="204"/>
      <c r="JWJ5" s="204"/>
      <c r="JWK5" s="204"/>
      <c r="JWL5" s="204"/>
      <c r="JWM5" s="204"/>
      <c r="JWN5" s="204"/>
      <c r="JWO5" s="204"/>
      <c r="JWP5" s="204"/>
      <c r="JWQ5" s="204"/>
      <c r="JWR5" s="204"/>
      <c r="JWS5" s="204"/>
      <c r="JWT5" s="204"/>
      <c r="JWU5" s="204"/>
      <c r="JWV5" s="204"/>
      <c r="JWW5" s="204"/>
      <c r="JWX5" s="204"/>
      <c r="JWY5" s="204"/>
      <c r="JWZ5" s="204"/>
      <c r="JXA5" s="204"/>
      <c r="JXB5" s="204"/>
      <c r="JXC5" s="204"/>
      <c r="JXD5" s="204"/>
      <c r="JXE5" s="204"/>
      <c r="JXF5" s="204"/>
      <c r="JXG5" s="204"/>
      <c r="JXH5" s="204"/>
      <c r="JXI5" s="204"/>
      <c r="JXJ5" s="204"/>
      <c r="JXK5" s="204"/>
      <c r="JXL5" s="204"/>
      <c r="JXM5" s="204"/>
      <c r="JXN5" s="204"/>
      <c r="JXO5" s="204"/>
      <c r="JXP5" s="204"/>
      <c r="JXQ5" s="204"/>
      <c r="JXR5" s="204"/>
      <c r="JXS5" s="204"/>
      <c r="JXT5" s="204"/>
      <c r="JXU5" s="204"/>
      <c r="JXV5" s="204"/>
      <c r="JXW5" s="204"/>
      <c r="JXX5" s="204"/>
      <c r="JXY5" s="204"/>
      <c r="JXZ5" s="204"/>
      <c r="JYA5" s="204"/>
      <c r="JYB5" s="204"/>
      <c r="JYC5" s="204"/>
      <c r="JYD5" s="204"/>
      <c r="JYE5" s="204"/>
      <c r="JYF5" s="204"/>
      <c r="JYG5" s="204"/>
      <c r="JYH5" s="204"/>
      <c r="JYI5" s="204"/>
      <c r="JYJ5" s="204"/>
      <c r="JYK5" s="204"/>
      <c r="JYL5" s="204"/>
      <c r="JYM5" s="204"/>
      <c r="JYN5" s="204"/>
      <c r="JYO5" s="204"/>
      <c r="JYP5" s="204"/>
      <c r="JYQ5" s="204"/>
      <c r="JYR5" s="204"/>
      <c r="JYS5" s="204"/>
      <c r="JYT5" s="204"/>
      <c r="JYU5" s="204"/>
      <c r="JYV5" s="204"/>
      <c r="JYW5" s="204"/>
      <c r="JYX5" s="204"/>
      <c r="JYY5" s="204"/>
      <c r="JYZ5" s="204"/>
      <c r="JZA5" s="204"/>
      <c r="JZB5" s="204"/>
      <c r="JZC5" s="204"/>
      <c r="JZD5" s="204"/>
      <c r="JZE5" s="204"/>
      <c r="JZF5" s="204"/>
      <c r="JZG5" s="204"/>
      <c r="JZH5" s="204"/>
      <c r="JZI5" s="204"/>
      <c r="JZJ5" s="204"/>
      <c r="JZK5" s="204"/>
      <c r="JZL5" s="204"/>
      <c r="JZM5" s="204"/>
      <c r="JZN5" s="204"/>
      <c r="JZO5" s="204"/>
      <c r="JZP5" s="204"/>
      <c r="JZQ5" s="204"/>
      <c r="JZR5" s="204"/>
      <c r="JZS5" s="204"/>
      <c r="JZT5" s="204"/>
      <c r="JZU5" s="204"/>
      <c r="JZV5" s="204"/>
      <c r="JZW5" s="204"/>
      <c r="JZX5" s="204"/>
      <c r="JZY5" s="204"/>
      <c r="JZZ5" s="204"/>
      <c r="KAA5" s="204"/>
      <c r="KAB5" s="204"/>
      <c r="KAC5" s="204"/>
      <c r="KAD5" s="204"/>
      <c r="KAE5" s="204"/>
      <c r="KAF5" s="204"/>
      <c r="KAG5" s="204"/>
      <c r="KAH5" s="204"/>
      <c r="KAI5" s="204"/>
      <c r="KAJ5" s="204"/>
      <c r="KAK5" s="204"/>
      <c r="KAL5" s="204"/>
      <c r="KAM5" s="204"/>
      <c r="KAN5" s="204"/>
      <c r="KAO5" s="204"/>
      <c r="KAP5" s="204"/>
      <c r="KAQ5" s="204"/>
      <c r="KAR5" s="204"/>
      <c r="KAS5" s="204"/>
      <c r="KAT5" s="204"/>
      <c r="KAU5" s="204"/>
      <c r="KAV5" s="204"/>
      <c r="KAW5" s="204"/>
      <c r="KAX5" s="204"/>
      <c r="KAY5" s="204"/>
      <c r="KAZ5" s="204"/>
      <c r="KBA5" s="204"/>
      <c r="KBB5" s="204"/>
      <c r="KBC5" s="204"/>
      <c r="KBD5" s="204"/>
      <c r="KBE5" s="204"/>
      <c r="KBF5" s="204"/>
      <c r="KBG5" s="204"/>
      <c r="KBH5" s="204"/>
      <c r="KBI5" s="204"/>
      <c r="KBJ5" s="204"/>
      <c r="KBK5" s="204"/>
      <c r="KBL5" s="204"/>
      <c r="KBM5" s="204"/>
      <c r="KBN5" s="204"/>
      <c r="KBO5" s="204"/>
      <c r="KBP5" s="204"/>
      <c r="KBQ5" s="204"/>
      <c r="KBR5" s="204"/>
      <c r="KBS5" s="204"/>
      <c r="KBT5" s="204"/>
      <c r="KBU5" s="204"/>
      <c r="KBV5" s="204"/>
      <c r="KBW5" s="204"/>
      <c r="KBX5" s="204"/>
      <c r="KBY5" s="204"/>
      <c r="KBZ5" s="204"/>
      <c r="KCA5" s="204"/>
      <c r="KCB5" s="204"/>
      <c r="KCC5" s="204"/>
      <c r="KCD5" s="204"/>
      <c r="KCE5" s="204"/>
      <c r="KCF5" s="204"/>
      <c r="KCG5" s="204"/>
      <c r="KCH5" s="204"/>
      <c r="KCI5" s="204"/>
      <c r="KCJ5" s="204"/>
      <c r="KCK5" s="204"/>
      <c r="KCL5" s="204"/>
      <c r="KCM5" s="204"/>
      <c r="KCN5" s="204"/>
      <c r="KCO5" s="204"/>
      <c r="KCP5" s="204"/>
      <c r="KCQ5" s="204"/>
      <c r="KCR5" s="204"/>
      <c r="KCS5" s="204"/>
      <c r="KCT5" s="204"/>
      <c r="KCU5" s="204"/>
      <c r="KCV5" s="204"/>
      <c r="KCW5" s="204"/>
      <c r="KCX5" s="204"/>
      <c r="KCY5" s="204"/>
      <c r="KCZ5" s="204"/>
      <c r="KDA5" s="204"/>
      <c r="KDB5" s="204"/>
      <c r="KDC5" s="204"/>
      <c r="KDD5" s="204"/>
      <c r="KDE5" s="204"/>
      <c r="KDF5" s="204"/>
      <c r="KDG5" s="204"/>
      <c r="KDH5" s="204"/>
      <c r="KDI5" s="204"/>
      <c r="KDJ5" s="204"/>
      <c r="KDK5" s="204"/>
      <c r="KDL5" s="204"/>
      <c r="KDM5" s="204"/>
      <c r="KDN5" s="204"/>
      <c r="KDO5" s="204"/>
      <c r="KDP5" s="204"/>
      <c r="KDQ5" s="204"/>
      <c r="KDR5" s="204"/>
      <c r="KDS5" s="204"/>
      <c r="KDT5" s="204"/>
      <c r="KDU5" s="204"/>
      <c r="KDV5" s="204"/>
      <c r="KDW5" s="204"/>
      <c r="KDX5" s="204"/>
      <c r="KDY5" s="204"/>
      <c r="KDZ5" s="204"/>
      <c r="KEA5" s="204"/>
      <c r="KEB5" s="204"/>
      <c r="KEC5" s="204"/>
      <c r="KED5" s="204"/>
      <c r="KEE5" s="204"/>
      <c r="KEF5" s="204"/>
      <c r="KEG5" s="204"/>
      <c r="KEH5" s="204"/>
      <c r="KEI5" s="204"/>
      <c r="KEJ5" s="204"/>
      <c r="KEK5" s="204"/>
      <c r="KEL5" s="204"/>
      <c r="KEM5" s="204"/>
      <c r="KEN5" s="204"/>
      <c r="KEO5" s="204"/>
      <c r="KEP5" s="204"/>
      <c r="KEQ5" s="204"/>
      <c r="KER5" s="204"/>
      <c r="KES5" s="204"/>
      <c r="KET5" s="204"/>
      <c r="KEU5" s="204"/>
      <c r="KEV5" s="204"/>
      <c r="KEW5" s="204"/>
      <c r="KEX5" s="204"/>
      <c r="KEY5" s="204"/>
      <c r="KEZ5" s="204"/>
      <c r="KFA5" s="204"/>
      <c r="KFB5" s="204"/>
      <c r="KFC5" s="204"/>
      <c r="KFD5" s="204"/>
      <c r="KFE5" s="204"/>
      <c r="KFF5" s="204"/>
      <c r="KFG5" s="204"/>
      <c r="KFH5" s="204"/>
      <c r="KFI5" s="204"/>
      <c r="KFJ5" s="204"/>
      <c r="KFK5" s="204"/>
      <c r="KFL5" s="204"/>
      <c r="KFM5" s="204"/>
      <c r="KFN5" s="204"/>
      <c r="KFO5" s="204"/>
      <c r="KFP5" s="204"/>
      <c r="KFQ5" s="204"/>
      <c r="KFR5" s="204"/>
      <c r="KFS5" s="204"/>
      <c r="KFT5" s="204"/>
      <c r="KFU5" s="204"/>
      <c r="KFV5" s="204"/>
      <c r="KFW5" s="204"/>
      <c r="KFX5" s="204"/>
      <c r="KFY5" s="204"/>
      <c r="KFZ5" s="204"/>
      <c r="KGA5" s="204"/>
      <c r="KGB5" s="204"/>
      <c r="KGC5" s="204"/>
      <c r="KGD5" s="204"/>
      <c r="KGE5" s="204"/>
      <c r="KGF5" s="204"/>
      <c r="KGG5" s="204"/>
      <c r="KGH5" s="204"/>
      <c r="KGI5" s="204"/>
      <c r="KGJ5" s="204"/>
      <c r="KGK5" s="204"/>
      <c r="KGL5" s="204"/>
      <c r="KGM5" s="204"/>
      <c r="KGN5" s="204"/>
      <c r="KGO5" s="204"/>
      <c r="KGP5" s="204"/>
      <c r="KGQ5" s="204"/>
      <c r="KGR5" s="204"/>
      <c r="KGS5" s="204"/>
      <c r="KGT5" s="204"/>
      <c r="KGU5" s="204"/>
      <c r="KGV5" s="204"/>
      <c r="KGW5" s="204"/>
      <c r="KGX5" s="204"/>
      <c r="KGY5" s="204"/>
      <c r="KGZ5" s="204"/>
      <c r="KHA5" s="204"/>
      <c r="KHB5" s="204"/>
      <c r="KHC5" s="204"/>
      <c r="KHD5" s="204"/>
      <c r="KHE5" s="204"/>
      <c r="KHF5" s="204"/>
      <c r="KHG5" s="204"/>
      <c r="KHH5" s="204"/>
      <c r="KHI5" s="204"/>
      <c r="KHJ5" s="204"/>
      <c r="KHK5" s="204"/>
      <c r="KHL5" s="204"/>
      <c r="KHM5" s="204"/>
      <c r="KHN5" s="204"/>
      <c r="KHO5" s="204"/>
      <c r="KHP5" s="204"/>
      <c r="KHQ5" s="204"/>
      <c r="KHR5" s="204"/>
      <c r="KHS5" s="204"/>
      <c r="KHT5" s="204"/>
      <c r="KHU5" s="204"/>
      <c r="KHV5" s="204"/>
      <c r="KHW5" s="204"/>
      <c r="KHX5" s="204"/>
      <c r="KHY5" s="204"/>
      <c r="KHZ5" s="204"/>
      <c r="KIA5" s="204"/>
      <c r="KIB5" s="204"/>
      <c r="KIC5" s="204"/>
      <c r="KID5" s="204"/>
      <c r="KIE5" s="204"/>
      <c r="KIF5" s="204"/>
      <c r="KIG5" s="204"/>
      <c r="KIH5" s="204"/>
      <c r="KII5" s="204"/>
      <c r="KIJ5" s="204"/>
      <c r="KIK5" s="204"/>
      <c r="KIL5" s="204"/>
      <c r="KIM5" s="204"/>
      <c r="KIN5" s="204"/>
      <c r="KIO5" s="204"/>
      <c r="KIP5" s="204"/>
      <c r="KIQ5" s="204"/>
      <c r="KIR5" s="204"/>
      <c r="KIS5" s="204"/>
      <c r="KIT5" s="204"/>
      <c r="KIU5" s="204"/>
      <c r="KIV5" s="204"/>
      <c r="KIW5" s="204"/>
      <c r="KIX5" s="204"/>
      <c r="KIY5" s="204"/>
      <c r="KIZ5" s="204"/>
      <c r="KJA5" s="204"/>
      <c r="KJB5" s="204"/>
      <c r="KJC5" s="204"/>
      <c r="KJD5" s="204"/>
      <c r="KJE5" s="204"/>
      <c r="KJF5" s="204"/>
      <c r="KJG5" s="204"/>
      <c r="KJH5" s="204"/>
      <c r="KJI5" s="204"/>
      <c r="KJJ5" s="204"/>
      <c r="KJK5" s="204"/>
      <c r="KJL5" s="204"/>
      <c r="KJM5" s="204"/>
      <c r="KJN5" s="204"/>
      <c r="KJO5" s="204"/>
      <c r="KJP5" s="204"/>
      <c r="KJQ5" s="204"/>
      <c r="KJR5" s="204"/>
      <c r="KJS5" s="204"/>
      <c r="KJT5" s="204"/>
      <c r="KJU5" s="204"/>
      <c r="KJV5" s="204"/>
      <c r="KJW5" s="204"/>
      <c r="KJX5" s="204"/>
      <c r="KJY5" s="204"/>
      <c r="KJZ5" s="204"/>
      <c r="KKA5" s="204"/>
      <c r="KKB5" s="204"/>
      <c r="KKC5" s="204"/>
      <c r="KKD5" s="204"/>
      <c r="KKE5" s="204"/>
      <c r="KKF5" s="204"/>
      <c r="KKG5" s="204"/>
      <c r="KKH5" s="204"/>
      <c r="KKI5" s="204"/>
      <c r="KKJ5" s="204"/>
      <c r="KKK5" s="204"/>
      <c r="KKL5" s="204"/>
      <c r="KKM5" s="204"/>
      <c r="KKN5" s="204"/>
      <c r="KKO5" s="204"/>
      <c r="KKP5" s="204"/>
      <c r="KKQ5" s="204"/>
      <c r="KKR5" s="204"/>
      <c r="KKS5" s="204"/>
      <c r="KKT5" s="204"/>
      <c r="KKU5" s="204"/>
      <c r="KKV5" s="204"/>
      <c r="KKW5" s="204"/>
      <c r="KKX5" s="204"/>
      <c r="KKY5" s="204"/>
      <c r="KKZ5" s="204"/>
      <c r="KLA5" s="204"/>
      <c r="KLB5" s="204"/>
      <c r="KLC5" s="204"/>
      <c r="KLD5" s="204"/>
      <c r="KLE5" s="204"/>
      <c r="KLF5" s="204"/>
      <c r="KLG5" s="204"/>
      <c r="KLH5" s="204"/>
      <c r="KLI5" s="204"/>
      <c r="KLJ5" s="204"/>
      <c r="KLK5" s="204"/>
      <c r="KLL5" s="204"/>
      <c r="KLM5" s="204"/>
      <c r="KLN5" s="204"/>
      <c r="KLO5" s="204"/>
      <c r="KLP5" s="204"/>
      <c r="KLQ5" s="204"/>
      <c r="KLR5" s="204"/>
      <c r="KLS5" s="204"/>
      <c r="KLT5" s="204"/>
      <c r="KLU5" s="204"/>
      <c r="KLV5" s="204"/>
      <c r="KLW5" s="204"/>
      <c r="KLX5" s="204"/>
      <c r="KLY5" s="204"/>
      <c r="KLZ5" s="204"/>
      <c r="KMA5" s="204"/>
      <c r="KMB5" s="204"/>
      <c r="KMC5" s="204"/>
      <c r="KMD5" s="204"/>
      <c r="KME5" s="204"/>
      <c r="KMF5" s="204"/>
      <c r="KMG5" s="204"/>
      <c r="KMH5" s="204"/>
      <c r="KMI5" s="204"/>
      <c r="KMJ5" s="204"/>
      <c r="KMK5" s="204"/>
      <c r="KML5" s="204"/>
      <c r="KMM5" s="204"/>
      <c r="KMN5" s="204"/>
      <c r="KMO5" s="204"/>
      <c r="KMP5" s="204"/>
      <c r="KMQ5" s="204"/>
      <c r="KMR5" s="204"/>
      <c r="KMS5" s="204"/>
      <c r="KMT5" s="204"/>
      <c r="KMU5" s="204"/>
      <c r="KMV5" s="204"/>
      <c r="KMW5" s="204"/>
      <c r="KMX5" s="204"/>
      <c r="KMY5" s="204"/>
      <c r="KMZ5" s="204"/>
      <c r="KNA5" s="204"/>
      <c r="KNB5" s="204"/>
      <c r="KNC5" s="204"/>
      <c r="KND5" s="204"/>
      <c r="KNE5" s="204"/>
      <c r="KNF5" s="204"/>
      <c r="KNG5" s="204"/>
      <c r="KNH5" s="204"/>
      <c r="KNI5" s="204"/>
      <c r="KNJ5" s="204"/>
      <c r="KNK5" s="204"/>
      <c r="KNL5" s="204"/>
      <c r="KNM5" s="204"/>
      <c r="KNN5" s="204"/>
      <c r="KNO5" s="204"/>
      <c r="KNP5" s="204"/>
      <c r="KNQ5" s="204"/>
      <c r="KNR5" s="204"/>
      <c r="KNS5" s="204"/>
      <c r="KNT5" s="204"/>
      <c r="KNU5" s="204"/>
      <c r="KNV5" s="204"/>
      <c r="KNW5" s="204"/>
      <c r="KNX5" s="204"/>
      <c r="KNY5" s="204"/>
      <c r="KNZ5" s="204"/>
      <c r="KOA5" s="204"/>
      <c r="KOB5" s="204"/>
      <c r="KOC5" s="204"/>
      <c r="KOD5" s="204"/>
      <c r="KOE5" s="204"/>
      <c r="KOF5" s="204"/>
      <c r="KOG5" s="204"/>
      <c r="KOH5" s="204"/>
      <c r="KOI5" s="204"/>
      <c r="KOJ5" s="204"/>
      <c r="KOK5" s="204"/>
      <c r="KOL5" s="204"/>
      <c r="KOM5" s="204"/>
      <c r="KON5" s="204"/>
      <c r="KOO5" s="204"/>
      <c r="KOP5" s="204"/>
      <c r="KOQ5" s="204"/>
      <c r="KOR5" s="204"/>
      <c r="KOS5" s="204"/>
      <c r="KOT5" s="204"/>
      <c r="KOU5" s="204"/>
      <c r="KOV5" s="204"/>
      <c r="KOW5" s="204"/>
      <c r="KOX5" s="204"/>
      <c r="KOY5" s="204"/>
      <c r="KOZ5" s="204"/>
      <c r="KPA5" s="204"/>
      <c r="KPB5" s="204"/>
      <c r="KPC5" s="204"/>
      <c r="KPD5" s="204"/>
      <c r="KPE5" s="204"/>
      <c r="KPF5" s="204"/>
      <c r="KPG5" s="204"/>
      <c r="KPH5" s="204"/>
      <c r="KPI5" s="204"/>
      <c r="KPJ5" s="204"/>
      <c r="KPK5" s="204"/>
      <c r="KPL5" s="204"/>
      <c r="KPM5" s="204"/>
      <c r="KPN5" s="204"/>
      <c r="KPO5" s="204"/>
      <c r="KPP5" s="204"/>
      <c r="KPQ5" s="204"/>
      <c r="KPR5" s="204"/>
      <c r="KPS5" s="204"/>
      <c r="KPT5" s="204"/>
      <c r="KPU5" s="204"/>
      <c r="KPV5" s="204"/>
      <c r="KPW5" s="204"/>
      <c r="KPX5" s="204"/>
      <c r="KPY5" s="204"/>
      <c r="KPZ5" s="204"/>
      <c r="KQA5" s="204"/>
      <c r="KQB5" s="204"/>
      <c r="KQC5" s="204"/>
      <c r="KQD5" s="204"/>
      <c r="KQE5" s="204"/>
      <c r="KQF5" s="204"/>
      <c r="KQG5" s="204"/>
      <c r="KQH5" s="204"/>
      <c r="KQI5" s="204"/>
      <c r="KQJ5" s="204"/>
      <c r="KQK5" s="204"/>
      <c r="KQL5" s="204"/>
      <c r="KQM5" s="204"/>
      <c r="KQN5" s="204"/>
      <c r="KQO5" s="204"/>
      <c r="KQP5" s="204"/>
      <c r="KQQ5" s="204"/>
      <c r="KQR5" s="204"/>
      <c r="KQS5" s="204"/>
      <c r="KQT5" s="204"/>
      <c r="KQU5" s="204"/>
      <c r="KQV5" s="204"/>
      <c r="KQW5" s="204"/>
      <c r="KQX5" s="204"/>
      <c r="KQY5" s="204"/>
      <c r="KQZ5" s="204"/>
      <c r="KRA5" s="204"/>
      <c r="KRB5" s="204"/>
      <c r="KRC5" s="204"/>
      <c r="KRD5" s="204"/>
      <c r="KRE5" s="204"/>
      <c r="KRF5" s="204"/>
      <c r="KRG5" s="204"/>
      <c r="KRH5" s="204"/>
      <c r="KRI5" s="204"/>
      <c r="KRJ5" s="204"/>
      <c r="KRK5" s="204"/>
      <c r="KRL5" s="204"/>
      <c r="KRM5" s="204"/>
      <c r="KRN5" s="204"/>
      <c r="KRO5" s="204"/>
      <c r="KRP5" s="204"/>
      <c r="KRQ5" s="204"/>
      <c r="KRR5" s="204"/>
      <c r="KRS5" s="204"/>
      <c r="KRT5" s="204"/>
      <c r="KRU5" s="204"/>
      <c r="KRV5" s="204"/>
      <c r="KRW5" s="204"/>
      <c r="KRX5" s="204"/>
      <c r="KRY5" s="204"/>
      <c r="KRZ5" s="204"/>
      <c r="KSA5" s="204"/>
      <c r="KSB5" s="204"/>
      <c r="KSC5" s="204"/>
      <c r="KSD5" s="204"/>
      <c r="KSE5" s="204"/>
      <c r="KSF5" s="204"/>
      <c r="KSG5" s="204"/>
      <c r="KSH5" s="204"/>
      <c r="KSI5" s="204"/>
      <c r="KSJ5" s="204"/>
      <c r="KSK5" s="204"/>
      <c r="KSL5" s="204"/>
      <c r="KSM5" s="204"/>
      <c r="KSN5" s="204"/>
      <c r="KSO5" s="204"/>
      <c r="KSP5" s="204"/>
      <c r="KSQ5" s="204"/>
      <c r="KSR5" s="204"/>
      <c r="KSS5" s="204"/>
      <c r="KST5" s="204"/>
      <c r="KSU5" s="204"/>
      <c r="KSV5" s="204"/>
      <c r="KSW5" s="204"/>
      <c r="KSX5" s="204"/>
      <c r="KSY5" s="204"/>
      <c r="KSZ5" s="204"/>
      <c r="KTA5" s="204"/>
      <c r="KTB5" s="204"/>
      <c r="KTC5" s="204"/>
      <c r="KTD5" s="204"/>
      <c r="KTE5" s="204"/>
      <c r="KTF5" s="204"/>
      <c r="KTG5" s="204"/>
      <c r="KTH5" s="204"/>
      <c r="KTI5" s="204"/>
      <c r="KTJ5" s="204"/>
      <c r="KTK5" s="204"/>
      <c r="KTL5" s="204"/>
      <c r="KTM5" s="204"/>
      <c r="KTN5" s="204"/>
      <c r="KTO5" s="204"/>
      <c r="KTP5" s="204"/>
      <c r="KTQ5" s="204"/>
      <c r="KTR5" s="204"/>
      <c r="KTS5" s="204"/>
      <c r="KTT5" s="204"/>
      <c r="KTU5" s="204"/>
      <c r="KTV5" s="204"/>
      <c r="KTW5" s="204"/>
      <c r="KTX5" s="204"/>
      <c r="KTY5" s="204"/>
      <c r="KTZ5" s="204"/>
      <c r="KUA5" s="204"/>
      <c r="KUB5" s="204"/>
      <c r="KUC5" s="204"/>
      <c r="KUD5" s="204"/>
      <c r="KUE5" s="204"/>
      <c r="KUF5" s="204"/>
      <c r="KUG5" s="204"/>
      <c r="KUH5" s="204"/>
      <c r="KUI5" s="204"/>
      <c r="KUJ5" s="204"/>
      <c r="KUK5" s="204"/>
      <c r="KUL5" s="204"/>
      <c r="KUM5" s="204"/>
      <c r="KUN5" s="204"/>
      <c r="KUO5" s="204"/>
      <c r="KUP5" s="204"/>
      <c r="KUQ5" s="204"/>
      <c r="KUR5" s="204"/>
      <c r="KUS5" s="204"/>
      <c r="KUT5" s="204"/>
      <c r="KUU5" s="204"/>
      <c r="KUV5" s="204"/>
      <c r="KUW5" s="204"/>
      <c r="KUX5" s="204"/>
      <c r="KUY5" s="204"/>
      <c r="KUZ5" s="204"/>
      <c r="KVA5" s="204"/>
      <c r="KVB5" s="204"/>
      <c r="KVC5" s="204"/>
      <c r="KVD5" s="204"/>
      <c r="KVE5" s="204"/>
      <c r="KVF5" s="204"/>
      <c r="KVG5" s="204"/>
      <c r="KVH5" s="204"/>
      <c r="KVI5" s="204"/>
      <c r="KVJ5" s="204"/>
      <c r="KVK5" s="204"/>
      <c r="KVL5" s="204"/>
      <c r="KVM5" s="204"/>
      <c r="KVN5" s="204"/>
      <c r="KVO5" s="204"/>
      <c r="KVP5" s="204"/>
      <c r="KVQ5" s="204"/>
      <c r="KVR5" s="204"/>
      <c r="KVS5" s="204"/>
      <c r="KVT5" s="204"/>
      <c r="KVU5" s="204"/>
      <c r="KVV5" s="204"/>
      <c r="KVW5" s="204"/>
      <c r="KVX5" s="204"/>
      <c r="KVY5" s="204"/>
      <c r="KVZ5" s="204"/>
      <c r="KWA5" s="204"/>
      <c r="KWB5" s="204"/>
      <c r="KWC5" s="204"/>
      <c r="KWD5" s="204"/>
      <c r="KWE5" s="204"/>
      <c r="KWF5" s="204"/>
      <c r="KWG5" s="204"/>
      <c r="KWH5" s="204"/>
      <c r="KWI5" s="204"/>
      <c r="KWJ5" s="204"/>
      <c r="KWK5" s="204"/>
      <c r="KWL5" s="204"/>
      <c r="KWM5" s="204"/>
      <c r="KWN5" s="204"/>
      <c r="KWO5" s="204"/>
      <c r="KWP5" s="204"/>
      <c r="KWQ5" s="204"/>
      <c r="KWR5" s="204"/>
      <c r="KWS5" s="204"/>
      <c r="KWT5" s="204"/>
      <c r="KWU5" s="204"/>
      <c r="KWV5" s="204"/>
      <c r="KWW5" s="204"/>
      <c r="KWX5" s="204"/>
      <c r="KWY5" s="204"/>
      <c r="KWZ5" s="204"/>
      <c r="KXA5" s="204"/>
      <c r="KXB5" s="204"/>
      <c r="KXC5" s="204"/>
      <c r="KXD5" s="204"/>
      <c r="KXE5" s="204"/>
      <c r="KXF5" s="204"/>
      <c r="KXG5" s="204"/>
      <c r="KXH5" s="204"/>
      <c r="KXI5" s="204"/>
      <c r="KXJ5" s="204"/>
      <c r="KXK5" s="204"/>
      <c r="KXL5" s="204"/>
      <c r="KXM5" s="204"/>
      <c r="KXN5" s="204"/>
      <c r="KXO5" s="204"/>
      <c r="KXP5" s="204"/>
      <c r="KXQ5" s="204"/>
      <c r="KXR5" s="204"/>
      <c r="KXS5" s="204"/>
      <c r="KXT5" s="204"/>
      <c r="KXU5" s="204"/>
      <c r="KXV5" s="204"/>
      <c r="KXW5" s="204"/>
      <c r="KXX5" s="204"/>
      <c r="KXY5" s="204"/>
      <c r="KXZ5" s="204"/>
      <c r="KYA5" s="204"/>
      <c r="KYB5" s="204"/>
      <c r="KYC5" s="204"/>
      <c r="KYD5" s="204"/>
      <c r="KYE5" s="204"/>
      <c r="KYF5" s="204"/>
      <c r="KYG5" s="204"/>
      <c r="KYH5" s="204"/>
      <c r="KYI5" s="204"/>
      <c r="KYJ5" s="204"/>
      <c r="KYK5" s="204"/>
      <c r="KYL5" s="204"/>
      <c r="KYM5" s="204"/>
      <c r="KYN5" s="204"/>
      <c r="KYO5" s="204"/>
      <c r="KYP5" s="204"/>
      <c r="KYQ5" s="204"/>
      <c r="KYR5" s="204"/>
      <c r="KYS5" s="204"/>
      <c r="KYT5" s="204"/>
      <c r="KYU5" s="204"/>
      <c r="KYV5" s="204"/>
      <c r="KYW5" s="204"/>
      <c r="KYX5" s="204"/>
      <c r="KYY5" s="204"/>
      <c r="KYZ5" s="204"/>
      <c r="KZA5" s="204"/>
      <c r="KZB5" s="204"/>
      <c r="KZC5" s="204"/>
      <c r="KZD5" s="204"/>
      <c r="KZE5" s="204"/>
      <c r="KZF5" s="204"/>
      <c r="KZG5" s="204"/>
      <c r="KZH5" s="204"/>
      <c r="KZI5" s="204"/>
      <c r="KZJ5" s="204"/>
      <c r="KZK5" s="204"/>
      <c r="KZL5" s="204"/>
      <c r="KZM5" s="204"/>
      <c r="KZN5" s="204"/>
      <c r="KZO5" s="204"/>
      <c r="KZP5" s="204"/>
      <c r="KZQ5" s="204"/>
      <c r="KZR5" s="204"/>
      <c r="KZS5" s="204"/>
      <c r="KZT5" s="204"/>
      <c r="KZU5" s="204"/>
      <c r="KZV5" s="204"/>
      <c r="KZW5" s="204"/>
      <c r="KZX5" s="204"/>
      <c r="KZY5" s="204"/>
      <c r="KZZ5" s="204"/>
      <c r="LAA5" s="204"/>
      <c r="LAB5" s="204"/>
      <c r="LAC5" s="204"/>
      <c r="LAD5" s="204"/>
      <c r="LAE5" s="204"/>
      <c r="LAF5" s="204"/>
      <c r="LAG5" s="204"/>
      <c r="LAH5" s="204"/>
      <c r="LAI5" s="204"/>
      <c r="LAJ5" s="204"/>
      <c r="LAK5" s="204"/>
      <c r="LAL5" s="204"/>
      <c r="LAM5" s="204"/>
      <c r="LAN5" s="204"/>
      <c r="LAO5" s="204"/>
      <c r="LAP5" s="204"/>
      <c r="LAQ5" s="204"/>
      <c r="LAR5" s="204"/>
      <c r="LAS5" s="204"/>
      <c r="LAT5" s="204"/>
      <c r="LAU5" s="204"/>
      <c r="LAV5" s="204"/>
      <c r="LAW5" s="204"/>
      <c r="LAX5" s="204"/>
      <c r="LAY5" s="204"/>
      <c r="LAZ5" s="204"/>
      <c r="LBA5" s="204"/>
      <c r="LBB5" s="204"/>
      <c r="LBC5" s="204"/>
      <c r="LBD5" s="204"/>
      <c r="LBE5" s="204"/>
      <c r="LBF5" s="204"/>
      <c r="LBG5" s="204"/>
      <c r="LBH5" s="204"/>
      <c r="LBI5" s="204"/>
      <c r="LBJ5" s="204"/>
      <c r="LBK5" s="204"/>
      <c r="LBL5" s="204"/>
      <c r="LBM5" s="204"/>
      <c r="LBN5" s="204"/>
      <c r="LBO5" s="204"/>
      <c r="LBP5" s="204"/>
      <c r="LBQ5" s="204"/>
      <c r="LBR5" s="204"/>
      <c r="LBS5" s="204"/>
      <c r="LBT5" s="204"/>
      <c r="LBU5" s="204"/>
      <c r="LBV5" s="204"/>
      <c r="LBW5" s="204"/>
      <c r="LBX5" s="204"/>
      <c r="LBY5" s="204"/>
      <c r="LBZ5" s="204"/>
      <c r="LCA5" s="204"/>
      <c r="LCB5" s="204"/>
      <c r="LCC5" s="204"/>
      <c r="LCD5" s="204"/>
      <c r="LCE5" s="204"/>
      <c r="LCF5" s="204"/>
      <c r="LCG5" s="204"/>
      <c r="LCH5" s="204"/>
      <c r="LCI5" s="204"/>
      <c r="LCJ5" s="204"/>
      <c r="LCK5" s="204"/>
      <c r="LCL5" s="204"/>
      <c r="LCM5" s="204"/>
      <c r="LCN5" s="204"/>
      <c r="LCO5" s="204"/>
      <c r="LCP5" s="204"/>
      <c r="LCQ5" s="204"/>
      <c r="LCR5" s="204"/>
      <c r="LCS5" s="204"/>
      <c r="LCT5" s="204"/>
      <c r="LCU5" s="204"/>
      <c r="LCV5" s="204"/>
      <c r="LCW5" s="204"/>
      <c r="LCX5" s="204"/>
      <c r="LCY5" s="204"/>
      <c r="LCZ5" s="204"/>
      <c r="LDA5" s="204"/>
      <c r="LDB5" s="204"/>
      <c r="LDC5" s="204"/>
      <c r="LDD5" s="204"/>
      <c r="LDE5" s="204"/>
      <c r="LDF5" s="204"/>
      <c r="LDG5" s="204"/>
      <c r="LDH5" s="204"/>
      <c r="LDI5" s="204"/>
      <c r="LDJ5" s="204"/>
      <c r="LDK5" s="204"/>
      <c r="LDL5" s="204"/>
      <c r="LDM5" s="204"/>
      <c r="LDN5" s="204"/>
      <c r="LDO5" s="204"/>
      <c r="LDP5" s="204"/>
      <c r="LDQ5" s="204"/>
      <c r="LDR5" s="204"/>
      <c r="LDS5" s="204"/>
      <c r="LDT5" s="204"/>
      <c r="LDU5" s="204"/>
      <c r="LDV5" s="204"/>
      <c r="LDW5" s="204"/>
      <c r="LDX5" s="204"/>
      <c r="LDY5" s="204"/>
      <c r="LDZ5" s="204"/>
      <c r="LEA5" s="204"/>
      <c r="LEB5" s="204"/>
      <c r="LEC5" s="204"/>
      <c r="LED5" s="204"/>
      <c r="LEE5" s="204"/>
      <c r="LEF5" s="204"/>
      <c r="LEG5" s="204"/>
      <c r="LEH5" s="204"/>
      <c r="LEI5" s="204"/>
      <c r="LEJ5" s="204"/>
      <c r="LEK5" s="204"/>
      <c r="LEL5" s="204"/>
      <c r="LEM5" s="204"/>
      <c r="LEN5" s="204"/>
      <c r="LEO5" s="204"/>
      <c r="LEP5" s="204"/>
      <c r="LEQ5" s="204"/>
      <c r="LER5" s="204"/>
      <c r="LES5" s="204"/>
      <c r="LET5" s="204"/>
      <c r="LEU5" s="204"/>
      <c r="LEV5" s="204"/>
      <c r="LEW5" s="204"/>
      <c r="LEX5" s="204"/>
      <c r="LEY5" s="204"/>
      <c r="LEZ5" s="204"/>
      <c r="LFA5" s="204"/>
      <c r="LFB5" s="204"/>
      <c r="LFC5" s="204"/>
      <c r="LFD5" s="204"/>
      <c r="LFE5" s="204"/>
      <c r="LFF5" s="204"/>
      <c r="LFG5" s="204"/>
      <c r="LFH5" s="204"/>
      <c r="LFI5" s="204"/>
      <c r="LFJ5" s="204"/>
      <c r="LFK5" s="204"/>
      <c r="LFL5" s="204"/>
      <c r="LFM5" s="204"/>
      <c r="LFN5" s="204"/>
      <c r="LFO5" s="204"/>
      <c r="LFP5" s="204"/>
      <c r="LFQ5" s="204"/>
      <c r="LFR5" s="204"/>
      <c r="LFS5" s="204"/>
      <c r="LFT5" s="204"/>
      <c r="LFU5" s="204"/>
      <c r="LFV5" s="204"/>
      <c r="LFW5" s="204"/>
      <c r="LFX5" s="204"/>
      <c r="LFY5" s="204"/>
      <c r="LFZ5" s="204"/>
      <c r="LGA5" s="204"/>
      <c r="LGB5" s="204"/>
      <c r="LGC5" s="204"/>
      <c r="LGD5" s="204"/>
      <c r="LGE5" s="204"/>
      <c r="LGF5" s="204"/>
      <c r="LGG5" s="204"/>
      <c r="LGH5" s="204"/>
      <c r="LGI5" s="204"/>
      <c r="LGJ5" s="204"/>
      <c r="LGK5" s="204"/>
      <c r="LGL5" s="204"/>
      <c r="LGM5" s="204"/>
      <c r="LGN5" s="204"/>
      <c r="LGO5" s="204"/>
      <c r="LGP5" s="204"/>
      <c r="LGQ5" s="204"/>
      <c r="LGR5" s="204"/>
      <c r="LGS5" s="204"/>
      <c r="LGT5" s="204"/>
      <c r="LGU5" s="204"/>
      <c r="LGV5" s="204"/>
      <c r="LGW5" s="204"/>
      <c r="LGX5" s="204"/>
      <c r="LGY5" s="204"/>
      <c r="LGZ5" s="204"/>
      <c r="LHA5" s="204"/>
      <c r="LHB5" s="204"/>
      <c r="LHC5" s="204"/>
      <c r="LHD5" s="204"/>
      <c r="LHE5" s="204"/>
      <c r="LHF5" s="204"/>
      <c r="LHG5" s="204"/>
      <c r="LHH5" s="204"/>
      <c r="LHI5" s="204"/>
      <c r="LHJ5" s="204"/>
      <c r="LHK5" s="204"/>
      <c r="LHL5" s="204"/>
      <c r="LHM5" s="204"/>
      <c r="LHN5" s="204"/>
      <c r="LHO5" s="204"/>
      <c r="LHP5" s="204"/>
      <c r="LHQ5" s="204"/>
      <c r="LHR5" s="204"/>
      <c r="LHS5" s="204"/>
      <c r="LHT5" s="204"/>
      <c r="LHU5" s="204"/>
      <c r="LHV5" s="204"/>
      <c r="LHW5" s="204"/>
      <c r="LHX5" s="204"/>
      <c r="LHY5" s="204"/>
      <c r="LHZ5" s="204"/>
      <c r="LIA5" s="204"/>
      <c r="LIB5" s="204"/>
      <c r="LIC5" s="204"/>
      <c r="LID5" s="204"/>
      <c r="LIE5" s="204"/>
      <c r="LIF5" s="204"/>
      <c r="LIG5" s="204"/>
      <c r="LIH5" s="204"/>
      <c r="LII5" s="204"/>
      <c r="LIJ5" s="204"/>
      <c r="LIK5" s="204"/>
      <c r="LIL5" s="204"/>
      <c r="LIM5" s="204"/>
      <c r="LIN5" s="204"/>
      <c r="LIO5" s="204"/>
      <c r="LIP5" s="204"/>
      <c r="LIQ5" s="204"/>
      <c r="LIR5" s="204"/>
      <c r="LIS5" s="204"/>
      <c r="LIT5" s="204"/>
      <c r="LIU5" s="204"/>
      <c r="LIV5" s="204"/>
      <c r="LIW5" s="204"/>
      <c r="LIX5" s="204"/>
      <c r="LIY5" s="204"/>
      <c r="LIZ5" s="204"/>
      <c r="LJA5" s="204"/>
      <c r="LJB5" s="204"/>
      <c r="LJC5" s="204"/>
      <c r="LJD5" s="204"/>
      <c r="LJE5" s="204"/>
      <c r="LJF5" s="204"/>
      <c r="LJG5" s="204"/>
      <c r="LJH5" s="204"/>
      <c r="LJI5" s="204"/>
      <c r="LJJ5" s="204"/>
      <c r="LJK5" s="204"/>
      <c r="LJL5" s="204"/>
      <c r="LJM5" s="204"/>
      <c r="LJN5" s="204"/>
      <c r="LJO5" s="204"/>
      <c r="LJP5" s="204"/>
      <c r="LJQ5" s="204"/>
      <c r="LJR5" s="204"/>
      <c r="LJS5" s="204"/>
      <c r="LJT5" s="204"/>
      <c r="LJU5" s="204"/>
      <c r="LJV5" s="204"/>
      <c r="LJW5" s="204"/>
      <c r="LJX5" s="204"/>
      <c r="LJY5" s="204"/>
      <c r="LJZ5" s="204"/>
      <c r="LKA5" s="204"/>
      <c r="LKB5" s="204"/>
      <c r="LKC5" s="204"/>
      <c r="LKD5" s="204"/>
      <c r="LKE5" s="204"/>
      <c r="LKF5" s="204"/>
      <c r="LKG5" s="204"/>
      <c r="LKH5" s="204"/>
      <c r="LKI5" s="204"/>
      <c r="LKJ5" s="204"/>
      <c r="LKK5" s="204"/>
      <c r="LKL5" s="204"/>
      <c r="LKM5" s="204"/>
      <c r="LKN5" s="204"/>
      <c r="LKO5" s="204"/>
      <c r="LKP5" s="204"/>
      <c r="LKQ5" s="204"/>
      <c r="LKR5" s="204"/>
      <c r="LKS5" s="204"/>
      <c r="LKT5" s="204"/>
      <c r="LKU5" s="204"/>
      <c r="LKV5" s="204"/>
      <c r="LKW5" s="204"/>
      <c r="LKX5" s="204"/>
      <c r="LKY5" s="204"/>
      <c r="LKZ5" s="204"/>
      <c r="LLA5" s="204"/>
      <c r="LLB5" s="204"/>
      <c r="LLC5" s="204"/>
      <c r="LLD5" s="204"/>
      <c r="LLE5" s="204"/>
      <c r="LLF5" s="204"/>
      <c r="LLG5" s="204"/>
      <c r="LLH5" s="204"/>
      <c r="LLI5" s="204"/>
      <c r="LLJ5" s="204"/>
      <c r="LLK5" s="204"/>
      <c r="LLL5" s="204"/>
      <c r="LLM5" s="204"/>
      <c r="LLN5" s="204"/>
      <c r="LLO5" s="204"/>
      <c r="LLP5" s="204"/>
      <c r="LLQ5" s="204"/>
      <c r="LLR5" s="204"/>
      <c r="LLS5" s="204"/>
      <c r="LLT5" s="204"/>
      <c r="LLU5" s="204"/>
      <c r="LLV5" s="204"/>
      <c r="LLW5" s="204"/>
      <c r="LLX5" s="204"/>
      <c r="LLY5" s="204"/>
      <c r="LLZ5" s="204"/>
      <c r="LMA5" s="204"/>
      <c r="LMB5" s="204"/>
      <c r="LMC5" s="204"/>
      <c r="LMD5" s="204"/>
      <c r="LME5" s="204"/>
      <c r="LMF5" s="204"/>
      <c r="LMG5" s="204"/>
      <c r="LMH5" s="204"/>
      <c r="LMI5" s="204"/>
      <c r="LMJ5" s="204"/>
      <c r="LMK5" s="204"/>
      <c r="LML5" s="204"/>
      <c r="LMM5" s="204"/>
      <c r="LMN5" s="204"/>
      <c r="LMO5" s="204"/>
      <c r="LMP5" s="204"/>
      <c r="LMQ5" s="204"/>
      <c r="LMR5" s="204"/>
      <c r="LMS5" s="204"/>
      <c r="LMT5" s="204"/>
      <c r="LMU5" s="204"/>
      <c r="LMV5" s="204"/>
      <c r="LMW5" s="204"/>
      <c r="LMX5" s="204"/>
      <c r="LMY5" s="204"/>
      <c r="LMZ5" s="204"/>
      <c r="LNA5" s="204"/>
      <c r="LNB5" s="204"/>
      <c r="LNC5" s="204"/>
      <c r="LND5" s="204"/>
      <c r="LNE5" s="204"/>
      <c r="LNF5" s="204"/>
      <c r="LNG5" s="204"/>
      <c r="LNH5" s="204"/>
      <c r="LNI5" s="204"/>
      <c r="LNJ5" s="204"/>
      <c r="LNK5" s="204"/>
      <c r="LNL5" s="204"/>
      <c r="LNM5" s="204"/>
      <c r="LNN5" s="204"/>
      <c r="LNO5" s="204"/>
      <c r="LNP5" s="204"/>
      <c r="LNQ5" s="204"/>
      <c r="LNR5" s="204"/>
      <c r="LNS5" s="204"/>
      <c r="LNT5" s="204"/>
      <c r="LNU5" s="204"/>
      <c r="LNV5" s="204"/>
      <c r="LNW5" s="204"/>
      <c r="LNX5" s="204"/>
      <c r="LNY5" s="204"/>
      <c r="LNZ5" s="204"/>
      <c r="LOA5" s="204"/>
      <c r="LOB5" s="204"/>
      <c r="LOC5" s="204"/>
      <c r="LOD5" s="204"/>
      <c r="LOE5" s="204"/>
      <c r="LOF5" s="204"/>
      <c r="LOG5" s="204"/>
      <c r="LOH5" s="204"/>
      <c r="LOI5" s="204"/>
      <c r="LOJ5" s="204"/>
      <c r="LOK5" s="204"/>
      <c r="LOL5" s="204"/>
      <c r="LOM5" s="204"/>
      <c r="LON5" s="204"/>
      <c r="LOO5" s="204"/>
      <c r="LOP5" s="204"/>
      <c r="LOQ5" s="204"/>
      <c r="LOR5" s="204"/>
      <c r="LOS5" s="204"/>
      <c r="LOT5" s="204"/>
      <c r="LOU5" s="204"/>
      <c r="LOV5" s="204"/>
      <c r="LOW5" s="204"/>
      <c r="LOX5" s="204"/>
      <c r="LOY5" s="204"/>
      <c r="LOZ5" s="204"/>
      <c r="LPA5" s="204"/>
      <c r="LPB5" s="204"/>
      <c r="LPC5" s="204"/>
      <c r="LPD5" s="204"/>
      <c r="LPE5" s="204"/>
      <c r="LPF5" s="204"/>
      <c r="LPG5" s="204"/>
      <c r="LPH5" s="204"/>
      <c r="LPI5" s="204"/>
      <c r="LPJ5" s="204"/>
      <c r="LPK5" s="204"/>
      <c r="LPL5" s="204"/>
      <c r="LPM5" s="204"/>
      <c r="LPN5" s="204"/>
      <c r="LPO5" s="204"/>
      <c r="LPP5" s="204"/>
      <c r="LPQ5" s="204"/>
      <c r="LPR5" s="204"/>
      <c r="LPS5" s="204"/>
      <c r="LPT5" s="204"/>
      <c r="LPU5" s="204"/>
      <c r="LPV5" s="204"/>
      <c r="LPW5" s="204"/>
      <c r="LPX5" s="204"/>
      <c r="LPY5" s="204"/>
      <c r="LPZ5" s="204"/>
      <c r="LQA5" s="204"/>
      <c r="LQB5" s="204"/>
      <c r="LQC5" s="204"/>
      <c r="LQD5" s="204"/>
      <c r="LQE5" s="204"/>
      <c r="LQF5" s="204"/>
      <c r="LQG5" s="204"/>
      <c r="LQH5" s="204"/>
      <c r="LQI5" s="204"/>
      <c r="LQJ5" s="204"/>
      <c r="LQK5" s="204"/>
      <c r="LQL5" s="204"/>
      <c r="LQM5" s="204"/>
      <c r="LQN5" s="204"/>
      <c r="LQO5" s="204"/>
      <c r="LQP5" s="204"/>
      <c r="LQQ5" s="204"/>
      <c r="LQR5" s="204"/>
      <c r="LQS5" s="204"/>
      <c r="LQT5" s="204"/>
      <c r="LQU5" s="204"/>
      <c r="LQV5" s="204"/>
      <c r="LQW5" s="204"/>
      <c r="LQX5" s="204"/>
      <c r="LQY5" s="204"/>
      <c r="LQZ5" s="204"/>
      <c r="LRA5" s="204"/>
      <c r="LRB5" s="204"/>
      <c r="LRC5" s="204"/>
      <c r="LRD5" s="204"/>
      <c r="LRE5" s="204"/>
      <c r="LRF5" s="204"/>
      <c r="LRG5" s="204"/>
      <c r="LRH5" s="204"/>
      <c r="LRI5" s="204"/>
      <c r="LRJ5" s="204"/>
      <c r="LRK5" s="204"/>
      <c r="LRL5" s="204"/>
      <c r="LRM5" s="204"/>
      <c r="LRN5" s="204"/>
      <c r="LRO5" s="204"/>
      <c r="LRP5" s="204"/>
      <c r="LRQ5" s="204"/>
      <c r="LRR5" s="204"/>
      <c r="LRS5" s="204"/>
      <c r="LRT5" s="204"/>
      <c r="LRU5" s="204"/>
      <c r="LRV5" s="204"/>
      <c r="LRW5" s="204"/>
      <c r="LRX5" s="204"/>
      <c r="LRY5" s="204"/>
      <c r="LRZ5" s="204"/>
      <c r="LSA5" s="204"/>
      <c r="LSB5" s="204"/>
      <c r="LSC5" s="204"/>
      <c r="LSD5" s="204"/>
      <c r="LSE5" s="204"/>
      <c r="LSF5" s="204"/>
      <c r="LSG5" s="204"/>
      <c r="LSH5" s="204"/>
      <c r="LSI5" s="204"/>
      <c r="LSJ5" s="204"/>
      <c r="LSK5" s="204"/>
      <c r="LSL5" s="204"/>
      <c r="LSM5" s="204"/>
      <c r="LSN5" s="204"/>
      <c r="LSO5" s="204"/>
      <c r="LSP5" s="204"/>
      <c r="LSQ5" s="204"/>
      <c r="LSR5" s="204"/>
      <c r="LSS5" s="204"/>
      <c r="LST5" s="204"/>
      <c r="LSU5" s="204"/>
      <c r="LSV5" s="204"/>
      <c r="LSW5" s="204"/>
      <c r="LSX5" s="204"/>
      <c r="LSY5" s="204"/>
      <c r="LSZ5" s="204"/>
      <c r="LTA5" s="204"/>
      <c r="LTB5" s="204"/>
      <c r="LTC5" s="204"/>
      <c r="LTD5" s="204"/>
      <c r="LTE5" s="204"/>
      <c r="LTF5" s="204"/>
      <c r="LTG5" s="204"/>
      <c r="LTH5" s="204"/>
      <c r="LTI5" s="204"/>
      <c r="LTJ5" s="204"/>
      <c r="LTK5" s="204"/>
      <c r="LTL5" s="204"/>
      <c r="LTM5" s="204"/>
      <c r="LTN5" s="204"/>
      <c r="LTO5" s="204"/>
      <c r="LTP5" s="204"/>
      <c r="LTQ5" s="204"/>
      <c r="LTR5" s="204"/>
      <c r="LTS5" s="204"/>
      <c r="LTT5" s="204"/>
      <c r="LTU5" s="204"/>
      <c r="LTV5" s="204"/>
      <c r="LTW5" s="204"/>
      <c r="LTX5" s="204"/>
      <c r="LTY5" s="204"/>
      <c r="LTZ5" s="204"/>
      <c r="LUA5" s="204"/>
      <c r="LUB5" s="204"/>
      <c r="LUC5" s="204"/>
      <c r="LUD5" s="204"/>
      <c r="LUE5" s="204"/>
      <c r="LUF5" s="204"/>
      <c r="LUG5" s="204"/>
      <c r="LUH5" s="204"/>
      <c r="LUI5" s="204"/>
      <c r="LUJ5" s="204"/>
      <c r="LUK5" s="204"/>
      <c r="LUL5" s="204"/>
      <c r="LUM5" s="204"/>
      <c r="LUN5" s="204"/>
      <c r="LUO5" s="204"/>
      <c r="LUP5" s="204"/>
      <c r="LUQ5" s="204"/>
      <c r="LUR5" s="204"/>
      <c r="LUS5" s="204"/>
      <c r="LUT5" s="204"/>
      <c r="LUU5" s="204"/>
      <c r="LUV5" s="204"/>
      <c r="LUW5" s="204"/>
      <c r="LUX5" s="204"/>
      <c r="LUY5" s="204"/>
      <c r="LUZ5" s="204"/>
      <c r="LVA5" s="204"/>
      <c r="LVB5" s="204"/>
      <c r="LVC5" s="204"/>
      <c r="LVD5" s="204"/>
      <c r="LVE5" s="204"/>
      <c r="LVF5" s="204"/>
      <c r="LVG5" s="204"/>
      <c r="LVH5" s="204"/>
      <c r="LVI5" s="204"/>
      <c r="LVJ5" s="204"/>
      <c r="LVK5" s="204"/>
      <c r="LVL5" s="204"/>
      <c r="LVM5" s="204"/>
      <c r="LVN5" s="204"/>
      <c r="LVO5" s="204"/>
      <c r="LVP5" s="204"/>
      <c r="LVQ5" s="204"/>
      <c r="LVR5" s="204"/>
      <c r="LVS5" s="204"/>
      <c r="LVT5" s="204"/>
      <c r="LVU5" s="204"/>
      <c r="LVV5" s="204"/>
      <c r="LVW5" s="204"/>
      <c r="LVX5" s="204"/>
      <c r="LVY5" s="204"/>
      <c r="LVZ5" s="204"/>
      <c r="LWA5" s="204"/>
      <c r="LWB5" s="204"/>
      <c r="LWC5" s="204"/>
      <c r="LWD5" s="204"/>
      <c r="LWE5" s="204"/>
      <c r="LWF5" s="204"/>
      <c r="LWG5" s="204"/>
      <c r="LWH5" s="204"/>
      <c r="LWI5" s="204"/>
      <c r="LWJ5" s="204"/>
      <c r="LWK5" s="204"/>
      <c r="LWL5" s="204"/>
      <c r="LWM5" s="204"/>
      <c r="LWN5" s="204"/>
      <c r="LWO5" s="204"/>
      <c r="LWP5" s="204"/>
      <c r="LWQ5" s="204"/>
      <c r="LWR5" s="204"/>
      <c r="LWS5" s="204"/>
      <c r="LWT5" s="204"/>
      <c r="LWU5" s="204"/>
      <c r="LWV5" s="204"/>
      <c r="LWW5" s="204"/>
      <c r="LWX5" s="204"/>
      <c r="LWY5" s="204"/>
      <c r="LWZ5" s="204"/>
      <c r="LXA5" s="204"/>
      <c r="LXB5" s="204"/>
      <c r="LXC5" s="204"/>
      <c r="LXD5" s="204"/>
      <c r="LXE5" s="204"/>
      <c r="LXF5" s="204"/>
      <c r="LXG5" s="204"/>
      <c r="LXH5" s="204"/>
      <c r="LXI5" s="204"/>
      <c r="LXJ5" s="204"/>
      <c r="LXK5" s="204"/>
      <c r="LXL5" s="204"/>
      <c r="LXM5" s="204"/>
      <c r="LXN5" s="204"/>
      <c r="LXO5" s="204"/>
      <c r="LXP5" s="204"/>
      <c r="LXQ5" s="204"/>
      <c r="LXR5" s="204"/>
      <c r="LXS5" s="204"/>
      <c r="LXT5" s="204"/>
      <c r="LXU5" s="204"/>
      <c r="LXV5" s="204"/>
      <c r="LXW5" s="204"/>
      <c r="LXX5" s="204"/>
      <c r="LXY5" s="204"/>
      <c r="LXZ5" s="204"/>
      <c r="LYA5" s="204"/>
      <c r="LYB5" s="204"/>
      <c r="LYC5" s="204"/>
      <c r="LYD5" s="204"/>
      <c r="LYE5" s="204"/>
      <c r="LYF5" s="204"/>
      <c r="LYG5" s="204"/>
      <c r="LYH5" s="204"/>
      <c r="LYI5" s="204"/>
      <c r="LYJ5" s="204"/>
      <c r="LYK5" s="204"/>
      <c r="LYL5" s="204"/>
      <c r="LYM5" s="204"/>
      <c r="LYN5" s="204"/>
      <c r="LYO5" s="204"/>
      <c r="LYP5" s="204"/>
      <c r="LYQ5" s="204"/>
      <c r="LYR5" s="204"/>
      <c r="LYS5" s="204"/>
      <c r="LYT5" s="204"/>
      <c r="LYU5" s="204"/>
      <c r="LYV5" s="204"/>
      <c r="LYW5" s="204"/>
      <c r="LYX5" s="204"/>
      <c r="LYY5" s="204"/>
      <c r="LYZ5" s="204"/>
      <c r="LZA5" s="204"/>
      <c r="LZB5" s="204"/>
      <c r="LZC5" s="204"/>
      <c r="LZD5" s="204"/>
      <c r="LZE5" s="204"/>
      <c r="LZF5" s="204"/>
      <c r="LZG5" s="204"/>
      <c r="LZH5" s="204"/>
      <c r="LZI5" s="204"/>
      <c r="LZJ5" s="204"/>
      <c r="LZK5" s="204"/>
      <c r="LZL5" s="204"/>
      <c r="LZM5" s="204"/>
      <c r="LZN5" s="204"/>
      <c r="LZO5" s="204"/>
      <c r="LZP5" s="204"/>
      <c r="LZQ5" s="204"/>
      <c r="LZR5" s="204"/>
      <c r="LZS5" s="204"/>
      <c r="LZT5" s="204"/>
      <c r="LZU5" s="204"/>
      <c r="LZV5" s="204"/>
      <c r="LZW5" s="204"/>
      <c r="LZX5" s="204"/>
      <c r="LZY5" s="204"/>
      <c r="LZZ5" s="204"/>
      <c r="MAA5" s="204"/>
      <c r="MAB5" s="204"/>
      <c r="MAC5" s="204"/>
      <c r="MAD5" s="204"/>
      <c r="MAE5" s="204"/>
      <c r="MAF5" s="204"/>
      <c r="MAG5" s="204"/>
      <c r="MAH5" s="204"/>
      <c r="MAI5" s="204"/>
      <c r="MAJ5" s="204"/>
      <c r="MAK5" s="204"/>
      <c r="MAL5" s="204"/>
      <c r="MAM5" s="204"/>
      <c r="MAN5" s="204"/>
      <c r="MAO5" s="204"/>
      <c r="MAP5" s="204"/>
      <c r="MAQ5" s="204"/>
      <c r="MAR5" s="204"/>
      <c r="MAS5" s="204"/>
      <c r="MAT5" s="204"/>
      <c r="MAU5" s="204"/>
      <c r="MAV5" s="204"/>
      <c r="MAW5" s="204"/>
      <c r="MAX5" s="204"/>
      <c r="MAY5" s="204"/>
      <c r="MAZ5" s="204"/>
      <c r="MBA5" s="204"/>
      <c r="MBB5" s="204"/>
      <c r="MBC5" s="204"/>
      <c r="MBD5" s="204"/>
      <c r="MBE5" s="204"/>
      <c r="MBF5" s="204"/>
      <c r="MBG5" s="204"/>
      <c r="MBH5" s="204"/>
      <c r="MBI5" s="204"/>
      <c r="MBJ5" s="204"/>
      <c r="MBK5" s="204"/>
      <c r="MBL5" s="204"/>
      <c r="MBM5" s="204"/>
      <c r="MBN5" s="204"/>
      <c r="MBO5" s="204"/>
      <c r="MBP5" s="204"/>
      <c r="MBQ5" s="204"/>
      <c r="MBR5" s="204"/>
      <c r="MBS5" s="204"/>
      <c r="MBT5" s="204"/>
      <c r="MBU5" s="204"/>
      <c r="MBV5" s="204"/>
      <c r="MBW5" s="204"/>
      <c r="MBX5" s="204"/>
      <c r="MBY5" s="204"/>
      <c r="MBZ5" s="204"/>
      <c r="MCA5" s="204"/>
      <c r="MCB5" s="204"/>
      <c r="MCC5" s="204"/>
      <c r="MCD5" s="204"/>
      <c r="MCE5" s="204"/>
      <c r="MCF5" s="204"/>
      <c r="MCG5" s="204"/>
      <c r="MCH5" s="204"/>
      <c r="MCI5" s="204"/>
      <c r="MCJ5" s="204"/>
      <c r="MCK5" s="204"/>
      <c r="MCL5" s="204"/>
      <c r="MCM5" s="204"/>
      <c r="MCN5" s="204"/>
      <c r="MCO5" s="204"/>
      <c r="MCP5" s="204"/>
      <c r="MCQ5" s="204"/>
      <c r="MCR5" s="204"/>
      <c r="MCS5" s="204"/>
      <c r="MCT5" s="204"/>
      <c r="MCU5" s="204"/>
      <c r="MCV5" s="204"/>
      <c r="MCW5" s="204"/>
      <c r="MCX5" s="204"/>
      <c r="MCY5" s="204"/>
      <c r="MCZ5" s="204"/>
      <c r="MDA5" s="204"/>
      <c r="MDB5" s="204"/>
      <c r="MDC5" s="204"/>
      <c r="MDD5" s="204"/>
      <c r="MDE5" s="204"/>
      <c r="MDF5" s="204"/>
      <c r="MDG5" s="204"/>
      <c r="MDH5" s="204"/>
      <c r="MDI5" s="204"/>
      <c r="MDJ5" s="204"/>
      <c r="MDK5" s="204"/>
      <c r="MDL5" s="204"/>
      <c r="MDM5" s="204"/>
      <c r="MDN5" s="204"/>
      <c r="MDO5" s="204"/>
      <c r="MDP5" s="204"/>
      <c r="MDQ5" s="204"/>
      <c r="MDR5" s="204"/>
      <c r="MDS5" s="204"/>
      <c r="MDT5" s="204"/>
      <c r="MDU5" s="204"/>
      <c r="MDV5" s="204"/>
      <c r="MDW5" s="204"/>
      <c r="MDX5" s="204"/>
      <c r="MDY5" s="204"/>
      <c r="MDZ5" s="204"/>
      <c r="MEA5" s="204"/>
      <c r="MEB5" s="204"/>
      <c r="MEC5" s="204"/>
      <c r="MED5" s="204"/>
      <c r="MEE5" s="204"/>
      <c r="MEF5" s="204"/>
      <c r="MEG5" s="204"/>
      <c r="MEH5" s="204"/>
      <c r="MEI5" s="204"/>
      <c r="MEJ5" s="204"/>
      <c r="MEK5" s="204"/>
      <c r="MEL5" s="204"/>
      <c r="MEM5" s="204"/>
      <c r="MEN5" s="204"/>
      <c r="MEO5" s="204"/>
      <c r="MEP5" s="204"/>
      <c r="MEQ5" s="204"/>
      <c r="MER5" s="204"/>
      <c r="MES5" s="204"/>
      <c r="MET5" s="204"/>
      <c r="MEU5" s="204"/>
      <c r="MEV5" s="204"/>
      <c r="MEW5" s="204"/>
      <c r="MEX5" s="204"/>
      <c r="MEY5" s="204"/>
      <c r="MEZ5" s="204"/>
      <c r="MFA5" s="204"/>
      <c r="MFB5" s="204"/>
      <c r="MFC5" s="204"/>
      <c r="MFD5" s="204"/>
      <c r="MFE5" s="204"/>
      <c r="MFF5" s="204"/>
      <c r="MFG5" s="204"/>
      <c r="MFH5" s="204"/>
      <c r="MFI5" s="204"/>
      <c r="MFJ5" s="204"/>
      <c r="MFK5" s="204"/>
      <c r="MFL5" s="204"/>
      <c r="MFM5" s="204"/>
      <c r="MFN5" s="204"/>
      <c r="MFO5" s="204"/>
      <c r="MFP5" s="204"/>
      <c r="MFQ5" s="204"/>
      <c r="MFR5" s="204"/>
      <c r="MFS5" s="204"/>
      <c r="MFT5" s="204"/>
      <c r="MFU5" s="204"/>
      <c r="MFV5" s="204"/>
      <c r="MFW5" s="204"/>
      <c r="MFX5" s="204"/>
      <c r="MFY5" s="204"/>
      <c r="MFZ5" s="204"/>
      <c r="MGA5" s="204"/>
      <c r="MGB5" s="204"/>
      <c r="MGC5" s="204"/>
      <c r="MGD5" s="204"/>
      <c r="MGE5" s="204"/>
      <c r="MGF5" s="204"/>
      <c r="MGG5" s="204"/>
      <c r="MGH5" s="204"/>
      <c r="MGI5" s="204"/>
      <c r="MGJ5" s="204"/>
      <c r="MGK5" s="204"/>
      <c r="MGL5" s="204"/>
      <c r="MGM5" s="204"/>
      <c r="MGN5" s="204"/>
      <c r="MGO5" s="204"/>
      <c r="MGP5" s="204"/>
      <c r="MGQ5" s="204"/>
      <c r="MGR5" s="204"/>
      <c r="MGS5" s="204"/>
      <c r="MGT5" s="204"/>
      <c r="MGU5" s="204"/>
      <c r="MGV5" s="204"/>
      <c r="MGW5" s="204"/>
      <c r="MGX5" s="204"/>
      <c r="MGY5" s="204"/>
      <c r="MGZ5" s="204"/>
      <c r="MHA5" s="204"/>
      <c r="MHB5" s="204"/>
      <c r="MHC5" s="204"/>
      <c r="MHD5" s="204"/>
      <c r="MHE5" s="204"/>
      <c r="MHF5" s="204"/>
      <c r="MHG5" s="204"/>
      <c r="MHH5" s="204"/>
      <c r="MHI5" s="204"/>
      <c r="MHJ5" s="204"/>
      <c r="MHK5" s="204"/>
      <c r="MHL5" s="204"/>
      <c r="MHM5" s="204"/>
      <c r="MHN5" s="204"/>
      <c r="MHO5" s="204"/>
      <c r="MHP5" s="204"/>
      <c r="MHQ5" s="204"/>
      <c r="MHR5" s="204"/>
      <c r="MHS5" s="204"/>
      <c r="MHT5" s="204"/>
      <c r="MHU5" s="204"/>
      <c r="MHV5" s="204"/>
      <c r="MHW5" s="204"/>
      <c r="MHX5" s="204"/>
      <c r="MHY5" s="204"/>
      <c r="MHZ5" s="204"/>
      <c r="MIA5" s="204"/>
      <c r="MIB5" s="204"/>
      <c r="MIC5" s="204"/>
      <c r="MID5" s="204"/>
      <c r="MIE5" s="204"/>
      <c r="MIF5" s="204"/>
      <c r="MIG5" s="204"/>
      <c r="MIH5" s="204"/>
      <c r="MII5" s="204"/>
      <c r="MIJ5" s="204"/>
      <c r="MIK5" s="204"/>
      <c r="MIL5" s="204"/>
      <c r="MIM5" s="204"/>
      <c r="MIN5" s="204"/>
      <c r="MIO5" s="204"/>
      <c r="MIP5" s="204"/>
      <c r="MIQ5" s="204"/>
      <c r="MIR5" s="204"/>
      <c r="MIS5" s="204"/>
      <c r="MIT5" s="204"/>
      <c r="MIU5" s="204"/>
      <c r="MIV5" s="204"/>
      <c r="MIW5" s="204"/>
      <c r="MIX5" s="204"/>
      <c r="MIY5" s="204"/>
      <c r="MIZ5" s="204"/>
      <c r="MJA5" s="204"/>
      <c r="MJB5" s="204"/>
      <c r="MJC5" s="204"/>
      <c r="MJD5" s="204"/>
      <c r="MJE5" s="204"/>
      <c r="MJF5" s="204"/>
      <c r="MJG5" s="204"/>
      <c r="MJH5" s="204"/>
      <c r="MJI5" s="204"/>
      <c r="MJJ5" s="204"/>
      <c r="MJK5" s="204"/>
      <c r="MJL5" s="204"/>
      <c r="MJM5" s="204"/>
      <c r="MJN5" s="204"/>
      <c r="MJO5" s="204"/>
      <c r="MJP5" s="204"/>
      <c r="MJQ5" s="204"/>
      <c r="MJR5" s="204"/>
      <c r="MJS5" s="204"/>
      <c r="MJT5" s="204"/>
      <c r="MJU5" s="204"/>
      <c r="MJV5" s="204"/>
      <c r="MJW5" s="204"/>
      <c r="MJX5" s="204"/>
      <c r="MJY5" s="204"/>
      <c r="MJZ5" s="204"/>
      <c r="MKA5" s="204"/>
      <c r="MKB5" s="204"/>
      <c r="MKC5" s="204"/>
      <c r="MKD5" s="204"/>
      <c r="MKE5" s="204"/>
      <c r="MKF5" s="204"/>
      <c r="MKG5" s="204"/>
      <c r="MKH5" s="204"/>
      <c r="MKI5" s="204"/>
      <c r="MKJ5" s="204"/>
      <c r="MKK5" s="204"/>
      <c r="MKL5" s="204"/>
      <c r="MKM5" s="204"/>
      <c r="MKN5" s="204"/>
      <c r="MKO5" s="204"/>
      <c r="MKP5" s="204"/>
      <c r="MKQ5" s="204"/>
      <c r="MKR5" s="204"/>
      <c r="MKS5" s="204"/>
      <c r="MKT5" s="204"/>
      <c r="MKU5" s="204"/>
      <c r="MKV5" s="204"/>
      <c r="MKW5" s="204"/>
      <c r="MKX5" s="204"/>
      <c r="MKY5" s="204"/>
      <c r="MKZ5" s="204"/>
      <c r="MLA5" s="204"/>
      <c r="MLB5" s="204"/>
      <c r="MLC5" s="204"/>
      <c r="MLD5" s="204"/>
      <c r="MLE5" s="204"/>
      <c r="MLF5" s="204"/>
      <c r="MLG5" s="204"/>
      <c r="MLH5" s="204"/>
      <c r="MLI5" s="204"/>
      <c r="MLJ5" s="204"/>
      <c r="MLK5" s="204"/>
      <c r="MLL5" s="204"/>
      <c r="MLM5" s="204"/>
      <c r="MLN5" s="204"/>
      <c r="MLO5" s="204"/>
      <c r="MLP5" s="204"/>
      <c r="MLQ5" s="204"/>
      <c r="MLR5" s="204"/>
      <c r="MLS5" s="204"/>
      <c r="MLT5" s="204"/>
      <c r="MLU5" s="204"/>
      <c r="MLV5" s="204"/>
      <c r="MLW5" s="204"/>
      <c r="MLX5" s="204"/>
      <c r="MLY5" s="204"/>
      <c r="MLZ5" s="204"/>
      <c r="MMA5" s="204"/>
      <c r="MMB5" s="204"/>
      <c r="MMC5" s="204"/>
      <c r="MMD5" s="204"/>
      <c r="MME5" s="204"/>
      <c r="MMF5" s="204"/>
      <c r="MMG5" s="204"/>
      <c r="MMH5" s="204"/>
      <c r="MMI5" s="204"/>
      <c r="MMJ5" s="204"/>
      <c r="MMK5" s="204"/>
      <c r="MML5" s="204"/>
      <c r="MMM5" s="204"/>
      <c r="MMN5" s="204"/>
      <c r="MMO5" s="204"/>
      <c r="MMP5" s="204"/>
      <c r="MMQ5" s="204"/>
      <c r="MMR5" s="204"/>
      <c r="MMS5" s="204"/>
      <c r="MMT5" s="204"/>
      <c r="MMU5" s="204"/>
      <c r="MMV5" s="204"/>
      <c r="MMW5" s="204"/>
      <c r="MMX5" s="204"/>
      <c r="MMY5" s="204"/>
      <c r="MMZ5" s="204"/>
      <c r="MNA5" s="204"/>
      <c r="MNB5" s="204"/>
      <c r="MNC5" s="204"/>
      <c r="MND5" s="204"/>
      <c r="MNE5" s="204"/>
      <c r="MNF5" s="204"/>
      <c r="MNG5" s="204"/>
      <c r="MNH5" s="204"/>
      <c r="MNI5" s="204"/>
      <c r="MNJ5" s="204"/>
      <c r="MNK5" s="204"/>
      <c r="MNL5" s="204"/>
      <c r="MNM5" s="204"/>
      <c r="MNN5" s="204"/>
      <c r="MNO5" s="204"/>
      <c r="MNP5" s="204"/>
      <c r="MNQ5" s="204"/>
      <c r="MNR5" s="204"/>
      <c r="MNS5" s="204"/>
      <c r="MNT5" s="204"/>
      <c r="MNU5" s="204"/>
      <c r="MNV5" s="204"/>
      <c r="MNW5" s="204"/>
      <c r="MNX5" s="204"/>
      <c r="MNY5" s="204"/>
      <c r="MNZ5" s="204"/>
      <c r="MOA5" s="204"/>
      <c r="MOB5" s="204"/>
      <c r="MOC5" s="204"/>
      <c r="MOD5" s="204"/>
      <c r="MOE5" s="204"/>
      <c r="MOF5" s="204"/>
      <c r="MOG5" s="204"/>
      <c r="MOH5" s="204"/>
      <c r="MOI5" s="204"/>
      <c r="MOJ5" s="204"/>
      <c r="MOK5" s="204"/>
      <c r="MOL5" s="204"/>
      <c r="MOM5" s="204"/>
      <c r="MON5" s="204"/>
      <c r="MOO5" s="204"/>
      <c r="MOP5" s="204"/>
      <c r="MOQ5" s="204"/>
      <c r="MOR5" s="204"/>
      <c r="MOS5" s="204"/>
      <c r="MOT5" s="204"/>
      <c r="MOU5" s="204"/>
      <c r="MOV5" s="204"/>
      <c r="MOW5" s="204"/>
      <c r="MOX5" s="204"/>
      <c r="MOY5" s="204"/>
      <c r="MOZ5" s="204"/>
      <c r="MPA5" s="204"/>
      <c r="MPB5" s="204"/>
      <c r="MPC5" s="204"/>
      <c r="MPD5" s="204"/>
      <c r="MPE5" s="204"/>
      <c r="MPF5" s="204"/>
      <c r="MPG5" s="204"/>
      <c r="MPH5" s="204"/>
      <c r="MPI5" s="204"/>
      <c r="MPJ5" s="204"/>
      <c r="MPK5" s="204"/>
      <c r="MPL5" s="204"/>
      <c r="MPM5" s="204"/>
      <c r="MPN5" s="204"/>
      <c r="MPO5" s="204"/>
      <c r="MPP5" s="204"/>
      <c r="MPQ5" s="204"/>
      <c r="MPR5" s="204"/>
      <c r="MPS5" s="204"/>
      <c r="MPT5" s="204"/>
      <c r="MPU5" s="204"/>
      <c r="MPV5" s="204"/>
      <c r="MPW5" s="204"/>
      <c r="MPX5" s="204"/>
      <c r="MPY5" s="204"/>
      <c r="MPZ5" s="204"/>
      <c r="MQA5" s="204"/>
      <c r="MQB5" s="204"/>
      <c r="MQC5" s="204"/>
      <c r="MQD5" s="204"/>
      <c r="MQE5" s="204"/>
      <c r="MQF5" s="204"/>
      <c r="MQG5" s="204"/>
      <c r="MQH5" s="204"/>
      <c r="MQI5" s="204"/>
      <c r="MQJ5" s="204"/>
      <c r="MQK5" s="204"/>
      <c r="MQL5" s="204"/>
      <c r="MQM5" s="204"/>
      <c r="MQN5" s="204"/>
      <c r="MQO5" s="204"/>
      <c r="MQP5" s="204"/>
      <c r="MQQ5" s="204"/>
      <c r="MQR5" s="204"/>
      <c r="MQS5" s="204"/>
      <c r="MQT5" s="204"/>
      <c r="MQU5" s="204"/>
      <c r="MQV5" s="204"/>
      <c r="MQW5" s="204"/>
      <c r="MQX5" s="204"/>
      <c r="MQY5" s="204"/>
      <c r="MQZ5" s="204"/>
      <c r="MRA5" s="204"/>
      <c r="MRB5" s="204"/>
      <c r="MRC5" s="204"/>
      <c r="MRD5" s="204"/>
      <c r="MRE5" s="204"/>
      <c r="MRF5" s="204"/>
      <c r="MRG5" s="204"/>
      <c r="MRH5" s="204"/>
      <c r="MRI5" s="204"/>
      <c r="MRJ5" s="204"/>
      <c r="MRK5" s="204"/>
      <c r="MRL5" s="204"/>
      <c r="MRM5" s="204"/>
      <c r="MRN5" s="204"/>
      <c r="MRO5" s="204"/>
      <c r="MRP5" s="204"/>
      <c r="MRQ5" s="204"/>
      <c r="MRR5" s="204"/>
      <c r="MRS5" s="204"/>
      <c r="MRT5" s="204"/>
      <c r="MRU5" s="204"/>
      <c r="MRV5" s="204"/>
      <c r="MRW5" s="204"/>
      <c r="MRX5" s="204"/>
      <c r="MRY5" s="204"/>
      <c r="MRZ5" s="204"/>
      <c r="MSA5" s="204"/>
      <c r="MSB5" s="204"/>
      <c r="MSC5" s="204"/>
      <c r="MSD5" s="204"/>
      <c r="MSE5" s="204"/>
      <c r="MSF5" s="204"/>
      <c r="MSG5" s="204"/>
      <c r="MSH5" s="204"/>
      <c r="MSI5" s="204"/>
      <c r="MSJ5" s="204"/>
      <c r="MSK5" s="204"/>
      <c r="MSL5" s="204"/>
      <c r="MSM5" s="204"/>
      <c r="MSN5" s="204"/>
      <c r="MSO5" s="204"/>
      <c r="MSP5" s="204"/>
      <c r="MSQ5" s="204"/>
      <c r="MSR5" s="204"/>
      <c r="MSS5" s="204"/>
      <c r="MST5" s="204"/>
      <c r="MSU5" s="204"/>
      <c r="MSV5" s="204"/>
      <c r="MSW5" s="204"/>
      <c r="MSX5" s="204"/>
      <c r="MSY5" s="204"/>
      <c r="MSZ5" s="204"/>
      <c r="MTA5" s="204"/>
      <c r="MTB5" s="204"/>
      <c r="MTC5" s="204"/>
      <c r="MTD5" s="204"/>
      <c r="MTE5" s="204"/>
      <c r="MTF5" s="204"/>
      <c r="MTG5" s="204"/>
      <c r="MTH5" s="204"/>
      <c r="MTI5" s="204"/>
      <c r="MTJ5" s="204"/>
      <c r="MTK5" s="204"/>
      <c r="MTL5" s="204"/>
      <c r="MTM5" s="204"/>
      <c r="MTN5" s="204"/>
      <c r="MTO5" s="204"/>
      <c r="MTP5" s="204"/>
      <c r="MTQ5" s="204"/>
      <c r="MTR5" s="204"/>
      <c r="MTS5" s="204"/>
      <c r="MTT5" s="204"/>
      <c r="MTU5" s="204"/>
      <c r="MTV5" s="204"/>
      <c r="MTW5" s="204"/>
      <c r="MTX5" s="204"/>
      <c r="MTY5" s="204"/>
      <c r="MTZ5" s="204"/>
      <c r="MUA5" s="204"/>
      <c r="MUB5" s="204"/>
      <c r="MUC5" s="204"/>
      <c r="MUD5" s="204"/>
      <c r="MUE5" s="204"/>
      <c r="MUF5" s="204"/>
      <c r="MUG5" s="204"/>
      <c r="MUH5" s="204"/>
      <c r="MUI5" s="204"/>
      <c r="MUJ5" s="204"/>
      <c r="MUK5" s="204"/>
      <c r="MUL5" s="204"/>
      <c r="MUM5" s="204"/>
      <c r="MUN5" s="204"/>
      <c r="MUO5" s="204"/>
      <c r="MUP5" s="204"/>
      <c r="MUQ5" s="204"/>
      <c r="MUR5" s="204"/>
      <c r="MUS5" s="204"/>
      <c r="MUT5" s="204"/>
      <c r="MUU5" s="204"/>
      <c r="MUV5" s="204"/>
      <c r="MUW5" s="204"/>
      <c r="MUX5" s="204"/>
      <c r="MUY5" s="204"/>
      <c r="MUZ5" s="204"/>
      <c r="MVA5" s="204"/>
      <c r="MVB5" s="204"/>
      <c r="MVC5" s="204"/>
      <c r="MVD5" s="204"/>
      <c r="MVE5" s="204"/>
      <c r="MVF5" s="204"/>
      <c r="MVG5" s="204"/>
      <c r="MVH5" s="204"/>
      <c r="MVI5" s="204"/>
      <c r="MVJ5" s="204"/>
      <c r="MVK5" s="204"/>
      <c r="MVL5" s="204"/>
      <c r="MVM5" s="204"/>
      <c r="MVN5" s="204"/>
      <c r="MVO5" s="204"/>
      <c r="MVP5" s="204"/>
      <c r="MVQ5" s="204"/>
      <c r="MVR5" s="204"/>
      <c r="MVS5" s="204"/>
      <c r="MVT5" s="204"/>
      <c r="MVU5" s="204"/>
      <c r="MVV5" s="204"/>
      <c r="MVW5" s="204"/>
      <c r="MVX5" s="204"/>
      <c r="MVY5" s="204"/>
      <c r="MVZ5" s="204"/>
      <c r="MWA5" s="204"/>
      <c r="MWB5" s="204"/>
      <c r="MWC5" s="204"/>
      <c r="MWD5" s="204"/>
      <c r="MWE5" s="204"/>
      <c r="MWF5" s="204"/>
      <c r="MWG5" s="204"/>
      <c r="MWH5" s="204"/>
      <c r="MWI5" s="204"/>
      <c r="MWJ5" s="204"/>
      <c r="MWK5" s="204"/>
      <c r="MWL5" s="204"/>
      <c r="MWM5" s="204"/>
      <c r="MWN5" s="204"/>
      <c r="MWO5" s="204"/>
      <c r="MWP5" s="204"/>
      <c r="MWQ5" s="204"/>
      <c r="MWR5" s="204"/>
      <c r="MWS5" s="204"/>
      <c r="MWT5" s="204"/>
      <c r="MWU5" s="204"/>
      <c r="MWV5" s="204"/>
      <c r="MWW5" s="204"/>
      <c r="MWX5" s="204"/>
      <c r="MWY5" s="204"/>
      <c r="MWZ5" s="204"/>
      <c r="MXA5" s="204"/>
      <c r="MXB5" s="204"/>
      <c r="MXC5" s="204"/>
      <c r="MXD5" s="204"/>
      <c r="MXE5" s="204"/>
      <c r="MXF5" s="204"/>
      <c r="MXG5" s="204"/>
      <c r="MXH5" s="204"/>
      <c r="MXI5" s="204"/>
      <c r="MXJ5" s="204"/>
      <c r="MXK5" s="204"/>
      <c r="MXL5" s="204"/>
      <c r="MXM5" s="204"/>
      <c r="MXN5" s="204"/>
      <c r="MXO5" s="204"/>
      <c r="MXP5" s="204"/>
      <c r="MXQ5" s="204"/>
      <c r="MXR5" s="204"/>
      <c r="MXS5" s="204"/>
      <c r="MXT5" s="204"/>
      <c r="MXU5" s="204"/>
      <c r="MXV5" s="204"/>
      <c r="MXW5" s="204"/>
      <c r="MXX5" s="204"/>
      <c r="MXY5" s="204"/>
      <c r="MXZ5" s="204"/>
      <c r="MYA5" s="204"/>
      <c r="MYB5" s="204"/>
      <c r="MYC5" s="204"/>
      <c r="MYD5" s="204"/>
      <c r="MYE5" s="204"/>
      <c r="MYF5" s="204"/>
      <c r="MYG5" s="204"/>
      <c r="MYH5" s="204"/>
      <c r="MYI5" s="204"/>
      <c r="MYJ5" s="204"/>
      <c r="MYK5" s="204"/>
      <c r="MYL5" s="204"/>
      <c r="MYM5" s="204"/>
      <c r="MYN5" s="204"/>
      <c r="MYO5" s="204"/>
      <c r="MYP5" s="204"/>
      <c r="MYQ5" s="204"/>
      <c r="MYR5" s="204"/>
      <c r="MYS5" s="204"/>
      <c r="MYT5" s="204"/>
      <c r="MYU5" s="204"/>
      <c r="MYV5" s="204"/>
      <c r="MYW5" s="204"/>
      <c r="MYX5" s="204"/>
      <c r="MYY5" s="204"/>
      <c r="MYZ5" s="204"/>
      <c r="MZA5" s="204"/>
      <c r="MZB5" s="204"/>
      <c r="MZC5" s="204"/>
      <c r="MZD5" s="204"/>
      <c r="MZE5" s="204"/>
      <c r="MZF5" s="204"/>
      <c r="MZG5" s="204"/>
      <c r="MZH5" s="204"/>
      <c r="MZI5" s="204"/>
      <c r="MZJ5" s="204"/>
      <c r="MZK5" s="204"/>
      <c r="MZL5" s="204"/>
      <c r="MZM5" s="204"/>
      <c r="MZN5" s="204"/>
      <c r="MZO5" s="204"/>
      <c r="MZP5" s="204"/>
      <c r="MZQ5" s="204"/>
      <c r="MZR5" s="204"/>
      <c r="MZS5" s="204"/>
      <c r="MZT5" s="204"/>
      <c r="MZU5" s="204"/>
      <c r="MZV5" s="204"/>
      <c r="MZW5" s="204"/>
      <c r="MZX5" s="204"/>
      <c r="MZY5" s="204"/>
      <c r="MZZ5" s="204"/>
      <c r="NAA5" s="204"/>
      <c r="NAB5" s="204"/>
      <c r="NAC5" s="204"/>
      <c r="NAD5" s="204"/>
      <c r="NAE5" s="204"/>
      <c r="NAF5" s="204"/>
      <c r="NAG5" s="204"/>
      <c r="NAH5" s="204"/>
      <c r="NAI5" s="204"/>
      <c r="NAJ5" s="204"/>
      <c r="NAK5" s="204"/>
      <c r="NAL5" s="204"/>
      <c r="NAM5" s="204"/>
      <c r="NAN5" s="204"/>
      <c r="NAO5" s="204"/>
      <c r="NAP5" s="204"/>
      <c r="NAQ5" s="204"/>
      <c r="NAR5" s="204"/>
      <c r="NAS5" s="204"/>
      <c r="NAT5" s="204"/>
      <c r="NAU5" s="204"/>
      <c r="NAV5" s="204"/>
      <c r="NAW5" s="204"/>
      <c r="NAX5" s="204"/>
      <c r="NAY5" s="204"/>
      <c r="NAZ5" s="204"/>
      <c r="NBA5" s="204"/>
      <c r="NBB5" s="204"/>
      <c r="NBC5" s="204"/>
      <c r="NBD5" s="204"/>
      <c r="NBE5" s="204"/>
      <c r="NBF5" s="204"/>
      <c r="NBG5" s="204"/>
      <c r="NBH5" s="204"/>
      <c r="NBI5" s="204"/>
      <c r="NBJ5" s="204"/>
      <c r="NBK5" s="204"/>
      <c r="NBL5" s="204"/>
      <c r="NBM5" s="204"/>
      <c r="NBN5" s="204"/>
      <c r="NBO5" s="204"/>
      <c r="NBP5" s="204"/>
      <c r="NBQ5" s="204"/>
      <c r="NBR5" s="204"/>
      <c r="NBS5" s="204"/>
      <c r="NBT5" s="204"/>
      <c r="NBU5" s="204"/>
      <c r="NBV5" s="204"/>
      <c r="NBW5" s="204"/>
      <c r="NBX5" s="204"/>
      <c r="NBY5" s="204"/>
      <c r="NBZ5" s="204"/>
      <c r="NCA5" s="204"/>
      <c r="NCB5" s="204"/>
      <c r="NCC5" s="204"/>
      <c r="NCD5" s="204"/>
      <c r="NCE5" s="204"/>
      <c r="NCF5" s="204"/>
      <c r="NCG5" s="204"/>
      <c r="NCH5" s="204"/>
      <c r="NCI5" s="204"/>
      <c r="NCJ5" s="204"/>
      <c r="NCK5" s="204"/>
      <c r="NCL5" s="204"/>
      <c r="NCM5" s="204"/>
      <c r="NCN5" s="204"/>
      <c r="NCO5" s="204"/>
      <c r="NCP5" s="204"/>
      <c r="NCQ5" s="204"/>
      <c r="NCR5" s="204"/>
      <c r="NCS5" s="204"/>
      <c r="NCT5" s="204"/>
      <c r="NCU5" s="204"/>
      <c r="NCV5" s="204"/>
      <c r="NCW5" s="204"/>
      <c r="NCX5" s="204"/>
      <c r="NCY5" s="204"/>
      <c r="NCZ5" s="204"/>
      <c r="NDA5" s="204"/>
      <c r="NDB5" s="204"/>
      <c r="NDC5" s="204"/>
      <c r="NDD5" s="204"/>
      <c r="NDE5" s="204"/>
      <c r="NDF5" s="204"/>
      <c r="NDG5" s="204"/>
      <c r="NDH5" s="204"/>
      <c r="NDI5" s="204"/>
      <c r="NDJ5" s="204"/>
      <c r="NDK5" s="204"/>
      <c r="NDL5" s="204"/>
      <c r="NDM5" s="204"/>
      <c r="NDN5" s="204"/>
      <c r="NDO5" s="204"/>
      <c r="NDP5" s="204"/>
      <c r="NDQ5" s="204"/>
      <c r="NDR5" s="204"/>
      <c r="NDS5" s="204"/>
      <c r="NDT5" s="204"/>
      <c r="NDU5" s="204"/>
      <c r="NDV5" s="204"/>
      <c r="NDW5" s="204"/>
      <c r="NDX5" s="204"/>
      <c r="NDY5" s="204"/>
      <c r="NDZ5" s="204"/>
      <c r="NEA5" s="204"/>
      <c r="NEB5" s="204"/>
      <c r="NEC5" s="204"/>
      <c r="NED5" s="204"/>
      <c r="NEE5" s="204"/>
      <c r="NEF5" s="204"/>
      <c r="NEG5" s="204"/>
      <c r="NEH5" s="204"/>
      <c r="NEI5" s="204"/>
      <c r="NEJ5" s="204"/>
      <c r="NEK5" s="204"/>
      <c r="NEL5" s="204"/>
      <c r="NEM5" s="204"/>
      <c r="NEN5" s="204"/>
      <c r="NEO5" s="204"/>
      <c r="NEP5" s="204"/>
      <c r="NEQ5" s="204"/>
      <c r="NER5" s="204"/>
      <c r="NES5" s="204"/>
      <c r="NET5" s="204"/>
      <c r="NEU5" s="204"/>
      <c r="NEV5" s="204"/>
      <c r="NEW5" s="204"/>
      <c r="NEX5" s="204"/>
      <c r="NEY5" s="204"/>
      <c r="NEZ5" s="204"/>
      <c r="NFA5" s="204"/>
      <c r="NFB5" s="204"/>
      <c r="NFC5" s="204"/>
      <c r="NFD5" s="204"/>
      <c r="NFE5" s="204"/>
      <c r="NFF5" s="204"/>
      <c r="NFG5" s="204"/>
      <c r="NFH5" s="204"/>
      <c r="NFI5" s="204"/>
      <c r="NFJ5" s="204"/>
      <c r="NFK5" s="204"/>
      <c r="NFL5" s="204"/>
      <c r="NFM5" s="204"/>
      <c r="NFN5" s="204"/>
      <c r="NFO5" s="204"/>
      <c r="NFP5" s="204"/>
      <c r="NFQ5" s="204"/>
      <c r="NFR5" s="204"/>
      <c r="NFS5" s="204"/>
      <c r="NFT5" s="204"/>
      <c r="NFU5" s="204"/>
      <c r="NFV5" s="204"/>
      <c r="NFW5" s="204"/>
      <c r="NFX5" s="204"/>
      <c r="NFY5" s="204"/>
      <c r="NFZ5" s="204"/>
      <c r="NGA5" s="204"/>
      <c r="NGB5" s="204"/>
      <c r="NGC5" s="204"/>
      <c r="NGD5" s="204"/>
      <c r="NGE5" s="204"/>
      <c r="NGF5" s="204"/>
      <c r="NGG5" s="204"/>
      <c r="NGH5" s="204"/>
      <c r="NGI5" s="204"/>
      <c r="NGJ5" s="204"/>
      <c r="NGK5" s="204"/>
      <c r="NGL5" s="204"/>
      <c r="NGM5" s="204"/>
      <c r="NGN5" s="204"/>
      <c r="NGO5" s="204"/>
      <c r="NGP5" s="204"/>
      <c r="NGQ5" s="204"/>
      <c r="NGR5" s="204"/>
      <c r="NGS5" s="204"/>
      <c r="NGT5" s="204"/>
      <c r="NGU5" s="204"/>
      <c r="NGV5" s="204"/>
      <c r="NGW5" s="204"/>
      <c r="NGX5" s="204"/>
      <c r="NGY5" s="204"/>
      <c r="NGZ5" s="204"/>
      <c r="NHA5" s="204"/>
      <c r="NHB5" s="204"/>
      <c r="NHC5" s="204"/>
      <c r="NHD5" s="204"/>
      <c r="NHE5" s="204"/>
      <c r="NHF5" s="204"/>
      <c r="NHG5" s="204"/>
      <c r="NHH5" s="204"/>
      <c r="NHI5" s="204"/>
      <c r="NHJ5" s="204"/>
      <c r="NHK5" s="204"/>
      <c r="NHL5" s="204"/>
      <c r="NHM5" s="204"/>
      <c r="NHN5" s="204"/>
      <c r="NHO5" s="204"/>
      <c r="NHP5" s="204"/>
      <c r="NHQ5" s="204"/>
      <c r="NHR5" s="204"/>
      <c r="NHS5" s="204"/>
      <c r="NHT5" s="204"/>
      <c r="NHU5" s="204"/>
      <c r="NHV5" s="204"/>
      <c r="NHW5" s="204"/>
      <c r="NHX5" s="204"/>
      <c r="NHY5" s="204"/>
      <c r="NHZ5" s="204"/>
      <c r="NIA5" s="204"/>
      <c r="NIB5" s="204"/>
      <c r="NIC5" s="204"/>
      <c r="NID5" s="204"/>
      <c r="NIE5" s="204"/>
      <c r="NIF5" s="204"/>
      <c r="NIG5" s="204"/>
      <c r="NIH5" s="204"/>
      <c r="NII5" s="204"/>
      <c r="NIJ5" s="204"/>
      <c r="NIK5" s="204"/>
      <c r="NIL5" s="204"/>
      <c r="NIM5" s="204"/>
      <c r="NIN5" s="204"/>
      <c r="NIO5" s="204"/>
      <c r="NIP5" s="204"/>
      <c r="NIQ5" s="204"/>
      <c r="NIR5" s="204"/>
      <c r="NIS5" s="204"/>
      <c r="NIT5" s="204"/>
      <c r="NIU5" s="204"/>
      <c r="NIV5" s="204"/>
      <c r="NIW5" s="204"/>
      <c r="NIX5" s="204"/>
      <c r="NIY5" s="204"/>
      <c r="NIZ5" s="204"/>
      <c r="NJA5" s="204"/>
      <c r="NJB5" s="204"/>
      <c r="NJC5" s="204"/>
      <c r="NJD5" s="204"/>
      <c r="NJE5" s="204"/>
      <c r="NJF5" s="204"/>
      <c r="NJG5" s="204"/>
      <c r="NJH5" s="204"/>
      <c r="NJI5" s="204"/>
      <c r="NJJ5" s="204"/>
      <c r="NJK5" s="204"/>
      <c r="NJL5" s="204"/>
      <c r="NJM5" s="204"/>
      <c r="NJN5" s="204"/>
      <c r="NJO5" s="204"/>
      <c r="NJP5" s="204"/>
      <c r="NJQ5" s="204"/>
      <c r="NJR5" s="204"/>
      <c r="NJS5" s="204"/>
      <c r="NJT5" s="204"/>
      <c r="NJU5" s="204"/>
      <c r="NJV5" s="204"/>
      <c r="NJW5" s="204"/>
      <c r="NJX5" s="204"/>
      <c r="NJY5" s="204"/>
      <c r="NJZ5" s="204"/>
      <c r="NKA5" s="204"/>
      <c r="NKB5" s="204"/>
      <c r="NKC5" s="204"/>
      <c r="NKD5" s="204"/>
      <c r="NKE5" s="204"/>
      <c r="NKF5" s="204"/>
      <c r="NKG5" s="204"/>
      <c r="NKH5" s="204"/>
      <c r="NKI5" s="204"/>
      <c r="NKJ5" s="204"/>
      <c r="NKK5" s="204"/>
      <c r="NKL5" s="204"/>
      <c r="NKM5" s="204"/>
      <c r="NKN5" s="204"/>
      <c r="NKO5" s="204"/>
      <c r="NKP5" s="204"/>
      <c r="NKQ5" s="204"/>
      <c r="NKR5" s="204"/>
      <c r="NKS5" s="204"/>
      <c r="NKT5" s="204"/>
      <c r="NKU5" s="204"/>
      <c r="NKV5" s="204"/>
      <c r="NKW5" s="204"/>
      <c r="NKX5" s="204"/>
      <c r="NKY5" s="204"/>
      <c r="NKZ5" s="204"/>
      <c r="NLA5" s="204"/>
      <c r="NLB5" s="204"/>
      <c r="NLC5" s="204"/>
      <c r="NLD5" s="204"/>
      <c r="NLE5" s="204"/>
      <c r="NLF5" s="204"/>
      <c r="NLG5" s="204"/>
      <c r="NLH5" s="204"/>
      <c r="NLI5" s="204"/>
      <c r="NLJ5" s="204"/>
      <c r="NLK5" s="204"/>
      <c r="NLL5" s="204"/>
      <c r="NLM5" s="204"/>
      <c r="NLN5" s="204"/>
      <c r="NLO5" s="204"/>
      <c r="NLP5" s="204"/>
      <c r="NLQ5" s="204"/>
      <c r="NLR5" s="204"/>
      <c r="NLS5" s="204"/>
      <c r="NLT5" s="204"/>
      <c r="NLU5" s="204"/>
      <c r="NLV5" s="204"/>
      <c r="NLW5" s="204"/>
      <c r="NLX5" s="204"/>
      <c r="NLY5" s="204"/>
      <c r="NLZ5" s="204"/>
      <c r="NMA5" s="204"/>
      <c r="NMB5" s="204"/>
      <c r="NMC5" s="204"/>
      <c r="NMD5" s="204"/>
      <c r="NME5" s="204"/>
      <c r="NMF5" s="204"/>
      <c r="NMG5" s="204"/>
      <c r="NMH5" s="204"/>
      <c r="NMI5" s="204"/>
      <c r="NMJ5" s="204"/>
      <c r="NMK5" s="204"/>
      <c r="NML5" s="204"/>
      <c r="NMM5" s="204"/>
      <c r="NMN5" s="204"/>
      <c r="NMO5" s="204"/>
      <c r="NMP5" s="204"/>
      <c r="NMQ5" s="204"/>
      <c r="NMR5" s="204"/>
      <c r="NMS5" s="204"/>
      <c r="NMT5" s="204"/>
      <c r="NMU5" s="204"/>
      <c r="NMV5" s="204"/>
      <c r="NMW5" s="204"/>
      <c r="NMX5" s="204"/>
      <c r="NMY5" s="204"/>
      <c r="NMZ5" s="204"/>
      <c r="NNA5" s="204"/>
      <c r="NNB5" s="204"/>
      <c r="NNC5" s="204"/>
      <c r="NND5" s="204"/>
      <c r="NNE5" s="204"/>
      <c r="NNF5" s="204"/>
      <c r="NNG5" s="204"/>
      <c r="NNH5" s="204"/>
      <c r="NNI5" s="204"/>
      <c r="NNJ5" s="204"/>
      <c r="NNK5" s="204"/>
      <c r="NNL5" s="204"/>
      <c r="NNM5" s="204"/>
      <c r="NNN5" s="204"/>
      <c r="NNO5" s="204"/>
      <c r="NNP5" s="204"/>
      <c r="NNQ5" s="204"/>
      <c r="NNR5" s="204"/>
      <c r="NNS5" s="204"/>
      <c r="NNT5" s="204"/>
      <c r="NNU5" s="204"/>
      <c r="NNV5" s="204"/>
      <c r="NNW5" s="204"/>
      <c r="NNX5" s="204"/>
      <c r="NNY5" s="204"/>
      <c r="NNZ5" s="204"/>
      <c r="NOA5" s="204"/>
      <c r="NOB5" s="204"/>
      <c r="NOC5" s="204"/>
      <c r="NOD5" s="204"/>
      <c r="NOE5" s="204"/>
      <c r="NOF5" s="204"/>
      <c r="NOG5" s="204"/>
      <c r="NOH5" s="204"/>
      <c r="NOI5" s="204"/>
      <c r="NOJ5" s="204"/>
      <c r="NOK5" s="204"/>
      <c r="NOL5" s="204"/>
      <c r="NOM5" s="204"/>
      <c r="NON5" s="204"/>
      <c r="NOO5" s="204"/>
      <c r="NOP5" s="204"/>
      <c r="NOQ5" s="204"/>
      <c r="NOR5" s="204"/>
      <c r="NOS5" s="204"/>
      <c r="NOT5" s="204"/>
      <c r="NOU5" s="204"/>
      <c r="NOV5" s="204"/>
      <c r="NOW5" s="204"/>
      <c r="NOX5" s="204"/>
      <c r="NOY5" s="204"/>
      <c r="NOZ5" s="204"/>
      <c r="NPA5" s="204"/>
      <c r="NPB5" s="204"/>
      <c r="NPC5" s="204"/>
      <c r="NPD5" s="204"/>
      <c r="NPE5" s="204"/>
      <c r="NPF5" s="204"/>
      <c r="NPG5" s="204"/>
      <c r="NPH5" s="204"/>
      <c r="NPI5" s="204"/>
      <c r="NPJ5" s="204"/>
      <c r="NPK5" s="204"/>
      <c r="NPL5" s="204"/>
      <c r="NPM5" s="204"/>
      <c r="NPN5" s="204"/>
      <c r="NPO5" s="204"/>
      <c r="NPP5" s="204"/>
      <c r="NPQ5" s="204"/>
      <c r="NPR5" s="204"/>
      <c r="NPS5" s="204"/>
      <c r="NPT5" s="204"/>
      <c r="NPU5" s="204"/>
      <c r="NPV5" s="204"/>
      <c r="NPW5" s="204"/>
      <c r="NPX5" s="204"/>
      <c r="NPY5" s="204"/>
      <c r="NPZ5" s="204"/>
      <c r="NQA5" s="204"/>
      <c r="NQB5" s="204"/>
      <c r="NQC5" s="204"/>
      <c r="NQD5" s="204"/>
      <c r="NQE5" s="204"/>
      <c r="NQF5" s="204"/>
      <c r="NQG5" s="204"/>
      <c r="NQH5" s="204"/>
      <c r="NQI5" s="204"/>
      <c r="NQJ5" s="204"/>
      <c r="NQK5" s="204"/>
      <c r="NQL5" s="204"/>
      <c r="NQM5" s="204"/>
      <c r="NQN5" s="204"/>
      <c r="NQO5" s="204"/>
      <c r="NQP5" s="204"/>
      <c r="NQQ5" s="204"/>
      <c r="NQR5" s="204"/>
      <c r="NQS5" s="204"/>
      <c r="NQT5" s="204"/>
      <c r="NQU5" s="204"/>
      <c r="NQV5" s="204"/>
      <c r="NQW5" s="204"/>
      <c r="NQX5" s="204"/>
      <c r="NQY5" s="204"/>
      <c r="NQZ5" s="204"/>
      <c r="NRA5" s="204"/>
      <c r="NRB5" s="204"/>
      <c r="NRC5" s="204"/>
      <c r="NRD5" s="204"/>
      <c r="NRE5" s="204"/>
      <c r="NRF5" s="204"/>
      <c r="NRG5" s="204"/>
      <c r="NRH5" s="204"/>
      <c r="NRI5" s="204"/>
      <c r="NRJ5" s="204"/>
      <c r="NRK5" s="204"/>
      <c r="NRL5" s="204"/>
      <c r="NRM5" s="204"/>
      <c r="NRN5" s="204"/>
      <c r="NRO5" s="204"/>
      <c r="NRP5" s="204"/>
      <c r="NRQ5" s="204"/>
      <c r="NRR5" s="204"/>
      <c r="NRS5" s="204"/>
      <c r="NRT5" s="204"/>
      <c r="NRU5" s="204"/>
      <c r="NRV5" s="204"/>
      <c r="NRW5" s="204"/>
      <c r="NRX5" s="204"/>
      <c r="NRY5" s="204"/>
      <c r="NRZ5" s="204"/>
      <c r="NSA5" s="204"/>
      <c r="NSB5" s="204"/>
      <c r="NSC5" s="204"/>
      <c r="NSD5" s="204"/>
      <c r="NSE5" s="204"/>
      <c r="NSF5" s="204"/>
      <c r="NSG5" s="204"/>
      <c r="NSH5" s="204"/>
      <c r="NSI5" s="204"/>
      <c r="NSJ5" s="204"/>
      <c r="NSK5" s="204"/>
      <c r="NSL5" s="204"/>
      <c r="NSM5" s="204"/>
      <c r="NSN5" s="204"/>
      <c r="NSO5" s="204"/>
      <c r="NSP5" s="204"/>
      <c r="NSQ5" s="204"/>
      <c r="NSR5" s="204"/>
      <c r="NSS5" s="204"/>
      <c r="NST5" s="204"/>
      <c r="NSU5" s="204"/>
      <c r="NSV5" s="204"/>
      <c r="NSW5" s="204"/>
      <c r="NSX5" s="204"/>
      <c r="NSY5" s="204"/>
      <c r="NSZ5" s="204"/>
      <c r="NTA5" s="204"/>
      <c r="NTB5" s="204"/>
      <c r="NTC5" s="204"/>
      <c r="NTD5" s="204"/>
      <c r="NTE5" s="204"/>
      <c r="NTF5" s="204"/>
      <c r="NTG5" s="204"/>
      <c r="NTH5" s="204"/>
      <c r="NTI5" s="204"/>
      <c r="NTJ5" s="204"/>
      <c r="NTK5" s="204"/>
      <c r="NTL5" s="204"/>
      <c r="NTM5" s="204"/>
      <c r="NTN5" s="204"/>
      <c r="NTO5" s="204"/>
      <c r="NTP5" s="204"/>
      <c r="NTQ5" s="204"/>
      <c r="NTR5" s="204"/>
      <c r="NTS5" s="204"/>
      <c r="NTT5" s="204"/>
      <c r="NTU5" s="204"/>
      <c r="NTV5" s="204"/>
      <c r="NTW5" s="204"/>
      <c r="NTX5" s="204"/>
      <c r="NTY5" s="204"/>
      <c r="NTZ5" s="204"/>
      <c r="NUA5" s="204"/>
      <c r="NUB5" s="204"/>
      <c r="NUC5" s="204"/>
      <c r="NUD5" s="204"/>
      <c r="NUE5" s="204"/>
      <c r="NUF5" s="204"/>
      <c r="NUG5" s="204"/>
      <c r="NUH5" s="204"/>
      <c r="NUI5" s="204"/>
      <c r="NUJ5" s="204"/>
      <c r="NUK5" s="204"/>
      <c r="NUL5" s="204"/>
      <c r="NUM5" s="204"/>
      <c r="NUN5" s="204"/>
      <c r="NUO5" s="204"/>
      <c r="NUP5" s="204"/>
      <c r="NUQ5" s="204"/>
      <c r="NUR5" s="204"/>
      <c r="NUS5" s="204"/>
      <c r="NUT5" s="204"/>
      <c r="NUU5" s="204"/>
      <c r="NUV5" s="204"/>
      <c r="NUW5" s="204"/>
      <c r="NUX5" s="204"/>
      <c r="NUY5" s="204"/>
      <c r="NUZ5" s="204"/>
      <c r="NVA5" s="204"/>
      <c r="NVB5" s="204"/>
      <c r="NVC5" s="204"/>
      <c r="NVD5" s="204"/>
      <c r="NVE5" s="204"/>
      <c r="NVF5" s="204"/>
      <c r="NVG5" s="204"/>
      <c r="NVH5" s="204"/>
      <c r="NVI5" s="204"/>
      <c r="NVJ5" s="204"/>
      <c r="NVK5" s="204"/>
      <c r="NVL5" s="204"/>
      <c r="NVM5" s="204"/>
      <c r="NVN5" s="204"/>
      <c r="NVO5" s="204"/>
      <c r="NVP5" s="204"/>
      <c r="NVQ5" s="204"/>
      <c r="NVR5" s="204"/>
      <c r="NVS5" s="204"/>
      <c r="NVT5" s="204"/>
      <c r="NVU5" s="204"/>
      <c r="NVV5" s="204"/>
      <c r="NVW5" s="204"/>
      <c r="NVX5" s="204"/>
      <c r="NVY5" s="204"/>
      <c r="NVZ5" s="204"/>
      <c r="NWA5" s="204"/>
      <c r="NWB5" s="204"/>
      <c r="NWC5" s="204"/>
      <c r="NWD5" s="204"/>
      <c r="NWE5" s="204"/>
      <c r="NWF5" s="204"/>
      <c r="NWG5" s="204"/>
      <c r="NWH5" s="204"/>
      <c r="NWI5" s="204"/>
      <c r="NWJ5" s="204"/>
      <c r="NWK5" s="204"/>
      <c r="NWL5" s="204"/>
      <c r="NWM5" s="204"/>
      <c r="NWN5" s="204"/>
      <c r="NWO5" s="204"/>
      <c r="NWP5" s="204"/>
      <c r="NWQ5" s="204"/>
      <c r="NWR5" s="204"/>
      <c r="NWS5" s="204"/>
      <c r="NWT5" s="204"/>
      <c r="NWU5" s="204"/>
      <c r="NWV5" s="204"/>
      <c r="NWW5" s="204"/>
      <c r="NWX5" s="204"/>
      <c r="NWY5" s="204"/>
      <c r="NWZ5" s="204"/>
      <c r="NXA5" s="204"/>
      <c r="NXB5" s="204"/>
      <c r="NXC5" s="204"/>
      <c r="NXD5" s="204"/>
      <c r="NXE5" s="204"/>
      <c r="NXF5" s="204"/>
      <c r="NXG5" s="204"/>
      <c r="NXH5" s="204"/>
      <c r="NXI5" s="204"/>
      <c r="NXJ5" s="204"/>
      <c r="NXK5" s="204"/>
      <c r="NXL5" s="204"/>
      <c r="NXM5" s="204"/>
      <c r="NXN5" s="204"/>
      <c r="NXO5" s="204"/>
      <c r="NXP5" s="204"/>
      <c r="NXQ5" s="204"/>
      <c r="NXR5" s="204"/>
      <c r="NXS5" s="204"/>
      <c r="NXT5" s="204"/>
      <c r="NXU5" s="204"/>
      <c r="NXV5" s="204"/>
      <c r="NXW5" s="204"/>
      <c r="NXX5" s="204"/>
      <c r="NXY5" s="204"/>
      <c r="NXZ5" s="204"/>
      <c r="NYA5" s="204"/>
      <c r="NYB5" s="204"/>
      <c r="NYC5" s="204"/>
      <c r="NYD5" s="204"/>
      <c r="NYE5" s="204"/>
      <c r="NYF5" s="204"/>
      <c r="NYG5" s="204"/>
      <c r="NYH5" s="204"/>
      <c r="NYI5" s="204"/>
      <c r="NYJ5" s="204"/>
      <c r="NYK5" s="204"/>
      <c r="NYL5" s="204"/>
      <c r="NYM5" s="204"/>
      <c r="NYN5" s="204"/>
      <c r="NYO5" s="204"/>
      <c r="NYP5" s="204"/>
      <c r="NYQ5" s="204"/>
      <c r="NYR5" s="204"/>
      <c r="NYS5" s="204"/>
      <c r="NYT5" s="204"/>
      <c r="NYU5" s="204"/>
      <c r="NYV5" s="204"/>
      <c r="NYW5" s="204"/>
      <c r="NYX5" s="204"/>
      <c r="NYY5" s="204"/>
      <c r="NYZ5" s="204"/>
      <c r="NZA5" s="204"/>
      <c r="NZB5" s="204"/>
      <c r="NZC5" s="204"/>
      <c r="NZD5" s="204"/>
      <c r="NZE5" s="204"/>
      <c r="NZF5" s="204"/>
      <c r="NZG5" s="204"/>
      <c r="NZH5" s="204"/>
      <c r="NZI5" s="204"/>
      <c r="NZJ5" s="204"/>
      <c r="NZK5" s="204"/>
      <c r="NZL5" s="204"/>
      <c r="NZM5" s="204"/>
      <c r="NZN5" s="204"/>
      <c r="NZO5" s="204"/>
      <c r="NZP5" s="204"/>
      <c r="NZQ5" s="204"/>
      <c r="NZR5" s="204"/>
      <c r="NZS5" s="204"/>
      <c r="NZT5" s="204"/>
      <c r="NZU5" s="204"/>
      <c r="NZV5" s="204"/>
      <c r="NZW5" s="204"/>
      <c r="NZX5" s="204"/>
      <c r="NZY5" s="204"/>
      <c r="NZZ5" s="204"/>
      <c r="OAA5" s="204"/>
      <c r="OAB5" s="204"/>
      <c r="OAC5" s="204"/>
      <c r="OAD5" s="204"/>
      <c r="OAE5" s="204"/>
      <c r="OAF5" s="204"/>
      <c r="OAG5" s="204"/>
      <c r="OAH5" s="204"/>
      <c r="OAI5" s="204"/>
      <c r="OAJ5" s="204"/>
      <c r="OAK5" s="204"/>
      <c r="OAL5" s="204"/>
      <c r="OAM5" s="204"/>
      <c r="OAN5" s="204"/>
      <c r="OAO5" s="204"/>
      <c r="OAP5" s="204"/>
      <c r="OAQ5" s="204"/>
      <c r="OAR5" s="204"/>
      <c r="OAS5" s="204"/>
      <c r="OAT5" s="204"/>
      <c r="OAU5" s="204"/>
      <c r="OAV5" s="204"/>
      <c r="OAW5" s="204"/>
      <c r="OAX5" s="204"/>
      <c r="OAY5" s="204"/>
      <c r="OAZ5" s="204"/>
      <c r="OBA5" s="204"/>
      <c r="OBB5" s="204"/>
      <c r="OBC5" s="204"/>
      <c r="OBD5" s="204"/>
      <c r="OBE5" s="204"/>
      <c r="OBF5" s="204"/>
      <c r="OBG5" s="204"/>
      <c r="OBH5" s="204"/>
      <c r="OBI5" s="204"/>
      <c r="OBJ5" s="204"/>
      <c r="OBK5" s="204"/>
      <c r="OBL5" s="204"/>
      <c r="OBM5" s="204"/>
      <c r="OBN5" s="204"/>
      <c r="OBO5" s="204"/>
      <c r="OBP5" s="204"/>
      <c r="OBQ5" s="204"/>
      <c r="OBR5" s="204"/>
      <c r="OBS5" s="204"/>
      <c r="OBT5" s="204"/>
      <c r="OBU5" s="204"/>
      <c r="OBV5" s="204"/>
      <c r="OBW5" s="204"/>
      <c r="OBX5" s="204"/>
      <c r="OBY5" s="204"/>
      <c r="OBZ5" s="204"/>
      <c r="OCA5" s="204"/>
      <c r="OCB5" s="204"/>
      <c r="OCC5" s="204"/>
      <c r="OCD5" s="204"/>
      <c r="OCE5" s="204"/>
      <c r="OCF5" s="204"/>
      <c r="OCG5" s="204"/>
      <c r="OCH5" s="204"/>
      <c r="OCI5" s="204"/>
      <c r="OCJ5" s="204"/>
      <c r="OCK5" s="204"/>
      <c r="OCL5" s="204"/>
      <c r="OCM5" s="204"/>
      <c r="OCN5" s="204"/>
      <c r="OCO5" s="204"/>
      <c r="OCP5" s="204"/>
      <c r="OCQ5" s="204"/>
      <c r="OCR5" s="204"/>
      <c r="OCS5" s="204"/>
      <c r="OCT5" s="204"/>
      <c r="OCU5" s="204"/>
      <c r="OCV5" s="204"/>
      <c r="OCW5" s="204"/>
      <c r="OCX5" s="204"/>
      <c r="OCY5" s="204"/>
      <c r="OCZ5" s="204"/>
      <c r="ODA5" s="204"/>
      <c r="ODB5" s="204"/>
      <c r="ODC5" s="204"/>
      <c r="ODD5" s="204"/>
      <c r="ODE5" s="204"/>
      <c r="ODF5" s="204"/>
      <c r="ODG5" s="204"/>
      <c r="ODH5" s="204"/>
      <c r="ODI5" s="204"/>
      <c r="ODJ5" s="204"/>
      <c r="ODK5" s="204"/>
      <c r="ODL5" s="204"/>
      <c r="ODM5" s="204"/>
      <c r="ODN5" s="204"/>
      <c r="ODO5" s="204"/>
      <c r="ODP5" s="204"/>
      <c r="ODQ5" s="204"/>
      <c r="ODR5" s="204"/>
      <c r="ODS5" s="204"/>
      <c r="ODT5" s="204"/>
      <c r="ODU5" s="204"/>
      <c r="ODV5" s="204"/>
      <c r="ODW5" s="204"/>
      <c r="ODX5" s="204"/>
      <c r="ODY5" s="204"/>
      <c r="ODZ5" s="204"/>
      <c r="OEA5" s="204"/>
      <c r="OEB5" s="204"/>
      <c r="OEC5" s="204"/>
      <c r="OED5" s="204"/>
      <c r="OEE5" s="204"/>
      <c r="OEF5" s="204"/>
      <c r="OEG5" s="204"/>
      <c r="OEH5" s="204"/>
      <c r="OEI5" s="204"/>
      <c r="OEJ5" s="204"/>
      <c r="OEK5" s="204"/>
      <c r="OEL5" s="204"/>
      <c r="OEM5" s="204"/>
      <c r="OEN5" s="204"/>
      <c r="OEO5" s="204"/>
      <c r="OEP5" s="204"/>
      <c r="OEQ5" s="204"/>
      <c r="OER5" s="204"/>
      <c r="OES5" s="204"/>
      <c r="OET5" s="204"/>
      <c r="OEU5" s="204"/>
      <c r="OEV5" s="204"/>
      <c r="OEW5" s="204"/>
      <c r="OEX5" s="204"/>
      <c r="OEY5" s="204"/>
      <c r="OEZ5" s="204"/>
      <c r="OFA5" s="204"/>
      <c r="OFB5" s="204"/>
      <c r="OFC5" s="204"/>
      <c r="OFD5" s="204"/>
      <c r="OFE5" s="204"/>
      <c r="OFF5" s="204"/>
      <c r="OFG5" s="204"/>
      <c r="OFH5" s="204"/>
      <c r="OFI5" s="204"/>
      <c r="OFJ5" s="204"/>
      <c r="OFK5" s="204"/>
      <c r="OFL5" s="204"/>
      <c r="OFM5" s="204"/>
      <c r="OFN5" s="204"/>
      <c r="OFO5" s="204"/>
      <c r="OFP5" s="204"/>
      <c r="OFQ5" s="204"/>
      <c r="OFR5" s="204"/>
      <c r="OFS5" s="204"/>
      <c r="OFT5" s="204"/>
      <c r="OFU5" s="204"/>
      <c r="OFV5" s="204"/>
      <c r="OFW5" s="204"/>
      <c r="OFX5" s="204"/>
      <c r="OFY5" s="204"/>
      <c r="OFZ5" s="204"/>
      <c r="OGA5" s="204"/>
      <c r="OGB5" s="204"/>
      <c r="OGC5" s="204"/>
      <c r="OGD5" s="204"/>
      <c r="OGE5" s="204"/>
      <c r="OGF5" s="204"/>
      <c r="OGG5" s="204"/>
      <c r="OGH5" s="204"/>
      <c r="OGI5" s="204"/>
      <c r="OGJ5" s="204"/>
      <c r="OGK5" s="204"/>
      <c r="OGL5" s="204"/>
      <c r="OGM5" s="204"/>
      <c r="OGN5" s="204"/>
      <c r="OGO5" s="204"/>
      <c r="OGP5" s="204"/>
      <c r="OGQ5" s="204"/>
      <c r="OGR5" s="204"/>
      <c r="OGS5" s="204"/>
      <c r="OGT5" s="204"/>
      <c r="OGU5" s="204"/>
      <c r="OGV5" s="204"/>
      <c r="OGW5" s="204"/>
      <c r="OGX5" s="204"/>
      <c r="OGY5" s="204"/>
      <c r="OGZ5" s="204"/>
      <c r="OHA5" s="204"/>
      <c r="OHB5" s="204"/>
      <c r="OHC5" s="204"/>
      <c r="OHD5" s="204"/>
      <c r="OHE5" s="204"/>
      <c r="OHF5" s="204"/>
      <c r="OHG5" s="204"/>
      <c r="OHH5" s="204"/>
      <c r="OHI5" s="204"/>
      <c r="OHJ5" s="204"/>
      <c r="OHK5" s="204"/>
      <c r="OHL5" s="204"/>
      <c r="OHM5" s="204"/>
      <c r="OHN5" s="204"/>
      <c r="OHO5" s="204"/>
      <c r="OHP5" s="204"/>
      <c r="OHQ5" s="204"/>
      <c r="OHR5" s="204"/>
      <c r="OHS5" s="204"/>
      <c r="OHT5" s="204"/>
      <c r="OHU5" s="204"/>
      <c r="OHV5" s="204"/>
      <c r="OHW5" s="204"/>
      <c r="OHX5" s="204"/>
      <c r="OHY5" s="204"/>
      <c r="OHZ5" s="204"/>
      <c r="OIA5" s="204"/>
      <c r="OIB5" s="204"/>
      <c r="OIC5" s="204"/>
      <c r="OID5" s="204"/>
      <c r="OIE5" s="204"/>
      <c r="OIF5" s="204"/>
      <c r="OIG5" s="204"/>
      <c r="OIH5" s="204"/>
      <c r="OII5" s="204"/>
      <c r="OIJ5" s="204"/>
      <c r="OIK5" s="204"/>
      <c r="OIL5" s="204"/>
      <c r="OIM5" s="204"/>
      <c r="OIN5" s="204"/>
      <c r="OIO5" s="204"/>
      <c r="OIP5" s="204"/>
      <c r="OIQ5" s="204"/>
      <c r="OIR5" s="204"/>
      <c r="OIS5" s="204"/>
      <c r="OIT5" s="204"/>
      <c r="OIU5" s="204"/>
      <c r="OIV5" s="204"/>
      <c r="OIW5" s="204"/>
      <c r="OIX5" s="204"/>
      <c r="OIY5" s="204"/>
      <c r="OIZ5" s="204"/>
      <c r="OJA5" s="204"/>
      <c r="OJB5" s="204"/>
      <c r="OJC5" s="204"/>
      <c r="OJD5" s="204"/>
      <c r="OJE5" s="204"/>
      <c r="OJF5" s="204"/>
      <c r="OJG5" s="204"/>
      <c r="OJH5" s="204"/>
      <c r="OJI5" s="204"/>
      <c r="OJJ5" s="204"/>
      <c r="OJK5" s="204"/>
      <c r="OJL5" s="204"/>
      <c r="OJM5" s="204"/>
      <c r="OJN5" s="204"/>
      <c r="OJO5" s="204"/>
      <c r="OJP5" s="204"/>
      <c r="OJQ5" s="204"/>
      <c r="OJR5" s="204"/>
      <c r="OJS5" s="204"/>
      <c r="OJT5" s="204"/>
      <c r="OJU5" s="204"/>
      <c r="OJV5" s="204"/>
      <c r="OJW5" s="204"/>
      <c r="OJX5" s="204"/>
      <c r="OJY5" s="204"/>
      <c r="OJZ5" s="204"/>
      <c r="OKA5" s="204"/>
      <c r="OKB5" s="204"/>
      <c r="OKC5" s="204"/>
      <c r="OKD5" s="204"/>
      <c r="OKE5" s="204"/>
      <c r="OKF5" s="204"/>
      <c r="OKG5" s="204"/>
      <c r="OKH5" s="204"/>
      <c r="OKI5" s="204"/>
      <c r="OKJ5" s="204"/>
      <c r="OKK5" s="204"/>
      <c r="OKL5" s="204"/>
      <c r="OKM5" s="204"/>
      <c r="OKN5" s="204"/>
      <c r="OKO5" s="204"/>
      <c r="OKP5" s="204"/>
      <c r="OKQ5" s="204"/>
      <c r="OKR5" s="204"/>
      <c r="OKS5" s="204"/>
      <c r="OKT5" s="204"/>
      <c r="OKU5" s="204"/>
      <c r="OKV5" s="204"/>
      <c r="OKW5" s="204"/>
      <c r="OKX5" s="204"/>
      <c r="OKY5" s="204"/>
      <c r="OKZ5" s="204"/>
      <c r="OLA5" s="204"/>
      <c r="OLB5" s="204"/>
      <c r="OLC5" s="204"/>
      <c r="OLD5" s="204"/>
      <c r="OLE5" s="204"/>
      <c r="OLF5" s="204"/>
      <c r="OLG5" s="204"/>
      <c r="OLH5" s="204"/>
      <c r="OLI5" s="204"/>
      <c r="OLJ5" s="204"/>
      <c r="OLK5" s="204"/>
      <c r="OLL5" s="204"/>
      <c r="OLM5" s="204"/>
      <c r="OLN5" s="204"/>
      <c r="OLO5" s="204"/>
      <c r="OLP5" s="204"/>
      <c r="OLQ5" s="204"/>
      <c r="OLR5" s="204"/>
      <c r="OLS5" s="204"/>
      <c r="OLT5" s="204"/>
      <c r="OLU5" s="204"/>
      <c r="OLV5" s="204"/>
      <c r="OLW5" s="204"/>
      <c r="OLX5" s="204"/>
      <c r="OLY5" s="204"/>
      <c r="OLZ5" s="204"/>
      <c r="OMA5" s="204"/>
      <c r="OMB5" s="204"/>
      <c r="OMC5" s="204"/>
      <c r="OMD5" s="204"/>
      <c r="OME5" s="204"/>
      <c r="OMF5" s="204"/>
      <c r="OMG5" s="204"/>
      <c r="OMH5" s="204"/>
      <c r="OMI5" s="204"/>
      <c r="OMJ5" s="204"/>
      <c r="OMK5" s="204"/>
      <c r="OML5" s="204"/>
      <c r="OMM5" s="204"/>
      <c r="OMN5" s="204"/>
      <c r="OMO5" s="204"/>
      <c r="OMP5" s="204"/>
      <c r="OMQ5" s="204"/>
      <c r="OMR5" s="204"/>
      <c r="OMS5" s="204"/>
      <c r="OMT5" s="204"/>
      <c r="OMU5" s="204"/>
      <c r="OMV5" s="204"/>
      <c r="OMW5" s="204"/>
      <c r="OMX5" s="204"/>
      <c r="OMY5" s="204"/>
      <c r="OMZ5" s="204"/>
      <c r="ONA5" s="204"/>
      <c r="ONB5" s="204"/>
      <c r="ONC5" s="204"/>
      <c r="OND5" s="204"/>
      <c r="ONE5" s="204"/>
      <c r="ONF5" s="204"/>
      <c r="ONG5" s="204"/>
      <c r="ONH5" s="204"/>
      <c r="ONI5" s="204"/>
      <c r="ONJ5" s="204"/>
      <c r="ONK5" s="204"/>
      <c r="ONL5" s="204"/>
      <c r="ONM5" s="204"/>
      <c r="ONN5" s="204"/>
      <c r="ONO5" s="204"/>
      <c r="ONP5" s="204"/>
      <c r="ONQ5" s="204"/>
      <c r="ONR5" s="204"/>
      <c r="ONS5" s="204"/>
      <c r="ONT5" s="204"/>
      <c r="ONU5" s="204"/>
      <c r="ONV5" s="204"/>
      <c r="ONW5" s="204"/>
      <c r="ONX5" s="204"/>
      <c r="ONY5" s="204"/>
      <c r="ONZ5" s="204"/>
      <c r="OOA5" s="204"/>
      <c r="OOB5" s="204"/>
      <c r="OOC5" s="204"/>
      <c r="OOD5" s="204"/>
      <c r="OOE5" s="204"/>
      <c r="OOF5" s="204"/>
      <c r="OOG5" s="204"/>
      <c r="OOH5" s="204"/>
      <c r="OOI5" s="204"/>
      <c r="OOJ5" s="204"/>
      <c r="OOK5" s="204"/>
      <c r="OOL5" s="204"/>
      <c r="OOM5" s="204"/>
      <c r="OON5" s="204"/>
      <c r="OOO5" s="204"/>
      <c r="OOP5" s="204"/>
      <c r="OOQ5" s="204"/>
      <c r="OOR5" s="204"/>
      <c r="OOS5" s="204"/>
      <c r="OOT5" s="204"/>
      <c r="OOU5" s="204"/>
      <c r="OOV5" s="204"/>
      <c r="OOW5" s="204"/>
      <c r="OOX5" s="204"/>
      <c r="OOY5" s="204"/>
      <c r="OOZ5" s="204"/>
      <c r="OPA5" s="204"/>
      <c r="OPB5" s="204"/>
      <c r="OPC5" s="204"/>
      <c r="OPD5" s="204"/>
      <c r="OPE5" s="204"/>
      <c r="OPF5" s="204"/>
      <c r="OPG5" s="204"/>
      <c r="OPH5" s="204"/>
      <c r="OPI5" s="204"/>
      <c r="OPJ5" s="204"/>
      <c r="OPK5" s="204"/>
      <c r="OPL5" s="204"/>
      <c r="OPM5" s="204"/>
      <c r="OPN5" s="204"/>
      <c r="OPO5" s="204"/>
      <c r="OPP5" s="204"/>
      <c r="OPQ5" s="204"/>
      <c r="OPR5" s="204"/>
      <c r="OPS5" s="204"/>
      <c r="OPT5" s="204"/>
      <c r="OPU5" s="204"/>
      <c r="OPV5" s="204"/>
      <c r="OPW5" s="204"/>
      <c r="OPX5" s="204"/>
      <c r="OPY5" s="204"/>
      <c r="OPZ5" s="204"/>
      <c r="OQA5" s="204"/>
      <c r="OQB5" s="204"/>
      <c r="OQC5" s="204"/>
      <c r="OQD5" s="204"/>
      <c r="OQE5" s="204"/>
      <c r="OQF5" s="204"/>
      <c r="OQG5" s="204"/>
      <c r="OQH5" s="204"/>
      <c r="OQI5" s="204"/>
      <c r="OQJ5" s="204"/>
      <c r="OQK5" s="204"/>
      <c r="OQL5" s="204"/>
      <c r="OQM5" s="204"/>
      <c r="OQN5" s="204"/>
      <c r="OQO5" s="204"/>
      <c r="OQP5" s="204"/>
      <c r="OQQ5" s="204"/>
      <c r="OQR5" s="204"/>
      <c r="OQS5" s="204"/>
      <c r="OQT5" s="204"/>
      <c r="OQU5" s="204"/>
      <c r="OQV5" s="204"/>
      <c r="OQW5" s="204"/>
      <c r="OQX5" s="204"/>
      <c r="OQY5" s="204"/>
      <c r="OQZ5" s="204"/>
      <c r="ORA5" s="204"/>
      <c r="ORB5" s="204"/>
      <c r="ORC5" s="204"/>
      <c r="ORD5" s="204"/>
      <c r="ORE5" s="204"/>
      <c r="ORF5" s="204"/>
      <c r="ORG5" s="204"/>
      <c r="ORH5" s="204"/>
      <c r="ORI5" s="204"/>
      <c r="ORJ5" s="204"/>
      <c r="ORK5" s="204"/>
      <c r="ORL5" s="204"/>
      <c r="ORM5" s="204"/>
      <c r="ORN5" s="204"/>
      <c r="ORO5" s="204"/>
      <c r="ORP5" s="204"/>
      <c r="ORQ5" s="204"/>
      <c r="ORR5" s="204"/>
      <c r="ORS5" s="204"/>
      <c r="ORT5" s="204"/>
      <c r="ORU5" s="204"/>
      <c r="ORV5" s="204"/>
      <c r="ORW5" s="204"/>
      <c r="ORX5" s="204"/>
      <c r="ORY5" s="204"/>
      <c r="ORZ5" s="204"/>
      <c r="OSA5" s="204"/>
      <c r="OSB5" s="204"/>
      <c r="OSC5" s="204"/>
      <c r="OSD5" s="204"/>
      <c r="OSE5" s="204"/>
      <c r="OSF5" s="204"/>
      <c r="OSG5" s="204"/>
      <c r="OSH5" s="204"/>
      <c r="OSI5" s="204"/>
      <c r="OSJ5" s="204"/>
      <c r="OSK5" s="204"/>
      <c r="OSL5" s="204"/>
      <c r="OSM5" s="204"/>
      <c r="OSN5" s="204"/>
      <c r="OSO5" s="204"/>
      <c r="OSP5" s="204"/>
      <c r="OSQ5" s="204"/>
      <c r="OSR5" s="204"/>
      <c r="OSS5" s="204"/>
      <c r="OST5" s="204"/>
      <c r="OSU5" s="204"/>
      <c r="OSV5" s="204"/>
      <c r="OSW5" s="204"/>
      <c r="OSX5" s="204"/>
      <c r="OSY5" s="204"/>
      <c r="OSZ5" s="204"/>
      <c r="OTA5" s="204"/>
      <c r="OTB5" s="204"/>
      <c r="OTC5" s="204"/>
      <c r="OTD5" s="204"/>
      <c r="OTE5" s="204"/>
      <c r="OTF5" s="204"/>
      <c r="OTG5" s="204"/>
      <c r="OTH5" s="204"/>
      <c r="OTI5" s="204"/>
      <c r="OTJ5" s="204"/>
      <c r="OTK5" s="204"/>
      <c r="OTL5" s="204"/>
      <c r="OTM5" s="204"/>
      <c r="OTN5" s="204"/>
      <c r="OTO5" s="204"/>
      <c r="OTP5" s="204"/>
      <c r="OTQ5" s="204"/>
      <c r="OTR5" s="204"/>
      <c r="OTS5" s="204"/>
      <c r="OTT5" s="204"/>
      <c r="OTU5" s="204"/>
      <c r="OTV5" s="204"/>
      <c r="OTW5" s="204"/>
      <c r="OTX5" s="204"/>
      <c r="OTY5" s="204"/>
      <c r="OTZ5" s="204"/>
      <c r="OUA5" s="204"/>
      <c r="OUB5" s="204"/>
      <c r="OUC5" s="204"/>
      <c r="OUD5" s="204"/>
      <c r="OUE5" s="204"/>
      <c r="OUF5" s="204"/>
      <c r="OUG5" s="204"/>
      <c r="OUH5" s="204"/>
      <c r="OUI5" s="204"/>
      <c r="OUJ5" s="204"/>
      <c r="OUK5" s="204"/>
      <c r="OUL5" s="204"/>
      <c r="OUM5" s="204"/>
      <c r="OUN5" s="204"/>
      <c r="OUO5" s="204"/>
      <c r="OUP5" s="204"/>
      <c r="OUQ5" s="204"/>
      <c r="OUR5" s="204"/>
      <c r="OUS5" s="204"/>
      <c r="OUT5" s="204"/>
      <c r="OUU5" s="204"/>
      <c r="OUV5" s="204"/>
      <c r="OUW5" s="204"/>
      <c r="OUX5" s="204"/>
      <c r="OUY5" s="204"/>
      <c r="OUZ5" s="204"/>
      <c r="OVA5" s="204"/>
      <c r="OVB5" s="204"/>
      <c r="OVC5" s="204"/>
      <c r="OVD5" s="204"/>
      <c r="OVE5" s="204"/>
      <c r="OVF5" s="204"/>
      <c r="OVG5" s="204"/>
      <c r="OVH5" s="204"/>
      <c r="OVI5" s="204"/>
      <c r="OVJ5" s="204"/>
      <c r="OVK5" s="204"/>
      <c r="OVL5" s="204"/>
      <c r="OVM5" s="204"/>
      <c r="OVN5" s="204"/>
      <c r="OVO5" s="204"/>
      <c r="OVP5" s="204"/>
      <c r="OVQ5" s="204"/>
      <c r="OVR5" s="204"/>
      <c r="OVS5" s="204"/>
      <c r="OVT5" s="204"/>
      <c r="OVU5" s="204"/>
      <c r="OVV5" s="204"/>
      <c r="OVW5" s="204"/>
      <c r="OVX5" s="204"/>
      <c r="OVY5" s="204"/>
      <c r="OVZ5" s="204"/>
      <c r="OWA5" s="204"/>
      <c r="OWB5" s="204"/>
      <c r="OWC5" s="204"/>
      <c r="OWD5" s="204"/>
      <c r="OWE5" s="204"/>
      <c r="OWF5" s="204"/>
      <c r="OWG5" s="204"/>
      <c r="OWH5" s="204"/>
      <c r="OWI5" s="204"/>
      <c r="OWJ5" s="204"/>
      <c r="OWK5" s="204"/>
      <c r="OWL5" s="204"/>
      <c r="OWM5" s="204"/>
      <c r="OWN5" s="204"/>
      <c r="OWO5" s="204"/>
      <c r="OWP5" s="204"/>
      <c r="OWQ5" s="204"/>
      <c r="OWR5" s="204"/>
      <c r="OWS5" s="204"/>
      <c r="OWT5" s="204"/>
      <c r="OWU5" s="204"/>
      <c r="OWV5" s="204"/>
      <c r="OWW5" s="204"/>
      <c r="OWX5" s="204"/>
      <c r="OWY5" s="204"/>
      <c r="OWZ5" s="204"/>
      <c r="OXA5" s="204"/>
      <c r="OXB5" s="204"/>
      <c r="OXC5" s="204"/>
      <c r="OXD5" s="204"/>
      <c r="OXE5" s="204"/>
      <c r="OXF5" s="204"/>
      <c r="OXG5" s="204"/>
      <c r="OXH5" s="204"/>
      <c r="OXI5" s="204"/>
      <c r="OXJ5" s="204"/>
      <c r="OXK5" s="204"/>
      <c r="OXL5" s="204"/>
      <c r="OXM5" s="204"/>
      <c r="OXN5" s="204"/>
      <c r="OXO5" s="204"/>
      <c r="OXP5" s="204"/>
      <c r="OXQ5" s="204"/>
      <c r="OXR5" s="204"/>
      <c r="OXS5" s="204"/>
      <c r="OXT5" s="204"/>
      <c r="OXU5" s="204"/>
      <c r="OXV5" s="204"/>
      <c r="OXW5" s="204"/>
      <c r="OXX5" s="204"/>
      <c r="OXY5" s="204"/>
      <c r="OXZ5" s="204"/>
      <c r="OYA5" s="204"/>
      <c r="OYB5" s="204"/>
      <c r="OYC5" s="204"/>
      <c r="OYD5" s="204"/>
      <c r="OYE5" s="204"/>
      <c r="OYF5" s="204"/>
      <c r="OYG5" s="204"/>
      <c r="OYH5" s="204"/>
      <c r="OYI5" s="204"/>
      <c r="OYJ5" s="204"/>
      <c r="OYK5" s="204"/>
      <c r="OYL5" s="204"/>
      <c r="OYM5" s="204"/>
      <c r="OYN5" s="204"/>
      <c r="OYO5" s="204"/>
      <c r="OYP5" s="204"/>
      <c r="OYQ5" s="204"/>
      <c r="OYR5" s="204"/>
      <c r="OYS5" s="204"/>
      <c r="OYT5" s="204"/>
      <c r="OYU5" s="204"/>
      <c r="OYV5" s="204"/>
      <c r="OYW5" s="204"/>
      <c r="OYX5" s="204"/>
      <c r="OYY5" s="204"/>
      <c r="OYZ5" s="204"/>
      <c r="OZA5" s="204"/>
      <c r="OZB5" s="204"/>
      <c r="OZC5" s="204"/>
      <c r="OZD5" s="204"/>
      <c r="OZE5" s="204"/>
      <c r="OZF5" s="204"/>
      <c r="OZG5" s="204"/>
      <c r="OZH5" s="204"/>
      <c r="OZI5" s="204"/>
      <c r="OZJ5" s="204"/>
      <c r="OZK5" s="204"/>
      <c r="OZL5" s="204"/>
      <c r="OZM5" s="204"/>
      <c r="OZN5" s="204"/>
      <c r="OZO5" s="204"/>
      <c r="OZP5" s="204"/>
      <c r="OZQ5" s="204"/>
      <c r="OZR5" s="204"/>
      <c r="OZS5" s="204"/>
      <c r="OZT5" s="204"/>
      <c r="OZU5" s="204"/>
      <c r="OZV5" s="204"/>
      <c r="OZW5" s="204"/>
      <c r="OZX5" s="204"/>
      <c r="OZY5" s="204"/>
      <c r="OZZ5" s="204"/>
      <c r="PAA5" s="204"/>
      <c r="PAB5" s="204"/>
      <c r="PAC5" s="204"/>
      <c r="PAD5" s="204"/>
      <c r="PAE5" s="204"/>
      <c r="PAF5" s="204"/>
      <c r="PAG5" s="204"/>
      <c r="PAH5" s="204"/>
      <c r="PAI5" s="204"/>
      <c r="PAJ5" s="204"/>
      <c r="PAK5" s="204"/>
      <c r="PAL5" s="204"/>
      <c r="PAM5" s="204"/>
      <c r="PAN5" s="204"/>
      <c r="PAO5" s="204"/>
      <c r="PAP5" s="204"/>
      <c r="PAQ5" s="204"/>
      <c r="PAR5" s="204"/>
      <c r="PAS5" s="204"/>
      <c r="PAT5" s="204"/>
      <c r="PAU5" s="204"/>
      <c r="PAV5" s="204"/>
      <c r="PAW5" s="204"/>
      <c r="PAX5" s="204"/>
      <c r="PAY5" s="204"/>
      <c r="PAZ5" s="204"/>
      <c r="PBA5" s="204"/>
      <c r="PBB5" s="204"/>
      <c r="PBC5" s="204"/>
      <c r="PBD5" s="204"/>
      <c r="PBE5" s="204"/>
      <c r="PBF5" s="204"/>
      <c r="PBG5" s="204"/>
      <c r="PBH5" s="204"/>
      <c r="PBI5" s="204"/>
      <c r="PBJ5" s="204"/>
      <c r="PBK5" s="204"/>
      <c r="PBL5" s="204"/>
      <c r="PBM5" s="204"/>
      <c r="PBN5" s="204"/>
      <c r="PBO5" s="204"/>
      <c r="PBP5" s="204"/>
      <c r="PBQ5" s="204"/>
      <c r="PBR5" s="204"/>
      <c r="PBS5" s="204"/>
      <c r="PBT5" s="204"/>
      <c r="PBU5" s="204"/>
      <c r="PBV5" s="204"/>
      <c r="PBW5" s="204"/>
      <c r="PBX5" s="204"/>
      <c r="PBY5" s="204"/>
      <c r="PBZ5" s="204"/>
      <c r="PCA5" s="204"/>
      <c r="PCB5" s="204"/>
      <c r="PCC5" s="204"/>
      <c r="PCD5" s="204"/>
      <c r="PCE5" s="204"/>
      <c r="PCF5" s="204"/>
      <c r="PCG5" s="204"/>
      <c r="PCH5" s="204"/>
      <c r="PCI5" s="204"/>
      <c r="PCJ5" s="204"/>
      <c r="PCK5" s="204"/>
      <c r="PCL5" s="204"/>
      <c r="PCM5" s="204"/>
      <c r="PCN5" s="204"/>
      <c r="PCO5" s="204"/>
      <c r="PCP5" s="204"/>
      <c r="PCQ5" s="204"/>
      <c r="PCR5" s="204"/>
      <c r="PCS5" s="204"/>
      <c r="PCT5" s="204"/>
      <c r="PCU5" s="204"/>
      <c r="PCV5" s="204"/>
      <c r="PCW5" s="204"/>
      <c r="PCX5" s="204"/>
      <c r="PCY5" s="204"/>
      <c r="PCZ5" s="204"/>
      <c r="PDA5" s="204"/>
      <c r="PDB5" s="204"/>
      <c r="PDC5" s="204"/>
      <c r="PDD5" s="204"/>
      <c r="PDE5" s="204"/>
      <c r="PDF5" s="204"/>
      <c r="PDG5" s="204"/>
      <c r="PDH5" s="204"/>
      <c r="PDI5" s="204"/>
      <c r="PDJ5" s="204"/>
      <c r="PDK5" s="204"/>
      <c r="PDL5" s="204"/>
      <c r="PDM5" s="204"/>
      <c r="PDN5" s="204"/>
      <c r="PDO5" s="204"/>
      <c r="PDP5" s="204"/>
      <c r="PDQ5" s="204"/>
      <c r="PDR5" s="204"/>
      <c r="PDS5" s="204"/>
      <c r="PDT5" s="204"/>
      <c r="PDU5" s="204"/>
      <c r="PDV5" s="204"/>
      <c r="PDW5" s="204"/>
      <c r="PDX5" s="204"/>
      <c r="PDY5" s="204"/>
      <c r="PDZ5" s="204"/>
      <c r="PEA5" s="204"/>
      <c r="PEB5" s="204"/>
      <c r="PEC5" s="204"/>
      <c r="PED5" s="204"/>
      <c r="PEE5" s="204"/>
      <c r="PEF5" s="204"/>
      <c r="PEG5" s="204"/>
      <c r="PEH5" s="204"/>
      <c r="PEI5" s="204"/>
      <c r="PEJ5" s="204"/>
      <c r="PEK5" s="204"/>
      <c r="PEL5" s="204"/>
      <c r="PEM5" s="204"/>
      <c r="PEN5" s="204"/>
      <c r="PEO5" s="204"/>
      <c r="PEP5" s="204"/>
      <c r="PEQ5" s="204"/>
      <c r="PER5" s="204"/>
      <c r="PES5" s="204"/>
      <c r="PET5" s="204"/>
      <c r="PEU5" s="204"/>
      <c r="PEV5" s="204"/>
      <c r="PEW5" s="204"/>
      <c r="PEX5" s="204"/>
      <c r="PEY5" s="204"/>
      <c r="PEZ5" s="204"/>
      <c r="PFA5" s="204"/>
      <c r="PFB5" s="204"/>
      <c r="PFC5" s="204"/>
      <c r="PFD5" s="204"/>
      <c r="PFE5" s="204"/>
      <c r="PFF5" s="204"/>
      <c r="PFG5" s="204"/>
      <c r="PFH5" s="204"/>
      <c r="PFI5" s="204"/>
      <c r="PFJ5" s="204"/>
      <c r="PFK5" s="204"/>
      <c r="PFL5" s="204"/>
      <c r="PFM5" s="204"/>
      <c r="PFN5" s="204"/>
      <c r="PFO5" s="204"/>
      <c r="PFP5" s="204"/>
      <c r="PFQ5" s="204"/>
      <c r="PFR5" s="204"/>
      <c r="PFS5" s="204"/>
      <c r="PFT5" s="204"/>
      <c r="PFU5" s="204"/>
      <c r="PFV5" s="204"/>
      <c r="PFW5" s="204"/>
      <c r="PFX5" s="204"/>
      <c r="PFY5" s="204"/>
      <c r="PFZ5" s="204"/>
      <c r="PGA5" s="204"/>
      <c r="PGB5" s="204"/>
      <c r="PGC5" s="204"/>
      <c r="PGD5" s="204"/>
      <c r="PGE5" s="204"/>
      <c r="PGF5" s="204"/>
      <c r="PGG5" s="204"/>
      <c r="PGH5" s="204"/>
      <c r="PGI5" s="204"/>
      <c r="PGJ5" s="204"/>
      <c r="PGK5" s="204"/>
      <c r="PGL5" s="204"/>
      <c r="PGM5" s="204"/>
      <c r="PGN5" s="204"/>
      <c r="PGO5" s="204"/>
      <c r="PGP5" s="204"/>
      <c r="PGQ5" s="204"/>
      <c r="PGR5" s="204"/>
      <c r="PGS5" s="204"/>
      <c r="PGT5" s="204"/>
      <c r="PGU5" s="204"/>
      <c r="PGV5" s="204"/>
      <c r="PGW5" s="204"/>
      <c r="PGX5" s="204"/>
      <c r="PGY5" s="204"/>
      <c r="PGZ5" s="204"/>
      <c r="PHA5" s="204"/>
      <c r="PHB5" s="204"/>
      <c r="PHC5" s="204"/>
      <c r="PHD5" s="204"/>
      <c r="PHE5" s="204"/>
      <c r="PHF5" s="204"/>
      <c r="PHG5" s="204"/>
      <c r="PHH5" s="204"/>
      <c r="PHI5" s="204"/>
      <c r="PHJ5" s="204"/>
      <c r="PHK5" s="204"/>
      <c r="PHL5" s="204"/>
      <c r="PHM5" s="204"/>
      <c r="PHN5" s="204"/>
      <c r="PHO5" s="204"/>
      <c r="PHP5" s="204"/>
      <c r="PHQ5" s="204"/>
      <c r="PHR5" s="204"/>
      <c r="PHS5" s="204"/>
      <c r="PHT5" s="204"/>
      <c r="PHU5" s="204"/>
      <c r="PHV5" s="204"/>
      <c r="PHW5" s="204"/>
      <c r="PHX5" s="204"/>
      <c r="PHY5" s="204"/>
      <c r="PHZ5" s="204"/>
      <c r="PIA5" s="204"/>
      <c r="PIB5" s="204"/>
      <c r="PIC5" s="204"/>
      <c r="PID5" s="204"/>
      <c r="PIE5" s="204"/>
      <c r="PIF5" s="204"/>
      <c r="PIG5" s="204"/>
      <c r="PIH5" s="204"/>
      <c r="PII5" s="204"/>
      <c r="PIJ5" s="204"/>
      <c r="PIK5" s="204"/>
      <c r="PIL5" s="204"/>
      <c r="PIM5" s="204"/>
      <c r="PIN5" s="204"/>
      <c r="PIO5" s="204"/>
      <c r="PIP5" s="204"/>
      <c r="PIQ5" s="204"/>
      <c r="PIR5" s="204"/>
      <c r="PIS5" s="204"/>
      <c r="PIT5" s="204"/>
      <c r="PIU5" s="204"/>
      <c r="PIV5" s="204"/>
      <c r="PIW5" s="204"/>
      <c r="PIX5" s="204"/>
      <c r="PIY5" s="204"/>
      <c r="PIZ5" s="204"/>
      <c r="PJA5" s="204"/>
      <c r="PJB5" s="204"/>
      <c r="PJC5" s="204"/>
      <c r="PJD5" s="204"/>
      <c r="PJE5" s="204"/>
      <c r="PJF5" s="204"/>
      <c r="PJG5" s="204"/>
      <c r="PJH5" s="204"/>
      <c r="PJI5" s="204"/>
      <c r="PJJ5" s="204"/>
      <c r="PJK5" s="204"/>
      <c r="PJL5" s="204"/>
      <c r="PJM5" s="204"/>
      <c r="PJN5" s="204"/>
      <c r="PJO5" s="204"/>
      <c r="PJP5" s="204"/>
      <c r="PJQ5" s="204"/>
      <c r="PJR5" s="204"/>
      <c r="PJS5" s="204"/>
      <c r="PJT5" s="204"/>
      <c r="PJU5" s="204"/>
      <c r="PJV5" s="204"/>
      <c r="PJW5" s="204"/>
      <c r="PJX5" s="204"/>
      <c r="PJY5" s="204"/>
      <c r="PJZ5" s="204"/>
      <c r="PKA5" s="204"/>
      <c r="PKB5" s="204"/>
      <c r="PKC5" s="204"/>
      <c r="PKD5" s="204"/>
      <c r="PKE5" s="204"/>
      <c r="PKF5" s="204"/>
      <c r="PKG5" s="204"/>
      <c r="PKH5" s="204"/>
      <c r="PKI5" s="204"/>
      <c r="PKJ5" s="204"/>
      <c r="PKK5" s="204"/>
      <c r="PKL5" s="204"/>
      <c r="PKM5" s="204"/>
      <c r="PKN5" s="204"/>
      <c r="PKO5" s="204"/>
      <c r="PKP5" s="204"/>
      <c r="PKQ5" s="204"/>
      <c r="PKR5" s="204"/>
      <c r="PKS5" s="204"/>
      <c r="PKT5" s="204"/>
      <c r="PKU5" s="204"/>
      <c r="PKV5" s="204"/>
      <c r="PKW5" s="204"/>
      <c r="PKX5" s="204"/>
      <c r="PKY5" s="204"/>
      <c r="PKZ5" s="204"/>
      <c r="PLA5" s="204"/>
      <c r="PLB5" s="204"/>
      <c r="PLC5" s="204"/>
      <c r="PLD5" s="204"/>
      <c r="PLE5" s="204"/>
      <c r="PLF5" s="204"/>
      <c r="PLG5" s="204"/>
      <c r="PLH5" s="204"/>
      <c r="PLI5" s="204"/>
      <c r="PLJ5" s="204"/>
      <c r="PLK5" s="204"/>
      <c r="PLL5" s="204"/>
      <c r="PLM5" s="204"/>
      <c r="PLN5" s="204"/>
      <c r="PLO5" s="204"/>
      <c r="PLP5" s="204"/>
      <c r="PLQ5" s="204"/>
      <c r="PLR5" s="204"/>
      <c r="PLS5" s="204"/>
      <c r="PLT5" s="204"/>
      <c r="PLU5" s="204"/>
      <c r="PLV5" s="204"/>
      <c r="PLW5" s="204"/>
      <c r="PLX5" s="204"/>
      <c r="PLY5" s="204"/>
      <c r="PLZ5" s="204"/>
      <c r="PMA5" s="204"/>
      <c r="PMB5" s="204"/>
      <c r="PMC5" s="204"/>
      <c r="PMD5" s="204"/>
      <c r="PME5" s="204"/>
      <c r="PMF5" s="204"/>
      <c r="PMG5" s="204"/>
      <c r="PMH5" s="204"/>
      <c r="PMI5" s="204"/>
      <c r="PMJ5" s="204"/>
      <c r="PMK5" s="204"/>
      <c r="PML5" s="204"/>
      <c r="PMM5" s="204"/>
      <c r="PMN5" s="204"/>
      <c r="PMO5" s="204"/>
      <c r="PMP5" s="204"/>
      <c r="PMQ5" s="204"/>
      <c r="PMR5" s="204"/>
      <c r="PMS5" s="204"/>
      <c r="PMT5" s="204"/>
      <c r="PMU5" s="204"/>
      <c r="PMV5" s="204"/>
      <c r="PMW5" s="204"/>
      <c r="PMX5" s="204"/>
      <c r="PMY5" s="204"/>
      <c r="PMZ5" s="204"/>
      <c r="PNA5" s="204"/>
      <c r="PNB5" s="204"/>
      <c r="PNC5" s="204"/>
      <c r="PND5" s="204"/>
      <c r="PNE5" s="204"/>
      <c r="PNF5" s="204"/>
      <c r="PNG5" s="204"/>
      <c r="PNH5" s="204"/>
      <c r="PNI5" s="204"/>
      <c r="PNJ5" s="204"/>
      <c r="PNK5" s="204"/>
      <c r="PNL5" s="204"/>
      <c r="PNM5" s="204"/>
      <c r="PNN5" s="204"/>
      <c r="PNO5" s="204"/>
      <c r="PNP5" s="204"/>
      <c r="PNQ5" s="204"/>
      <c r="PNR5" s="204"/>
      <c r="PNS5" s="204"/>
      <c r="PNT5" s="204"/>
      <c r="PNU5" s="204"/>
      <c r="PNV5" s="204"/>
      <c r="PNW5" s="204"/>
      <c r="PNX5" s="204"/>
      <c r="PNY5" s="204"/>
      <c r="PNZ5" s="204"/>
      <c r="POA5" s="204"/>
      <c r="POB5" s="204"/>
      <c r="POC5" s="204"/>
      <c r="POD5" s="204"/>
      <c r="POE5" s="204"/>
      <c r="POF5" s="204"/>
      <c r="POG5" s="204"/>
      <c r="POH5" s="204"/>
      <c r="POI5" s="204"/>
      <c r="POJ5" s="204"/>
      <c r="POK5" s="204"/>
      <c r="POL5" s="204"/>
      <c r="POM5" s="204"/>
      <c r="PON5" s="204"/>
      <c r="POO5" s="204"/>
      <c r="POP5" s="204"/>
      <c r="POQ5" s="204"/>
      <c r="POR5" s="204"/>
      <c r="POS5" s="204"/>
      <c r="POT5" s="204"/>
      <c r="POU5" s="204"/>
      <c r="POV5" s="204"/>
      <c r="POW5" s="204"/>
      <c r="POX5" s="204"/>
      <c r="POY5" s="204"/>
      <c r="POZ5" s="204"/>
      <c r="PPA5" s="204"/>
      <c r="PPB5" s="204"/>
      <c r="PPC5" s="204"/>
      <c r="PPD5" s="204"/>
      <c r="PPE5" s="204"/>
      <c r="PPF5" s="204"/>
      <c r="PPG5" s="204"/>
      <c r="PPH5" s="204"/>
      <c r="PPI5" s="204"/>
      <c r="PPJ5" s="204"/>
      <c r="PPK5" s="204"/>
      <c r="PPL5" s="204"/>
      <c r="PPM5" s="204"/>
      <c r="PPN5" s="204"/>
      <c r="PPO5" s="204"/>
      <c r="PPP5" s="204"/>
      <c r="PPQ5" s="204"/>
      <c r="PPR5" s="204"/>
      <c r="PPS5" s="204"/>
      <c r="PPT5" s="204"/>
      <c r="PPU5" s="204"/>
      <c r="PPV5" s="204"/>
      <c r="PPW5" s="204"/>
      <c r="PPX5" s="204"/>
      <c r="PPY5" s="204"/>
      <c r="PPZ5" s="204"/>
      <c r="PQA5" s="204"/>
      <c r="PQB5" s="204"/>
      <c r="PQC5" s="204"/>
      <c r="PQD5" s="204"/>
      <c r="PQE5" s="204"/>
      <c r="PQF5" s="204"/>
      <c r="PQG5" s="204"/>
      <c r="PQH5" s="204"/>
      <c r="PQI5" s="204"/>
      <c r="PQJ5" s="204"/>
      <c r="PQK5" s="204"/>
      <c r="PQL5" s="204"/>
      <c r="PQM5" s="204"/>
      <c r="PQN5" s="204"/>
      <c r="PQO5" s="204"/>
      <c r="PQP5" s="204"/>
      <c r="PQQ5" s="204"/>
      <c r="PQR5" s="204"/>
      <c r="PQS5" s="204"/>
      <c r="PQT5" s="204"/>
      <c r="PQU5" s="204"/>
      <c r="PQV5" s="204"/>
      <c r="PQW5" s="204"/>
      <c r="PQX5" s="204"/>
      <c r="PQY5" s="204"/>
      <c r="PQZ5" s="204"/>
      <c r="PRA5" s="204"/>
      <c r="PRB5" s="204"/>
      <c r="PRC5" s="204"/>
      <c r="PRD5" s="204"/>
      <c r="PRE5" s="204"/>
      <c r="PRF5" s="204"/>
      <c r="PRG5" s="204"/>
      <c r="PRH5" s="204"/>
      <c r="PRI5" s="204"/>
      <c r="PRJ5" s="204"/>
      <c r="PRK5" s="204"/>
      <c r="PRL5" s="204"/>
      <c r="PRM5" s="204"/>
      <c r="PRN5" s="204"/>
      <c r="PRO5" s="204"/>
      <c r="PRP5" s="204"/>
      <c r="PRQ5" s="204"/>
      <c r="PRR5" s="204"/>
      <c r="PRS5" s="204"/>
      <c r="PRT5" s="204"/>
      <c r="PRU5" s="204"/>
      <c r="PRV5" s="204"/>
      <c r="PRW5" s="204"/>
      <c r="PRX5" s="204"/>
      <c r="PRY5" s="204"/>
      <c r="PRZ5" s="204"/>
      <c r="PSA5" s="204"/>
      <c r="PSB5" s="204"/>
      <c r="PSC5" s="204"/>
      <c r="PSD5" s="204"/>
      <c r="PSE5" s="204"/>
      <c r="PSF5" s="204"/>
      <c r="PSG5" s="204"/>
      <c r="PSH5" s="204"/>
      <c r="PSI5" s="204"/>
      <c r="PSJ5" s="204"/>
      <c r="PSK5" s="204"/>
      <c r="PSL5" s="204"/>
      <c r="PSM5" s="204"/>
      <c r="PSN5" s="204"/>
      <c r="PSO5" s="204"/>
      <c r="PSP5" s="204"/>
      <c r="PSQ5" s="204"/>
      <c r="PSR5" s="204"/>
      <c r="PSS5" s="204"/>
      <c r="PST5" s="204"/>
      <c r="PSU5" s="204"/>
      <c r="PSV5" s="204"/>
      <c r="PSW5" s="204"/>
      <c r="PSX5" s="204"/>
      <c r="PSY5" s="204"/>
      <c r="PSZ5" s="204"/>
      <c r="PTA5" s="204"/>
      <c r="PTB5" s="204"/>
      <c r="PTC5" s="204"/>
      <c r="PTD5" s="204"/>
      <c r="PTE5" s="204"/>
      <c r="PTF5" s="204"/>
      <c r="PTG5" s="204"/>
      <c r="PTH5" s="204"/>
      <c r="PTI5" s="204"/>
      <c r="PTJ5" s="204"/>
      <c r="PTK5" s="204"/>
      <c r="PTL5" s="204"/>
      <c r="PTM5" s="204"/>
      <c r="PTN5" s="204"/>
      <c r="PTO5" s="204"/>
      <c r="PTP5" s="204"/>
      <c r="PTQ5" s="204"/>
      <c r="PTR5" s="204"/>
      <c r="PTS5" s="204"/>
      <c r="PTT5" s="204"/>
      <c r="PTU5" s="204"/>
      <c r="PTV5" s="204"/>
      <c r="PTW5" s="204"/>
      <c r="PTX5" s="204"/>
      <c r="PTY5" s="204"/>
      <c r="PTZ5" s="204"/>
      <c r="PUA5" s="204"/>
      <c r="PUB5" s="204"/>
      <c r="PUC5" s="204"/>
      <c r="PUD5" s="204"/>
      <c r="PUE5" s="204"/>
      <c r="PUF5" s="204"/>
      <c r="PUG5" s="204"/>
      <c r="PUH5" s="204"/>
      <c r="PUI5" s="204"/>
      <c r="PUJ5" s="204"/>
      <c r="PUK5" s="204"/>
      <c r="PUL5" s="204"/>
      <c r="PUM5" s="204"/>
      <c r="PUN5" s="204"/>
      <c r="PUO5" s="204"/>
      <c r="PUP5" s="204"/>
      <c r="PUQ5" s="204"/>
      <c r="PUR5" s="204"/>
      <c r="PUS5" s="204"/>
      <c r="PUT5" s="204"/>
      <c r="PUU5" s="204"/>
      <c r="PUV5" s="204"/>
      <c r="PUW5" s="204"/>
      <c r="PUX5" s="204"/>
      <c r="PUY5" s="204"/>
      <c r="PUZ5" s="204"/>
      <c r="PVA5" s="204"/>
      <c r="PVB5" s="204"/>
      <c r="PVC5" s="204"/>
      <c r="PVD5" s="204"/>
      <c r="PVE5" s="204"/>
      <c r="PVF5" s="204"/>
      <c r="PVG5" s="204"/>
      <c r="PVH5" s="204"/>
      <c r="PVI5" s="204"/>
      <c r="PVJ5" s="204"/>
      <c r="PVK5" s="204"/>
      <c r="PVL5" s="204"/>
      <c r="PVM5" s="204"/>
      <c r="PVN5" s="204"/>
      <c r="PVO5" s="204"/>
      <c r="PVP5" s="204"/>
      <c r="PVQ5" s="204"/>
      <c r="PVR5" s="204"/>
      <c r="PVS5" s="204"/>
      <c r="PVT5" s="204"/>
      <c r="PVU5" s="204"/>
      <c r="PVV5" s="204"/>
      <c r="PVW5" s="204"/>
      <c r="PVX5" s="204"/>
      <c r="PVY5" s="204"/>
      <c r="PVZ5" s="204"/>
      <c r="PWA5" s="204"/>
      <c r="PWB5" s="204"/>
      <c r="PWC5" s="204"/>
      <c r="PWD5" s="204"/>
      <c r="PWE5" s="204"/>
      <c r="PWF5" s="204"/>
      <c r="PWG5" s="204"/>
      <c r="PWH5" s="204"/>
      <c r="PWI5" s="204"/>
      <c r="PWJ5" s="204"/>
      <c r="PWK5" s="204"/>
      <c r="PWL5" s="204"/>
      <c r="PWM5" s="204"/>
      <c r="PWN5" s="204"/>
      <c r="PWO5" s="204"/>
      <c r="PWP5" s="204"/>
      <c r="PWQ5" s="204"/>
      <c r="PWR5" s="204"/>
      <c r="PWS5" s="204"/>
      <c r="PWT5" s="204"/>
      <c r="PWU5" s="204"/>
      <c r="PWV5" s="204"/>
      <c r="PWW5" s="204"/>
      <c r="PWX5" s="204"/>
      <c r="PWY5" s="204"/>
      <c r="PWZ5" s="204"/>
      <c r="PXA5" s="204"/>
      <c r="PXB5" s="204"/>
      <c r="PXC5" s="204"/>
      <c r="PXD5" s="204"/>
      <c r="PXE5" s="204"/>
      <c r="PXF5" s="204"/>
      <c r="PXG5" s="204"/>
      <c r="PXH5" s="204"/>
      <c r="PXI5" s="204"/>
      <c r="PXJ5" s="204"/>
      <c r="PXK5" s="204"/>
      <c r="PXL5" s="204"/>
      <c r="PXM5" s="204"/>
      <c r="PXN5" s="204"/>
      <c r="PXO5" s="204"/>
      <c r="PXP5" s="204"/>
      <c r="PXQ5" s="204"/>
      <c r="PXR5" s="204"/>
      <c r="PXS5" s="204"/>
      <c r="PXT5" s="204"/>
      <c r="PXU5" s="204"/>
      <c r="PXV5" s="204"/>
      <c r="PXW5" s="204"/>
      <c r="PXX5" s="204"/>
      <c r="PXY5" s="204"/>
      <c r="PXZ5" s="204"/>
      <c r="PYA5" s="204"/>
      <c r="PYB5" s="204"/>
      <c r="PYC5" s="204"/>
      <c r="PYD5" s="204"/>
      <c r="PYE5" s="204"/>
      <c r="PYF5" s="204"/>
      <c r="PYG5" s="204"/>
      <c r="PYH5" s="204"/>
      <c r="PYI5" s="204"/>
      <c r="PYJ5" s="204"/>
      <c r="PYK5" s="204"/>
      <c r="PYL5" s="204"/>
      <c r="PYM5" s="204"/>
      <c r="PYN5" s="204"/>
      <c r="PYO5" s="204"/>
      <c r="PYP5" s="204"/>
      <c r="PYQ5" s="204"/>
      <c r="PYR5" s="204"/>
      <c r="PYS5" s="204"/>
      <c r="PYT5" s="204"/>
      <c r="PYU5" s="204"/>
      <c r="PYV5" s="204"/>
      <c r="PYW5" s="204"/>
      <c r="PYX5" s="204"/>
      <c r="PYY5" s="204"/>
      <c r="PYZ5" s="204"/>
      <c r="PZA5" s="204"/>
      <c r="PZB5" s="204"/>
      <c r="PZC5" s="204"/>
      <c r="PZD5" s="204"/>
      <c r="PZE5" s="204"/>
      <c r="PZF5" s="204"/>
      <c r="PZG5" s="204"/>
      <c r="PZH5" s="204"/>
      <c r="PZI5" s="204"/>
      <c r="PZJ5" s="204"/>
      <c r="PZK5" s="204"/>
      <c r="PZL5" s="204"/>
      <c r="PZM5" s="204"/>
      <c r="PZN5" s="204"/>
      <c r="PZO5" s="204"/>
      <c r="PZP5" s="204"/>
      <c r="PZQ5" s="204"/>
      <c r="PZR5" s="204"/>
      <c r="PZS5" s="204"/>
      <c r="PZT5" s="204"/>
      <c r="PZU5" s="204"/>
      <c r="PZV5" s="204"/>
      <c r="PZW5" s="204"/>
      <c r="PZX5" s="204"/>
      <c r="PZY5" s="204"/>
      <c r="PZZ5" s="204"/>
      <c r="QAA5" s="204"/>
      <c r="QAB5" s="204"/>
      <c r="QAC5" s="204"/>
      <c r="QAD5" s="204"/>
      <c r="QAE5" s="204"/>
      <c r="QAF5" s="204"/>
      <c r="QAG5" s="204"/>
      <c r="QAH5" s="204"/>
      <c r="QAI5" s="204"/>
      <c r="QAJ5" s="204"/>
      <c r="QAK5" s="204"/>
      <c r="QAL5" s="204"/>
      <c r="QAM5" s="204"/>
      <c r="QAN5" s="204"/>
      <c r="QAO5" s="204"/>
      <c r="QAP5" s="204"/>
      <c r="QAQ5" s="204"/>
      <c r="QAR5" s="204"/>
      <c r="QAS5" s="204"/>
      <c r="QAT5" s="204"/>
      <c r="QAU5" s="204"/>
      <c r="QAV5" s="204"/>
      <c r="QAW5" s="204"/>
      <c r="QAX5" s="204"/>
      <c r="QAY5" s="204"/>
      <c r="QAZ5" s="204"/>
      <c r="QBA5" s="204"/>
      <c r="QBB5" s="204"/>
      <c r="QBC5" s="204"/>
      <c r="QBD5" s="204"/>
      <c r="QBE5" s="204"/>
      <c r="QBF5" s="204"/>
      <c r="QBG5" s="204"/>
      <c r="QBH5" s="204"/>
      <c r="QBI5" s="204"/>
      <c r="QBJ5" s="204"/>
      <c r="QBK5" s="204"/>
      <c r="QBL5" s="204"/>
      <c r="QBM5" s="204"/>
      <c r="QBN5" s="204"/>
      <c r="QBO5" s="204"/>
      <c r="QBP5" s="204"/>
      <c r="QBQ5" s="204"/>
      <c r="QBR5" s="204"/>
      <c r="QBS5" s="204"/>
      <c r="QBT5" s="204"/>
      <c r="QBU5" s="204"/>
      <c r="QBV5" s="204"/>
      <c r="QBW5" s="204"/>
      <c r="QBX5" s="204"/>
      <c r="QBY5" s="204"/>
      <c r="QBZ5" s="204"/>
      <c r="QCA5" s="204"/>
      <c r="QCB5" s="204"/>
      <c r="QCC5" s="204"/>
      <c r="QCD5" s="204"/>
      <c r="QCE5" s="204"/>
      <c r="QCF5" s="204"/>
      <c r="QCG5" s="204"/>
      <c r="QCH5" s="204"/>
      <c r="QCI5" s="204"/>
      <c r="QCJ5" s="204"/>
      <c r="QCK5" s="204"/>
      <c r="QCL5" s="204"/>
      <c r="QCM5" s="204"/>
      <c r="QCN5" s="204"/>
      <c r="QCO5" s="204"/>
      <c r="QCP5" s="204"/>
      <c r="QCQ5" s="204"/>
      <c r="QCR5" s="204"/>
      <c r="QCS5" s="204"/>
      <c r="QCT5" s="204"/>
      <c r="QCU5" s="204"/>
      <c r="QCV5" s="204"/>
      <c r="QCW5" s="204"/>
      <c r="QCX5" s="204"/>
      <c r="QCY5" s="204"/>
      <c r="QCZ5" s="204"/>
      <c r="QDA5" s="204"/>
      <c r="QDB5" s="204"/>
      <c r="QDC5" s="204"/>
      <c r="QDD5" s="204"/>
      <c r="QDE5" s="204"/>
      <c r="QDF5" s="204"/>
      <c r="QDG5" s="204"/>
      <c r="QDH5" s="204"/>
      <c r="QDI5" s="204"/>
      <c r="QDJ5" s="204"/>
      <c r="QDK5" s="204"/>
      <c r="QDL5" s="204"/>
      <c r="QDM5" s="204"/>
      <c r="QDN5" s="204"/>
      <c r="QDO5" s="204"/>
      <c r="QDP5" s="204"/>
      <c r="QDQ5" s="204"/>
      <c r="QDR5" s="204"/>
      <c r="QDS5" s="204"/>
      <c r="QDT5" s="204"/>
      <c r="QDU5" s="204"/>
      <c r="QDV5" s="204"/>
      <c r="QDW5" s="204"/>
      <c r="QDX5" s="204"/>
      <c r="QDY5" s="204"/>
      <c r="QDZ5" s="204"/>
      <c r="QEA5" s="204"/>
      <c r="QEB5" s="204"/>
      <c r="QEC5" s="204"/>
      <c r="QED5" s="204"/>
      <c r="QEE5" s="204"/>
      <c r="QEF5" s="204"/>
      <c r="QEG5" s="204"/>
      <c r="QEH5" s="204"/>
      <c r="QEI5" s="204"/>
      <c r="QEJ5" s="204"/>
      <c r="QEK5" s="204"/>
      <c r="QEL5" s="204"/>
      <c r="QEM5" s="204"/>
      <c r="QEN5" s="204"/>
      <c r="QEO5" s="204"/>
      <c r="QEP5" s="204"/>
      <c r="QEQ5" s="204"/>
      <c r="QER5" s="204"/>
      <c r="QES5" s="204"/>
      <c r="QET5" s="204"/>
      <c r="QEU5" s="204"/>
      <c r="QEV5" s="204"/>
      <c r="QEW5" s="204"/>
      <c r="QEX5" s="204"/>
      <c r="QEY5" s="204"/>
      <c r="QEZ5" s="204"/>
      <c r="QFA5" s="204"/>
      <c r="QFB5" s="204"/>
      <c r="QFC5" s="204"/>
      <c r="QFD5" s="204"/>
      <c r="QFE5" s="204"/>
      <c r="QFF5" s="204"/>
      <c r="QFG5" s="204"/>
      <c r="QFH5" s="204"/>
      <c r="QFI5" s="204"/>
      <c r="QFJ5" s="204"/>
      <c r="QFK5" s="204"/>
      <c r="QFL5" s="204"/>
      <c r="QFM5" s="204"/>
      <c r="QFN5" s="204"/>
      <c r="QFO5" s="204"/>
      <c r="QFP5" s="204"/>
      <c r="QFQ5" s="204"/>
      <c r="QFR5" s="204"/>
      <c r="QFS5" s="204"/>
      <c r="QFT5" s="204"/>
      <c r="QFU5" s="204"/>
      <c r="QFV5" s="204"/>
      <c r="QFW5" s="204"/>
      <c r="QFX5" s="204"/>
      <c r="QFY5" s="204"/>
      <c r="QFZ5" s="204"/>
      <c r="QGA5" s="204"/>
      <c r="QGB5" s="204"/>
      <c r="QGC5" s="204"/>
      <c r="QGD5" s="204"/>
      <c r="QGE5" s="204"/>
      <c r="QGF5" s="204"/>
      <c r="QGG5" s="204"/>
      <c r="QGH5" s="204"/>
      <c r="QGI5" s="204"/>
      <c r="QGJ5" s="204"/>
      <c r="QGK5" s="204"/>
      <c r="QGL5" s="204"/>
      <c r="QGM5" s="204"/>
      <c r="QGN5" s="204"/>
      <c r="QGO5" s="204"/>
      <c r="QGP5" s="204"/>
      <c r="QGQ5" s="204"/>
      <c r="QGR5" s="204"/>
      <c r="QGS5" s="204"/>
      <c r="QGT5" s="204"/>
      <c r="QGU5" s="204"/>
      <c r="QGV5" s="204"/>
      <c r="QGW5" s="204"/>
      <c r="QGX5" s="204"/>
      <c r="QGY5" s="204"/>
      <c r="QGZ5" s="204"/>
      <c r="QHA5" s="204"/>
      <c r="QHB5" s="204"/>
      <c r="QHC5" s="204"/>
      <c r="QHD5" s="204"/>
      <c r="QHE5" s="204"/>
      <c r="QHF5" s="204"/>
      <c r="QHG5" s="204"/>
      <c r="QHH5" s="204"/>
      <c r="QHI5" s="204"/>
      <c r="QHJ5" s="204"/>
      <c r="QHK5" s="204"/>
      <c r="QHL5" s="204"/>
      <c r="QHM5" s="204"/>
      <c r="QHN5" s="204"/>
      <c r="QHO5" s="204"/>
      <c r="QHP5" s="204"/>
      <c r="QHQ5" s="204"/>
      <c r="QHR5" s="204"/>
      <c r="QHS5" s="204"/>
      <c r="QHT5" s="204"/>
      <c r="QHU5" s="204"/>
      <c r="QHV5" s="204"/>
      <c r="QHW5" s="204"/>
      <c r="QHX5" s="204"/>
      <c r="QHY5" s="204"/>
      <c r="QHZ5" s="204"/>
      <c r="QIA5" s="204"/>
      <c r="QIB5" s="204"/>
      <c r="QIC5" s="204"/>
      <c r="QID5" s="204"/>
      <c r="QIE5" s="204"/>
      <c r="QIF5" s="204"/>
      <c r="QIG5" s="204"/>
      <c r="QIH5" s="204"/>
      <c r="QII5" s="204"/>
      <c r="QIJ5" s="204"/>
      <c r="QIK5" s="204"/>
      <c r="QIL5" s="204"/>
      <c r="QIM5" s="204"/>
      <c r="QIN5" s="204"/>
      <c r="QIO5" s="204"/>
      <c r="QIP5" s="204"/>
      <c r="QIQ5" s="204"/>
      <c r="QIR5" s="204"/>
      <c r="QIS5" s="204"/>
      <c r="QIT5" s="204"/>
      <c r="QIU5" s="204"/>
      <c r="QIV5" s="204"/>
      <c r="QIW5" s="204"/>
      <c r="QIX5" s="204"/>
      <c r="QIY5" s="204"/>
      <c r="QIZ5" s="204"/>
      <c r="QJA5" s="204"/>
      <c r="QJB5" s="204"/>
      <c r="QJC5" s="204"/>
      <c r="QJD5" s="204"/>
      <c r="QJE5" s="204"/>
      <c r="QJF5" s="204"/>
      <c r="QJG5" s="204"/>
      <c r="QJH5" s="204"/>
      <c r="QJI5" s="204"/>
      <c r="QJJ5" s="204"/>
      <c r="QJK5" s="204"/>
      <c r="QJL5" s="204"/>
      <c r="QJM5" s="204"/>
      <c r="QJN5" s="204"/>
      <c r="QJO5" s="204"/>
      <c r="QJP5" s="204"/>
      <c r="QJQ5" s="204"/>
      <c r="QJR5" s="204"/>
      <c r="QJS5" s="204"/>
      <c r="QJT5" s="204"/>
      <c r="QJU5" s="204"/>
      <c r="QJV5" s="204"/>
      <c r="QJW5" s="204"/>
      <c r="QJX5" s="204"/>
      <c r="QJY5" s="204"/>
      <c r="QJZ5" s="204"/>
      <c r="QKA5" s="204"/>
      <c r="QKB5" s="204"/>
      <c r="QKC5" s="204"/>
      <c r="QKD5" s="204"/>
      <c r="QKE5" s="204"/>
      <c r="QKF5" s="204"/>
      <c r="QKG5" s="204"/>
      <c r="QKH5" s="204"/>
      <c r="QKI5" s="204"/>
      <c r="QKJ5" s="204"/>
      <c r="QKK5" s="204"/>
      <c r="QKL5" s="204"/>
      <c r="QKM5" s="204"/>
      <c r="QKN5" s="204"/>
      <c r="QKO5" s="204"/>
      <c r="QKP5" s="204"/>
      <c r="QKQ5" s="204"/>
      <c r="QKR5" s="204"/>
      <c r="QKS5" s="204"/>
      <c r="QKT5" s="204"/>
      <c r="QKU5" s="204"/>
      <c r="QKV5" s="204"/>
      <c r="QKW5" s="204"/>
      <c r="QKX5" s="204"/>
      <c r="QKY5" s="204"/>
      <c r="QKZ5" s="204"/>
      <c r="QLA5" s="204"/>
      <c r="QLB5" s="204"/>
      <c r="QLC5" s="204"/>
      <c r="QLD5" s="204"/>
      <c r="QLE5" s="204"/>
      <c r="QLF5" s="204"/>
      <c r="QLG5" s="204"/>
      <c r="QLH5" s="204"/>
      <c r="QLI5" s="204"/>
      <c r="QLJ5" s="204"/>
      <c r="QLK5" s="204"/>
      <c r="QLL5" s="204"/>
      <c r="QLM5" s="204"/>
      <c r="QLN5" s="204"/>
      <c r="QLO5" s="204"/>
      <c r="QLP5" s="204"/>
      <c r="QLQ5" s="204"/>
      <c r="QLR5" s="204"/>
      <c r="QLS5" s="204"/>
      <c r="QLT5" s="204"/>
      <c r="QLU5" s="204"/>
      <c r="QLV5" s="204"/>
      <c r="QLW5" s="204"/>
      <c r="QLX5" s="204"/>
      <c r="QLY5" s="204"/>
      <c r="QLZ5" s="204"/>
      <c r="QMA5" s="204"/>
      <c r="QMB5" s="204"/>
      <c r="QMC5" s="204"/>
      <c r="QMD5" s="204"/>
      <c r="QME5" s="204"/>
      <c r="QMF5" s="204"/>
      <c r="QMG5" s="204"/>
      <c r="QMH5" s="204"/>
      <c r="QMI5" s="204"/>
      <c r="QMJ5" s="204"/>
      <c r="QMK5" s="204"/>
      <c r="QML5" s="204"/>
      <c r="QMM5" s="204"/>
      <c r="QMN5" s="204"/>
      <c r="QMO5" s="204"/>
      <c r="QMP5" s="204"/>
      <c r="QMQ5" s="204"/>
      <c r="QMR5" s="204"/>
      <c r="QMS5" s="204"/>
      <c r="QMT5" s="204"/>
      <c r="QMU5" s="204"/>
      <c r="QMV5" s="204"/>
      <c r="QMW5" s="204"/>
      <c r="QMX5" s="204"/>
      <c r="QMY5" s="204"/>
      <c r="QMZ5" s="204"/>
      <c r="QNA5" s="204"/>
      <c r="QNB5" s="204"/>
      <c r="QNC5" s="204"/>
      <c r="QND5" s="204"/>
      <c r="QNE5" s="204"/>
      <c r="QNF5" s="204"/>
      <c r="QNG5" s="204"/>
      <c r="QNH5" s="204"/>
      <c r="QNI5" s="204"/>
      <c r="QNJ5" s="204"/>
      <c r="QNK5" s="204"/>
      <c r="QNL5" s="204"/>
      <c r="QNM5" s="204"/>
      <c r="QNN5" s="204"/>
      <c r="QNO5" s="204"/>
      <c r="QNP5" s="204"/>
      <c r="QNQ5" s="204"/>
      <c r="QNR5" s="204"/>
      <c r="QNS5" s="204"/>
      <c r="QNT5" s="204"/>
      <c r="QNU5" s="204"/>
      <c r="QNV5" s="204"/>
      <c r="QNW5" s="204"/>
      <c r="QNX5" s="204"/>
      <c r="QNY5" s="204"/>
      <c r="QNZ5" s="204"/>
      <c r="QOA5" s="204"/>
      <c r="QOB5" s="204"/>
      <c r="QOC5" s="204"/>
      <c r="QOD5" s="204"/>
      <c r="QOE5" s="204"/>
      <c r="QOF5" s="204"/>
      <c r="QOG5" s="204"/>
      <c r="QOH5" s="204"/>
      <c r="QOI5" s="204"/>
      <c r="QOJ5" s="204"/>
      <c r="QOK5" s="204"/>
      <c r="QOL5" s="204"/>
      <c r="QOM5" s="204"/>
      <c r="QON5" s="204"/>
      <c r="QOO5" s="204"/>
      <c r="QOP5" s="204"/>
      <c r="QOQ5" s="204"/>
      <c r="QOR5" s="204"/>
      <c r="QOS5" s="204"/>
      <c r="QOT5" s="204"/>
      <c r="QOU5" s="204"/>
      <c r="QOV5" s="204"/>
      <c r="QOW5" s="204"/>
      <c r="QOX5" s="204"/>
      <c r="QOY5" s="204"/>
      <c r="QOZ5" s="204"/>
      <c r="QPA5" s="204"/>
      <c r="QPB5" s="204"/>
      <c r="QPC5" s="204"/>
      <c r="QPD5" s="204"/>
      <c r="QPE5" s="204"/>
      <c r="QPF5" s="204"/>
      <c r="QPG5" s="204"/>
      <c r="QPH5" s="204"/>
      <c r="QPI5" s="204"/>
      <c r="QPJ5" s="204"/>
      <c r="QPK5" s="204"/>
      <c r="QPL5" s="204"/>
      <c r="QPM5" s="204"/>
      <c r="QPN5" s="204"/>
      <c r="QPO5" s="204"/>
      <c r="QPP5" s="204"/>
      <c r="QPQ5" s="204"/>
      <c r="QPR5" s="204"/>
      <c r="QPS5" s="204"/>
      <c r="QPT5" s="204"/>
      <c r="QPU5" s="204"/>
      <c r="QPV5" s="204"/>
      <c r="QPW5" s="204"/>
      <c r="QPX5" s="204"/>
      <c r="QPY5" s="204"/>
      <c r="QPZ5" s="204"/>
      <c r="QQA5" s="204"/>
      <c r="QQB5" s="204"/>
      <c r="QQC5" s="204"/>
      <c r="QQD5" s="204"/>
      <c r="QQE5" s="204"/>
      <c r="QQF5" s="204"/>
      <c r="QQG5" s="204"/>
      <c r="QQH5" s="204"/>
      <c r="QQI5" s="204"/>
      <c r="QQJ5" s="204"/>
      <c r="QQK5" s="204"/>
      <c r="QQL5" s="204"/>
      <c r="QQM5" s="204"/>
      <c r="QQN5" s="204"/>
      <c r="QQO5" s="204"/>
      <c r="QQP5" s="204"/>
      <c r="QQQ5" s="204"/>
      <c r="QQR5" s="204"/>
      <c r="QQS5" s="204"/>
      <c r="QQT5" s="204"/>
      <c r="QQU5" s="204"/>
      <c r="QQV5" s="204"/>
      <c r="QQW5" s="204"/>
      <c r="QQX5" s="204"/>
      <c r="QQY5" s="204"/>
      <c r="QQZ5" s="204"/>
      <c r="QRA5" s="204"/>
      <c r="QRB5" s="204"/>
      <c r="QRC5" s="204"/>
      <c r="QRD5" s="204"/>
      <c r="QRE5" s="204"/>
      <c r="QRF5" s="204"/>
      <c r="QRG5" s="204"/>
      <c r="QRH5" s="204"/>
      <c r="QRI5" s="204"/>
      <c r="QRJ5" s="204"/>
      <c r="QRK5" s="204"/>
      <c r="QRL5" s="204"/>
      <c r="QRM5" s="204"/>
      <c r="QRN5" s="204"/>
      <c r="QRO5" s="204"/>
      <c r="QRP5" s="204"/>
      <c r="QRQ5" s="204"/>
      <c r="QRR5" s="204"/>
      <c r="QRS5" s="204"/>
      <c r="QRT5" s="204"/>
      <c r="QRU5" s="204"/>
      <c r="QRV5" s="204"/>
      <c r="QRW5" s="204"/>
      <c r="QRX5" s="204"/>
      <c r="QRY5" s="204"/>
      <c r="QRZ5" s="204"/>
      <c r="QSA5" s="204"/>
      <c r="QSB5" s="204"/>
      <c r="QSC5" s="204"/>
      <c r="QSD5" s="204"/>
      <c r="QSE5" s="204"/>
      <c r="QSF5" s="204"/>
      <c r="QSG5" s="204"/>
      <c r="QSH5" s="204"/>
      <c r="QSI5" s="204"/>
      <c r="QSJ5" s="204"/>
      <c r="QSK5" s="204"/>
      <c r="QSL5" s="204"/>
      <c r="QSM5" s="204"/>
      <c r="QSN5" s="204"/>
      <c r="QSO5" s="204"/>
      <c r="QSP5" s="204"/>
      <c r="QSQ5" s="204"/>
      <c r="QSR5" s="204"/>
      <c r="QSS5" s="204"/>
      <c r="QST5" s="204"/>
      <c r="QSU5" s="204"/>
      <c r="QSV5" s="204"/>
      <c r="QSW5" s="204"/>
      <c r="QSX5" s="204"/>
      <c r="QSY5" s="204"/>
      <c r="QSZ5" s="204"/>
      <c r="QTA5" s="204"/>
      <c r="QTB5" s="204"/>
      <c r="QTC5" s="204"/>
      <c r="QTD5" s="204"/>
      <c r="QTE5" s="204"/>
      <c r="QTF5" s="204"/>
      <c r="QTG5" s="204"/>
      <c r="QTH5" s="204"/>
      <c r="QTI5" s="204"/>
      <c r="QTJ5" s="204"/>
      <c r="QTK5" s="204"/>
      <c r="QTL5" s="204"/>
      <c r="QTM5" s="204"/>
      <c r="QTN5" s="204"/>
      <c r="QTO5" s="204"/>
      <c r="QTP5" s="204"/>
      <c r="QTQ5" s="204"/>
      <c r="QTR5" s="204"/>
      <c r="QTS5" s="204"/>
      <c r="QTT5" s="204"/>
      <c r="QTU5" s="204"/>
      <c r="QTV5" s="204"/>
      <c r="QTW5" s="204"/>
      <c r="QTX5" s="204"/>
      <c r="QTY5" s="204"/>
      <c r="QTZ5" s="204"/>
      <c r="QUA5" s="204"/>
      <c r="QUB5" s="204"/>
      <c r="QUC5" s="204"/>
      <c r="QUD5" s="204"/>
      <c r="QUE5" s="204"/>
      <c r="QUF5" s="204"/>
      <c r="QUG5" s="204"/>
      <c r="QUH5" s="204"/>
      <c r="QUI5" s="204"/>
      <c r="QUJ5" s="204"/>
      <c r="QUK5" s="204"/>
      <c r="QUL5" s="204"/>
      <c r="QUM5" s="204"/>
      <c r="QUN5" s="204"/>
      <c r="QUO5" s="204"/>
      <c r="QUP5" s="204"/>
      <c r="QUQ5" s="204"/>
      <c r="QUR5" s="204"/>
      <c r="QUS5" s="204"/>
      <c r="QUT5" s="204"/>
      <c r="QUU5" s="204"/>
      <c r="QUV5" s="204"/>
      <c r="QUW5" s="204"/>
      <c r="QUX5" s="204"/>
      <c r="QUY5" s="204"/>
      <c r="QUZ5" s="204"/>
      <c r="QVA5" s="204"/>
      <c r="QVB5" s="204"/>
      <c r="QVC5" s="204"/>
      <c r="QVD5" s="204"/>
      <c r="QVE5" s="204"/>
      <c r="QVF5" s="204"/>
      <c r="QVG5" s="204"/>
      <c r="QVH5" s="204"/>
      <c r="QVI5" s="204"/>
      <c r="QVJ5" s="204"/>
      <c r="QVK5" s="204"/>
      <c r="QVL5" s="204"/>
      <c r="QVM5" s="204"/>
      <c r="QVN5" s="204"/>
      <c r="QVO5" s="204"/>
      <c r="QVP5" s="204"/>
      <c r="QVQ5" s="204"/>
      <c r="QVR5" s="204"/>
      <c r="QVS5" s="204"/>
      <c r="QVT5" s="204"/>
      <c r="QVU5" s="204"/>
      <c r="QVV5" s="204"/>
      <c r="QVW5" s="204"/>
      <c r="QVX5" s="204"/>
      <c r="QVY5" s="204"/>
      <c r="QVZ5" s="204"/>
      <c r="QWA5" s="204"/>
      <c r="QWB5" s="204"/>
      <c r="QWC5" s="204"/>
      <c r="QWD5" s="204"/>
      <c r="QWE5" s="204"/>
      <c r="QWF5" s="204"/>
      <c r="QWG5" s="204"/>
      <c r="QWH5" s="204"/>
      <c r="QWI5" s="204"/>
      <c r="QWJ5" s="204"/>
      <c r="QWK5" s="204"/>
      <c r="QWL5" s="204"/>
      <c r="QWM5" s="204"/>
      <c r="QWN5" s="204"/>
      <c r="QWO5" s="204"/>
      <c r="QWP5" s="204"/>
      <c r="QWQ5" s="204"/>
      <c r="QWR5" s="204"/>
      <c r="QWS5" s="204"/>
      <c r="QWT5" s="204"/>
      <c r="QWU5" s="204"/>
      <c r="QWV5" s="204"/>
      <c r="QWW5" s="204"/>
      <c r="QWX5" s="204"/>
      <c r="QWY5" s="204"/>
      <c r="QWZ5" s="204"/>
      <c r="QXA5" s="204"/>
      <c r="QXB5" s="204"/>
      <c r="QXC5" s="204"/>
      <c r="QXD5" s="204"/>
      <c r="QXE5" s="204"/>
      <c r="QXF5" s="204"/>
      <c r="QXG5" s="204"/>
      <c r="QXH5" s="204"/>
      <c r="QXI5" s="204"/>
      <c r="QXJ5" s="204"/>
      <c r="QXK5" s="204"/>
      <c r="QXL5" s="204"/>
      <c r="QXM5" s="204"/>
      <c r="QXN5" s="204"/>
      <c r="QXO5" s="204"/>
      <c r="QXP5" s="204"/>
      <c r="QXQ5" s="204"/>
      <c r="QXR5" s="204"/>
      <c r="QXS5" s="204"/>
      <c r="QXT5" s="204"/>
      <c r="QXU5" s="204"/>
      <c r="QXV5" s="204"/>
      <c r="QXW5" s="204"/>
      <c r="QXX5" s="204"/>
      <c r="QXY5" s="204"/>
      <c r="QXZ5" s="204"/>
      <c r="QYA5" s="204"/>
      <c r="QYB5" s="204"/>
      <c r="QYC5" s="204"/>
      <c r="QYD5" s="204"/>
      <c r="QYE5" s="204"/>
      <c r="QYF5" s="204"/>
      <c r="QYG5" s="204"/>
      <c r="QYH5" s="204"/>
      <c r="QYI5" s="204"/>
      <c r="QYJ5" s="204"/>
      <c r="QYK5" s="204"/>
      <c r="QYL5" s="204"/>
      <c r="QYM5" s="204"/>
      <c r="QYN5" s="204"/>
      <c r="QYO5" s="204"/>
      <c r="QYP5" s="204"/>
      <c r="QYQ5" s="204"/>
      <c r="QYR5" s="204"/>
      <c r="QYS5" s="204"/>
      <c r="QYT5" s="204"/>
      <c r="QYU5" s="204"/>
      <c r="QYV5" s="204"/>
      <c r="QYW5" s="204"/>
      <c r="QYX5" s="204"/>
      <c r="QYY5" s="204"/>
      <c r="QYZ5" s="204"/>
      <c r="QZA5" s="204"/>
      <c r="QZB5" s="204"/>
      <c r="QZC5" s="204"/>
      <c r="QZD5" s="204"/>
      <c r="QZE5" s="204"/>
      <c r="QZF5" s="204"/>
      <c r="QZG5" s="204"/>
      <c r="QZH5" s="204"/>
      <c r="QZI5" s="204"/>
      <c r="QZJ5" s="204"/>
      <c r="QZK5" s="204"/>
      <c r="QZL5" s="204"/>
      <c r="QZM5" s="204"/>
      <c r="QZN5" s="204"/>
      <c r="QZO5" s="204"/>
      <c r="QZP5" s="204"/>
      <c r="QZQ5" s="204"/>
      <c r="QZR5" s="204"/>
      <c r="QZS5" s="204"/>
      <c r="QZT5" s="204"/>
      <c r="QZU5" s="204"/>
      <c r="QZV5" s="204"/>
      <c r="QZW5" s="204"/>
      <c r="QZX5" s="204"/>
      <c r="QZY5" s="204"/>
      <c r="QZZ5" s="204"/>
      <c r="RAA5" s="204"/>
      <c r="RAB5" s="204"/>
      <c r="RAC5" s="204"/>
      <c r="RAD5" s="204"/>
      <c r="RAE5" s="204"/>
      <c r="RAF5" s="204"/>
      <c r="RAG5" s="204"/>
      <c r="RAH5" s="204"/>
      <c r="RAI5" s="204"/>
      <c r="RAJ5" s="204"/>
      <c r="RAK5" s="204"/>
      <c r="RAL5" s="204"/>
      <c r="RAM5" s="204"/>
      <c r="RAN5" s="204"/>
      <c r="RAO5" s="204"/>
      <c r="RAP5" s="204"/>
      <c r="RAQ5" s="204"/>
      <c r="RAR5" s="204"/>
      <c r="RAS5" s="204"/>
      <c r="RAT5" s="204"/>
      <c r="RAU5" s="204"/>
      <c r="RAV5" s="204"/>
      <c r="RAW5" s="204"/>
      <c r="RAX5" s="204"/>
      <c r="RAY5" s="204"/>
      <c r="RAZ5" s="204"/>
      <c r="RBA5" s="204"/>
      <c r="RBB5" s="204"/>
      <c r="RBC5" s="204"/>
      <c r="RBD5" s="204"/>
      <c r="RBE5" s="204"/>
      <c r="RBF5" s="204"/>
      <c r="RBG5" s="204"/>
      <c r="RBH5" s="204"/>
      <c r="RBI5" s="204"/>
      <c r="RBJ5" s="204"/>
      <c r="RBK5" s="204"/>
      <c r="RBL5" s="204"/>
      <c r="RBM5" s="204"/>
      <c r="RBN5" s="204"/>
      <c r="RBO5" s="204"/>
      <c r="RBP5" s="204"/>
      <c r="RBQ5" s="204"/>
      <c r="RBR5" s="204"/>
      <c r="RBS5" s="204"/>
      <c r="RBT5" s="204"/>
      <c r="RBU5" s="204"/>
      <c r="RBV5" s="204"/>
      <c r="RBW5" s="204"/>
      <c r="RBX5" s="204"/>
      <c r="RBY5" s="204"/>
      <c r="RBZ5" s="204"/>
      <c r="RCA5" s="204"/>
      <c r="RCB5" s="204"/>
      <c r="RCC5" s="204"/>
      <c r="RCD5" s="204"/>
      <c r="RCE5" s="204"/>
      <c r="RCF5" s="204"/>
      <c r="RCG5" s="204"/>
      <c r="RCH5" s="204"/>
      <c r="RCI5" s="204"/>
      <c r="RCJ5" s="204"/>
      <c r="RCK5" s="204"/>
      <c r="RCL5" s="204"/>
      <c r="RCM5" s="204"/>
      <c r="RCN5" s="204"/>
      <c r="RCO5" s="204"/>
      <c r="RCP5" s="204"/>
      <c r="RCQ5" s="204"/>
      <c r="RCR5" s="204"/>
      <c r="RCS5" s="204"/>
      <c r="RCT5" s="204"/>
      <c r="RCU5" s="204"/>
      <c r="RCV5" s="204"/>
      <c r="RCW5" s="204"/>
      <c r="RCX5" s="204"/>
      <c r="RCY5" s="204"/>
      <c r="RCZ5" s="204"/>
      <c r="RDA5" s="204"/>
      <c r="RDB5" s="204"/>
      <c r="RDC5" s="204"/>
      <c r="RDD5" s="204"/>
      <c r="RDE5" s="204"/>
      <c r="RDF5" s="204"/>
      <c r="RDG5" s="204"/>
      <c r="RDH5" s="204"/>
      <c r="RDI5" s="204"/>
      <c r="RDJ5" s="204"/>
      <c r="RDK5" s="204"/>
      <c r="RDL5" s="204"/>
      <c r="RDM5" s="204"/>
      <c r="RDN5" s="204"/>
      <c r="RDO5" s="204"/>
      <c r="RDP5" s="204"/>
      <c r="RDQ5" s="204"/>
      <c r="RDR5" s="204"/>
      <c r="RDS5" s="204"/>
      <c r="RDT5" s="204"/>
      <c r="RDU5" s="204"/>
      <c r="RDV5" s="204"/>
      <c r="RDW5" s="204"/>
      <c r="RDX5" s="204"/>
      <c r="RDY5" s="204"/>
      <c r="RDZ5" s="204"/>
      <c r="REA5" s="204"/>
      <c r="REB5" s="204"/>
      <c r="REC5" s="204"/>
      <c r="RED5" s="204"/>
      <c r="REE5" s="204"/>
      <c r="REF5" s="204"/>
      <c r="REG5" s="204"/>
      <c r="REH5" s="204"/>
      <c r="REI5" s="204"/>
      <c r="REJ5" s="204"/>
      <c r="REK5" s="204"/>
      <c r="REL5" s="204"/>
      <c r="REM5" s="204"/>
      <c r="REN5" s="204"/>
      <c r="REO5" s="204"/>
      <c r="REP5" s="204"/>
      <c r="REQ5" s="204"/>
      <c r="RER5" s="204"/>
      <c r="RES5" s="204"/>
      <c r="RET5" s="204"/>
      <c r="REU5" s="204"/>
      <c r="REV5" s="204"/>
      <c r="REW5" s="204"/>
      <c r="REX5" s="204"/>
      <c r="REY5" s="204"/>
      <c r="REZ5" s="204"/>
      <c r="RFA5" s="204"/>
      <c r="RFB5" s="204"/>
      <c r="RFC5" s="204"/>
      <c r="RFD5" s="204"/>
      <c r="RFE5" s="204"/>
      <c r="RFF5" s="204"/>
      <c r="RFG5" s="204"/>
      <c r="RFH5" s="204"/>
      <c r="RFI5" s="204"/>
      <c r="RFJ5" s="204"/>
      <c r="RFK5" s="204"/>
      <c r="RFL5" s="204"/>
      <c r="RFM5" s="204"/>
      <c r="RFN5" s="204"/>
      <c r="RFO5" s="204"/>
      <c r="RFP5" s="204"/>
      <c r="RFQ5" s="204"/>
      <c r="RFR5" s="204"/>
      <c r="RFS5" s="204"/>
      <c r="RFT5" s="204"/>
      <c r="RFU5" s="204"/>
      <c r="RFV5" s="204"/>
      <c r="RFW5" s="204"/>
      <c r="RFX5" s="204"/>
      <c r="RFY5" s="204"/>
      <c r="RFZ5" s="204"/>
      <c r="RGA5" s="204"/>
      <c r="RGB5" s="204"/>
      <c r="RGC5" s="204"/>
      <c r="RGD5" s="204"/>
      <c r="RGE5" s="204"/>
      <c r="RGF5" s="204"/>
      <c r="RGG5" s="204"/>
      <c r="RGH5" s="204"/>
      <c r="RGI5" s="204"/>
      <c r="RGJ5" s="204"/>
      <c r="RGK5" s="204"/>
      <c r="RGL5" s="204"/>
      <c r="RGM5" s="204"/>
      <c r="RGN5" s="204"/>
      <c r="RGO5" s="204"/>
      <c r="RGP5" s="204"/>
      <c r="RGQ5" s="204"/>
      <c r="RGR5" s="204"/>
      <c r="RGS5" s="204"/>
      <c r="RGT5" s="204"/>
      <c r="RGU5" s="204"/>
      <c r="RGV5" s="204"/>
      <c r="RGW5" s="204"/>
      <c r="RGX5" s="204"/>
      <c r="RGY5" s="204"/>
      <c r="RGZ5" s="204"/>
      <c r="RHA5" s="204"/>
      <c r="RHB5" s="204"/>
      <c r="RHC5" s="204"/>
      <c r="RHD5" s="204"/>
      <c r="RHE5" s="204"/>
      <c r="RHF5" s="204"/>
      <c r="RHG5" s="204"/>
      <c r="RHH5" s="204"/>
      <c r="RHI5" s="204"/>
      <c r="RHJ5" s="204"/>
      <c r="RHK5" s="204"/>
      <c r="RHL5" s="204"/>
      <c r="RHM5" s="204"/>
      <c r="RHN5" s="204"/>
      <c r="RHO5" s="204"/>
      <c r="RHP5" s="204"/>
      <c r="RHQ5" s="204"/>
      <c r="RHR5" s="204"/>
      <c r="RHS5" s="204"/>
      <c r="RHT5" s="204"/>
      <c r="RHU5" s="204"/>
      <c r="RHV5" s="204"/>
      <c r="RHW5" s="204"/>
      <c r="RHX5" s="204"/>
      <c r="RHY5" s="204"/>
      <c r="RHZ5" s="204"/>
      <c r="RIA5" s="204"/>
      <c r="RIB5" s="204"/>
      <c r="RIC5" s="204"/>
      <c r="RID5" s="204"/>
      <c r="RIE5" s="204"/>
      <c r="RIF5" s="204"/>
      <c r="RIG5" s="204"/>
      <c r="RIH5" s="204"/>
      <c r="RII5" s="204"/>
      <c r="RIJ5" s="204"/>
      <c r="RIK5" s="204"/>
      <c r="RIL5" s="204"/>
      <c r="RIM5" s="204"/>
      <c r="RIN5" s="204"/>
      <c r="RIO5" s="204"/>
      <c r="RIP5" s="204"/>
      <c r="RIQ5" s="204"/>
      <c r="RIR5" s="204"/>
      <c r="RIS5" s="204"/>
      <c r="RIT5" s="204"/>
      <c r="RIU5" s="204"/>
      <c r="RIV5" s="204"/>
      <c r="RIW5" s="204"/>
      <c r="RIX5" s="204"/>
      <c r="RIY5" s="204"/>
      <c r="RIZ5" s="204"/>
      <c r="RJA5" s="204"/>
      <c r="RJB5" s="204"/>
      <c r="RJC5" s="204"/>
      <c r="RJD5" s="204"/>
      <c r="RJE5" s="204"/>
      <c r="RJF5" s="204"/>
      <c r="RJG5" s="204"/>
      <c r="RJH5" s="204"/>
      <c r="RJI5" s="204"/>
      <c r="RJJ5" s="204"/>
      <c r="RJK5" s="204"/>
      <c r="RJL5" s="204"/>
      <c r="RJM5" s="204"/>
      <c r="RJN5" s="204"/>
      <c r="RJO5" s="204"/>
      <c r="RJP5" s="204"/>
      <c r="RJQ5" s="204"/>
      <c r="RJR5" s="204"/>
      <c r="RJS5" s="204"/>
      <c r="RJT5" s="204"/>
      <c r="RJU5" s="204"/>
      <c r="RJV5" s="204"/>
      <c r="RJW5" s="204"/>
      <c r="RJX5" s="204"/>
      <c r="RJY5" s="204"/>
      <c r="RJZ5" s="204"/>
      <c r="RKA5" s="204"/>
      <c r="RKB5" s="204"/>
      <c r="RKC5" s="204"/>
      <c r="RKD5" s="204"/>
      <c r="RKE5" s="204"/>
      <c r="RKF5" s="204"/>
      <c r="RKG5" s="204"/>
      <c r="RKH5" s="204"/>
      <c r="RKI5" s="204"/>
      <c r="RKJ5" s="204"/>
      <c r="RKK5" s="204"/>
      <c r="RKL5" s="204"/>
      <c r="RKM5" s="204"/>
      <c r="RKN5" s="204"/>
      <c r="RKO5" s="204"/>
      <c r="RKP5" s="204"/>
      <c r="RKQ5" s="204"/>
      <c r="RKR5" s="204"/>
      <c r="RKS5" s="204"/>
      <c r="RKT5" s="204"/>
      <c r="RKU5" s="204"/>
      <c r="RKV5" s="204"/>
      <c r="RKW5" s="204"/>
      <c r="RKX5" s="204"/>
      <c r="RKY5" s="204"/>
      <c r="RKZ5" s="204"/>
      <c r="RLA5" s="204"/>
      <c r="RLB5" s="204"/>
      <c r="RLC5" s="204"/>
      <c r="RLD5" s="204"/>
      <c r="RLE5" s="204"/>
      <c r="RLF5" s="204"/>
      <c r="RLG5" s="204"/>
      <c r="RLH5" s="204"/>
      <c r="RLI5" s="204"/>
      <c r="RLJ5" s="204"/>
      <c r="RLK5" s="204"/>
      <c r="RLL5" s="204"/>
      <c r="RLM5" s="204"/>
      <c r="RLN5" s="204"/>
      <c r="RLO5" s="204"/>
      <c r="RLP5" s="204"/>
      <c r="RLQ5" s="204"/>
      <c r="RLR5" s="204"/>
      <c r="RLS5" s="204"/>
      <c r="RLT5" s="204"/>
      <c r="RLU5" s="204"/>
      <c r="RLV5" s="204"/>
      <c r="RLW5" s="204"/>
      <c r="RLX5" s="204"/>
      <c r="RLY5" s="204"/>
      <c r="RLZ5" s="204"/>
      <c r="RMA5" s="204"/>
      <c r="RMB5" s="204"/>
      <c r="RMC5" s="204"/>
      <c r="RMD5" s="204"/>
      <c r="RME5" s="204"/>
      <c r="RMF5" s="204"/>
      <c r="RMG5" s="204"/>
      <c r="RMH5" s="204"/>
      <c r="RMI5" s="204"/>
      <c r="RMJ5" s="204"/>
      <c r="RMK5" s="204"/>
      <c r="RML5" s="204"/>
      <c r="RMM5" s="204"/>
      <c r="RMN5" s="204"/>
      <c r="RMO5" s="204"/>
      <c r="RMP5" s="204"/>
      <c r="RMQ5" s="204"/>
      <c r="RMR5" s="204"/>
      <c r="RMS5" s="204"/>
      <c r="RMT5" s="204"/>
      <c r="RMU5" s="204"/>
      <c r="RMV5" s="204"/>
      <c r="RMW5" s="204"/>
      <c r="RMX5" s="204"/>
      <c r="RMY5" s="204"/>
      <c r="RMZ5" s="204"/>
      <c r="RNA5" s="204"/>
      <c r="RNB5" s="204"/>
      <c r="RNC5" s="204"/>
      <c r="RND5" s="204"/>
      <c r="RNE5" s="204"/>
      <c r="RNF5" s="204"/>
      <c r="RNG5" s="204"/>
      <c r="RNH5" s="204"/>
      <c r="RNI5" s="204"/>
      <c r="RNJ5" s="204"/>
      <c r="RNK5" s="204"/>
      <c r="RNL5" s="204"/>
      <c r="RNM5" s="204"/>
      <c r="RNN5" s="204"/>
      <c r="RNO5" s="204"/>
      <c r="RNP5" s="204"/>
      <c r="RNQ5" s="204"/>
      <c r="RNR5" s="204"/>
      <c r="RNS5" s="204"/>
      <c r="RNT5" s="204"/>
      <c r="RNU5" s="204"/>
      <c r="RNV5" s="204"/>
      <c r="RNW5" s="204"/>
      <c r="RNX5" s="204"/>
      <c r="RNY5" s="204"/>
      <c r="RNZ5" s="204"/>
      <c r="ROA5" s="204"/>
      <c r="ROB5" s="204"/>
      <c r="ROC5" s="204"/>
      <c r="ROD5" s="204"/>
      <c r="ROE5" s="204"/>
      <c r="ROF5" s="204"/>
      <c r="ROG5" s="204"/>
      <c r="ROH5" s="204"/>
      <c r="ROI5" s="204"/>
      <c r="ROJ5" s="204"/>
      <c r="ROK5" s="204"/>
      <c r="ROL5" s="204"/>
      <c r="ROM5" s="204"/>
      <c r="RON5" s="204"/>
      <c r="ROO5" s="204"/>
      <c r="ROP5" s="204"/>
      <c r="ROQ5" s="204"/>
      <c r="ROR5" s="204"/>
      <c r="ROS5" s="204"/>
      <c r="ROT5" s="204"/>
      <c r="ROU5" s="204"/>
      <c r="ROV5" s="204"/>
      <c r="ROW5" s="204"/>
      <c r="ROX5" s="204"/>
      <c r="ROY5" s="204"/>
      <c r="ROZ5" s="204"/>
      <c r="RPA5" s="204"/>
      <c r="RPB5" s="204"/>
      <c r="RPC5" s="204"/>
      <c r="RPD5" s="204"/>
      <c r="RPE5" s="204"/>
      <c r="RPF5" s="204"/>
      <c r="RPG5" s="204"/>
      <c r="RPH5" s="204"/>
      <c r="RPI5" s="204"/>
      <c r="RPJ5" s="204"/>
      <c r="RPK5" s="204"/>
      <c r="RPL5" s="204"/>
      <c r="RPM5" s="204"/>
      <c r="RPN5" s="204"/>
      <c r="RPO5" s="204"/>
      <c r="RPP5" s="204"/>
      <c r="RPQ5" s="204"/>
      <c r="RPR5" s="204"/>
      <c r="RPS5" s="204"/>
      <c r="RPT5" s="204"/>
      <c r="RPU5" s="204"/>
      <c r="RPV5" s="204"/>
      <c r="RPW5" s="204"/>
      <c r="RPX5" s="204"/>
      <c r="RPY5" s="204"/>
      <c r="RPZ5" s="204"/>
      <c r="RQA5" s="204"/>
      <c r="RQB5" s="204"/>
      <c r="RQC5" s="204"/>
      <c r="RQD5" s="204"/>
      <c r="RQE5" s="204"/>
      <c r="RQF5" s="204"/>
      <c r="RQG5" s="204"/>
      <c r="RQH5" s="204"/>
      <c r="RQI5" s="204"/>
      <c r="RQJ5" s="204"/>
      <c r="RQK5" s="204"/>
      <c r="RQL5" s="204"/>
      <c r="RQM5" s="204"/>
      <c r="RQN5" s="204"/>
      <c r="RQO5" s="204"/>
      <c r="RQP5" s="204"/>
      <c r="RQQ5" s="204"/>
      <c r="RQR5" s="204"/>
      <c r="RQS5" s="204"/>
      <c r="RQT5" s="204"/>
      <c r="RQU5" s="204"/>
      <c r="RQV5" s="204"/>
      <c r="RQW5" s="204"/>
      <c r="RQX5" s="204"/>
      <c r="RQY5" s="204"/>
      <c r="RQZ5" s="204"/>
      <c r="RRA5" s="204"/>
      <c r="RRB5" s="204"/>
      <c r="RRC5" s="204"/>
      <c r="RRD5" s="204"/>
      <c r="RRE5" s="204"/>
      <c r="RRF5" s="204"/>
      <c r="RRG5" s="204"/>
      <c r="RRH5" s="204"/>
      <c r="RRI5" s="204"/>
      <c r="RRJ5" s="204"/>
      <c r="RRK5" s="204"/>
      <c r="RRL5" s="204"/>
      <c r="RRM5" s="204"/>
      <c r="RRN5" s="204"/>
      <c r="RRO5" s="204"/>
      <c r="RRP5" s="204"/>
      <c r="RRQ5" s="204"/>
      <c r="RRR5" s="204"/>
      <c r="RRS5" s="204"/>
      <c r="RRT5" s="204"/>
      <c r="RRU5" s="204"/>
      <c r="RRV5" s="204"/>
      <c r="RRW5" s="204"/>
      <c r="RRX5" s="204"/>
      <c r="RRY5" s="204"/>
      <c r="RRZ5" s="204"/>
      <c r="RSA5" s="204"/>
      <c r="RSB5" s="204"/>
      <c r="RSC5" s="204"/>
      <c r="RSD5" s="204"/>
      <c r="RSE5" s="204"/>
      <c r="RSF5" s="204"/>
      <c r="RSG5" s="204"/>
      <c r="RSH5" s="204"/>
      <c r="RSI5" s="204"/>
      <c r="RSJ5" s="204"/>
      <c r="RSK5" s="204"/>
      <c r="RSL5" s="204"/>
      <c r="RSM5" s="204"/>
      <c r="RSN5" s="204"/>
      <c r="RSO5" s="204"/>
      <c r="RSP5" s="204"/>
      <c r="RSQ5" s="204"/>
      <c r="RSR5" s="204"/>
      <c r="RSS5" s="204"/>
      <c r="RST5" s="204"/>
      <c r="RSU5" s="204"/>
      <c r="RSV5" s="204"/>
      <c r="RSW5" s="204"/>
      <c r="RSX5" s="204"/>
      <c r="RSY5" s="204"/>
      <c r="RSZ5" s="204"/>
      <c r="RTA5" s="204"/>
      <c r="RTB5" s="204"/>
      <c r="RTC5" s="204"/>
      <c r="RTD5" s="204"/>
      <c r="RTE5" s="204"/>
      <c r="RTF5" s="204"/>
      <c r="RTG5" s="204"/>
      <c r="RTH5" s="204"/>
      <c r="RTI5" s="204"/>
      <c r="RTJ5" s="204"/>
      <c r="RTK5" s="204"/>
      <c r="RTL5" s="204"/>
      <c r="RTM5" s="204"/>
      <c r="RTN5" s="204"/>
      <c r="RTO5" s="204"/>
      <c r="RTP5" s="204"/>
      <c r="RTQ5" s="204"/>
      <c r="RTR5" s="204"/>
      <c r="RTS5" s="204"/>
      <c r="RTT5" s="204"/>
      <c r="RTU5" s="204"/>
      <c r="RTV5" s="204"/>
      <c r="RTW5" s="204"/>
      <c r="RTX5" s="204"/>
      <c r="RTY5" s="204"/>
      <c r="RTZ5" s="204"/>
      <c r="RUA5" s="204"/>
      <c r="RUB5" s="204"/>
      <c r="RUC5" s="204"/>
      <c r="RUD5" s="204"/>
      <c r="RUE5" s="204"/>
      <c r="RUF5" s="204"/>
      <c r="RUG5" s="204"/>
      <c r="RUH5" s="204"/>
      <c r="RUI5" s="204"/>
      <c r="RUJ5" s="204"/>
      <c r="RUK5" s="204"/>
      <c r="RUL5" s="204"/>
      <c r="RUM5" s="204"/>
      <c r="RUN5" s="204"/>
      <c r="RUO5" s="204"/>
      <c r="RUP5" s="204"/>
      <c r="RUQ5" s="204"/>
      <c r="RUR5" s="204"/>
      <c r="RUS5" s="204"/>
      <c r="RUT5" s="204"/>
      <c r="RUU5" s="204"/>
      <c r="RUV5" s="204"/>
      <c r="RUW5" s="204"/>
      <c r="RUX5" s="204"/>
      <c r="RUY5" s="204"/>
      <c r="RUZ5" s="204"/>
      <c r="RVA5" s="204"/>
      <c r="RVB5" s="204"/>
      <c r="RVC5" s="204"/>
      <c r="RVD5" s="204"/>
      <c r="RVE5" s="204"/>
      <c r="RVF5" s="204"/>
      <c r="RVG5" s="204"/>
      <c r="RVH5" s="204"/>
      <c r="RVI5" s="204"/>
      <c r="RVJ5" s="204"/>
      <c r="RVK5" s="204"/>
      <c r="RVL5" s="204"/>
      <c r="RVM5" s="204"/>
      <c r="RVN5" s="204"/>
      <c r="RVO5" s="204"/>
      <c r="RVP5" s="204"/>
      <c r="RVQ5" s="204"/>
      <c r="RVR5" s="204"/>
      <c r="RVS5" s="204"/>
      <c r="RVT5" s="204"/>
      <c r="RVU5" s="204"/>
      <c r="RVV5" s="204"/>
      <c r="RVW5" s="204"/>
      <c r="RVX5" s="204"/>
      <c r="RVY5" s="204"/>
      <c r="RVZ5" s="204"/>
      <c r="RWA5" s="204"/>
      <c r="RWB5" s="204"/>
      <c r="RWC5" s="204"/>
      <c r="RWD5" s="204"/>
      <c r="RWE5" s="204"/>
      <c r="RWF5" s="204"/>
      <c r="RWG5" s="204"/>
      <c r="RWH5" s="204"/>
      <c r="RWI5" s="204"/>
      <c r="RWJ5" s="204"/>
      <c r="RWK5" s="204"/>
      <c r="RWL5" s="204"/>
      <c r="RWM5" s="204"/>
      <c r="RWN5" s="204"/>
      <c r="RWO5" s="204"/>
      <c r="RWP5" s="204"/>
      <c r="RWQ5" s="204"/>
      <c r="RWR5" s="204"/>
      <c r="RWS5" s="204"/>
      <c r="RWT5" s="204"/>
      <c r="RWU5" s="204"/>
      <c r="RWV5" s="204"/>
      <c r="RWW5" s="204"/>
      <c r="RWX5" s="204"/>
      <c r="RWY5" s="204"/>
      <c r="RWZ5" s="204"/>
      <c r="RXA5" s="204"/>
      <c r="RXB5" s="204"/>
      <c r="RXC5" s="204"/>
      <c r="RXD5" s="204"/>
      <c r="RXE5" s="204"/>
      <c r="RXF5" s="204"/>
      <c r="RXG5" s="204"/>
      <c r="RXH5" s="204"/>
      <c r="RXI5" s="204"/>
      <c r="RXJ5" s="204"/>
      <c r="RXK5" s="204"/>
      <c r="RXL5" s="204"/>
      <c r="RXM5" s="204"/>
      <c r="RXN5" s="204"/>
      <c r="RXO5" s="204"/>
      <c r="RXP5" s="204"/>
      <c r="RXQ5" s="204"/>
      <c r="RXR5" s="204"/>
      <c r="RXS5" s="204"/>
      <c r="RXT5" s="204"/>
      <c r="RXU5" s="204"/>
      <c r="RXV5" s="204"/>
      <c r="RXW5" s="204"/>
      <c r="RXX5" s="204"/>
      <c r="RXY5" s="204"/>
      <c r="RXZ5" s="204"/>
      <c r="RYA5" s="204"/>
      <c r="RYB5" s="204"/>
      <c r="RYC5" s="204"/>
      <c r="RYD5" s="204"/>
      <c r="RYE5" s="204"/>
      <c r="RYF5" s="204"/>
      <c r="RYG5" s="204"/>
      <c r="RYH5" s="204"/>
      <c r="RYI5" s="204"/>
      <c r="RYJ5" s="204"/>
      <c r="RYK5" s="204"/>
      <c r="RYL5" s="204"/>
      <c r="RYM5" s="204"/>
      <c r="RYN5" s="204"/>
      <c r="RYO5" s="204"/>
      <c r="RYP5" s="204"/>
      <c r="RYQ5" s="204"/>
      <c r="RYR5" s="204"/>
      <c r="RYS5" s="204"/>
      <c r="RYT5" s="204"/>
      <c r="RYU5" s="204"/>
      <c r="RYV5" s="204"/>
      <c r="RYW5" s="204"/>
      <c r="RYX5" s="204"/>
      <c r="RYY5" s="204"/>
      <c r="RYZ5" s="204"/>
      <c r="RZA5" s="204"/>
      <c r="RZB5" s="204"/>
      <c r="RZC5" s="204"/>
      <c r="RZD5" s="204"/>
      <c r="RZE5" s="204"/>
      <c r="RZF5" s="204"/>
      <c r="RZG5" s="204"/>
      <c r="RZH5" s="204"/>
      <c r="RZI5" s="204"/>
      <c r="RZJ5" s="204"/>
      <c r="RZK5" s="204"/>
      <c r="RZL5" s="204"/>
      <c r="RZM5" s="204"/>
      <c r="RZN5" s="204"/>
      <c r="RZO5" s="204"/>
      <c r="RZP5" s="204"/>
      <c r="RZQ5" s="204"/>
      <c r="RZR5" s="204"/>
      <c r="RZS5" s="204"/>
      <c r="RZT5" s="204"/>
      <c r="RZU5" s="204"/>
      <c r="RZV5" s="204"/>
      <c r="RZW5" s="204"/>
      <c r="RZX5" s="204"/>
      <c r="RZY5" s="204"/>
      <c r="RZZ5" s="204"/>
      <c r="SAA5" s="204"/>
      <c r="SAB5" s="204"/>
      <c r="SAC5" s="204"/>
      <c r="SAD5" s="204"/>
      <c r="SAE5" s="204"/>
      <c r="SAF5" s="204"/>
      <c r="SAG5" s="204"/>
      <c r="SAH5" s="204"/>
      <c r="SAI5" s="204"/>
      <c r="SAJ5" s="204"/>
      <c r="SAK5" s="204"/>
      <c r="SAL5" s="204"/>
      <c r="SAM5" s="204"/>
      <c r="SAN5" s="204"/>
      <c r="SAO5" s="204"/>
      <c r="SAP5" s="204"/>
      <c r="SAQ5" s="204"/>
      <c r="SAR5" s="204"/>
      <c r="SAS5" s="204"/>
      <c r="SAT5" s="204"/>
      <c r="SAU5" s="204"/>
      <c r="SAV5" s="204"/>
      <c r="SAW5" s="204"/>
      <c r="SAX5" s="204"/>
      <c r="SAY5" s="204"/>
      <c r="SAZ5" s="204"/>
      <c r="SBA5" s="204"/>
      <c r="SBB5" s="204"/>
      <c r="SBC5" s="204"/>
      <c r="SBD5" s="204"/>
      <c r="SBE5" s="204"/>
      <c r="SBF5" s="204"/>
      <c r="SBG5" s="204"/>
      <c r="SBH5" s="204"/>
      <c r="SBI5" s="204"/>
      <c r="SBJ5" s="204"/>
      <c r="SBK5" s="204"/>
      <c r="SBL5" s="204"/>
      <c r="SBM5" s="204"/>
      <c r="SBN5" s="204"/>
      <c r="SBO5" s="204"/>
      <c r="SBP5" s="204"/>
      <c r="SBQ5" s="204"/>
      <c r="SBR5" s="204"/>
      <c r="SBS5" s="204"/>
      <c r="SBT5" s="204"/>
      <c r="SBU5" s="204"/>
      <c r="SBV5" s="204"/>
      <c r="SBW5" s="204"/>
      <c r="SBX5" s="204"/>
      <c r="SBY5" s="204"/>
      <c r="SBZ5" s="204"/>
      <c r="SCA5" s="204"/>
      <c r="SCB5" s="204"/>
      <c r="SCC5" s="204"/>
      <c r="SCD5" s="204"/>
      <c r="SCE5" s="204"/>
      <c r="SCF5" s="204"/>
      <c r="SCG5" s="204"/>
      <c r="SCH5" s="204"/>
      <c r="SCI5" s="204"/>
      <c r="SCJ5" s="204"/>
      <c r="SCK5" s="204"/>
      <c r="SCL5" s="204"/>
      <c r="SCM5" s="204"/>
      <c r="SCN5" s="204"/>
      <c r="SCO5" s="204"/>
      <c r="SCP5" s="204"/>
      <c r="SCQ5" s="204"/>
      <c r="SCR5" s="204"/>
      <c r="SCS5" s="204"/>
      <c r="SCT5" s="204"/>
      <c r="SCU5" s="204"/>
      <c r="SCV5" s="204"/>
      <c r="SCW5" s="204"/>
      <c r="SCX5" s="204"/>
      <c r="SCY5" s="204"/>
      <c r="SCZ5" s="204"/>
      <c r="SDA5" s="204"/>
      <c r="SDB5" s="204"/>
      <c r="SDC5" s="204"/>
      <c r="SDD5" s="204"/>
      <c r="SDE5" s="204"/>
      <c r="SDF5" s="204"/>
      <c r="SDG5" s="204"/>
      <c r="SDH5" s="204"/>
      <c r="SDI5" s="204"/>
      <c r="SDJ5" s="204"/>
      <c r="SDK5" s="204"/>
      <c r="SDL5" s="204"/>
      <c r="SDM5" s="204"/>
      <c r="SDN5" s="204"/>
      <c r="SDO5" s="204"/>
      <c r="SDP5" s="204"/>
      <c r="SDQ5" s="204"/>
      <c r="SDR5" s="204"/>
      <c r="SDS5" s="204"/>
      <c r="SDT5" s="204"/>
      <c r="SDU5" s="204"/>
      <c r="SDV5" s="204"/>
      <c r="SDW5" s="204"/>
      <c r="SDX5" s="204"/>
      <c r="SDY5" s="204"/>
      <c r="SDZ5" s="204"/>
      <c r="SEA5" s="204"/>
      <c r="SEB5" s="204"/>
      <c r="SEC5" s="204"/>
      <c r="SED5" s="204"/>
      <c r="SEE5" s="204"/>
      <c r="SEF5" s="204"/>
      <c r="SEG5" s="204"/>
      <c r="SEH5" s="204"/>
      <c r="SEI5" s="204"/>
      <c r="SEJ5" s="204"/>
      <c r="SEK5" s="204"/>
      <c r="SEL5" s="204"/>
      <c r="SEM5" s="204"/>
      <c r="SEN5" s="204"/>
      <c r="SEO5" s="204"/>
      <c r="SEP5" s="204"/>
      <c r="SEQ5" s="204"/>
      <c r="SER5" s="204"/>
      <c r="SES5" s="204"/>
      <c r="SET5" s="204"/>
      <c r="SEU5" s="204"/>
      <c r="SEV5" s="204"/>
      <c r="SEW5" s="204"/>
      <c r="SEX5" s="204"/>
      <c r="SEY5" s="204"/>
      <c r="SEZ5" s="204"/>
      <c r="SFA5" s="204"/>
      <c r="SFB5" s="204"/>
      <c r="SFC5" s="204"/>
      <c r="SFD5" s="204"/>
      <c r="SFE5" s="204"/>
      <c r="SFF5" s="204"/>
      <c r="SFG5" s="204"/>
      <c r="SFH5" s="204"/>
      <c r="SFI5" s="204"/>
      <c r="SFJ5" s="204"/>
      <c r="SFK5" s="204"/>
      <c r="SFL5" s="204"/>
      <c r="SFM5" s="204"/>
      <c r="SFN5" s="204"/>
      <c r="SFO5" s="204"/>
      <c r="SFP5" s="204"/>
      <c r="SFQ5" s="204"/>
      <c r="SFR5" s="204"/>
      <c r="SFS5" s="204"/>
      <c r="SFT5" s="204"/>
      <c r="SFU5" s="204"/>
      <c r="SFV5" s="204"/>
      <c r="SFW5" s="204"/>
      <c r="SFX5" s="204"/>
      <c r="SFY5" s="204"/>
      <c r="SFZ5" s="204"/>
      <c r="SGA5" s="204"/>
      <c r="SGB5" s="204"/>
      <c r="SGC5" s="204"/>
      <c r="SGD5" s="204"/>
      <c r="SGE5" s="204"/>
      <c r="SGF5" s="204"/>
      <c r="SGG5" s="204"/>
      <c r="SGH5" s="204"/>
      <c r="SGI5" s="204"/>
      <c r="SGJ5" s="204"/>
      <c r="SGK5" s="204"/>
      <c r="SGL5" s="204"/>
      <c r="SGM5" s="204"/>
      <c r="SGN5" s="204"/>
      <c r="SGO5" s="204"/>
      <c r="SGP5" s="204"/>
      <c r="SGQ5" s="204"/>
      <c r="SGR5" s="204"/>
      <c r="SGS5" s="204"/>
      <c r="SGT5" s="204"/>
      <c r="SGU5" s="204"/>
      <c r="SGV5" s="204"/>
      <c r="SGW5" s="204"/>
      <c r="SGX5" s="204"/>
      <c r="SGY5" s="204"/>
      <c r="SGZ5" s="204"/>
      <c r="SHA5" s="204"/>
      <c r="SHB5" s="204"/>
      <c r="SHC5" s="204"/>
      <c r="SHD5" s="204"/>
      <c r="SHE5" s="204"/>
      <c r="SHF5" s="204"/>
      <c r="SHG5" s="204"/>
      <c r="SHH5" s="204"/>
      <c r="SHI5" s="204"/>
      <c r="SHJ5" s="204"/>
      <c r="SHK5" s="204"/>
      <c r="SHL5" s="204"/>
      <c r="SHM5" s="204"/>
      <c r="SHN5" s="204"/>
      <c r="SHO5" s="204"/>
      <c r="SHP5" s="204"/>
      <c r="SHQ5" s="204"/>
      <c r="SHR5" s="204"/>
      <c r="SHS5" s="204"/>
      <c r="SHT5" s="204"/>
      <c r="SHU5" s="204"/>
      <c r="SHV5" s="204"/>
      <c r="SHW5" s="204"/>
      <c r="SHX5" s="204"/>
      <c r="SHY5" s="204"/>
      <c r="SHZ5" s="204"/>
      <c r="SIA5" s="204"/>
      <c r="SIB5" s="204"/>
      <c r="SIC5" s="204"/>
      <c r="SID5" s="204"/>
      <c r="SIE5" s="204"/>
      <c r="SIF5" s="204"/>
      <c r="SIG5" s="204"/>
      <c r="SIH5" s="204"/>
      <c r="SII5" s="204"/>
      <c r="SIJ5" s="204"/>
      <c r="SIK5" s="204"/>
      <c r="SIL5" s="204"/>
      <c r="SIM5" s="204"/>
      <c r="SIN5" s="204"/>
      <c r="SIO5" s="204"/>
      <c r="SIP5" s="204"/>
      <c r="SIQ5" s="204"/>
      <c r="SIR5" s="204"/>
      <c r="SIS5" s="204"/>
      <c r="SIT5" s="204"/>
      <c r="SIU5" s="204"/>
      <c r="SIV5" s="204"/>
      <c r="SIW5" s="204"/>
      <c r="SIX5" s="204"/>
      <c r="SIY5" s="204"/>
      <c r="SIZ5" s="204"/>
      <c r="SJA5" s="204"/>
      <c r="SJB5" s="204"/>
      <c r="SJC5" s="204"/>
      <c r="SJD5" s="204"/>
      <c r="SJE5" s="204"/>
      <c r="SJF5" s="204"/>
      <c r="SJG5" s="204"/>
      <c r="SJH5" s="204"/>
      <c r="SJI5" s="204"/>
      <c r="SJJ5" s="204"/>
      <c r="SJK5" s="204"/>
      <c r="SJL5" s="204"/>
      <c r="SJM5" s="204"/>
      <c r="SJN5" s="204"/>
      <c r="SJO5" s="204"/>
      <c r="SJP5" s="204"/>
      <c r="SJQ5" s="204"/>
      <c r="SJR5" s="204"/>
      <c r="SJS5" s="204"/>
      <c r="SJT5" s="204"/>
      <c r="SJU5" s="204"/>
      <c r="SJV5" s="204"/>
      <c r="SJW5" s="204"/>
      <c r="SJX5" s="204"/>
      <c r="SJY5" s="204"/>
      <c r="SJZ5" s="204"/>
      <c r="SKA5" s="204"/>
      <c r="SKB5" s="204"/>
      <c r="SKC5" s="204"/>
      <c r="SKD5" s="204"/>
      <c r="SKE5" s="204"/>
      <c r="SKF5" s="204"/>
      <c r="SKG5" s="204"/>
      <c r="SKH5" s="204"/>
      <c r="SKI5" s="204"/>
      <c r="SKJ5" s="204"/>
      <c r="SKK5" s="204"/>
      <c r="SKL5" s="204"/>
      <c r="SKM5" s="204"/>
      <c r="SKN5" s="204"/>
      <c r="SKO5" s="204"/>
      <c r="SKP5" s="204"/>
      <c r="SKQ5" s="204"/>
      <c r="SKR5" s="204"/>
      <c r="SKS5" s="204"/>
      <c r="SKT5" s="204"/>
      <c r="SKU5" s="204"/>
      <c r="SKV5" s="204"/>
      <c r="SKW5" s="204"/>
      <c r="SKX5" s="204"/>
      <c r="SKY5" s="204"/>
      <c r="SKZ5" s="204"/>
      <c r="SLA5" s="204"/>
      <c r="SLB5" s="204"/>
      <c r="SLC5" s="204"/>
      <c r="SLD5" s="204"/>
      <c r="SLE5" s="204"/>
      <c r="SLF5" s="204"/>
      <c r="SLG5" s="204"/>
      <c r="SLH5" s="204"/>
      <c r="SLI5" s="204"/>
      <c r="SLJ5" s="204"/>
      <c r="SLK5" s="204"/>
      <c r="SLL5" s="204"/>
      <c r="SLM5" s="204"/>
      <c r="SLN5" s="204"/>
      <c r="SLO5" s="204"/>
      <c r="SLP5" s="204"/>
      <c r="SLQ5" s="204"/>
      <c r="SLR5" s="204"/>
      <c r="SLS5" s="204"/>
      <c r="SLT5" s="204"/>
      <c r="SLU5" s="204"/>
      <c r="SLV5" s="204"/>
      <c r="SLW5" s="204"/>
      <c r="SLX5" s="204"/>
      <c r="SLY5" s="204"/>
      <c r="SLZ5" s="204"/>
      <c r="SMA5" s="204"/>
      <c r="SMB5" s="204"/>
      <c r="SMC5" s="204"/>
      <c r="SMD5" s="204"/>
      <c r="SME5" s="204"/>
      <c r="SMF5" s="204"/>
      <c r="SMG5" s="204"/>
      <c r="SMH5" s="204"/>
      <c r="SMI5" s="204"/>
      <c r="SMJ5" s="204"/>
      <c r="SMK5" s="204"/>
      <c r="SML5" s="204"/>
      <c r="SMM5" s="204"/>
      <c r="SMN5" s="204"/>
      <c r="SMO5" s="204"/>
      <c r="SMP5" s="204"/>
      <c r="SMQ5" s="204"/>
      <c r="SMR5" s="204"/>
      <c r="SMS5" s="204"/>
      <c r="SMT5" s="204"/>
      <c r="SMU5" s="204"/>
      <c r="SMV5" s="204"/>
      <c r="SMW5" s="204"/>
      <c r="SMX5" s="204"/>
      <c r="SMY5" s="204"/>
      <c r="SMZ5" s="204"/>
      <c r="SNA5" s="204"/>
      <c r="SNB5" s="204"/>
      <c r="SNC5" s="204"/>
      <c r="SND5" s="204"/>
      <c r="SNE5" s="204"/>
      <c r="SNF5" s="204"/>
      <c r="SNG5" s="204"/>
      <c r="SNH5" s="204"/>
      <c r="SNI5" s="204"/>
      <c r="SNJ5" s="204"/>
      <c r="SNK5" s="204"/>
      <c r="SNL5" s="204"/>
      <c r="SNM5" s="204"/>
      <c r="SNN5" s="204"/>
      <c r="SNO5" s="204"/>
      <c r="SNP5" s="204"/>
      <c r="SNQ5" s="204"/>
      <c r="SNR5" s="204"/>
      <c r="SNS5" s="204"/>
      <c r="SNT5" s="204"/>
      <c r="SNU5" s="204"/>
      <c r="SNV5" s="204"/>
      <c r="SNW5" s="204"/>
      <c r="SNX5" s="204"/>
      <c r="SNY5" s="204"/>
      <c r="SNZ5" s="204"/>
      <c r="SOA5" s="204"/>
      <c r="SOB5" s="204"/>
      <c r="SOC5" s="204"/>
      <c r="SOD5" s="204"/>
      <c r="SOE5" s="204"/>
      <c r="SOF5" s="204"/>
      <c r="SOG5" s="204"/>
      <c r="SOH5" s="204"/>
      <c r="SOI5" s="204"/>
      <c r="SOJ5" s="204"/>
      <c r="SOK5" s="204"/>
      <c r="SOL5" s="204"/>
      <c r="SOM5" s="204"/>
      <c r="SON5" s="204"/>
      <c r="SOO5" s="204"/>
      <c r="SOP5" s="204"/>
      <c r="SOQ5" s="204"/>
      <c r="SOR5" s="204"/>
      <c r="SOS5" s="204"/>
      <c r="SOT5" s="204"/>
      <c r="SOU5" s="204"/>
      <c r="SOV5" s="204"/>
      <c r="SOW5" s="204"/>
      <c r="SOX5" s="204"/>
      <c r="SOY5" s="204"/>
      <c r="SOZ5" s="204"/>
      <c r="SPA5" s="204"/>
      <c r="SPB5" s="204"/>
      <c r="SPC5" s="204"/>
      <c r="SPD5" s="204"/>
      <c r="SPE5" s="204"/>
      <c r="SPF5" s="204"/>
      <c r="SPG5" s="204"/>
      <c r="SPH5" s="204"/>
      <c r="SPI5" s="204"/>
      <c r="SPJ5" s="204"/>
      <c r="SPK5" s="204"/>
      <c r="SPL5" s="204"/>
      <c r="SPM5" s="204"/>
      <c r="SPN5" s="204"/>
      <c r="SPO5" s="204"/>
      <c r="SPP5" s="204"/>
      <c r="SPQ5" s="204"/>
      <c r="SPR5" s="204"/>
      <c r="SPS5" s="204"/>
      <c r="SPT5" s="204"/>
      <c r="SPU5" s="204"/>
      <c r="SPV5" s="204"/>
      <c r="SPW5" s="204"/>
      <c r="SPX5" s="204"/>
      <c r="SPY5" s="204"/>
      <c r="SPZ5" s="204"/>
      <c r="SQA5" s="204"/>
      <c r="SQB5" s="204"/>
      <c r="SQC5" s="204"/>
      <c r="SQD5" s="204"/>
      <c r="SQE5" s="204"/>
      <c r="SQF5" s="204"/>
      <c r="SQG5" s="204"/>
      <c r="SQH5" s="204"/>
      <c r="SQI5" s="204"/>
      <c r="SQJ5" s="204"/>
      <c r="SQK5" s="204"/>
      <c r="SQL5" s="204"/>
      <c r="SQM5" s="204"/>
      <c r="SQN5" s="204"/>
      <c r="SQO5" s="204"/>
      <c r="SQP5" s="204"/>
      <c r="SQQ5" s="204"/>
      <c r="SQR5" s="204"/>
      <c r="SQS5" s="204"/>
      <c r="SQT5" s="204"/>
      <c r="SQU5" s="204"/>
      <c r="SQV5" s="204"/>
      <c r="SQW5" s="204"/>
      <c r="SQX5" s="204"/>
      <c r="SQY5" s="204"/>
      <c r="SQZ5" s="204"/>
      <c r="SRA5" s="204"/>
      <c r="SRB5" s="204"/>
      <c r="SRC5" s="204"/>
      <c r="SRD5" s="204"/>
      <c r="SRE5" s="204"/>
      <c r="SRF5" s="204"/>
      <c r="SRG5" s="204"/>
      <c r="SRH5" s="204"/>
      <c r="SRI5" s="204"/>
      <c r="SRJ5" s="204"/>
      <c r="SRK5" s="204"/>
      <c r="SRL5" s="204"/>
      <c r="SRM5" s="204"/>
      <c r="SRN5" s="204"/>
      <c r="SRO5" s="204"/>
      <c r="SRP5" s="204"/>
      <c r="SRQ5" s="204"/>
      <c r="SRR5" s="204"/>
      <c r="SRS5" s="204"/>
      <c r="SRT5" s="204"/>
      <c r="SRU5" s="204"/>
      <c r="SRV5" s="204"/>
      <c r="SRW5" s="204"/>
      <c r="SRX5" s="204"/>
      <c r="SRY5" s="204"/>
      <c r="SRZ5" s="204"/>
      <c r="SSA5" s="204"/>
      <c r="SSB5" s="204"/>
      <c r="SSC5" s="204"/>
      <c r="SSD5" s="204"/>
      <c r="SSE5" s="204"/>
      <c r="SSF5" s="204"/>
      <c r="SSG5" s="204"/>
      <c r="SSH5" s="204"/>
      <c r="SSI5" s="204"/>
      <c r="SSJ5" s="204"/>
      <c r="SSK5" s="204"/>
      <c r="SSL5" s="204"/>
      <c r="SSM5" s="204"/>
      <c r="SSN5" s="204"/>
      <c r="SSO5" s="204"/>
      <c r="SSP5" s="204"/>
      <c r="SSQ5" s="204"/>
      <c r="SSR5" s="204"/>
      <c r="SSS5" s="204"/>
      <c r="SST5" s="204"/>
      <c r="SSU5" s="204"/>
      <c r="SSV5" s="204"/>
      <c r="SSW5" s="204"/>
      <c r="SSX5" s="204"/>
      <c r="SSY5" s="204"/>
      <c r="SSZ5" s="204"/>
      <c r="STA5" s="204"/>
      <c r="STB5" s="204"/>
      <c r="STC5" s="204"/>
      <c r="STD5" s="204"/>
      <c r="STE5" s="204"/>
      <c r="STF5" s="204"/>
      <c r="STG5" s="204"/>
      <c r="STH5" s="204"/>
      <c r="STI5" s="204"/>
      <c r="STJ5" s="204"/>
      <c r="STK5" s="204"/>
      <c r="STL5" s="204"/>
      <c r="STM5" s="204"/>
      <c r="STN5" s="204"/>
      <c r="STO5" s="204"/>
      <c r="STP5" s="204"/>
      <c r="STQ5" s="204"/>
      <c r="STR5" s="204"/>
      <c r="STS5" s="204"/>
      <c r="STT5" s="204"/>
      <c r="STU5" s="204"/>
      <c r="STV5" s="204"/>
      <c r="STW5" s="204"/>
      <c r="STX5" s="204"/>
      <c r="STY5" s="204"/>
      <c r="STZ5" s="204"/>
      <c r="SUA5" s="204"/>
      <c r="SUB5" s="204"/>
      <c r="SUC5" s="204"/>
      <c r="SUD5" s="204"/>
      <c r="SUE5" s="204"/>
      <c r="SUF5" s="204"/>
      <c r="SUG5" s="204"/>
      <c r="SUH5" s="204"/>
      <c r="SUI5" s="204"/>
      <c r="SUJ5" s="204"/>
      <c r="SUK5" s="204"/>
      <c r="SUL5" s="204"/>
      <c r="SUM5" s="204"/>
      <c r="SUN5" s="204"/>
      <c r="SUO5" s="204"/>
      <c r="SUP5" s="204"/>
      <c r="SUQ5" s="204"/>
      <c r="SUR5" s="204"/>
      <c r="SUS5" s="204"/>
      <c r="SUT5" s="204"/>
      <c r="SUU5" s="204"/>
      <c r="SUV5" s="204"/>
      <c r="SUW5" s="204"/>
      <c r="SUX5" s="204"/>
      <c r="SUY5" s="204"/>
      <c r="SUZ5" s="204"/>
      <c r="SVA5" s="204"/>
      <c r="SVB5" s="204"/>
      <c r="SVC5" s="204"/>
      <c r="SVD5" s="204"/>
      <c r="SVE5" s="204"/>
      <c r="SVF5" s="204"/>
      <c r="SVG5" s="204"/>
      <c r="SVH5" s="204"/>
      <c r="SVI5" s="204"/>
      <c r="SVJ5" s="204"/>
      <c r="SVK5" s="204"/>
      <c r="SVL5" s="204"/>
      <c r="SVM5" s="204"/>
      <c r="SVN5" s="204"/>
      <c r="SVO5" s="204"/>
      <c r="SVP5" s="204"/>
      <c r="SVQ5" s="204"/>
      <c r="SVR5" s="204"/>
      <c r="SVS5" s="204"/>
      <c r="SVT5" s="204"/>
      <c r="SVU5" s="204"/>
      <c r="SVV5" s="204"/>
      <c r="SVW5" s="204"/>
      <c r="SVX5" s="204"/>
      <c r="SVY5" s="204"/>
      <c r="SVZ5" s="204"/>
      <c r="SWA5" s="204"/>
      <c r="SWB5" s="204"/>
      <c r="SWC5" s="204"/>
      <c r="SWD5" s="204"/>
      <c r="SWE5" s="204"/>
      <c r="SWF5" s="204"/>
      <c r="SWG5" s="204"/>
      <c r="SWH5" s="204"/>
      <c r="SWI5" s="204"/>
      <c r="SWJ5" s="204"/>
      <c r="SWK5" s="204"/>
      <c r="SWL5" s="204"/>
      <c r="SWM5" s="204"/>
      <c r="SWN5" s="204"/>
      <c r="SWO5" s="204"/>
      <c r="SWP5" s="204"/>
      <c r="SWQ5" s="204"/>
      <c r="SWR5" s="204"/>
      <c r="SWS5" s="204"/>
      <c r="SWT5" s="204"/>
      <c r="SWU5" s="204"/>
      <c r="SWV5" s="204"/>
      <c r="SWW5" s="204"/>
      <c r="SWX5" s="204"/>
      <c r="SWY5" s="204"/>
      <c r="SWZ5" s="204"/>
      <c r="SXA5" s="204"/>
      <c r="SXB5" s="204"/>
      <c r="SXC5" s="204"/>
      <c r="SXD5" s="204"/>
      <c r="SXE5" s="204"/>
      <c r="SXF5" s="204"/>
      <c r="SXG5" s="204"/>
      <c r="SXH5" s="204"/>
      <c r="SXI5" s="204"/>
      <c r="SXJ5" s="204"/>
      <c r="SXK5" s="204"/>
      <c r="SXL5" s="204"/>
      <c r="SXM5" s="204"/>
      <c r="SXN5" s="204"/>
      <c r="SXO5" s="204"/>
      <c r="SXP5" s="204"/>
      <c r="SXQ5" s="204"/>
      <c r="SXR5" s="204"/>
      <c r="SXS5" s="204"/>
      <c r="SXT5" s="204"/>
      <c r="SXU5" s="204"/>
      <c r="SXV5" s="204"/>
      <c r="SXW5" s="204"/>
      <c r="SXX5" s="204"/>
      <c r="SXY5" s="204"/>
      <c r="SXZ5" s="204"/>
      <c r="SYA5" s="204"/>
      <c r="SYB5" s="204"/>
      <c r="SYC5" s="204"/>
      <c r="SYD5" s="204"/>
      <c r="SYE5" s="204"/>
      <c r="SYF5" s="204"/>
      <c r="SYG5" s="204"/>
      <c r="SYH5" s="204"/>
      <c r="SYI5" s="204"/>
      <c r="SYJ5" s="204"/>
      <c r="SYK5" s="204"/>
      <c r="SYL5" s="204"/>
      <c r="SYM5" s="204"/>
      <c r="SYN5" s="204"/>
      <c r="SYO5" s="204"/>
      <c r="SYP5" s="204"/>
      <c r="SYQ5" s="204"/>
      <c r="SYR5" s="204"/>
      <c r="SYS5" s="204"/>
      <c r="SYT5" s="204"/>
      <c r="SYU5" s="204"/>
      <c r="SYV5" s="204"/>
      <c r="SYW5" s="204"/>
      <c r="SYX5" s="204"/>
      <c r="SYY5" s="204"/>
      <c r="SYZ5" s="204"/>
      <c r="SZA5" s="204"/>
      <c r="SZB5" s="204"/>
      <c r="SZC5" s="204"/>
      <c r="SZD5" s="204"/>
      <c r="SZE5" s="204"/>
      <c r="SZF5" s="204"/>
      <c r="SZG5" s="204"/>
      <c r="SZH5" s="204"/>
      <c r="SZI5" s="204"/>
      <c r="SZJ5" s="204"/>
      <c r="SZK5" s="204"/>
      <c r="SZL5" s="204"/>
      <c r="SZM5" s="204"/>
      <c r="SZN5" s="204"/>
      <c r="SZO5" s="204"/>
      <c r="SZP5" s="204"/>
      <c r="SZQ5" s="204"/>
      <c r="SZR5" s="204"/>
      <c r="SZS5" s="204"/>
      <c r="SZT5" s="204"/>
      <c r="SZU5" s="204"/>
      <c r="SZV5" s="204"/>
      <c r="SZW5" s="204"/>
      <c r="SZX5" s="204"/>
      <c r="SZY5" s="204"/>
      <c r="SZZ5" s="204"/>
      <c r="TAA5" s="204"/>
      <c r="TAB5" s="204"/>
      <c r="TAC5" s="204"/>
      <c r="TAD5" s="204"/>
      <c r="TAE5" s="204"/>
      <c r="TAF5" s="204"/>
      <c r="TAG5" s="204"/>
      <c r="TAH5" s="204"/>
      <c r="TAI5" s="204"/>
      <c r="TAJ5" s="204"/>
      <c r="TAK5" s="204"/>
      <c r="TAL5" s="204"/>
      <c r="TAM5" s="204"/>
      <c r="TAN5" s="204"/>
      <c r="TAO5" s="204"/>
      <c r="TAP5" s="204"/>
      <c r="TAQ5" s="204"/>
      <c r="TAR5" s="204"/>
      <c r="TAS5" s="204"/>
      <c r="TAT5" s="204"/>
      <c r="TAU5" s="204"/>
      <c r="TAV5" s="204"/>
      <c r="TAW5" s="204"/>
      <c r="TAX5" s="204"/>
      <c r="TAY5" s="204"/>
      <c r="TAZ5" s="204"/>
      <c r="TBA5" s="204"/>
      <c r="TBB5" s="204"/>
      <c r="TBC5" s="204"/>
      <c r="TBD5" s="204"/>
      <c r="TBE5" s="204"/>
      <c r="TBF5" s="204"/>
      <c r="TBG5" s="204"/>
      <c r="TBH5" s="204"/>
      <c r="TBI5" s="204"/>
      <c r="TBJ5" s="204"/>
      <c r="TBK5" s="204"/>
      <c r="TBL5" s="204"/>
      <c r="TBM5" s="204"/>
      <c r="TBN5" s="204"/>
      <c r="TBO5" s="204"/>
      <c r="TBP5" s="204"/>
      <c r="TBQ5" s="204"/>
      <c r="TBR5" s="204"/>
      <c r="TBS5" s="204"/>
      <c r="TBT5" s="204"/>
      <c r="TBU5" s="204"/>
      <c r="TBV5" s="204"/>
      <c r="TBW5" s="204"/>
      <c r="TBX5" s="204"/>
      <c r="TBY5" s="204"/>
      <c r="TBZ5" s="204"/>
      <c r="TCA5" s="204"/>
      <c r="TCB5" s="204"/>
      <c r="TCC5" s="204"/>
      <c r="TCD5" s="204"/>
      <c r="TCE5" s="204"/>
      <c r="TCF5" s="204"/>
      <c r="TCG5" s="204"/>
      <c r="TCH5" s="204"/>
      <c r="TCI5" s="204"/>
      <c r="TCJ5" s="204"/>
      <c r="TCK5" s="204"/>
      <c r="TCL5" s="204"/>
      <c r="TCM5" s="204"/>
      <c r="TCN5" s="204"/>
      <c r="TCO5" s="204"/>
      <c r="TCP5" s="204"/>
      <c r="TCQ5" s="204"/>
      <c r="TCR5" s="204"/>
      <c r="TCS5" s="204"/>
      <c r="TCT5" s="204"/>
      <c r="TCU5" s="204"/>
      <c r="TCV5" s="204"/>
      <c r="TCW5" s="204"/>
      <c r="TCX5" s="204"/>
      <c r="TCY5" s="204"/>
      <c r="TCZ5" s="204"/>
      <c r="TDA5" s="204"/>
      <c r="TDB5" s="204"/>
      <c r="TDC5" s="204"/>
      <c r="TDD5" s="204"/>
      <c r="TDE5" s="204"/>
      <c r="TDF5" s="204"/>
      <c r="TDG5" s="204"/>
      <c r="TDH5" s="204"/>
      <c r="TDI5" s="204"/>
      <c r="TDJ5" s="204"/>
      <c r="TDK5" s="204"/>
      <c r="TDL5" s="204"/>
      <c r="TDM5" s="204"/>
      <c r="TDN5" s="204"/>
      <c r="TDO5" s="204"/>
      <c r="TDP5" s="204"/>
      <c r="TDQ5" s="204"/>
      <c r="TDR5" s="204"/>
      <c r="TDS5" s="204"/>
      <c r="TDT5" s="204"/>
      <c r="TDU5" s="204"/>
      <c r="TDV5" s="204"/>
      <c r="TDW5" s="204"/>
      <c r="TDX5" s="204"/>
      <c r="TDY5" s="204"/>
      <c r="TDZ5" s="204"/>
      <c r="TEA5" s="204"/>
      <c r="TEB5" s="204"/>
      <c r="TEC5" s="204"/>
      <c r="TED5" s="204"/>
      <c r="TEE5" s="204"/>
      <c r="TEF5" s="204"/>
      <c r="TEG5" s="204"/>
      <c r="TEH5" s="204"/>
      <c r="TEI5" s="204"/>
      <c r="TEJ5" s="204"/>
      <c r="TEK5" s="204"/>
      <c r="TEL5" s="204"/>
      <c r="TEM5" s="204"/>
      <c r="TEN5" s="204"/>
      <c r="TEO5" s="204"/>
      <c r="TEP5" s="204"/>
      <c r="TEQ5" s="204"/>
      <c r="TER5" s="204"/>
      <c r="TES5" s="204"/>
      <c r="TET5" s="204"/>
      <c r="TEU5" s="204"/>
      <c r="TEV5" s="204"/>
      <c r="TEW5" s="204"/>
      <c r="TEX5" s="204"/>
      <c r="TEY5" s="204"/>
      <c r="TEZ5" s="204"/>
      <c r="TFA5" s="204"/>
      <c r="TFB5" s="204"/>
      <c r="TFC5" s="204"/>
      <c r="TFD5" s="204"/>
      <c r="TFE5" s="204"/>
      <c r="TFF5" s="204"/>
      <c r="TFG5" s="204"/>
      <c r="TFH5" s="204"/>
      <c r="TFI5" s="204"/>
      <c r="TFJ5" s="204"/>
      <c r="TFK5" s="204"/>
      <c r="TFL5" s="204"/>
      <c r="TFM5" s="204"/>
      <c r="TFN5" s="204"/>
      <c r="TFO5" s="204"/>
      <c r="TFP5" s="204"/>
      <c r="TFQ5" s="204"/>
      <c r="TFR5" s="204"/>
      <c r="TFS5" s="204"/>
      <c r="TFT5" s="204"/>
      <c r="TFU5" s="204"/>
      <c r="TFV5" s="204"/>
      <c r="TFW5" s="204"/>
      <c r="TFX5" s="204"/>
      <c r="TFY5" s="204"/>
      <c r="TFZ5" s="204"/>
      <c r="TGA5" s="204"/>
      <c r="TGB5" s="204"/>
      <c r="TGC5" s="204"/>
      <c r="TGD5" s="204"/>
      <c r="TGE5" s="204"/>
      <c r="TGF5" s="204"/>
      <c r="TGG5" s="204"/>
      <c r="TGH5" s="204"/>
      <c r="TGI5" s="204"/>
      <c r="TGJ5" s="204"/>
      <c r="TGK5" s="204"/>
      <c r="TGL5" s="204"/>
      <c r="TGM5" s="204"/>
      <c r="TGN5" s="204"/>
      <c r="TGO5" s="204"/>
      <c r="TGP5" s="204"/>
      <c r="TGQ5" s="204"/>
      <c r="TGR5" s="204"/>
      <c r="TGS5" s="204"/>
      <c r="TGT5" s="204"/>
      <c r="TGU5" s="204"/>
      <c r="TGV5" s="204"/>
      <c r="TGW5" s="204"/>
      <c r="TGX5" s="204"/>
      <c r="TGY5" s="204"/>
      <c r="TGZ5" s="204"/>
      <c r="THA5" s="204"/>
      <c r="THB5" s="204"/>
      <c r="THC5" s="204"/>
      <c r="THD5" s="204"/>
      <c r="THE5" s="204"/>
      <c r="THF5" s="204"/>
      <c r="THG5" s="204"/>
      <c r="THH5" s="204"/>
      <c r="THI5" s="204"/>
      <c r="THJ5" s="204"/>
      <c r="THK5" s="204"/>
      <c r="THL5" s="204"/>
      <c r="THM5" s="204"/>
      <c r="THN5" s="204"/>
      <c r="THO5" s="204"/>
      <c r="THP5" s="204"/>
      <c r="THQ5" s="204"/>
      <c r="THR5" s="204"/>
      <c r="THS5" s="204"/>
      <c r="THT5" s="204"/>
      <c r="THU5" s="204"/>
      <c r="THV5" s="204"/>
      <c r="THW5" s="204"/>
      <c r="THX5" s="204"/>
      <c r="THY5" s="204"/>
      <c r="THZ5" s="204"/>
      <c r="TIA5" s="204"/>
      <c r="TIB5" s="204"/>
      <c r="TIC5" s="204"/>
      <c r="TID5" s="204"/>
      <c r="TIE5" s="204"/>
      <c r="TIF5" s="204"/>
      <c r="TIG5" s="204"/>
      <c r="TIH5" s="204"/>
      <c r="TII5" s="204"/>
      <c r="TIJ5" s="204"/>
      <c r="TIK5" s="204"/>
      <c r="TIL5" s="204"/>
      <c r="TIM5" s="204"/>
      <c r="TIN5" s="204"/>
      <c r="TIO5" s="204"/>
      <c r="TIP5" s="204"/>
      <c r="TIQ5" s="204"/>
      <c r="TIR5" s="204"/>
      <c r="TIS5" s="204"/>
      <c r="TIT5" s="204"/>
      <c r="TIU5" s="204"/>
      <c r="TIV5" s="204"/>
      <c r="TIW5" s="204"/>
      <c r="TIX5" s="204"/>
      <c r="TIY5" s="204"/>
      <c r="TIZ5" s="204"/>
      <c r="TJA5" s="204"/>
      <c r="TJB5" s="204"/>
      <c r="TJC5" s="204"/>
      <c r="TJD5" s="204"/>
      <c r="TJE5" s="204"/>
      <c r="TJF5" s="204"/>
      <c r="TJG5" s="204"/>
      <c r="TJH5" s="204"/>
      <c r="TJI5" s="204"/>
      <c r="TJJ5" s="204"/>
      <c r="TJK5" s="204"/>
      <c r="TJL5" s="204"/>
      <c r="TJM5" s="204"/>
      <c r="TJN5" s="204"/>
      <c r="TJO5" s="204"/>
      <c r="TJP5" s="204"/>
      <c r="TJQ5" s="204"/>
      <c r="TJR5" s="204"/>
      <c r="TJS5" s="204"/>
      <c r="TJT5" s="204"/>
      <c r="TJU5" s="204"/>
      <c r="TJV5" s="204"/>
      <c r="TJW5" s="204"/>
      <c r="TJX5" s="204"/>
      <c r="TJY5" s="204"/>
      <c r="TJZ5" s="204"/>
      <c r="TKA5" s="204"/>
      <c r="TKB5" s="204"/>
      <c r="TKC5" s="204"/>
      <c r="TKD5" s="204"/>
      <c r="TKE5" s="204"/>
      <c r="TKF5" s="204"/>
      <c r="TKG5" s="204"/>
      <c r="TKH5" s="204"/>
      <c r="TKI5" s="204"/>
      <c r="TKJ5" s="204"/>
      <c r="TKK5" s="204"/>
      <c r="TKL5" s="204"/>
      <c r="TKM5" s="204"/>
      <c r="TKN5" s="204"/>
      <c r="TKO5" s="204"/>
      <c r="TKP5" s="204"/>
      <c r="TKQ5" s="204"/>
      <c r="TKR5" s="204"/>
      <c r="TKS5" s="204"/>
      <c r="TKT5" s="204"/>
      <c r="TKU5" s="204"/>
      <c r="TKV5" s="204"/>
      <c r="TKW5" s="204"/>
      <c r="TKX5" s="204"/>
      <c r="TKY5" s="204"/>
      <c r="TKZ5" s="204"/>
      <c r="TLA5" s="204"/>
      <c r="TLB5" s="204"/>
      <c r="TLC5" s="204"/>
      <c r="TLD5" s="204"/>
      <c r="TLE5" s="204"/>
      <c r="TLF5" s="204"/>
      <c r="TLG5" s="204"/>
      <c r="TLH5" s="204"/>
      <c r="TLI5" s="204"/>
      <c r="TLJ5" s="204"/>
      <c r="TLK5" s="204"/>
      <c r="TLL5" s="204"/>
      <c r="TLM5" s="204"/>
      <c r="TLN5" s="204"/>
      <c r="TLO5" s="204"/>
      <c r="TLP5" s="204"/>
      <c r="TLQ5" s="204"/>
      <c r="TLR5" s="204"/>
      <c r="TLS5" s="204"/>
      <c r="TLT5" s="204"/>
      <c r="TLU5" s="204"/>
      <c r="TLV5" s="204"/>
      <c r="TLW5" s="204"/>
      <c r="TLX5" s="204"/>
      <c r="TLY5" s="204"/>
      <c r="TLZ5" s="204"/>
      <c r="TMA5" s="204"/>
      <c r="TMB5" s="204"/>
      <c r="TMC5" s="204"/>
      <c r="TMD5" s="204"/>
      <c r="TME5" s="204"/>
      <c r="TMF5" s="204"/>
      <c r="TMG5" s="204"/>
      <c r="TMH5" s="204"/>
      <c r="TMI5" s="204"/>
      <c r="TMJ5" s="204"/>
      <c r="TMK5" s="204"/>
      <c r="TML5" s="204"/>
      <c r="TMM5" s="204"/>
      <c r="TMN5" s="204"/>
      <c r="TMO5" s="204"/>
      <c r="TMP5" s="204"/>
      <c r="TMQ5" s="204"/>
      <c r="TMR5" s="204"/>
      <c r="TMS5" s="204"/>
      <c r="TMT5" s="204"/>
      <c r="TMU5" s="204"/>
      <c r="TMV5" s="204"/>
      <c r="TMW5" s="204"/>
      <c r="TMX5" s="204"/>
      <c r="TMY5" s="204"/>
      <c r="TMZ5" s="204"/>
      <c r="TNA5" s="204"/>
      <c r="TNB5" s="204"/>
      <c r="TNC5" s="204"/>
      <c r="TND5" s="204"/>
      <c r="TNE5" s="204"/>
      <c r="TNF5" s="204"/>
      <c r="TNG5" s="204"/>
      <c r="TNH5" s="204"/>
      <c r="TNI5" s="204"/>
      <c r="TNJ5" s="204"/>
      <c r="TNK5" s="204"/>
      <c r="TNL5" s="204"/>
      <c r="TNM5" s="204"/>
      <c r="TNN5" s="204"/>
      <c r="TNO5" s="204"/>
      <c r="TNP5" s="204"/>
      <c r="TNQ5" s="204"/>
      <c r="TNR5" s="204"/>
      <c r="TNS5" s="204"/>
      <c r="TNT5" s="204"/>
      <c r="TNU5" s="204"/>
      <c r="TNV5" s="204"/>
      <c r="TNW5" s="204"/>
      <c r="TNX5" s="204"/>
      <c r="TNY5" s="204"/>
      <c r="TNZ5" s="204"/>
      <c r="TOA5" s="204"/>
      <c r="TOB5" s="204"/>
      <c r="TOC5" s="204"/>
      <c r="TOD5" s="204"/>
      <c r="TOE5" s="204"/>
      <c r="TOF5" s="204"/>
      <c r="TOG5" s="204"/>
      <c r="TOH5" s="204"/>
      <c r="TOI5" s="204"/>
      <c r="TOJ5" s="204"/>
      <c r="TOK5" s="204"/>
      <c r="TOL5" s="204"/>
      <c r="TOM5" s="204"/>
      <c r="TON5" s="204"/>
      <c r="TOO5" s="204"/>
      <c r="TOP5" s="204"/>
      <c r="TOQ5" s="204"/>
      <c r="TOR5" s="204"/>
      <c r="TOS5" s="204"/>
      <c r="TOT5" s="204"/>
      <c r="TOU5" s="204"/>
      <c r="TOV5" s="204"/>
      <c r="TOW5" s="204"/>
      <c r="TOX5" s="204"/>
      <c r="TOY5" s="204"/>
      <c r="TOZ5" s="204"/>
      <c r="TPA5" s="204"/>
      <c r="TPB5" s="204"/>
      <c r="TPC5" s="204"/>
      <c r="TPD5" s="204"/>
      <c r="TPE5" s="204"/>
      <c r="TPF5" s="204"/>
      <c r="TPG5" s="204"/>
      <c r="TPH5" s="204"/>
      <c r="TPI5" s="204"/>
      <c r="TPJ5" s="204"/>
      <c r="TPK5" s="204"/>
      <c r="TPL5" s="204"/>
      <c r="TPM5" s="204"/>
      <c r="TPN5" s="204"/>
      <c r="TPO5" s="204"/>
      <c r="TPP5" s="204"/>
      <c r="TPQ5" s="204"/>
      <c r="TPR5" s="204"/>
      <c r="TPS5" s="204"/>
      <c r="TPT5" s="204"/>
      <c r="TPU5" s="204"/>
      <c r="TPV5" s="204"/>
      <c r="TPW5" s="204"/>
      <c r="TPX5" s="204"/>
      <c r="TPY5" s="204"/>
      <c r="TPZ5" s="204"/>
      <c r="TQA5" s="204"/>
      <c r="TQB5" s="204"/>
      <c r="TQC5" s="204"/>
      <c r="TQD5" s="204"/>
      <c r="TQE5" s="204"/>
      <c r="TQF5" s="204"/>
      <c r="TQG5" s="204"/>
      <c r="TQH5" s="204"/>
      <c r="TQI5" s="204"/>
      <c r="TQJ5" s="204"/>
      <c r="TQK5" s="204"/>
      <c r="TQL5" s="204"/>
      <c r="TQM5" s="204"/>
      <c r="TQN5" s="204"/>
      <c r="TQO5" s="204"/>
      <c r="TQP5" s="204"/>
      <c r="TQQ5" s="204"/>
      <c r="TQR5" s="204"/>
      <c r="TQS5" s="204"/>
      <c r="TQT5" s="204"/>
      <c r="TQU5" s="204"/>
      <c r="TQV5" s="204"/>
      <c r="TQW5" s="204"/>
      <c r="TQX5" s="204"/>
      <c r="TQY5" s="204"/>
      <c r="TQZ5" s="204"/>
      <c r="TRA5" s="204"/>
      <c r="TRB5" s="204"/>
      <c r="TRC5" s="204"/>
      <c r="TRD5" s="204"/>
      <c r="TRE5" s="204"/>
      <c r="TRF5" s="204"/>
      <c r="TRG5" s="204"/>
      <c r="TRH5" s="204"/>
      <c r="TRI5" s="204"/>
      <c r="TRJ5" s="204"/>
      <c r="TRK5" s="204"/>
      <c r="TRL5" s="204"/>
      <c r="TRM5" s="204"/>
      <c r="TRN5" s="204"/>
      <c r="TRO5" s="204"/>
      <c r="TRP5" s="204"/>
      <c r="TRQ5" s="204"/>
      <c r="TRR5" s="204"/>
      <c r="TRS5" s="204"/>
      <c r="TRT5" s="204"/>
      <c r="TRU5" s="204"/>
      <c r="TRV5" s="204"/>
      <c r="TRW5" s="204"/>
      <c r="TRX5" s="204"/>
      <c r="TRY5" s="204"/>
      <c r="TRZ5" s="204"/>
      <c r="TSA5" s="204"/>
      <c r="TSB5" s="204"/>
      <c r="TSC5" s="204"/>
      <c r="TSD5" s="204"/>
      <c r="TSE5" s="204"/>
      <c r="TSF5" s="204"/>
      <c r="TSG5" s="204"/>
      <c r="TSH5" s="204"/>
      <c r="TSI5" s="204"/>
      <c r="TSJ5" s="204"/>
      <c r="TSK5" s="204"/>
      <c r="TSL5" s="204"/>
      <c r="TSM5" s="204"/>
      <c r="TSN5" s="204"/>
      <c r="TSO5" s="204"/>
      <c r="TSP5" s="204"/>
      <c r="TSQ5" s="204"/>
      <c r="TSR5" s="204"/>
      <c r="TSS5" s="204"/>
      <c r="TST5" s="204"/>
      <c r="TSU5" s="204"/>
      <c r="TSV5" s="204"/>
      <c r="TSW5" s="204"/>
      <c r="TSX5" s="204"/>
      <c r="TSY5" s="204"/>
      <c r="TSZ5" s="204"/>
      <c r="TTA5" s="204"/>
      <c r="TTB5" s="204"/>
      <c r="TTC5" s="204"/>
      <c r="TTD5" s="204"/>
      <c r="TTE5" s="204"/>
      <c r="TTF5" s="204"/>
      <c r="TTG5" s="204"/>
      <c r="TTH5" s="204"/>
      <c r="TTI5" s="204"/>
      <c r="TTJ5" s="204"/>
      <c r="TTK5" s="204"/>
      <c r="TTL5" s="204"/>
      <c r="TTM5" s="204"/>
      <c r="TTN5" s="204"/>
      <c r="TTO5" s="204"/>
      <c r="TTP5" s="204"/>
      <c r="TTQ5" s="204"/>
      <c r="TTR5" s="204"/>
      <c r="TTS5" s="204"/>
      <c r="TTT5" s="204"/>
      <c r="TTU5" s="204"/>
      <c r="TTV5" s="204"/>
      <c r="TTW5" s="204"/>
      <c r="TTX5" s="204"/>
      <c r="TTY5" s="204"/>
      <c r="TTZ5" s="204"/>
      <c r="TUA5" s="204"/>
      <c r="TUB5" s="204"/>
      <c r="TUC5" s="204"/>
      <c r="TUD5" s="204"/>
      <c r="TUE5" s="204"/>
      <c r="TUF5" s="204"/>
      <c r="TUG5" s="204"/>
      <c r="TUH5" s="204"/>
      <c r="TUI5" s="204"/>
      <c r="TUJ5" s="204"/>
      <c r="TUK5" s="204"/>
      <c r="TUL5" s="204"/>
      <c r="TUM5" s="204"/>
      <c r="TUN5" s="204"/>
      <c r="TUO5" s="204"/>
      <c r="TUP5" s="204"/>
      <c r="TUQ5" s="204"/>
      <c r="TUR5" s="204"/>
      <c r="TUS5" s="204"/>
      <c r="TUT5" s="204"/>
      <c r="TUU5" s="204"/>
      <c r="TUV5" s="204"/>
      <c r="TUW5" s="204"/>
      <c r="TUX5" s="204"/>
      <c r="TUY5" s="204"/>
      <c r="TUZ5" s="204"/>
      <c r="TVA5" s="204"/>
      <c r="TVB5" s="204"/>
      <c r="TVC5" s="204"/>
      <c r="TVD5" s="204"/>
      <c r="TVE5" s="204"/>
      <c r="TVF5" s="204"/>
      <c r="TVG5" s="204"/>
      <c r="TVH5" s="204"/>
      <c r="TVI5" s="204"/>
      <c r="TVJ5" s="204"/>
      <c r="TVK5" s="204"/>
      <c r="TVL5" s="204"/>
      <c r="TVM5" s="204"/>
      <c r="TVN5" s="204"/>
      <c r="TVO5" s="204"/>
      <c r="TVP5" s="204"/>
      <c r="TVQ5" s="204"/>
      <c r="TVR5" s="204"/>
      <c r="TVS5" s="204"/>
      <c r="TVT5" s="204"/>
      <c r="TVU5" s="204"/>
      <c r="TVV5" s="204"/>
      <c r="TVW5" s="204"/>
      <c r="TVX5" s="204"/>
      <c r="TVY5" s="204"/>
      <c r="TVZ5" s="204"/>
      <c r="TWA5" s="204"/>
      <c r="TWB5" s="204"/>
      <c r="TWC5" s="204"/>
      <c r="TWD5" s="204"/>
      <c r="TWE5" s="204"/>
      <c r="TWF5" s="204"/>
      <c r="TWG5" s="204"/>
      <c r="TWH5" s="204"/>
      <c r="TWI5" s="204"/>
      <c r="TWJ5" s="204"/>
      <c r="TWK5" s="204"/>
      <c r="TWL5" s="204"/>
      <c r="TWM5" s="204"/>
      <c r="TWN5" s="204"/>
      <c r="TWO5" s="204"/>
      <c r="TWP5" s="204"/>
      <c r="TWQ5" s="204"/>
      <c r="TWR5" s="204"/>
      <c r="TWS5" s="204"/>
      <c r="TWT5" s="204"/>
      <c r="TWU5" s="204"/>
      <c r="TWV5" s="204"/>
      <c r="TWW5" s="204"/>
      <c r="TWX5" s="204"/>
      <c r="TWY5" s="204"/>
      <c r="TWZ5" s="204"/>
      <c r="TXA5" s="204"/>
      <c r="TXB5" s="204"/>
      <c r="TXC5" s="204"/>
      <c r="TXD5" s="204"/>
      <c r="TXE5" s="204"/>
      <c r="TXF5" s="204"/>
      <c r="TXG5" s="204"/>
      <c r="TXH5" s="204"/>
      <c r="TXI5" s="204"/>
      <c r="TXJ5" s="204"/>
      <c r="TXK5" s="204"/>
      <c r="TXL5" s="204"/>
      <c r="TXM5" s="204"/>
      <c r="TXN5" s="204"/>
      <c r="TXO5" s="204"/>
      <c r="TXP5" s="204"/>
      <c r="TXQ5" s="204"/>
      <c r="TXR5" s="204"/>
      <c r="TXS5" s="204"/>
      <c r="TXT5" s="204"/>
      <c r="TXU5" s="204"/>
      <c r="TXV5" s="204"/>
      <c r="TXW5" s="204"/>
      <c r="TXX5" s="204"/>
      <c r="TXY5" s="204"/>
      <c r="TXZ5" s="204"/>
      <c r="TYA5" s="204"/>
      <c r="TYB5" s="204"/>
      <c r="TYC5" s="204"/>
      <c r="TYD5" s="204"/>
      <c r="TYE5" s="204"/>
      <c r="TYF5" s="204"/>
      <c r="TYG5" s="204"/>
      <c r="TYH5" s="204"/>
      <c r="TYI5" s="204"/>
      <c r="TYJ5" s="204"/>
      <c r="TYK5" s="204"/>
      <c r="TYL5" s="204"/>
      <c r="TYM5" s="204"/>
      <c r="TYN5" s="204"/>
      <c r="TYO5" s="204"/>
      <c r="TYP5" s="204"/>
      <c r="TYQ5" s="204"/>
      <c r="TYR5" s="204"/>
      <c r="TYS5" s="204"/>
      <c r="TYT5" s="204"/>
      <c r="TYU5" s="204"/>
      <c r="TYV5" s="204"/>
      <c r="TYW5" s="204"/>
      <c r="TYX5" s="204"/>
      <c r="TYY5" s="204"/>
      <c r="TYZ5" s="204"/>
      <c r="TZA5" s="204"/>
      <c r="TZB5" s="204"/>
      <c r="TZC5" s="204"/>
      <c r="TZD5" s="204"/>
      <c r="TZE5" s="204"/>
      <c r="TZF5" s="204"/>
      <c r="TZG5" s="204"/>
      <c r="TZH5" s="204"/>
      <c r="TZI5" s="204"/>
      <c r="TZJ5" s="204"/>
      <c r="TZK5" s="204"/>
      <c r="TZL5" s="204"/>
      <c r="TZM5" s="204"/>
      <c r="TZN5" s="204"/>
      <c r="TZO5" s="204"/>
      <c r="TZP5" s="204"/>
      <c r="TZQ5" s="204"/>
      <c r="TZR5" s="204"/>
      <c r="TZS5" s="204"/>
      <c r="TZT5" s="204"/>
      <c r="TZU5" s="204"/>
      <c r="TZV5" s="204"/>
      <c r="TZW5" s="204"/>
      <c r="TZX5" s="204"/>
      <c r="TZY5" s="204"/>
      <c r="TZZ5" s="204"/>
      <c r="UAA5" s="204"/>
      <c r="UAB5" s="204"/>
      <c r="UAC5" s="204"/>
      <c r="UAD5" s="204"/>
      <c r="UAE5" s="204"/>
      <c r="UAF5" s="204"/>
      <c r="UAG5" s="204"/>
      <c r="UAH5" s="204"/>
      <c r="UAI5" s="204"/>
      <c r="UAJ5" s="204"/>
      <c r="UAK5" s="204"/>
      <c r="UAL5" s="204"/>
      <c r="UAM5" s="204"/>
      <c r="UAN5" s="204"/>
      <c r="UAO5" s="204"/>
      <c r="UAP5" s="204"/>
      <c r="UAQ5" s="204"/>
      <c r="UAR5" s="204"/>
      <c r="UAS5" s="204"/>
      <c r="UAT5" s="204"/>
      <c r="UAU5" s="204"/>
      <c r="UAV5" s="204"/>
      <c r="UAW5" s="204"/>
      <c r="UAX5" s="204"/>
      <c r="UAY5" s="204"/>
      <c r="UAZ5" s="204"/>
      <c r="UBA5" s="204"/>
      <c r="UBB5" s="204"/>
      <c r="UBC5" s="204"/>
      <c r="UBD5" s="204"/>
      <c r="UBE5" s="204"/>
      <c r="UBF5" s="204"/>
      <c r="UBG5" s="204"/>
      <c r="UBH5" s="204"/>
      <c r="UBI5" s="204"/>
      <c r="UBJ5" s="204"/>
      <c r="UBK5" s="204"/>
      <c r="UBL5" s="204"/>
      <c r="UBM5" s="204"/>
      <c r="UBN5" s="204"/>
      <c r="UBO5" s="204"/>
      <c r="UBP5" s="204"/>
      <c r="UBQ5" s="204"/>
      <c r="UBR5" s="204"/>
      <c r="UBS5" s="204"/>
      <c r="UBT5" s="204"/>
      <c r="UBU5" s="204"/>
      <c r="UBV5" s="204"/>
      <c r="UBW5" s="204"/>
      <c r="UBX5" s="204"/>
      <c r="UBY5" s="204"/>
      <c r="UBZ5" s="204"/>
      <c r="UCA5" s="204"/>
      <c r="UCB5" s="204"/>
      <c r="UCC5" s="204"/>
      <c r="UCD5" s="204"/>
      <c r="UCE5" s="204"/>
      <c r="UCF5" s="204"/>
      <c r="UCG5" s="204"/>
      <c r="UCH5" s="204"/>
      <c r="UCI5" s="204"/>
      <c r="UCJ5" s="204"/>
      <c r="UCK5" s="204"/>
      <c r="UCL5" s="204"/>
      <c r="UCM5" s="204"/>
      <c r="UCN5" s="204"/>
      <c r="UCO5" s="204"/>
      <c r="UCP5" s="204"/>
      <c r="UCQ5" s="204"/>
      <c r="UCR5" s="204"/>
      <c r="UCS5" s="204"/>
      <c r="UCT5" s="204"/>
      <c r="UCU5" s="204"/>
      <c r="UCV5" s="204"/>
      <c r="UCW5" s="204"/>
      <c r="UCX5" s="204"/>
      <c r="UCY5" s="204"/>
      <c r="UCZ5" s="204"/>
      <c r="UDA5" s="204"/>
      <c r="UDB5" s="204"/>
      <c r="UDC5" s="204"/>
      <c r="UDD5" s="204"/>
      <c r="UDE5" s="204"/>
      <c r="UDF5" s="204"/>
      <c r="UDG5" s="204"/>
      <c r="UDH5" s="204"/>
      <c r="UDI5" s="204"/>
      <c r="UDJ5" s="204"/>
      <c r="UDK5" s="204"/>
      <c r="UDL5" s="204"/>
      <c r="UDM5" s="204"/>
      <c r="UDN5" s="204"/>
      <c r="UDO5" s="204"/>
      <c r="UDP5" s="204"/>
      <c r="UDQ5" s="204"/>
      <c r="UDR5" s="204"/>
      <c r="UDS5" s="204"/>
      <c r="UDT5" s="204"/>
      <c r="UDU5" s="204"/>
      <c r="UDV5" s="204"/>
      <c r="UDW5" s="204"/>
      <c r="UDX5" s="204"/>
      <c r="UDY5" s="204"/>
      <c r="UDZ5" s="204"/>
      <c r="UEA5" s="204"/>
      <c r="UEB5" s="204"/>
      <c r="UEC5" s="204"/>
      <c r="UED5" s="204"/>
      <c r="UEE5" s="204"/>
      <c r="UEF5" s="204"/>
      <c r="UEG5" s="204"/>
      <c r="UEH5" s="204"/>
      <c r="UEI5" s="204"/>
      <c r="UEJ5" s="204"/>
      <c r="UEK5" s="204"/>
      <c r="UEL5" s="204"/>
      <c r="UEM5" s="204"/>
      <c r="UEN5" s="204"/>
      <c r="UEO5" s="204"/>
      <c r="UEP5" s="204"/>
      <c r="UEQ5" s="204"/>
      <c r="UER5" s="204"/>
      <c r="UES5" s="204"/>
      <c r="UET5" s="204"/>
      <c r="UEU5" s="204"/>
      <c r="UEV5" s="204"/>
      <c r="UEW5" s="204"/>
      <c r="UEX5" s="204"/>
      <c r="UEY5" s="204"/>
      <c r="UEZ5" s="204"/>
      <c r="UFA5" s="204"/>
      <c r="UFB5" s="204"/>
      <c r="UFC5" s="204"/>
      <c r="UFD5" s="204"/>
      <c r="UFE5" s="204"/>
      <c r="UFF5" s="204"/>
      <c r="UFG5" s="204"/>
      <c r="UFH5" s="204"/>
      <c r="UFI5" s="204"/>
      <c r="UFJ5" s="204"/>
      <c r="UFK5" s="204"/>
      <c r="UFL5" s="204"/>
      <c r="UFM5" s="204"/>
      <c r="UFN5" s="204"/>
      <c r="UFO5" s="204"/>
      <c r="UFP5" s="204"/>
      <c r="UFQ5" s="204"/>
      <c r="UFR5" s="204"/>
      <c r="UFS5" s="204"/>
      <c r="UFT5" s="204"/>
      <c r="UFU5" s="204"/>
      <c r="UFV5" s="204"/>
      <c r="UFW5" s="204"/>
      <c r="UFX5" s="204"/>
      <c r="UFY5" s="204"/>
      <c r="UFZ5" s="204"/>
      <c r="UGA5" s="204"/>
      <c r="UGB5" s="204"/>
      <c r="UGC5" s="204"/>
      <c r="UGD5" s="204"/>
      <c r="UGE5" s="204"/>
      <c r="UGF5" s="204"/>
      <c r="UGG5" s="204"/>
      <c r="UGH5" s="204"/>
      <c r="UGI5" s="204"/>
      <c r="UGJ5" s="204"/>
      <c r="UGK5" s="204"/>
      <c r="UGL5" s="204"/>
      <c r="UGM5" s="204"/>
      <c r="UGN5" s="204"/>
      <c r="UGO5" s="204"/>
      <c r="UGP5" s="204"/>
      <c r="UGQ5" s="204"/>
      <c r="UGR5" s="204"/>
      <c r="UGS5" s="204"/>
      <c r="UGT5" s="204"/>
      <c r="UGU5" s="204"/>
      <c r="UGV5" s="204"/>
      <c r="UGW5" s="204"/>
      <c r="UGX5" s="204"/>
      <c r="UGY5" s="204"/>
      <c r="UGZ5" s="204"/>
      <c r="UHA5" s="204"/>
      <c r="UHB5" s="204"/>
      <c r="UHC5" s="204"/>
      <c r="UHD5" s="204"/>
      <c r="UHE5" s="204"/>
      <c r="UHF5" s="204"/>
      <c r="UHG5" s="204"/>
      <c r="UHH5" s="204"/>
      <c r="UHI5" s="204"/>
      <c r="UHJ5" s="204"/>
      <c r="UHK5" s="204"/>
      <c r="UHL5" s="204"/>
      <c r="UHM5" s="204"/>
      <c r="UHN5" s="204"/>
      <c r="UHO5" s="204"/>
      <c r="UHP5" s="204"/>
      <c r="UHQ5" s="204"/>
      <c r="UHR5" s="204"/>
      <c r="UHS5" s="204"/>
      <c r="UHT5" s="204"/>
      <c r="UHU5" s="204"/>
      <c r="UHV5" s="204"/>
      <c r="UHW5" s="204"/>
      <c r="UHX5" s="204"/>
      <c r="UHY5" s="204"/>
      <c r="UHZ5" s="204"/>
      <c r="UIA5" s="204"/>
      <c r="UIB5" s="204"/>
      <c r="UIC5" s="204"/>
      <c r="UID5" s="204"/>
      <c r="UIE5" s="204"/>
      <c r="UIF5" s="204"/>
      <c r="UIG5" s="204"/>
      <c r="UIH5" s="204"/>
      <c r="UII5" s="204"/>
      <c r="UIJ5" s="204"/>
      <c r="UIK5" s="204"/>
      <c r="UIL5" s="204"/>
      <c r="UIM5" s="204"/>
      <c r="UIN5" s="204"/>
      <c r="UIO5" s="204"/>
      <c r="UIP5" s="204"/>
      <c r="UIQ5" s="204"/>
      <c r="UIR5" s="204"/>
      <c r="UIS5" s="204"/>
      <c r="UIT5" s="204"/>
      <c r="UIU5" s="204"/>
      <c r="UIV5" s="204"/>
      <c r="UIW5" s="204"/>
      <c r="UIX5" s="204"/>
      <c r="UIY5" s="204"/>
      <c r="UIZ5" s="204"/>
      <c r="UJA5" s="204"/>
      <c r="UJB5" s="204"/>
      <c r="UJC5" s="204"/>
      <c r="UJD5" s="204"/>
      <c r="UJE5" s="204"/>
      <c r="UJF5" s="204"/>
      <c r="UJG5" s="204"/>
      <c r="UJH5" s="204"/>
      <c r="UJI5" s="204"/>
      <c r="UJJ5" s="204"/>
      <c r="UJK5" s="204"/>
      <c r="UJL5" s="204"/>
      <c r="UJM5" s="204"/>
      <c r="UJN5" s="204"/>
      <c r="UJO5" s="204"/>
      <c r="UJP5" s="204"/>
      <c r="UJQ5" s="204"/>
      <c r="UJR5" s="204"/>
      <c r="UJS5" s="204"/>
      <c r="UJT5" s="204"/>
      <c r="UJU5" s="204"/>
      <c r="UJV5" s="204"/>
      <c r="UJW5" s="204"/>
      <c r="UJX5" s="204"/>
      <c r="UJY5" s="204"/>
      <c r="UJZ5" s="204"/>
      <c r="UKA5" s="204"/>
      <c r="UKB5" s="204"/>
      <c r="UKC5" s="204"/>
      <c r="UKD5" s="204"/>
      <c r="UKE5" s="204"/>
      <c r="UKF5" s="204"/>
      <c r="UKG5" s="204"/>
      <c r="UKH5" s="204"/>
      <c r="UKI5" s="204"/>
      <c r="UKJ5" s="204"/>
      <c r="UKK5" s="204"/>
      <c r="UKL5" s="204"/>
      <c r="UKM5" s="204"/>
      <c r="UKN5" s="204"/>
      <c r="UKO5" s="204"/>
      <c r="UKP5" s="204"/>
      <c r="UKQ5" s="204"/>
      <c r="UKR5" s="204"/>
      <c r="UKS5" s="204"/>
      <c r="UKT5" s="204"/>
      <c r="UKU5" s="204"/>
      <c r="UKV5" s="204"/>
      <c r="UKW5" s="204"/>
      <c r="UKX5" s="204"/>
      <c r="UKY5" s="204"/>
      <c r="UKZ5" s="204"/>
      <c r="ULA5" s="204"/>
      <c r="ULB5" s="204"/>
      <c r="ULC5" s="204"/>
      <c r="ULD5" s="204"/>
      <c r="ULE5" s="204"/>
      <c r="ULF5" s="204"/>
      <c r="ULG5" s="204"/>
      <c r="ULH5" s="204"/>
      <c r="ULI5" s="204"/>
      <c r="ULJ5" s="204"/>
      <c r="ULK5" s="204"/>
      <c r="ULL5" s="204"/>
      <c r="ULM5" s="204"/>
      <c r="ULN5" s="204"/>
      <c r="ULO5" s="204"/>
      <c r="ULP5" s="204"/>
      <c r="ULQ5" s="204"/>
      <c r="ULR5" s="204"/>
      <c r="ULS5" s="204"/>
      <c r="ULT5" s="204"/>
      <c r="ULU5" s="204"/>
      <c r="ULV5" s="204"/>
      <c r="ULW5" s="204"/>
      <c r="ULX5" s="204"/>
      <c r="ULY5" s="204"/>
      <c r="ULZ5" s="204"/>
      <c r="UMA5" s="204"/>
      <c r="UMB5" s="204"/>
      <c r="UMC5" s="204"/>
      <c r="UMD5" s="204"/>
      <c r="UME5" s="204"/>
      <c r="UMF5" s="204"/>
      <c r="UMG5" s="204"/>
      <c r="UMH5" s="204"/>
      <c r="UMI5" s="204"/>
      <c r="UMJ5" s="204"/>
      <c r="UMK5" s="204"/>
      <c r="UML5" s="204"/>
      <c r="UMM5" s="204"/>
      <c r="UMN5" s="204"/>
      <c r="UMO5" s="204"/>
      <c r="UMP5" s="204"/>
      <c r="UMQ5" s="204"/>
      <c r="UMR5" s="204"/>
      <c r="UMS5" s="204"/>
      <c r="UMT5" s="204"/>
      <c r="UMU5" s="204"/>
      <c r="UMV5" s="204"/>
      <c r="UMW5" s="204"/>
      <c r="UMX5" s="204"/>
      <c r="UMY5" s="204"/>
      <c r="UMZ5" s="204"/>
      <c r="UNA5" s="204"/>
      <c r="UNB5" s="204"/>
      <c r="UNC5" s="204"/>
      <c r="UND5" s="204"/>
      <c r="UNE5" s="204"/>
      <c r="UNF5" s="204"/>
      <c r="UNG5" s="204"/>
      <c r="UNH5" s="204"/>
      <c r="UNI5" s="204"/>
      <c r="UNJ5" s="204"/>
      <c r="UNK5" s="204"/>
      <c r="UNL5" s="204"/>
      <c r="UNM5" s="204"/>
      <c r="UNN5" s="204"/>
      <c r="UNO5" s="204"/>
      <c r="UNP5" s="204"/>
      <c r="UNQ5" s="204"/>
      <c r="UNR5" s="204"/>
      <c r="UNS5" s="204"/>
      <c r="UNT5" s="204"/>
      <c r="UNU5" s="204"/>
      <c r="UNV5" s="204"/>
      <c r="UNW5" s="204"/>
      <c r="UNX5" s="204"/>
      <c r="UNY5" s="204"/>
      <c r="UNZ5" s="204"/>
      <c r="UOA5" s="204"/>
      <c r="UOB5" s="204"/>
      <c r="UOC5" s="204"/>
      <c r="UOD5" s="204"/>
      <c r="UOE5" s="204"/>
      <c r="UOF5" s="204"/>
      <c r="UOG5" s="204"/>
      <c r="UOH5" s="204"/>
      <c r="UOI5" s="204"/>
      <c r="UOJ5" s="204"/>
      <c r="UOK5" s="204"/>
      <c r="UOL5" s="204"/>
      <c r="UOM5" s="204"/>
      <c r="UON5" s="204"/>
      <c r="UOO5" s="204"/>
      <c r="UOP5" s="204"/>
      <c r="UOQ5" s="204"/>
      <c r="UOR5" s="204"/>
      <c r="UOS5" s="204"/>
      <c r="UOT5" s="204"/>
      <c r="UOU5" s="204"/>
      <c r="UOV5" s="204"/>
      <c r="UOW5" s="204"/>
      <c r="UOX5" s="204"/>
      <c r="UOY5" s="204"/>
      <c r="UOZ5" s="204"/>
      <c r="UPA5" s="204"/>
      <c r="UPB5" s="204"/>
      <c r="UPC5" s="204"/>
      <c r="UPD5" s="204"/>
      <c r="UPE5" s="204"/>
      <c r="UPF5" s="204"/>
      <c r="UPG5" s="204"/>
      <c r="UPH5" s="204"/>
      <c r="UPI5" s="204"/>
      <c r="UPJ5" s="204"/>
      <c r="UPK5" s="204"/>
      <c r="UPL5" s="204"/>
      <c r="UPM5" s="204"/>
      <c r="UPN5" s="204"/>
      <c r="UPO5" s="204"/>
      <c r="UPP5" s="204"/>
      <c r="UPQ5" s="204"/>
      <c r="UPR5" s="204"/>
      <c r="UPS5" s="204"/>
      <c r="UPT5" s="204"/>
      <c r="UPU5" s="204"/>
      <c r="UPV5" s="204"/>
      <c r="UPW5" s="204"/>
      <c r="UPX5" s="204"/>
      <c r="UPY5" s="204"/>
      <c r="UPZ5" s="204"/>
      <c r="UQA5" s="204"/>
      <c r="UQB5" s="204"/>
      <c r="UQC5" s="204"/>
      <c r="UQD5" s="204"/>
      <c r="UQE5" s="204"/>
      <c r="UQF5" s="204"/>
      <c r="UQG5" s="204"/>
      <c r="UQH5" s="204"/>
      <c r="UQI5" s="204"/>
      <c r="UQJ5" s="204"/>
      <c r="UQK5" s="204"/>
      <c r="UQL5" s="204"/>
      <c r="UQM5" s="204"/>
      <c r="UQN5" s="204"/>
      <c r="UQO5" s="204"/>
      <c r="UQP5" s="204"/>
      <c r="UQQ5" s="204"/>
      <c r="UQR5" s="204"/>
      <c r="UQS5" s="204"/>
      <c r="UQT5" s="204"/>
      <c r="UQU5" s="204"/>
      <c r="UQV5" s="204"/>
      <c r="UQW5" s="204"/>
      <c r="UQX5" s="204"/>
      <c r="UQY5" s="204"/>
      <c r="UQZ5" s="204"/>
      <c r="URA5" s="204"/>
      <c r="URB5" s="204"/>
      <c r="URC5" s="204"/>
      <c r="URD5" s="204"/>
      <c r="URE5" s="204"/>
      <c r="URF5" s="204"/>
      <c r="URG5" s="204"/>
      <c r="URH5" s="204"/>
      <c r="URI5" s="204"/>
      <c r="URJ5" s="204"/>
      <c r="URK5" s="204"/>
      <c r="URL5" s="204"/>
      <c r="URM5" s="204"/>
      <c r="URN5" s="204"/>
      <c r="URO5" s="204"/>
      <c r="URP5" s="204"/>
      <c r="URQ5" s="204"/>
      <c r="URR5" s="204"/>
      <c r="URS5" s="204"/>
      <c r="URT5" s="204"/>
      <c r="URU5" s="204"/>
      <c r="URV5" s="204"/>
      <c r="URW5" s="204"/>
      <c r="URX5" s="204"/>
      <c r="URY5" s="204"/>
      <c r="URZ5" s="204"/>
      <c r="USA5" s="204"/>
      <c r="USB5" s="204"/>
      <c r="USC5" s="204"/>
      <c r="USD5" s="204"/>
      <c r="USE5" s="204"/>
      <c r="USF5" s="204"/>
      <c r="USG5" s="204"/>
      <c r="USH5" s="204"/>
      <c r="USI5" s="204"/>
      <c r="USJ5" s="204"/>
      <c r="USK5" s="204"/>
      <c r="USL5" s="204"/>
      <c r="USM5" s="204"/>
      <c r="USN5" s="204"/>
      <c r="USO5" s="204"/>
      <c r="USP5" s="204"/>
      <c r="USQ5" s="204"/>
      <c r="USR5" s="204"/>
      <c r="USS5" s="204"/>
      <c r="UST5" s="204"/>
      <c r="USU5" s="204"/>
      <c r="USV5" s="204"/>
      <c r="USW5" s="204"/>
      <c r="USX5" s="204"/>
      <c r="USY5" s="204"/>
      <c r="USZ5" s="204"/>
      <c r="UTA5" s="204"/>
      <c r="UTB5" s="204"/>
      <c r="UTC5" s="204"/>
      <c r="UTD5" s="204"/>
      <c r="UTE5" s="204"/>
      <c r="UTF5" s="204"/>
      <c r="UTG5" s="204"/>
      <c r="UTH5" s="204"/>
      <c r="UTI5" s="204"/>
      <c r="UTJ5" s="204"/>
      <c r="UTK5" s="204"/>
      <c r="UTL5" s="204"/>
      <c r="UTM5" s="204"/>
      <c r="UTN5" s="204"/>
      <c r="UTO5" s="204"/>
      <c r="UTP5" s="204"/>
      <c r="UTQ5" s="204"/>
      <c r="UTR5" s="204"/>
      <c r="UTS5" s="204"/>
      <c r="UTT5" s="204"/>
      <c r="UTU5" s="204"/>
      <c r="UTV5" s="204"/>
      <c r="UTW5" s="204"/>
      <c r="UTX5" s="204"/>
      <c r="UTY5" s="204"/>
      <c r="UTZ5" s="204"/>
      <c r="UUA5" s="204"/>
      <c r="UUB5" s="204"/>
      <c r="UUC5" s="204"/>
      <c r="UUD5" s="204"/>
      <c r="UUE5" s="204"/>
      <c r="UUF5" s="204"/>
      <c r="UUG5" s="204"/>
      <c r="UUH5" s="204"/>
      <c r="UUI5" s="204"/>
      <c r="UUJ5" s="204"/>
      <c r="UUK5" s="204"/>
      <c r="UUL5" s="204"/>
      <c r="UUM5" s="204"/>
      <c r="UUN5" s="204"/>
      <c r="UUO5" s="204"/>
      <c r="UUP5" s="204"/>
      <c r="UUQ5" s="204"/>
      <c r="UUR5" s="204"/>
      <c r="UUS5" s="204"/>
      <c r="UUT5" s="204"/>
      <c r="UUU5" s="204"/>
      <c r="UUV5" s="204"/>
      <c r="UUW5" s="204"/>
      <c r="UUX5" s="204"/>
      <c r="UUY5" s="204"/>
      <c r="UUZ5" s="204"/>
      <c r="UVA5" s="204"/>
      <c r="UVB5" s="204"/>
      <c r="UVC5" s="204"/>
      <c r="UVD5" s="204"/>
      <c r="UVE5" s="204"/>
      <c r="UVF5" s="204"/>
      <c r="UVG5" s="204"/>
      <c r="UVH5" s="204"/>
      <c r="UVI5" s="204"/>
      <c r="UVJ5" s="204"/>
      <c r="UVK5" s="204"/>
      <c r="UVL5" s="204"/>
      <c r="UVM5" s="204"/>
      <c r="UVN5" s="204"/>
      <c r="UVO5" s="204"/>
      <c r="UVP5" s="204"/>
      <c r="UVQ5" s="204"/>
      <c r="UVR5" s="204"/>
      <c r="UVS5" s="204"/>
      <c r="UVT5" s="204"/>
      <c r="UVU5" s="204"/>
      <c r="UVV5" s="204"/>
      <c r="UVW5" s="204"/>
      <c r="UVX5" s="204"/>
      <c r="UVY5" s="204"/>
      <c r="UVZ5" s="204"/>
      <c r="UWA5" s="204"/>
      <c r="UWB5" s="204"/>
      <c r="UWC5" s="204"/>
      <c r="UWD5" s="204"/>
      <c r="UWE5" s="204"/>
      <c r="UWF5" s="204"/>
      <c r="UWG5" s="204"/>
      <c r="UWH5" s="204"/>
      <c r="UWI5" s="204"/>
      <c r="UWJ5" s="204"/>
      <c r="UWK5" s="204"/>
      <c r="UWL5" s="204"/>
      <c r="UWM5" s="204"/>
      <c r="UWN5" s="204"/>
      <c r="UWO5" s="204"/>
      <c r="UWP5" s="204"/>
      <c r="UWQ5" s="204"/>
      <c r="UWR5" s="204"/>
      <c r="UWS5" s="204"/>
      <c r="UWT5" s="204"/>
      <c r="UWU5" s="204"/>
      <c r="UWV5" s="204"/>
      <c r="UWW5" s="204"/>
      <c r="UWX5" s="204"/>
      <c r="UWY5" s="204"/>
      <c r="UWZ5" s="204"/>
      <c r="UXA5" s="204"/>
      <c r="UXB5" s="204"/>
      <c r="UXC5" s="204"/>
      <c r="UXD5" s="204"/>
      <c r="UXE5" s="204"/>
      <c r="UXF5" s="204"/>
      <c r="UXG5" s="204"/>
      <c r="UXH5" s="204"/>
      <c r="UXI5" s="204"/>
      <c r="UXJ5" s="204"/>
      <c r="UXK5" s="204"/>
      <c r="UXL5" s="204"/>
      <c r="UXM5" s="204"/>
      <c r="UXN5" s="204"/>
      <c r="UXO5" s="204"/>
      <c r="UXP5" s="204"/>
      <c r="UXQ5" s="204"/>
      <c r="UXR5" s="204"/>
      <c r="UXS5" s="204"/>
      <c r="UXT5" s="204"/>
      <c r="UXU5" s="204"/>
      <c r="UXV5" s="204"/>
      <c r="UXW5" s="204"/>
      <c r="UXX5" s="204"/>
      <c r="UXY5" s="204"/>
      <c r="UXZ5" s="204"/>
      <c r="UYA5" s="204"/>
      <c r="UYB5" s="204"/>
      <c r="UYC5" s="204"/>
      <c r="UYD5" s="204"/>
      <c r="UYE5" s="204"/>
      <c r="UYF5" s="204"/>
      <c r="UYG5" s="204"/>
      <c r="UYH5" s="204"/>
      <c r="UYI5" s="204"/>
      <c r="UYJ5" s="204"/>
      <c r="UYK5" s="204"/>
      <c r="UYL5" s="204"/>
      <c r="UYM5" s="204"/>
      <c r="UYN5" s="204"/>
      <c r="UYO5" s="204"/>
      <c r="UYP5" s="204"/>
      <c r="UYQ5" s="204"/>
      <c r="UYR5" s="204"/>
      <c r="UYS5" s="204"/>
      <c r="UYT5" s="204"/>
      <c r="UYU5" s="204"/>
      <c r="UYV5" s="204"/>
      <c r="UYW5" s="204"/>
      <c r="UYX5" s="204"/>
      <c r="UYY5" s="204"/>
      <c r="UYZ5" s="204"/>
      <c r="UZA5" s="204"/>
      <c r="UZB5" s="204"/>
      <c r="UZC5" s="204"/>
      <c r="UZD5" s="204"/>
      <c r="UZE5" s="204"/>
      <c r="UZF5" s="204"/>
      <c r="UZG5" s="204"/>
      <c r="UZH5" s="204"/>
      <c r="UZI5" s="204"/>
      <c r="UZJ5" s="204"/>
      <c r="UZK5" s="204"/>
      <c r="UZL5" s="204"/>
      <c r="UZM5" s="204"/>
      <c r="UZN5" s="204"/>
      <c r="UZO5" s="204"/>
      <c r="UZP5" s="204"/>
      <c r="UZQ5" s="204"/>
      <c r="UZR5" s="204"/>
      <c r="UZS5" s="204"/>
      <c r="UZT5" s="204"/>
      <c r="UZU5" s="204"/>
      <c r="UZV5" s="204"/>
      <c r="UZW5" s="204"/>
      <c r="UZX5" s="204"/>
      <c r="UZY5" s="204"/>
      <c r="UZZ5" s="204"/>
      <c r="VAA5" s="204"/>
      <c r="VAB5" s="204"/>
      <c r="VAC5" s="204"/>
      <c r="VAD5" s="204"/>
      <c r="VAE5" s="204"/>
      <c r="VAF5" s="204"/>
      <c r="VAG5" s="204"/>
      <c r="VAH5" s="204"/>
      <c r="VAI5" s="204"/>
      <c r="VAJ5" s="204"/>
      <c r="VAK5" s="204"/>
      <c r="VAL5" s="204"/>
      <c r="VAM5" s="204"/>
      <c r="VAN5" s="204"/>
      <c r="VAO5" s="204"/>
      <c r="VAP5" s="204"/>
      <c r="VAQ5" s="204"/>
      <c r="VAR5" s="204"/>
      <c r="VAS5" s="204"/>
      <c r="VAT5" s="204"/>
      <c r="VAU5" s="204"/>
      <c r="VAV5" s="204"/>
      <c r="VAW5" s="204"/>
      <c r="VAX5" s="204"/>
      <c r="VAY5" s="204"/>
      <c r="VAZ5" s="204"/>
      <c r="VBA5" s="204"/>
      <c r="VBB5" s="204"/>
      <c r="VBC5" s="204"/>
      <c r="VBD5" s="204"/>
      <c r="VBE5" s="204"/>
      <c r="VBF5" s="204"/>
      <c r="VBG5" s="204"/>
      <c r="VBH5" s="204"/>
      <c r="VBI5" s="204"/>
      <c r="VBJ5" s="204"/>
      <c r="VBK5" s="204"/>
      <c r="VBL5" s="204"/>
      <c r="VBM5" s="204"/>
      <c r="VBN5" s="204"/>
      <c r="VBO5" s="204"/>
      <c r="VBP5" s="204"/>
      <c r="VBQ5" s="204"/>
      <c r="VBR5" s="204"/>
      <c r="VBS5" s="204"/>
      <c r="VBT5" s="204"/>
      <c r="VBU5" s="204"/>
      <c r="VBV5" s="204"/>
      <c r="VBW5" s="204"/>
      <c r="VBX5" s="204"/>
      <c r="VBY5" s="204"/>
      <c r="VBZ5" s="204"/>
      <c r="VCA5" s="204"/>
      <c r="VCB5" s="204"/>
      <c r="VCC5" s="204"/>
      <c r="VCD5" s="204"/>
      <c r="VCE5" s="204"/>
      <c r="VCF5" s="204"/>
      <c r="VCG5" s="204"/>
      <c r="VCH5" s="204"/>
      <c r="VCI5" s="204"/>
      <c r="VCJ5" s="204"/>
      <c r="VCK5" s="204"/>
      <c r="VCL5" s="204"/>
      <c r="VCM5" s="204"/>
      <c r="VCN5" s="204"/>
      <c r="VCO5" s="204"/>
      <c r="VCP5" s="204"/>
      <c r="VCQ5" s="204"/>
      <c r="VCR5" s="204"/>
      <c r="VCS5" s="204"/>
      <c r="VCT5" s="204"/>
      <c r="VCU5" s="204"/>
      <c r="VCV5" s="204"/>
      <c r="VCW5" s="204"/>
      <c r="VCX5" s="204"/>
      <c r="VCY5" s="204"/>
      <c r="VCZ5" s="204"/>
      <c r="VDA5" s="204"/>
      <c r="VDB5" s="204"/>
      <c r="VDC5" s="204"/>
      <c r="VDD5" s="204"/>
      <c r="VDE5" s="204"/>
      <c r="VDF5" s="204"/>
      <c r="VDG5" s="204"/>
      <c r="VDH5" s="204"/>
      <c r="VDI5" s="204"/>
      <c r="VDJ5" s="204"/>
      <c r="VDK5" s="204"/>
      <c r="VDL5" s="204"/>
      <c r="VDM5" s="204"/>
      <c r="VDN5" s="204"/>
      <c r="VDO5" s="204"/>
      <c r="VDP5" s="204"/>
      <c r="VDQ5" s="204"/>
      <c r="VDR5" s="204"/>
      <c r="VDS5" s="204"/>
      <c r="VDT5" s="204"/>
      <c r="VDU5" s="204"/>
      <c r="VDV5" s="204"/>
      <c r="VDW5" s="204"/>
      <c r="VDX5" s="204"/>
      <c r="VDY5" s="204"/>
      <c r="VDZ5" s="204"/>
      <c r="VEA5" s="204"/>
      <c r="VEB5" s="204"/>
      <c r="VEC5" s="204"/>
      <c r="VED5" s="204"/>
      <c r="VEE5" s="204"/>
      <c r="VEF5" s="204"/>
      <c r="VEG5" s="204"/>
      <c r="VEH5" s="204"/>
      <c r="VEI5" s="204"/>
      <c r="VEJ5" s="204"/>
      <c r="VEK5" s="204"/>
      <c r="VEL5" s="204"/>
      <c r="VEM5" s="204"/>
      <c r="VEN5" s="204"/>
      <c r="VEO5" s="204"/>
      <c r="VEP5" s="204"/>
      <c r="VEQ5" s="204"/>
      <c r="VER5" s="204"/>
      <c r="VES5" s="204"/>
      <c r="VET5" s="204"/>
      <c r="VEU5" s="204"/>
      <c r="VEV5" s="204"/>
      <c r="VEW5" s="204"/>
      <c r="VEX5" s="204"/>
      <c r="VEY5" s="204"/>
      <c r="VEZ5" s="204"/>
      <c r="VFA5" s="204"/>
      <c r="VFB5" s="204"/>
      <c r="VFC5" s="204"/>
      <c r="VFD5" s="204"/>
      <c r="VFE5" s="204"/>
      <c r="VFF5" s="204"/>
      <c r="VFG5" s="204"/>
      <c r="VFH5" s="204"/>
      <c r="VFI5" s="204"/>
      <c r="VFJ5" s="204"/>
      <c r="VFK5" s="204"/>
      <c r="VFL5" s="204"/>
      <c r="VFM5" s="204"/>
      <c r="VFN5" s="204"/>
      <c r="VFO5" s="204"/>
      <c r="VFP5" s="204"/>
      <c r="VFQ5" s="204"/>
      <c r="VFR5" s="204"/>
      <c r="VFS5" s="204"/>
      <c r="VFT5" s="204"/>
      <c r="VFU5" s="204"/>
      <c r="VFV5" s="204"/>
      <c r="VFW5" s="204"/>
      <c r="VFX5" s="204"/>
      <c r="VFY5" s="204"/>
      <c r="VFZ5" s="204"/>
      <c r="VGA5" s="204"/>
      <c r="VGB5" s="204"/>
      <c r="VGC5" s="204"/>
      <c r="VGD5" s="204"/>
      <c r="VGE5" s="204"/>
      <c r="VGF5" s="204"/>
      <c r="VGG5" s="204"/>
      <c r="VGH5" s="204"/>
      <c r="VGI5" s="204"/>
      <c r="VGJ5" s="204"/>
      <c r="VGK5" s="204"/>
      <c r="VGL5" s="204"/>
      <c r="VGM5" s="204"/>
      <c r="VGN5" s="204"/>
      <c r="VGO5" s="204"/>
      <c r="VGP5" s="204"/>
      <c r="VGQ5" s="204"/>
      <c r="VGR5" s="204"/>
      <c r="VGS5" s="204"/>
      <c r="VGT5" s="204"/>
      <c r="VGU5" s="204"/>
      <c r="VGV5" s="204"/>
      <c r="VGW5" s="204"/>
      <c r="VGX5" s="204"/>
      <c r="VGY5" s="204"/>
      <c r="VGZ5" s="204"/>
      <c r="VHA5" s="204"/>
      <c r="VHB5" s="204"/>
      <c r="VHC5" s="204"/>
      <c r="VHD5" s="204"/>
      <c r="VHE5" s="204"/>
      <c r="VHF5" s="204"/>
      <c r="VHG5" s="204"/>
      <c r="VHH5" s="204"/>
      <c r="VHI5" s="204"/>
      <c r="VHJ5" s="204"/>
      <c r="VHK5" s="204"/>
      <c r="VHL5" s="204"/>
      <c r="VHM5" s="204"/>
      <c r="VHN5" s="204"/>
      <c r="VHO5" s="204"/>
      <c r="VHP5" s="204"/>
      <c r="VHQ5" s="204"/>
      <c r="VHR5" s="204"/>
      <c r="VHS5" s="204"/>
      <c r="VHT5" s="204"/>
      <c r="VHU5" s="204"/>
      <c r="VHV5" s="204"/>
      <c r="VHW5" s="204"/>
      <c r="VHX5" s="204"/>
      <c r="VHY5" s="204"/>
      <c r="VHZ5" s="204"/>
      <c r="VIA5" s="204"/>
      <c r="VIB5" s="204"/>
      <c r="VIC5" s="204"/>
      <c r="VID5" s="204"/>
      <c r="VIE5" s="204"/>
      <c r="VIF5" s="204"/>
      <c r="VIG5" s="204"/>
      <c r="VIH5" s="204"/>
      <c r="VII5" s="204"/>
      <c r="VIJ5" s="204"/>
      <c r="VIK5" s="204"/>
      <c r="VIL5" s="204"/>
      <c r="VIM5" s="204"/>
      <c r="VIN5" s="204"/>
      <c r="VIO5" s="204"/>
      <c r="VIP5" s="204"/>
      <c r="VIQ5" s="204"/>
      <c r="VIR5" s="204"/>
      <c r="VIS5" s="204"/>
      <c r="VIT5" s="204"/>
      <c r="VIU5" s="204"/>
      <c r="VIV5" s="204"/>
      <c r="VIW5" s="204"/>
      <c r="VIX5" s="204"/>
      <c r="VIY5" s="204"/>
      <c r="VIZ5" s="204"/>
      <c r="VJA5" s="204"/>
      <c r="VJB5" s="204"/>
      <c r="VJC5" s="204"/>
      <c r="VJD5" s="204"/>
      <c r="VJE5" s="204"/>
      <c r="VJF5" s="204"/>
      <c r="VJG5" s="204"/>
      <c r="VJH5" s="204"/>
      <c r="VJI5" s="204"/>
      <c r="VJJ5" s="204"/>
      <c r="VJK5" s="204"/>
      <c r="VJL5" s="204"/>
      <c r="VJM5" s="204"/>
      <c r="VJN5" s="204"/>
      <c r="VJO5" s="204"/>
      <c r="VJP5" s="204"/>
      <c r="VJQ5" s="204"/>
      <c r="VJR5" s="204"/>
      <c r="VJS5" s="204"/>
      <c r="VJT5" s="204"/>
      <c r="VJU5" s="204"/>
      <c r="VJV5" s="204"/>
      <c r="VJW5" s="204"/>
      <c r="VJX5" s="204"/>
      <c r="VJY5" s="204"/>
      <c r="VJZ5" s="204"/>
      <c r="VKA5" s="204"/>
      <c r="VKB5" s="204"/>
      <c r="VKC5" s="204"/>
      <c r="VKD5" s="204"/>
      <c r="VKE5" s="204"/>
      <c r="VKF5" s="204"/>
      <c r="VKG5" s="204"/>
      <c r="VKH5" s="204"/>
      <c r="VKI5" s="204"/>
      <c r="VKJ5" s="204"/>
      <c r="VKK5" s="204"/>
      <c r="VKL5" s="204"/>
      <c r="VKM5" s="204"/>
      <c r="VKN5" s="204"/>
      <c r="VKO5" s="204"/>
      <c r="VKP5" s="204"/>
      <c r="VKQ5" s="204"/>
      <c r="VKR5" s="204"/>
      <c r="VKS5" s="204"/>
      <c r="VKT5" s="204"/>
      <c r="VKU5" s="204"/>
      <c r="VKV5" s="204"/>
      <c r="VKW5" s="204"/>
      <c r="VKX5" s="204"/>
      <c r="VKY5" s="204"/>
      <c r="VKZ5" s="204"/>
      <c r="VLA5" s="204"/>
      <c r="VLB5" s="204"/>
      <c r="VLC5" s="204"/>
      <c r="VLD5" s="204"/>
      <c r="VLE5" s="204"/>
      <c r="VLF5" s="204"/>
      <c r="VLG5" s="204"/>
      <c r="VLH5" s="204"/>
      <c r="VLI5" s="204"/>
      <c r="VLJ5" s="204"/>
      <c r="VLK5" s="204"/>
      <c r="VLL5" s="204"/>
      <c r="VLM5" s="204"/>
      <c r="VLN5" s="204"/>
      <c r="VLO5" s="204"/>
      <c r="VLP5" s="204"/>
      <c r="VLQ5" s="204"/>
      <c r="VLR5" s="204"/>
      <c r="VLS5" s="204"/>
      <c r="VLT5" s="204"/>
      <c r="VLU5" s="204"/>
      <c r="VLV5" s="204"/>
      <c r="VLW5" s="204"/>
      <c r="VLX5" s="204"/>
      <c r="VLY5" s="204"/>
      <c r="VLZ5" s="204"/>
      <c r="VMA5" s="204"/>
      <c r="VMB5" s="204"/>
      <c r="VMC5" s="204"/>
      <c r="VMD5" s="204"/>
      <c r="VME5" s="204"/>
      <c r="VMF5" s="204"/>
      <c r="VMG5" s="204"/>
      <c r="VMH5" s="204"/>
      <c r="VMI5" s="204"/>
      <c r="VMJ5" s="204"/>
      <c r="VMK5" s="204"/>
      <c r="VML5" s="204"/>
      <c r="VMM5" s="204"/>
      <c r="VMN5" s="204"/>
      <c r="VMO5" s="204"/>
      <c r="VMP5" s="204"/>
      <c r="VMQ5" s="204"/>
      <c r="VMR5" s="204"/>
      <c r="VMS5" s="204"/>
      <c r="VMT5" s="204"/>
      <c r="VMU5" s="204"/>
      <c r="VMV5" s="204"/>
      <c r="VMW5" s="204"/>
      <c r="VMX5" s="204"/>
      <c r="VMY5" s="204"/>
      <c r="VMZ5" s="204"/>
      <c r="VNA5" s="204"/>
      <c r="VNB5" s="204"/>
      <c r="VNC5" s="204"/>
      <c r="VND5" s="204"/>
      <c r="VNE5" s="204"/>
      <c r="VNF5" s="204"/>
      <c r="VNG5" s="204"/>
      <c r="VNH5" s="204"/>
      <c r="VNI5" s="204"/>
      <c r="VNJ5" s="204"/>
      <c r="VNK5" s="204"/>
      <c r="VNL5" s="204"/>
      <c r="VNM5" s="204"/>
      <c r="VNN5" s="204"/>
      <c r="VNO5" s="204"/>
      <c r="VNP5" s="204"/>
      <c r="VNQ5" s="204"/>
      <c r="VNR5" s="204"/>
      <c r="VNS5" s="204"/>
      <c r="VNT5" s="204"/>
      <c r="VNU5" s="204"/>
      <c r="VNV5" s="204"/>
      <c r="VNW5" s="204"/>
      <c r="VNX5" s="204"/>
      <c r="VNY5" s="204"/>
      <c r="VNZ5" s="204"/>
      <c r="VOA5" s="204"/>
      <c r="VOB5" s="204"/>
      <c r="VOC5" s="204"/>
      <c r="VOD5" s="204"/>
      <c r="VOE5" s="204"/>
      <c r="VOF5" s="204"/>
      <c r="VOG5" s="204"/>
      <c r="VOH5" s="204"/>
      <c r="VOI5" s="204"/>
      <c r="VOJ5" s="204"/>
      <c r="VOK5" s="204"/>
      <c r="VOL5" s="204"/>
      <c r="VOM5" s="204"/>
      <c r="VON5" s="204"/>
      <c r="VOO5" s="204"/>
      <c r="VOP5" s="204"/>
      <c r="VOQ5" s="204"/>
      <c r="VOR5" s="204"/>
      <c r="VOS5" s="204"/>
      <c r="VOT5" s="204"/>
      <c r="VOU5" s="204"/>
      <c r="VOV5" s="204"/>
      <c r="VOW5" s="204"/>
      <c r="VOX5" s="204"/>
      <c r="VOY5" s="204"/>
      <c r="VOZ5" s="204"/>
      <c r="VPA5" s="204"/>
      <c r="VPB5" s="204"/>
      <c r="VPC5" s="204"/>
      <c r="VPD5" s="204"/>
      <c r="VPE5" s="204"/>
      <c r="VPF5" s="204"/>
      <c r="VPG5" s="204"/>
      <c r="VPH5" s="204"/>
      <c r="VPI5" s="204"/>
      <c r="VPJ5" s="204"/>
      <c r="VPK5" s="204"/>
      <c r="VPL5" s="204"/>
      <c r="VPM5" s="204"/>
      <c r="VPN5" s="204"/>
      <c r="VPO5" s="204"/>
      <c r="VPP5" s="204"/>
      <c r="VPQ5" s="204"/>
      <c r="VPR5" s="204"/>
      <c r="VPS5" s="204"/>
      <c r="VPT5" s="204"/>
      <c r="VPU5" s="204"/>
      <c r="VPV5" s="204"/>
      <c r="VPW5" s="204"/>
      <c r="VPX5" s="204"/>
      <c r="VPY5" s="204"/>
      <c r="VPZ5" s="204"/>
      <c r="VQA5" s="204"/>
      <c r="VQB5" s="204"/>
      <c r="VQC5" s="204"/>
      <c r="VQD5" s="204"/>
      <c r="VQE5" s="204"/>
      <c r="VQF5" s="204"/>
      <c r="VQG5" s="204"/>
      <c r="VQH5" s="204"/>
      <c r="VQI5" s="204"/>
      <c r="VQJ5" s="204"/>
      <c r="VQK5" s="204"/>
      <c r="VQL5" s="204"/>
      <c r="VQM5" s="204"/>
      <c r="VQN5" s="204"/>
      <c r="VQO5" s="204"/>
      <c r="VQP5" s="204"/>
      <c r="VQQ5" s="204"/>
      <c r="VQR5" s="204"/>
      <c r="VQS5" s="204"/>
      <c r="VQT5" s="204"/>
      <c r="VQU5" s="204"/>
      <c r="VQV5" s="204"/>
      <c r="VQW5" s="204"/>
      <c r="VQX5" s="204"/>
      <c r="VQY5" s="204"/>
      <c r="VQZ5" s="204"/>
      <c r="VRA5" s="204"/>
      <c r="VRB5" s="204"/>
      <c r="VRC5" s="204"/>
      <c r="VRD5" s="204"/>
      <c r="VRE5" s="204"/>
      <c r="VRF5" s="204"/>
      <c r="VRG5" s="204"/>
      <c r="VRH5" s="204"/>
      <c r="VRI5" s="204"/>
      <c r="VRJ5" s="204"/>
      <c r="VRK5" s="204"/>
      <c r="VRL5" s="204"/>
      <c r="VRM5" s="204"/>
      <c r="VRN5" s="204"/>
      <c r="VRO5" s="204"/>
      <c r="VRP5" s="204"/>
      <c r="VRQ5" s="204"/>
      <c r="VRR5" s="204"/>
      <c r="VRS5" s="204"/>
      <c r="VRT5" s="204"/>
      <c r="VRU5" s="204"/>
      <c r="VRV5" s="204"/>
      <c r="VRW5" s="204"/>
      <c r="VRX5" s="204"/>
      <c r="VRY5" s="204"/>
      <c r="VRZ5" s="204"/>
      <c r="VSA5" s="204"/>
      <c r="VSB5" s="204"/>
      <c r="VSC5" s="204"/>
      <c r="VSD5" s="204"/>
      <c r="VSE5" s="204"/>
      <c r="VSF5" s="204"/>
      <c r="VSG5" s="204"/>
      <c r="VSH5" s="204"/>
      <c r="VSI5" s="204"/>
      <c r="VSJ5" s="204"/>
      <c r="VSK5" s="204"/>
      <c r="VSL5" s="204"/>
      <c r="VSM5" s="204"/>
      <c r="VSN5" s="204"/>
      <c r="VSO5" s="204"/>
      <c r="VSP5" s="204"/>
      <c r="VSQ5" s="204"/>
      <c r="VSR5" s="204"/>
      <c r="VSS5" s="204"/>
      <c r="VST5" s="204"/>
      <c r="VSU5" s="204"/>
      <c r="VSV5" s="204"/>
      <c r="VSW5" s="204"/>
      <c r="VSX5" s="204"/>
      <c r="VSY5" s="204"/>
      <c r="VSZ5" s="204"/>
      <c r="VTA5" s="204"/>
      <c r="VTB5" s="204"/>
      <c r="VTC5" s="204"/>
      <c r="VTD5" s="204"/>
      <c r="VTE5" s="204"/>
      <c r="VTF5" s="204"/>
      <c r="VTG5" s="204"/>
      <c r="VTH5" s="204"/>
      <c r="VTI5" s="204"/>
      <c r="VTJ5" s="204"/>
      <c r="VTK5" s="204"/>
      <c r="VTL5" s="204"/>
      <c r="VTM5" s="204"/>
      <c r="VTN5" s="204"/>
      <c r="VTO5" s="204"/>
      <c r="VTP5" s="204"/>
      <c r="VTQ5" s="204"/>
      <c r="VTR5" s="204"/>
      <c r="VTS5" s="204"/>
      <c r="VTT5" s="204"/>
      <c r="VTU5" s="204"/>
      <c r="VTV5" s="204"/>
      <c r="VTW5" s="204"/>
      <c r="VTX5" s="204"/>
      <c r="VTY5" s="204"/>
      <c r="VTZ5" s="204"/>
      <c r="VUA5" s="204"/>
      <c r="VUB5" s="204"/>
      <c r="VUC5" s="204"/>
      <c r="VUD5" s="204"/>
      <c r="VUE5" s="204"/>
      <c r="VUF5" s="204"/>
      <c r="VUG5" s="204"/>
      <c r="VUH5" s="204"/>
      <c r="VUI5" s="204"/>
      <c r="VUJ5" s="204"/>
      <c r="VUK5" s="204"/>
      <c r="VUL5" s="204"/>
      <c r="VUM5" s="204"/>
      <c r="VUN5" s="204"/>
      <c r="VUO5" s="204"/>
      <c r="VUP5" s="204"/>
      <c r="VUQ5" s="204"/>
      <c r="VUR5" s="204"/>
      <c r="VUS5" s="204"/>
      <c r="VUT5" s="204"/>
      <c r="VUU5" s="204"/>
      <c r="VUV5" s="204"/>
      <c r="VUW5" s="204"/>
      <c r="VUX5" s="204"/>
      <c r="VUY5" s="204"/>
      <c r="VUZ5" s="204"/>
      <c r="VVA5" s="204"/>
      <c r="VVB5" s="204"/>
      <c r="VVC5" s="204"/>
      <c r="VVD5" s="204"/>
      <c r="VVE5" s="204"/>
      <c r="VVF5" s="204"/>
      <c r="VVG5" s="204"/>
      <c r="VVH5" s="204"/>
      <c r="VVI5" s="204"/>
      <c r="VVJ5" s="204"/>
      <c r="VVK5" s="204"/>
      <c r="VVL5" s="204"/>
      <c r="VVM5" s="204"/>
      <c r="VVN5" s="204"/>
      <c r="VVO5" s="204"/>
      <c r="VVP5" s="204"/>
      <c r="VVQ5" s="204"/>
      <c r="VVR5" s="204"/>
      <c r="VVS5" s="204"/>
      <c r="VVT5" s="204"/>
      <c r="VVU5" s="204"/>
      <c r="VVV5" s="204"/>
      <c r="VVW5" s="204"/>
      <c r="VVX5" s="204"/>
      <c r="VVY5" s="204"/>
      <c r="VVZ5" s="204"/>
      <c r="VWA5" s="204"/>
      <c r="VWB5" s="204"/>
      <c r="VWC5" s="204"/>
      <c r="VWD5" s="204"/>
      <c r="VWE5" s="204"/>
      <c r="VWF5" s="204"/>
      <c r="VWG5" s="204"/>
      <c r="VWH5" s="204"/>
      <c r="VWI5" s="204"/>
      <c r="VWJ5" s="204"/>
      <c r="VWK5" s="204"/>
      <c r="VWL5" s="204"/>
      <c r="VWM5" s="204"/>
      <c r="VWN5" s="204"/>
      <c r="VWO5" s="204"/>
      <c r="VWP5" s="204"/>
      <c r="VWQ5" s="204"/>
      <c r="VWR5" s="204"/>
      <c r="VWS5" s="204"/>
      <c r="VWT5" s="204"/>
      <c r="VWU5" s="204"/>
      <c r="VWV5" s="204"/>
      <c r="VWW5" s="204"/>
      <c r="VWX5" s="204"/>
      <c r="VWY5" s="204"/>
      <c r="VWZ5" s="204"/>
      <c r="VXA5" s="204"/>
      <c r="VXB5" s="204"/>
      <c r="VXC5" s="204"/>
      <c r="VXD5" s="204"/>
      <c r="VXE5" s="204"/>
      <c r="VXF5" s="204"/>
      <c r="VXG5" s="204"/>
      <c r="VXH5" s="204"/>
      <c r="VXI5" s="204"/>
      <c r="VXJ5" s="204"/>
      <c r="VXK5" s="204"/>
      <c r="VXL5" s="204"/>
      <c r="VXM5" s="204"/>
      <c r="VXN5" s="204"/>
      <c r="VXO5" s="204"/>
      <c r="VXP5" s="204"/>
      <c r="VXQ5" s="204"/>
      <c r="VXR5" s="204"/>
      <c r="VXS5" s="204"/>
      <c r="VXT5" s="204"/>
      <c r="VXU5" s="204"/>
      <c r="VXV5" s="204"/>
      <c r="VXW5" s="204"/>
      <c r="VXX5" s="204"/>
      <c r="VXY5" s="204"/>
      <c r="VXZ5" s="204"/>
      <c r="VYA5" s="204"/>
      <c r="VYB5" s="204"/>
      <c r="VYC5" s="204"/>
      <c r="VYD5" s="204"/>
      <c r="VYE5" s="204"/>
      <c r="VYF5" s="204"/>
      <c r="VYG5" s="204"/>
      <c r="VYH5" s="204"/>
      <c r="VYI5" s="204"/>
      <c r="VYJ5" s="204"/>
      <c r="VYK5" s="204"/>
      <c r="VYL5" s="204"/>
      <c r="VYM5" s="204"/>
      <c r="VYN5" s="204"/>
      <c r="VYO5" s="204"/>
      <c r="VYP5" s="204"/>
      <c r="VYQ5" s="204"/>
      <c r="VYR5" s="204"/>
      <c r="VYS5" s="204"/>
      <c r="VYT5" s="204"/>
      <c r="VYU5" s="204"/>
      <c r="VYV5" s="204"/>
      <c r="VYW5" s="204"/>
      <c r="VYX5" s="204"/>
      <c r="VYY5" s="204"/>
      <c r="VYZ5" s="204"/>
      <c r="VZA5" s="204"/>
      <c r="VZB5" s="204"/>
      <c r="VZC5" s="204"/>
      <c r="VZD5" s="204"/>
      <c r="VZE5" s="204"/>
      <c r="VZF5" s="204"/>
      <c r="VZG5" s="204"/>
      <c r="VZH5" s="204"/>
      <c r="VZI5" s="204"/>
      <c r="VZJ5" s="204"/>
      <c r="VZK5" s="204"/>
      <c r="VZL5" s="204"/>
      <c r="VZM5" s="204"/>
      <c r="VZN5" s="204"/>
      <c r="VZO5" s="204"/>
      <c r="VZP5" s="204"/>
      <c r="VZQ5" s="204"/>
      <c r="VZR5" s="204"/>
      <c r="VZS5" s="204"/>
      <c r="VZT5" s="204"/>
      <c r="VZU5" s="204"/>
      <c r="VZV5" s="204"/>
      <c r="VZW5" s="204"/>
      <c r="VZX5" s="204"/>
      <c r="VZY5" s="204"/>
      <c r="VZZ5" s="204"/>
      <c r="WAA5" s="204"/>
      <c r="WAB5" s="204"/>
      <c r="WAC5" s="204"/>
      <c r="WAD5" s="204"/>
      <c r="WAE5" s="204"/>
      <c r="WAF5" s="204"/>
      <c r="WAG5" s="204"/>
      <c r="WAH5" s="204"/>
      <c r="WAI5" s="204"/>
      <c r="WAJ5" s="204"/>
      <c r="WAK5" s="204"/>
      <c r="WAL5" s="204"/>
      <c r="WAM5" s="204"/>
      <c r="WAN5" s="204"/>
      <c r="WAO5" s="204"/>
      <c r="WAP5" s="204"/>
      <c r="WAQ5" s="204"/>
      <c r="WAR5" s="204"/>
      <c r="WAS5" s="204"/>
      <c r="WAT5" s="204"/>
      <c r="WAU5" s="204"/>
      <c r="WAV5" s="204"/>
      <c r="WAW5" s="204"/>
      <c r="WAX5" s="204"/>
      <c r="WAY5" s="204"/>
      <c r="WAZ5" s="204"/>
      <c r="WBA5" s="204"/>
      <c r="WBB5" s="204"/>
      <c r="WBC5" s="204"/>
      <c r="WBD5" s="204"/>
      <c r="WBE5" s="204"/>
      <c r="WBF5" s="204"/>
      <c r="WBG5" s="204"/>
      <c r="WBH5" s="204"/>
      <c r="WBI5" s="204"/>
      <c r="WBJ5" s="204"/>
      <c r="WBK5" s="204"/>
      <c r="WBL5" s="204"/>
      <c r="WBM5" s="204"/>
      <c r="WBN5" s="204"/>
      <c r="WBO5" s="204"/>
      <c r="WBP5" s="204"/>
      <c r="WBQ5" s="204"/>
      <c r="WBR5" s="204"/>
      <c r="WBS5" s="204"/>
      <c r="WBT5" s="204"/>
      <c r="WBU5" s="204"/>
      <c r="WBV5" s="204"/>
      <c r="WBW5" s="204"/>
      <c r="WBX5" s="204"/>
      <c r="WBY5" s="204"/>
      <c r="WBZ5" s="204"/>
      <c r="WCA5" s="204"/>
      <c r="WCB5" s="204"/>
      <c r="WCC5" s="204"/>
      <c r="WCD5" s="204"/>
      <c r="WCE5" s="204"/>
      <c r="WCF5" s="204"/>
      <c r="WCG5" s="204"/>
      <c r="WCH5" s="204"/>
      <c r="WCI5" s="204"/>
      <c r="WCJ5" s="204"/>
      <c r="WCK5" s="204"/>
      <c r="WCL5" s="204"/>
      <c r="WCM5" s="204"/>
      <c r="WCN5" s="204"/>
      <c r="WCO5" s="204"/>
      <c r="WCP5" s="204"/>
      <c r="WCQ5" s="204"/>
      <c r="WCR5" s="204"/>
      <c r="WCS5" s="204"/>
      <c r="WCT5" s="204"/>
      <c r="WCU5" s="204"/>
      <c r="WCV5" s="204"/>
      <c r="WCW5" s="204"/>
      <c r="WCX5" s="204"/>
      <c r="WCY5" s="204"/>
      <c r="WCZ5" s="204"/>
      <c r="WDA5" s="204"/>
      <c r="WDB5" s="204"/>
      <c r="WDC5" s="204"/>
      <c r="WDD5" s="204"/>
      <c r="WDE5" s="204"/>
      <c r="WDF5" s="204"/>
      <c r="WDG5" s="204"/>
      <c r="WDH5" s="204"/>
      <c r="WDI5" s="204"/>
      <c r="WDJ5" s="204"/>
      <c r="WDK5" s="204"/>
      <c r="WDL5" s="204"/>
      <c r="WDM5" s="204"/>
      <c r="WDN5" s="204"/>
      <c r="WDO5" s="204"/>
      <c r="WDP5" s="204"/>
      <c r="WDQ5" s="204"/>
      <c r="WDR5" s="204"/>
      <c r="WDS5" s="204"/>
      <c r="WDT5" s="204"/>
      <c r="WDU5" s="204"/>
      <c r="WDV5" s="204"/>
      <c r="WDW5" s="204"/>
      <c r="WDX5" s="204"/>
      <c r="WDY5" s="204"/>
      <c r="WDZ5" s="204"/>
      <c r="WEA5" s="204"/>
      <c r="WEB5" s="204"/>
      <c r="WEC5" s="204"/>
      <c r="WED5" s="204"/>
      <c r="WEE5" s="204"/>
      <c r="WEF5" s="204"/>
      <c r="WEG5" s="204"/>
      <c r="WEH5" s="204"/>
      <c r="WEI5" s="204"/>
      <c r="WEJ5" s="204"/>
      <c r="WEK5" s="204"/>
      <c r="WEL5" s="204"/>
      <c r="WEM5" s="204"/>
      <c r="WEN5" s="204"/>
      <c r="WEO5" s="204"/>
      <c r="WEP5" s="204"/>
      <c r="WEQ5" s="204"/>
      <c r="WER5" s="204"/>
      <c r="WES5" s="204"/>
      <c r="WET5" s="204"/>
      <c r="WEU5" s="204"/>
      <c r="WEV5" s="204"/>
      <c r="WEW5" s="204"/>
      <c r="WEX5" s="204"/>
      <c r="WEY5" s="204"/>
      <c r="WEZ5" s="204"/>
      <c r="WFA5" s="204"/>
      <c r="WFB5" s="204"/>
      <c r="WFC5" s="204"/>
      <c r="WFD5" s="204"/>
      <c r="WFE5" s="204"/>
      <c r="WFF5" s="204"/>
      <c r="WFG5" s="204"/>
      <c r="WFH5" s="204"/>
      <c r="WFI5" s="204"/>
      <c r="WFJ5" s="204"/>
      <c r="WFK5" s="204"/>
      <c r="WFL5" s="204"/>
      <c r="WFM5" s="204"/>
      <c r="WFN5" s="204"/>
      <c r="WFO5" s="204"/>
      <c r="WFP5" s="204"/>
      <c r="WFQ5" s="204"/>
      <c r="WFR5" s="204"/>
      <c r="WFS5" s="204"/>
      <c r="WFT5" s="204"/>
      <c r="WFU5" s="204"/>
      <c r="WFV5" s="204"/>
      <c r="WFW5" s="204"/>
      <c r="WFX5" s="204"/>
      <c r="WFY5" s="204"/>
      <c r="WFZ5" s="204"/>
      <c r="WGA5" s="204"/>
      <c r="WGB5" s="204"/>
      <c r="WGC5" s="204"/>
      <c r="WGD5" s="204"/>
      <c r="WGE5" s="204"/>
      <c r="WGF5" s="204"/>
      <c r="WGG5" s="204"/>
      <c r="WGH5" s="204"/>
      <c r="WGI5" s="204"/>
      <c r="WGJ5" s="204"/>
      <c r="WGK5" s="204"/>
      <c r="WGL5" s="204"/>
      <c r="WGM5" s="204"/>
      <c r="WGN5" s="204"/>
      <c r="WGO5" s="204"/>
      <c r="WGP5" s="204"/>
      <c r="WGQ5" s="204"/>
      <c r="WGR5" s="204"/>
      <c r="WGS5" s="204"/>
      <c r="WGT5" s="204"/>
      <c r="WGU5" s="204"/>
      <c r="WGV5" s="204"/>
      <c r="WGW5" s="204"/>
      <c r="WGX5" s="204"/>
      <c r="WGY5" s="204"/>
      <c r="WGZ5" s="204"/>
      <c r="WHA5" s="204"/>
      <c r="WHB5" s="204"/>
      <c r="WHC5" s="204"/>
      <c r="WHD5" s="204"/>
      <c r="WHE5" s="204"/>
      <c r="WHF5" s="204"/>
      <c r="WHG5" s="204"/>
      <c r="WHH5" s="204"/>
      <c r="WHI5" s="204"/>
      <c r="WHJ5" s="204"/>
      <c r="WHK5" s="204"/>
      <c r="WHL5" s="204"/>
      <c r="WHM5" s="204"/>
      <c r="WHN5" s="204"/>
      <c r="WHO5" s="204"/>
      <c r="WHP5" s="204"/>
      <c r="WHQ5" s="204"/>
      <c r="WHR5" s="204"/>
      <c r="WHS5" s="204"/>
      <c r="WHT5" s="204"/>
      <c r="WHU5" s="204"/>
      <c r="WHV5" s="204"/>
      <c r="WHW5" s="204"/>
      <c r="WHX5" s="204"/>
      <c r="WHY5" s="204"/>
      <c r="WHZ5" s="204"/>
      <c r="WIA5" s="204"/>
      <c r="WIB5" s="204"/>
      <c r="WIC5" s="204"/>
      <c r="WID5" s="204"/>
      <c r="WIE5" s="204"/>
      <c r="WIF5" s="204"/>
      <c r="WIG5" s="204"/>
      <c r="WIH5" s="204"/>
      <c r="WII5" s="204"/>
      <c r="WIJ5" s="204"/>
      <c r="WIK5" s="204"/>
      <c r="WIL5" s="204"/>
      <c r="WIM5" s="204"/>
      <c r="WIN5" s="204"/>
      <c r="WIO5" s="204"/>
      <c r="WIP5" s="204"/>
      <c r="WIQ5" s="204"/>
      <c r="WIR5" s="204"/>
      <c r="WIS5" s="204"/>
      <c r="WIT5" s="204"/>
      <c r="WIU5" s="204"/>
      <c r="WIV5" s="204"/>
      <c r="WIW5" s="204"/>
      <c r="WIX5" s="204"/>
      <c r="WIY5" s="204"/>
      <c r="WIZ5" s="204"/>
      <c r="WJA5" s="204"/>
      <c r="WJB5" s="204"/>
      <c r="WJC5" s="204"/>
      <c r="WJD5" s="204"/>
      <c r="WJE5" s="204"/>
      <c r="WJF5" s="204"/>
      <c r="WJG5" s="204"/>
      <c r="WJH5" s="204"/>
      <c r="WJI5" s="204"/>
      <c r="WJJ5" s="204"/>
      <c r="WJK5" s="204"/>
      <c r="WJL5" s="204"/>
      <c r="WJM5" s="204"/>
      <c r="WJN5" s="204"/>
      <c r="WJO5" s="204"/>
      <c r="WJP5" s="204"/>
      <c r="WJQ5" s="204"/>
      <c r="WJR5" s="204"/>
      <c r="WJS5" s="204"/>
      <c r="WJT5" s="204"/>
      <c r="WJU5" s="204"/>
      <c r="WJV5" s="204"/>
      <c r="WJW5" s="204"/>
      <c r="WJX5" s="204"/>
      <c r="WJY5" s="204"/>
      <c r="WJZ5" s="204"/>
      <c r="WKA5" s="204"/>
      <c r="WKB5" s="204"/>
      <c r="WKC5" s="204"/>
      <c r="WKD5" s="204"/>
      <c r="WKE5" s="204"/>
      <c r="WKF5" s="204"/>
      <c r="WKG5" s="204"/>
      <c r="WKH5" s="204"/>
      <c r="WKI5" s="204"/>
      <c r="WKJ5" s="204"/>
      <c r="WKK5" s="204"/>
      <c r="WKL5" s="204"/>
      <c r="WKM5" s="204"/>
      <c r="WKN5" s="204"/>
      <c r="WKO5" s="204"/>
      <c r="WKP5" s="204"/>
      <c r="WKQ5" s="204"/>
      <c r="WKR5" s="204"/>
      <c r="WKS5" s="204"/>
      <c r="WKT5" s="204"/>
      <c r="WKU5" s="204"/>
      <c r="WKV5" s="204"/>
      <c r="WKW5" s="204"/>
      <c r="WKX5" s="204"/>
      <c r="WKY5" s="204"/>
      <c r="WKZ5" s="204"/>
      <c r="WLA5" s="204"/>
      <c r="WLB5" s="204"/>
      <c r="WLC5" s="204"/>
      <c r="WLD5" s="204"/>
      <c r="WLE5" s="204"/>
      <c r="WLF5" s="204"/>
      <c r="WLG5" s="204"/>
      <c r="WLH5" s="204"/>
      <c r="WLI5" s="204"/>
      <c r="WLJ5" s="204"/>
      <c r="WLK5" s="204"/>
      <c r="WLL5" s="204"/>
      <c r="WLM5" s="204"/>
      <c r="WLN5" s="204"/>
      <c r="WLO5" s="204"/>
      <c r="WLP5" s="204"/>
      <c r="WLQ5" s="204"/>
      <c r="WLR5" s="204"/>
      <c r="WLS5" s="204"/>
      <c r="WLT5" s="204"/>
      <c r="WLU5" s="204"/>
      <c r="WLV5" s="204"/>
      <c r="WLW5" s="204"/>
      <c r="WLX5" s="204"/>
      <c r="WLY5" s="204"/>
      <c r="WLZ5" s="204"/>
      <c r="WMA5" s="204"/>
      <c r="WMB5" s="204"/>
      <c r="WMC5" s="204"/>
      <c r="WMD5" s="204"/>
      <c r="WME5" s="204"/>
      <c r="WMF5" s="204"/>
      <c r="WMG5" s="204"/>
      <c r="WMH5" s="204"/>
      <c r="WMI5" s="204"/>
      <c r="WMJ5" s="204"/>
      <c r="WMK5" s="204"/>
      <c r="WML5" s="204"/>
      <c r="WMM5" s="204"/>
      <c r="WMN5" s="204"/>
      <c r="WMO5" s="204"/>
      <c r="WMP5" s="204"/>
      <c r="WMQ5" s="204"/>
      <c r="WMR5" s="204"/>
      <c r="WMS5" s="204"/>
      <c r="WMT5" s="204"/>
      <c r="WMU5" s="204"/>
      <c r="WMV5" s="204"/>
      <c r="WMW5" s="204"/>
      <c r="WMX5" s="204"/>
      <c r="WMY5" s="204"/>
      <c r="WMZ5" s="204"/>
      <c r="WNA5" s="204"/>
      <c r="WNB5" s="204"/>
      <c r="WNC5" s="204"/>
      <c r="WND5" s="204"/>
      <c r="WNE5" s="204"/>
      <c r="WNF5" s="204"/>
      <c r="WNG5" s="204"/>
      <c r="WNH5" s="204"/>
      <c r="WNI5" s="204"/>
      <c r="WNJ5" s="204"/>
      <c r="WNK5" s="204"/>
      <c r="WNL5" s="204"/>
      <c r="WNM5" s="204"/>
      <c r="WNN5" s="204"/>
      <c r="WNO5" s="204"/>
      <c r="WNP5" s="204"/>
      <c r="WNQ5" s="204"/>
      <c r="WNR5" s="204"/>
      <c r="WNS5" s="204"/>
      <c r="WNT5" s="204"/>
      <c r="WNU5" s="204"/>
      <c r="WNV5" s="204"/>
      <c r="WNW5" s="204"/>
      <c r="WNX5" s="204"/>
      <c r="WNY5" s="204"/>
      <c r="WNZ5" s="204"/>
      <c r="WOA5" s="204"/>
      <c r="WOB5" s="204"/>
      <c r="WOC5" s="204"/>
      <c r="WOD5" s="204"/>
      <c r="WOE5" s="204"/>
      <c r="WOF5" s="204"/>
      <c r="WOG5" s="204"/>
      <c r="WOH5" s="204"/>
      <c r="WOI5" s="204"/>
      <c r="WOJ5" s="204"/>
      <c r="WOK5" s="204"/>
      <c r="WOL5" s="204"/>
      <c r="WOM5" s="204"/>
      <c r="WON5" s="204"/>
      <c r="WOO5" s="204"/>
      <c r="WOP5" s="204"/>
      <c r="WOQ5" s="204"/>
      <c r="WOR5" s="204"/>
      <c r="WOS5" s="204"/>
      <c r="WOT5" s="204"/>
      <c r="WOU5" s="204"/>
      <c r="WOV5" s="204"/>
      <c r="WOW5" s="204"/>
      <c r="WOX5" s="204"/>
      <c r="WOY5" s="204"/>
      <c r="WOZ5" s="204"/>
      <c r="WPA5" s="204"/>
      <c r="WPB5" s="204"/>
      <c r="WPC5" s="204"/>
      <c r="WPD5" s="204"/>
      <c r="WPE5" s="204"/>
      <c r="WPF5" s="204"/>
      <c r="WPG5" s="204"/>
      <c r="WPH5" s="204"/>
      <c r="WPI5" s="204"/>
      <c r="WPJ5" s="204"/>
      <c r="WPK5" s="204"/>
      <c r="WPL5" s="204"/>
      <c r="WPM5" s="204"/>
      <c r="WPN5" s="204"/>
      <c r="WPO5" s="204"/>
      <c r="WPP5" s="204"/>
      <c r="WPQ5" s="204"/>
      <c r="WPR5" s="204"/>
      <c r="WPS5" s="204"/>
      <c r="WPT5" s="204"/>
      <c r="WPU5" s="204"/>
      <c r="WPV5" s="204"/>
      <c r="WPW5" s="204"/>
      <c r="WPX5" s="204"/>
      <c r="WPY5" s="204"/>
      <c r="WPZ5" s="204"/>
      <c r="WQA5" s="204"/>
      <c r="WQB5" s="204"/>
      <c r="WQC5" s="204"/>
      <c r="WQD5" s="204"/>
      <c r="WQE5" s="204"/>
      <c r="WQF5" s="204"/>
      <c r="WQG5" s="204"/>
      <c r="WQH5" s="204"/>
      <c r="WQI5" s="204"/>
      <c r="WQJ5" s="204"/>
      <c r="WQK5" s="204"/>
      <c r="WQL5" s="204"/>
      <c r="WQM5" s="204"/>
      <c r="WQN5" s="204"/>
      <c r="WQO5" s="204"/>
      <c r="WQP5" s="204"/>
      <c r="WQQ5" s="204"/>
      <c r="WQR5" s="204"/>
      <c r="WQS5" s="204"/>
      <c r="WQT5" s="204"/>
      <c r="WQU5" s="204"/>
      <c r="WQV5" s="204"/>
      <c r="WQW5" s="204"/>
      <c r="WQX5" s="204"/>
      <c r="WQY5" s="204"/>
      <c r="WQZ5" s="204"/>
      <c r="WRA5" s="204"/>
      <c r="WRB5" s="204"/>
      <c r="WRC5" s="204"/>
      <c r="WRD5" s="204"/>
      <c r="WRE5" s="204"/>
      <c r="WRF5" s="204"/>
      <c r="WRG5" s="204"/>
      <c r="WRH5" s="204"/>
      <c r="WRI5" s="204"/>
      <c r="WRJ5" s="204"/>
      <c r="WRK5" s="204"/>
      <c r="WRL5" s="204"/>
      <c r="WRM5" s="204"/>
      <c r="WRN5" s="204"/>
      <c r="WRO5" s="204"/>
      <c r="WRP5" s="204"/>
      <c r="WRQ5" s="204"/>
      <c r="WRR5" s="204"/>
      <c r="WRS5" s="204"/>
      <c r="WRT5" s="204"/>
      <c r="WRU5" s="204"/>
      <c r="WRV5" s="204"/>
      <c r="WRW5" s="204"/>
      <c r="WRX5" s="204"/>
      <c r="WRY5" s="204"/>
      <c r="WRZ5" s="204"/>
      <c r="WSA5" s="204"/>
      <c r="WSB5" s="204"/>
      <c r="WSC5" s="204"/>
      <c r="WSD5" s="204"/>
      <c r="WSE5" s="204"/>
      <c r="WSF5" s="204"/>
      <c r="WSG5" s="204"/>
      <c r="WSH5" s="204"/>
      <c r="WSI5" s="204"/>
      <c r="WSJ5" s="204"/>
      <c r="WSK5" s="204"/>
      <c r="WSL5" s="204"/>
      <c r="WSM5" s="204"/>
      <c r="WSN5" s="204"/>
      <c r="WSO5" s="204"/>
      <c r="WSP5" s="204"/>
      <c r="WSQ5" s="204"/>
      <c r="WSR5" s="204"/>
      <c r="WSS5" s="204"/>
      <c r="WST5" s="204"/>
      <c r="WSU5" s="204"/>
      <c r="WSV5" s="204"/>
      <c r="WSW5" s="204"/>
      <c r="WSX5" s="204"/>
      <c r="WSY5" s="204"/>
      <c r="WSZ5" s="204"/>
      <c r="WTA5" s="204"/>
      <c r="WTB5" s="204"/>
      <c r="WTC5" s="204"/>
      <c r="WTD5" s="204"/>
      <c r="WTE5" s="204"/>
      <c r="WTF5" s="204"/>
      <c r="WTG5" s="204"/>
      <c r="WTH5" s="204"/>
      <c r="WTI5" s="204"/>
      <c r="WTJ5" s="204"/>
      <c r="WTK5" s="204"/>
      <c r="WTL5" s="204"/>
      <c r="WTM5" s="204"/>
      <c r="WTN5" s="204"/>
      <c r="WTO5" s="204"/>
      <c r="WTP5" s="204"/>
      <c r="WTQ5" s="204"/>
      <c r="WTR5" s="204"/>
      <c r="WTS5" s="204"/>
      <c r="WTT5" s="204"/>
      <c r="WTU5" s="204"/>
      <c r="WTV5" s="204"/>
      <c r="WTW5" s="204"/>
      <c r="WTX5" s="204"/>
      <c r="WTY5" s="204"/>
      <c r="WTZ5" s="204"/>
      <c r="WUA5" s="204"/>
      <c r="WUB5" s="204"/>
      <c r="WUC5" s="204"/>
      <c r="WUD5" s="204"/>
      <c r="WUE5" s="204"/>
      <c r="WUF5" s="204"/>
      <c r="WUG5" s="204"/>
      <c r="WUH5" s="204"/>
      <c r="WUI5" s="204"/>
      <c r="WUJ5" s="204"/>
      <c r="WUK5" s="204"/>
      <c r="WUL5" s="204"/>
      <c r="WUM5" s="204"/>
      <c r="WUN5" s="204"/>
      <c r="WUO5" s="204"/>
      <c r="WUP5" s="204"/>
      <c r="WUQ5" s="204"/>
      <c r="WUR5" s="204"/>
      <c r="WUS5" s="204"/>
      <c r="WUT5" s="204"/>
      <c r="WUU5" s="204"/>
      <c r="WUV5" s="204"/>
      <c r="WUW5" s="204"/>
      <c r="WUX5" s="204"/>
      <c r="WUY5" s="204"/>
      <c r="WUZ5" s="204"/>
      <c r="WVA5" s="204"/>
      <c r="WVB5" s="204"/>
      <c r="WVC5" s="204"/>
      <c r="WVD5" s="204"/>
      <c r="WVE5" s="204"/>
      <c r="WVF5" s="204"/>
      <c r="WVG5" s="204"/>
      <c r="WVH5" s="204"/>
      <c r="WVI5" s="204"/>
      <c r="WVJ5" s="204"/>
      <c r="WVK5" s="204"/>
      <c r="WVL5" s="204"/>
      <c r="WVM5" s="204"/>
      <c r="WVN5" s="204"/>
      <c r="WVO5" s="204"/>
      <c r="WVP5" s="204"/>
      <c r="WVQ5" s="204"/>
      <c r="WVR5" s="204"/>
      <c r="WVS5" s="204"/>
      <c r="WVT5" s="204"/>
      <c r="WVU5" s="204"/>
      <c r="WVV5" s="204"/>
      <c r="WVW5" s="204"/>
      <c r="WVX5" s="204"/>
      <c r="WVY5" s="204"/>
      <c r="WVZ5" s="204"/>
      <c r="WWA5" s="204"/>
      <c r="WWB5" s="204"/>
      <c r="WWC5" s="204"/>
      <c r="WWD5" s="204"/>
      <c r="WWE5" s="204"/>
      <c r="WWF5" s="204"/>
      <c r="WWG5" s="204"/>
      <c r="WWH5" s="204"/>
      <c r="WWI5" s="204"/>
      <c r="WWJ5" s="204"/>
      <c r="WWK5" s="204"/>
      <c r="WWL5" s="204"/>
      <c r="WWM5" s="204"/>
      <c r="WWN5" s="204"/>
      <c r="WWO5" s="204"/>
      <c r="WWP5" s="204"/>
      <c r="WWQ5" s="204"/>
      <c r="WWR5" s="204"/>
      <c r="WWS5" s="204"/>
      <c r="WWT5" s="204"/>
      <c r="WWU5" s="204"/>
      <c r="WWV5" s="204"/>
      <c r="WWW5" s="204"/>
      <c r="WWX5" s="204"/>
      <c r="WWY5" s="204"/>
      <c r="WWZ5" s="204"/>
      <c r="WXA5" s="204"/>
      <c r="WXB5" s="204"/>
      <c r="WXC5" s="204"/>
      <c r="WXD5" s="204"/>
      <c r="WXE5" s="204"/>
      <c r="WXF5" s="204"/>
      <c r="WXG5" s="204"/>
      <c r="WXH5" s="204"/>
      <c r="WXI5" s="204"/>
      <c r="WXJ5" s="204"/>
      <c r="WXK5" s="204"/>
      <c r="WXL5" s="204"/>
      <c r="WXM5" s="204"/>
      <c r="WXN5" s="204"/>
      <c r="WXO5" s="204"/>
      <c r="WXP5" s="204"/>
      <c r="WXQ5" s="204"/>
      <c r="WXR5" s="204"/>
      <c r="WXS5" s="204"/>
      <c r="WXT5" s="204"/>
      <c r="WXU5" s="204"/>
      <c r="WXV5" s="204"/>
      <c r="WXW5" s="204"/>
      <c r="WXX5" s="204"/>
      <c r="WXY5" s="204"/>
      <c r="WXZ5" s="204"/>
      <c r="WYA5" s="204"/>
      <c r="WYB5" s="204"/>
      <c r="WYC5" s="204"/>
      <c r="WYD5" s="204"/>
      <c r="WYE5" s="204"/>
      <c r="WYF5" s="204"/>
      <c r="WYG5" s="204"/>
      <c r="WYH5" s="204"/>
      <c r="WYI5" s="204"/>
      <c r="WYJ5" s="204"/>
      <c r="WYK5" s="204"/>
      <c r="WYL5" s="204"/>
      <c r="WYM5" s="204"/>
      <c r="WYN5" s="204"/>
      <c r="WYO5" s="204"/>
      <c r="WYP5" s="204"/>
      <c r="WYQ5" s="204"/>
      <c r="WYR5" s="204"/>
      <c r="WYS5" s="204"/>
      <c r="WYT5" s="204"/>
      <c r="WYU5" s="204"/>
      <c r="WYV5" s="204"/>
      <c r="WYW5" s="204"/>
      <c r="WYX5" s="204"/>
      <c r="WYY5" s="204"/>
      <c r="WYZ5" s="204"/>
      <c r="WZA5" s="204"/>
      <c r="WZB5" s="204"/>
      <c r="WZC5" s="204"/>
      <c r="WZD5" s="204"/>
      <c r="WZE5" s="204"/>
      <c r="WZF5" s="204"/>
      <c r="WZG5" s="204"/>
      <c r="WZH5" s="204"/>
      <c r="WZI5" s="204"/>
      <c r="WZJ5" s="204"/>
      <c r="WZK5" s="204"/>
      <c r="WZL5" s="204"/>
      <c r="WZM5" s="204"/>
      <c r="WZN5" s="204"/>
      <c r="WZO5" s="204"/>
      <c r="WZP5" s="204"/>
      <c r="WZQ5" s="204"/>
      <c r="WZR5" s="204"/>
      <c r="WZS5" s="204"/>
      <c r="WZT5" s="204"/>
      <c r="WZU5" s="204"/>
      <c r="WZV5" s="204"/>
      <c r="WZW5" s="204"/>
      <c r="WZX5" s="204"/>
      <c r="WZY5" s="204"/>
      <c r="WZZ5" s="204"/>
      <c r="XAA5" s="204"/>
      <c r="XAB5" s="204"/>
      <c r="XAC5" s="204"/>
      <c r="XAD5" s="204"/>
      <c r="XAE5" s="204"/>
      <c r="XAF5" s="204"/>
      <c r="XAG5" s="204"/>
      <c r="XAH5" s="204"/>
      <c r="XAI5" s="204"/>
      <c r="XAJ5" s="204"/>
      <c r="XAK5" s="204"/>
      <c r="XAL5" s="204"/>
      <c r="XAM5" s="204"/>
      <c r="XAN5" s="204"/>
      <c r="XAO5" s="204"/>
      <c r="XAP5" s="204"/>
      <c r="XAQ5" s="204"/>
      <c r="XAR5" s="204"/>
      <c r="XAS5" s="204"/>
      <c r="XAT5" s="204"/>
      <c r="XAU5" s="204"/>
      <c r="XAV5" s="204"/>
      <c r="XAW5" s="204"/>
      <c r="XAX5" s="204"/>
      <c r="XAY5" s="204"/>
      <c r="XAZ5" s="204"/>
      <c r="XBA5" s="204"/>
      <c r="XBB5" s="204"/>
      <c r="XBC5" s="204"/>
      <c r="XBD5" s="204"/>
      <c r="XBE5" s="204"/>
      <c r="XBF5" s="204"/>
      <c r="XBG5" s="204"/>
      <c r="XBH5" s="204"/>
      <c r="XBI5" s="204"/>
      <c r="XBJ5" s="204"/>
      <c r="XBK5" s="204"/>
      <c r="XBL5" s="204"/>
      <c r="XBM5" s="204"/>
      <c r="XBN5" s="204"/>
      <c r="XBO5" s="204"/>
      <c r="XBP5" s="204"/>
      <c r="XBQ5" s="204"/>
      <c r="XBR5" s="204"/>
      <c r="XBS5" s="204"/>
      <c r="XBT5" s="204"/>
      <c r="XBU5" s="204"/>
      <c r="XBV5" s="204"/>
      <c r="XBW5" s="204"/>
      <c r="XBX5" s="204"/>
      <c r="XBY5" s="204"/>
      <c r="XBZ5" s="204"/>
      <c r="XCA5" s="204"/>
      <c r="XCB5" s="204"/>
      <c r="XCC5" s="204"/>
      <c r="XCD5" s="204"/>
      <c r="XCE5" s="204"/>
      <c r="XCF5" s="204"/>
      <c r="XCG5" s="204"/>
      <c r="XCH5" s="204"/>
      <c r="XCI5" s="204"/>
      <c r="XCJ5" s="204"/>
      <c r="XCK5" s="204"/>
      <c r="XCL5" s="204"/>
      <c r="XCM5" s="204"/>
      <c r="XCN5" s="204"/>
      <c r="XCO5" s="204"/>
      <c r="XCP5" s="204"/>
      <c r="XCQ5" s="204"/>
      <c r="XCR5" s="204"/>
      <c r="XCS5" s="204"/>
      <c r="XCT5" s="204"/>
      <c r="XCU5" s="204"/>
      <c r="XCV5" s="204"/>
      <c r="XCW5" s="204"/>
      <c r="XCX5" s="204"/>
      <c r="XCY5" s="204"/>
      <c r="XCZ5" s="204"/>
      <c r="XDA5" s="204"/>
      <c r="XDB5" s="204"/>
      <c r="XDC5" s="204"/>
      <c r="XDD5" s="204"/>
      <c r="XDE5" s="204"/>
      <c r="XDF5" s="204"/>
      <c r="XDG5" s="204"/>
      <c r="XDH5" s="204"/>
      <c r="XDI5" s="204"/>
      <c r="XDJ5" s="204"/>
      <c r="XDK5" s="204"/>
      <c r="XDL5" s="204"/>
      <c r="XDM5" s="204"/>
      <c r="XDN5" s="204"/>
      <c r="XDO5" s="204"/>
      <c r="XDP5" s="204"/>
      <c r="XDQ5" s="204"/>
      <c r="XDR5" s="204"/>
      <c r="XDS5" s="204"/>
      <c r="XDT5" s="204"/>
      <c r="XDU5" s="204"/>
      <c r="XDV5" s="204"/>
      <c r="XDW5" s="204"/>
      <c r="XDX5" s="204"/>
      <c r="XDY5" s="204"/>
      <c r="XDZ5" s="204"/>
      <c r="XEA5" s="204"/>
      <c r="XEB5" s="204"/>
      <c r="XEC5" s="204"/>
      <c r="XED5" s="204"/>
      <c r="XEE5" s="204"/>
      <c r="XEF5" s="204"/>
      <c r="XEG5" s="204"/>
      <c r="XEH5" s="204"/>
      <c r="XEI5" s="204"/>
      <c r="XEJ5" s="204"/>
      <c r="XEK5" s="204"/>
      <c r="XEL5" s="204"/>
    </row>
    <row r="6" spans="1:16366" ht="14.25" hidden="1" customHeight="1">
      <c r="A6" s="186">
        <f>A5+1</f>
        <v>2</v>
      </c>
      <c r="B6" s="209" t="s">
        <v>62</v>
      </c>
      <c r="C6" s="216" t="s">
        <v>788</v>
      </c>
      <c r="D6" s="217" t="s">
        <v>789</v>
      </c>
      <c r="E6" s="190" t="s">
        <v>2771</v>
      </c>
      <c r="F6" s="191" t="s">
        <v>66</v>
      </c>
      <c r="G6" s="190"/>
      <c r="H6" s="186" t="s">
        <v>790</v>
      </c>
      <c r="I6" s="186" t="s">
        <v>790</v>
      </c>
      <c r="J6" s="193" t="s">
        <v>791</v>
      </c>
      <c r="K6" s="190"/>
      <c r="L6" s="193" t="s">
        <v>85</v>
      </c>
      <c r="M6" s="144" t="s">
        <v>86</v>
      </c>
      <c r="N6" s="194" t="s">
        <v>72</v>
      </c>
      <c r="O6" s="195">
        <v>35782</v>
      </c>
      <c r="P6" s="196" t="s">
        <v>2783</v>
      </c>
      <c r="Q6" s="196"/>
      <c r="R6" s="190"/>
      <c r="S6" s="198" t="str">
        <f t="shared" ref="S6:S7" ca="1" si="2">INT((NOW()-R6)/365)&amp;"Tahun"</f>
        <v>122Tahun</v>
      </c>
      <c r="T6" s="199" t="str">
        <f t="shared" ref="T6:T7" ca="1" si="3">INT(MOD((NOW()-R6),365)/30)&amp;"Bulan"</f>
        <v>3Bulan</v>
      </c>
      <c r="U6" s="199" t="s">
        <v>2784</v>
      </c>
      <c r="V6" s="186"/>
      <c r="W6" s="223" t="s">
        <v>111</v>
      </c>
      <c r="X6" s="190"/>
      <c r="Y6" s="454"/>
      <c r="Z6" s="223" t="s">
        <v>792</v>
      </c>
      <c r="AA6" s="229"/>
      <c r="AB6" s="201" t="s">
        <v>793</v>
      </c>
      <c r="AC6" s="193" t="s">
        <v>76</v>
      </c>
      <c r="AD6" s="186"/>
      <c r="AE6" s="416"/>
      <c r="AF6" s="193"/>
      <c r="AG6" s="193"/>
      <c r="AH6" s="193"/>
      <c r="AI6" s="188" t="s">
        <v>2806</v>
      </c>
      <c r="AJ6" s="193"/>
      <c r="AK6" s="144" t="s">
        <v>794</v>
      </c>
      <c r="AL6" s="231"/>
      <c r="AM6" s="200" t="s">
        <v>78</v>
      </c>
      <c r="AN6" s="231"/>
      <c r="AO6" s="190"/>
      <c r="AP6" s="203"/>
      <c r="AQ6" s="203"/>
      <c r="AR6" s="191"/>
      <c r="AS6" s="190"/>
      <c r="AT6" s="190"/>
      <c r="AU6" s="190"/>
      <c r="AV6" s="190"/>
      <c r="AW6" s="190"/>
      <c r="AX6" s="190"/>
      <c r="AY6" s="190"/>
      <c r="AZ6" s="190"/>
      <c r="BA6" s="190"/>
      <c r="BB6" s="190"/>
      <c r="BC6" s="190"/>
      <c r="BD6" s="190"/>
      <c r="BE6" s="190"/>
      <c r="BF6" s="190"/>
      <c r="BG6" s="190"/>
      <c r="BH6" s="190"/>
      <c r="BI6" s="204"/>
      <c r="BJ6" s="204"/>
      <c r="BK6" s="204"/>
      <c r="BL6" s="204"/>
      <c r="BM6" s="204"/>
      <c r="BN6" s="417"/>
      <c r="BO6" s="204"/>
      <c r="BP6" s="204"/>
      <c r="BQ6" s="204"/>
      <c r="BR6" s="204"/>
      <c r="BS6" s="204"/>
      <c r="BT6" s="204"/>
      <c r="BU6" s="204"/>
      <c r="BV6" s="204"/>
      <c r="BW6" s="204"/>
      <c r="BX6" s="204"/>
      <c r="BY6" s="204"/>
      <c r="BZ6" s="204"/>
      <c r="CA6" s="204"/>
      <c r="CB6" s="204"/>
      <c r="CC6" s="204"/>
      <c r="CD6" s="204"/>
      <c r="CE6" s="204"/>
      <c r="CF6" s="204"/>
      <c r="CG6" s="204"/>
      <c r="CH6" s="204"/>
      <c r="CI6" s="204"/>
      <c r="CJ6" s="204"/>
      <c r="CK6" s="204"/>
      <c r="CL6" s="204"/>
      <c r="CM6" s="204"/>
      <c r="CN6" s="204"/>
      <c r="CO6" s="204"/>
      <c r="CP6" s="204"/>
      <c r="CQ6" s="204"/>
      <c r="CR6" s="204"/>
      <c r="CS6" s="204"/>
      <c r="CT6" s="204"/>
      <c r="CU6" s="204"/>
      <c r="CV6" s="204"/>
      <c r="CW6" s="204"/>
      <c r="CX6" s="204"/>
      <c r="CY6" s="204"/>
      <c r="CZ6" s="204"/>
      <c r="DA6" s="204"/>
      <c r="DB6" s="204"/>
      <c r="DC6" s="204"/>
      <c r="DD6" s="204"/>
      <c r="DE6" s="204"/>
      <c r="DF6" s="204"/>
      <c r="DG6" s="204"/>
      <c r="DH6" s="204"/>
      <c r="DI6" s="204"/>
      <c r="DJ6" s="204"/>
      <c r="DK6" s="204"/>
      <c r="DL6" s="204"/>
      <c r="DM6" s="204"/>
      <c r="DN6" s="204"/>
      <c r="DO6" s="204"/>
      <c r="DP6" s="204"/>
      <c r="DQ6" s="204"/>
      <c r="DR6" s="204"/>
      <c r="DS6" s="204"/>
      <c r="DT6" s="204"/>
      <c r="DU6" s="204"/>
      <c r="DV6" s="204"/>
      <c r="DW6" s="204"/>
      <c r="DX6" s="204"/>
      <c r="DY6" s="204"/>
      <c r="DZ6" s="204"/>
      <c r="EA6" s="204"/>
      <c r="EB6" s="204"/>
      <c r="EC6" s="204"/>
      <c r="ED6" s="204"/>
      <c r="EE6" s="204"/>
      <c r="EF6" s="204"/>
      <c r="EG6" s="204"/>
      <c r="EH6" s="204"/>
      <c r="EI6" s="204"/>
      <c r="EJ6" s="204"/>
      <c r="EK6" s="204"/>
      <c r="EL6" s="204"/>
      <c r="EM6" s="204"/>
      <c r="EN6" s="204"/>
      <c r="EO6" s="204"/>
      <c r="EP6" s="204"/>
      <c r="EQ6" s="204"/>
      <c r="ER6" s="204"/>
      <c r="ES6" s="204"/>
      <c r="ET6" s="204"/>
      <c r="EU6" s="204"/>
      <c r="EV6" s="204"/>
      <c r="EW6" s="204"/>
      <c r="EX6" s="204"/>
      <c r="EY6" s="204"/>
      <c r="EZ6" s="204"/>
      <c r="FA6" s="204"/>
      <c r="FB6" s="204"/>
      <c r="FC6" s="204"/>
      <c r="FD6" s="204"/>
      <c r="FE6" s="204"/>
      <c r="FF6" s="204"/>
      <c r="FG6" s="204"/>
      <c r="FH6" s="204"/>
      <c r="FI6" s="204"/>
      <c r="FJ6" s="204"/>
      <c r="FK6" s="204"/>
      <c r="FL6" s="204"/>
      <c r="FM6" s="204"/>
      <c r="FN6" s="204"/>
      <c r="FO6" s="204"/>
      <c r="FP6" s="204"/>
      <c r="FQ6" s="204"/>
      <c r="FR6" s="204"/>
      <c r="FS6" s="204"/>
      <c r="FT6" s="204"/>
      <c r="FU6" s="204"/>
      <c r="FV6" s="204"/>
      <c r="FW6" s="204"/>
      <c r="FX6" s="204"/>
      <c r="FY6" s="204"/>
      <c r="FZ6" s="204"/>
      <c r="GA6" s="204"/>
      <c r="GB6" s="204"/>
      <c r="GC6" s="204"/>
      <c r="GD6" s="204"/>
      <c r="GE6" s="204"/>
      <c r="GF6" s="204"/>
      <c r="GG6" s="204"/>
      <c r="GH6" s="204"/>
      <c r="GI6" s="204"/>
      <c r="GJ6" s="204"/>
      <c r="GK6" s="204"/>
      <c r="GL6" s="204"/>
      <c r="GM6" s="204"/>
      <c r="GN6" s="204"/>
      <c r="GO6" s="204"/>
      <c r="GP6" s="204"/>
      <c r="GQ6" s="204"/>
      <c r="GR6" s="204"/>
      <c r="GS6" s="204"/>
      <c r="GT6" s="204"/>
      <c r="GU6" s="204"/>
      <c r="GV6" s="204"/>
      <c r="GW6" s="204"/>
      <c r="GX6" s="204"/>
      <c r="GY6" s="204"/>
      <c r="GZ6" s="204"/>
      <c r="HA6" s="204"/>
      <c r="HB6" s="204"/>
      <c r="HC6" s="204"/>
      <c r="HD6" s="204"/>
      <c r="HE6" s="204"/>
      <c r="HF6" s="204"/>
      <c r="HG6" s="204"/>
      <c r="HH6" s="204"/>
      <c r="HI6" s="204"/>
      <c r="HJ6" s="204"/>
      <c r="HK6" s="204"/>
      <c r="HL6" s="204"/>
      <c r="HM6" s="204"/>
      <c r="HN6" s="204"/>
      <c r="HO6" s="204"/>
      <c r="HP6" s="204"/>
      <c r="HQ6" s="204"/>
      <c r="HR6" s="204"/>
      <c r="HS6" s="204"/>
      <c r="HT6" s="204"/>
      <c r="HU6" s="204"/>
      <c r="HV6" s="204"/>
      <c r="HW6" s="204"/>
      <c r="HX6" s="204"/>
      <c r="HY6" s="204"/>
      <c r="HZ6" s="204"/>
      <c r="IA6" s="204"/>
      <c r="IB6" s="204"/>
      <c r="IC6" s="204"/>
      <c r="ID6" s="204"/>
      <c r="IE6" s="204"/>
      <c r="IF6" s="204"/>
      <c r="IG6" s="204"/>
      <c r="IH6" s="204"/>
      <c r="II6" s="204"/>
      <c r="IJ6" s="204"/>
      <c r="IK6" s="204"/>
      <c r="IL6" s="204"/>
      <c r="IM6" s="204"/>
      <c r="IN6" s="204"/>
      <c r="IO6" s="204"/>
      <c r="IP6" s="204"/>
      <c r="IQ6" s="204"/>
      <c r="IR6" s="204"/>
      <c r="IS6" s="204"/>
      <c r="IT6" s="204"/>
      <c r="IU6" s="204"/>
      <c r="IV6" s="204"/>
      <c r="IW6" s="204"/>
      <c r="IX6" s="204"/>
      <c r="IY6" s="204"/>
      <c r="IZ6" s="204"/>
      <c r="JA6" s="204"/>
      <c r="JB6" s="204"/>
      <c r="JC6" s="204"/>
      <c r="JD6" s="204"/>
      <c r="JE6" s="204"/>
      <c r="JF6" s="204"/>
      <c r="JG6" s="204"/>
      <c r="JH6" s="204"/>
      <c r="JI6" s="204"/>
      <c r="JJ6" s="204"/>
      <c r="JK6" s="204"/>
      <c r="JL6" s="204"/>
      <c r="JM6" s="204"/>
      <c r="JN6" s="204"/>
      <c r="JO6" s="204"/>
      <c r="JP6" s="204"/>
      <c r="JQ6" s="204"/>
      <c r="JR6" s="204"/>
      <c r="JS6" s="204"/>
      <c r="JT6" s="204"/>
      <c r="JU6" s="204"/>
      <c r="JV6" s="204"/>
      <c r="JW6" s="204"/>
      <c r="JX6" s="204"/>
      <c r="JY6" s="204"/>
      <c r="JZ6" s="204"/>
      <c r="KA6" s="204"/>
      <c r="KB6" s="204"/>
      <c r="KC6" s="204"/>
      <c r="KD6" s="204"/>
      <c r="KE6" s="204"/>
      <c r="KF6" s="204"/>
      <c r="KG6" s="204"/>
      <c r="KH6" s="204"/>
      <c r="KI6" s="204"/>
      <c r="KJ6" s="204"/>
      <c r="KK6" s="204"/>
      <c r="KL6" s="204"/>
      <c r="KM6" s="204"/>
      <c r="KN6" s="204"/>
      <c r="KO6" s="204"/>
      <c r="KP6" s="204"/>
      <c r="KQ6" s="204"/>
      <c r="KR6" s="204"/>
      <c r="KS6" s="204"/>
      <c r="KT6" s="204"/>
      <c r="KU6" s="204"/>
      <c r="KV6" s="204"/>
      <c r="KW6" s="204"/>
      <c r="KX6" s="204"/>
      <c r="KY6" s="204"/>
      <c r="KZ6" s="204"/>
      <c r="LA6" s="204"/>
      <c r="LB6" s="204"/>
      <c r="LC6" s="204"/>
      <c r="LD6" s="204"/>
      <c r="LE6" s="204"/>
      <c r="LF6" s="204"/>
      <c r="LG6" s="204"/>
      <c r="LH6" s="204"/>
      <c r="LI6" s="204"/>
      <c r="LJ6" s="204"/>
      <c r="LK6" s="204"/>
      <c r="LL6" s="204"/>
      <c r="LM6" s="204"/>
      <c r="LN6" s="204"/>
      <c r="LO6" s="204"/>
      <c r="LP6" s="204"/>
      <c r="LQ6" s="204"/>
      <c r="LR6" s="204"/>
      <c r="LS6" s="204"/>
      <c r="LT6" s="204"/>
      <c r="LU6" s="204"/>
      <c r="LV6" s="204"/>
      <c r="LW6" s="204"/>
      <c r="LX6" s="204"/>
      <c r="LY6" s="204"/>
      <c r="LZ6" s="204"/>
      <c r="MA6" s="204"/>
      <c r="MB6" s="204"/>
      <c r="MC6" s="204"/>
      <c r="MD6" s="204"/>
      <c r="ME6" s="204"/>
      <c r="MF6" s="204"/>
      <c r="MG6" s="204"/>
      <c r="MH6" s="204"/>
      <c r="MI6" s="204"/>
      <c r="MJ6" s="204"/>
      <c r="MK6" s="204"/>
      <c r="ML6" s="204"/>
      <c r="MM6" s="204"/>
      <c r="MN6" s="204"/>
      <c r="MO6" s="204"/>
      <c r="MP6" s="204"/>
      <c r="MQ6" s="204"/>
      <c r="MR6" s="204"/>
      <c r="MS6" s="204"/>
      <c r="MT6" s="204"/>
      <c r="MU6" s="204"/>
      <c r="MV6" s="204"/>
      <c r="MW6" s="204"/>
      <c r="MX6" s="204"/>
      <c r="MY6" s="204"/>
      <c r="MZ6" s="204"/>
      <c r="NA6" s="204"/>
      <c r="NB6" s="204"/>
      <c r="NC6" s="204"/>
      <c r="ND6" s="204"/>
      <c r="NE6" s="204"/>
      <c r="NF6" s="204"/>
      <c r="NG6" s="204"/>
      <c r="NH6" s="204"/>
      <c r="NI6" s="204"/>
      <c r="NJ6" s="204"/>
      <c r="NK6" s="204"/>
      <c r="NL6" s="204"/>
      <c r="NM6" s="204"/>
      <c r="NN6" s="204"/>
      <c r="NO6" s="204"/>
      <c r="NP6" s="204"/>
      <c r="NQ6" s="204"/>
      <c r="NR6" s="204"/>
      <c r="NS6" s="204"/>
      <c r="NT6" s="204"/>
      <c r="NU6" s="204"/>
      <c r="NV6" s="204"/>
      <c r="NW6" s="204"/>
      <c r="NX6" s="204"/>
      <c r="NY6" s="204"/>
      <c r="NZ6" s="204"/>
      <c r="OA6" s="204"/>
      <c r="OB6" s="204"/>
      <c r="OC6" s="204"/>
      <c r="OD6" s="204"/>
      <c r="OE6" s="204"/>
      <c r="OF6" s="204"/>
      <c r="OG6" s="204"/>
      <c r="OH6" s="204"/>
      <c r="OI6" s="204"/>
      <c r="OJ6" s="204"/>
      <c r="OK6" s="204"/>
      <c r="OL6" s="204"/>
      <c r="OM6" s="204"/>
      <c r="ON6" s="204"/>
      <c r="OO6" s="204"/>
      <c r="OP6" s="204"/>
      <c r="OQ6" s="204"/>
      <c r="OR6" s="204"/>
      <c r="OS6" s="204"/>
      <c r="OT6" s="204"/>
      <c r="OU6" s="204"/>
      <c r="OV6" s="204"/>
      <c r="OW6" s="204"/>
      <c r="OX6" s="204"/>
      <c r="OY6" s="204"/>
      <c r="OZ6" s="204"/>
      <c r="PA6" s="204"/>
      <c r="PB6" s="204"/>
      <c r="PC6" s="204"/>
      <c r="PD6" s="204"/>
      <c r="PE6" s="204"/>
      <c r="PF6" s="204"/>
      <c r="PG6" s="204"/>
      <c r="PH6" s="204"/>
      <c r="PI6" s="204"/>
      <c r="PJ6" s="204"/>
      <c r="PK6" s="204"/>
      <c r="PL6" s="204"/>
      <c r="PM6" s="204"/>
      <c r="PN6" s="204"/>
      <c r="PO6" s="204"/>
      <c r="PP6" s="204"/>
      <c r="PQ6" s="204"/>
      <c r="PR6" s="204"/>
      <c r="PS6" s="204"/>
      <c r="PT6" s="204"/>
      <c r="PU6" s="204"/>
      <c r="PV6" s="204"/>
      <c r="PW6" s="204"/>
      <c r="PX6" s="204"/>
      <c r="PY6" s="204"/>
      <c r="PZ6" s="204"/>
      <c r="QA6" s="204"/>
      <c r="QB6" s="204"/>
      <c r="QC6" s="204"/>
      <c r="QD6" s="204"/>
      <c r="QE6" s="204"/>
      <c r="QF6" s="204"/>
      <c r="QG6" s="204"/>
      <c r="QH6" s="204"/>
      <c r="QI6" s="204"/>
      <c r="QJ6" s="204"/>
      <c r="QK6" s="204"/>
      <c r="QL6" s="204"/>
      <c r="QM6" s="204"/>
      <c r="QN6" s="204"/>
      <c r="QO6" s="204"/>
      <c r="QP6" s="204"/>
      <c r="QQ6" s="204"/>
      <c r="QR6" s="204"/>
      <c r="QS6" s="204"/>
      <c r="QT6" s="204"/>
      <c r="QU6" s="204"/>
      <c r="QV6" s="204"/>
      <c r="QW6" s="204"/>
      <c r="QX6" s="204"/>
      <c r="QY6" s="204"/>
      <c r="QZ6" s="204"/>
      <c r="RA6" s="204"/>
      <c r="RB6" s="204"/>
      <c r="RC6" s="204"/>
      <c r="RD6" s="204"/>
      <c r="RE6" s="204"/>
      <c r="RF6" s="204"/>
      <c r="RG6" s="204"/>
      <c r="RH6" s="204"/>
      <c r="RI6" s="204"/>
      <c r="RJ6" s="204"/>
      <c r="RK6" s="204"/>
      <c r="RL6" s="204"/>
      <c r="RM6" s="204"/>
      <c r="RN6" s="204"/>
      <c r="RO6" s="204"/>
      <c r="RP6" s="204"/>
      <c r="RQ6" s="204"/>
      <c r="RR6" s="204"/>
      <c r="RS6" s="204"/>
      <c r="RT6" s="204"/>
      <c r="RU6" s="204"/>
      <c r="RV6" s="204"/>
      <c r="RW6" s="204"/>
      <c r="RX6" s="204"/>
      <c r="RY6" s="204"/>
      <c r="RZ6" s="204"/>
      <c r="SA6" s="204"/>
      <c r="SB6" s="204"/>
      <c r="SC6" s="204"/>
      <c r="SD6" s="204"/>
      <c r="SE6" s="204"/>
      <c r="SF6" s="204"/>
      <c r="SG6" s="204"/>
      <c r="SH6" s="204"/>
      <c r="SI6" s="204"/>
      <c r="SJ6" s="204"/>
      <c r="SK6" s="204"/>
      <c r="SL6" s="204"/>
      <c r="SM6" s="204"/>
      <c r="SN6" s="204"/>
      <c r="SO6" s="204"/>
      <c r="SP6" s="204"/>
      <c r="SQ6" s="204"/>
      <c r="SR6" s="204"/>
      <c r="SS6" s="204"/>
      <c r="ST6" s="204"/>
      <c r="SU6" s="204"/>
      <c r="SV6" s="204"/>
      <c r="SW6" s="204"/>
      <c r="SX6" s="204"/>
      <c r="SY6" s="204"/>
      <c r="SZ6" s="204"/>
      <c r="TA6" s="204"/>
      <c r="TB6" s="204"/>
      <c r="TC6" s="204"/>
      <c r="TD6" s="204"/>
      <c r="TE6" s="204"/>
      <c r="TF6" s="204"/>
      <c r="TG6" s="204"/>
      <c r="TH6" s="204"/>
      <c r="TI6" s="204"/>
      <c r="TJ6" s="204"/>
      <c r="TK6" s="204"/>
      <c r="TL6" s="204"/>
      <c r="TM6" s="204"/>
      <c r="TN6" s="204"/>
      <c r="TO6" s="204"/>
      <c r="TP6" s="204"/>
      <c r="TQ6" s="204"/>
      <c r="TR6" s="204"/>
      <c r="TS6" s="204"/>
      <c r="TT6" s="204"/>
      <c r="TU6" s="204"/>
      <c r="TV6" s="204"/>
      <c r="TW6" s="204"/>
      <c r="TX6" s="204"/>
      <c r="TY6" s="204"/>
      <c r="TZ6" s="204"/>
      <c r="UA6" s="204"/>
      <c r="UB6" s="204"/>
      <c r="UC6" s="204"/>
      <c r="UD6" s="204"/>
      <c r="UE6" s="204"/>
      <c r="UF6" s="204"/>
      <c r="UG6" s="204"/>
      <c r="UH6" s="204"/>
      <c r="UI6" s="204"/>
      <c r="UJ6" s="204"/>
      <c r="UK6" s="204"/>
      <c r="UL6" s="204"/>
      <c r="UM6" s="204"/>
      <c r="UN6" s="204"/>
      <c r="UO6" s="204"/>
      <c r="UP6" s="204"/>
      <c r="UQ6" s="204"/>
      <c r="UR6" s="204"/>
      <c r="US6" s="204"/>
      <c r="UT6" s="204"/>
      <c r="UU6" s="204"/>
      <c r="UV6" s="204"/>
      <c r="UW6" s="204"/>
      <c r="UX6" s="204"/>
      <c r="UY6" s="204"/>
      <c r="UZ6" s="204"/>
      <c r="VA6" s="204"/>
      <c r="VB6" s="204"/>
      <c r="VC6" s="204"/>
      <c r="VD6" s="204"/>
      <c r="VE6" s="204"/>
      <c r="VF6" s="204"/>
      <c r="VG6" s="204"/>
      <c r="VH6" s="204"/>
      <c r="VI6" s="204"/>
      <c r="VJ6" s="204"/>
      <c r="VK6" s="204"/>
      <c r="VL6" s="204"/>
      <c r="VM6" s="204"/>
      <c r="VN6" s="204"/>
      <c r="VO6" s="204"/>
      <c r="VP6" s="204"/>
      <c r="VQ6" s="204"/>
      <c r="VR6" s="204"/>
      <c r="VS6" s="204"/>
      <c r="VT6" s="204"/>
      <c r="VU6" s="204"/>
      <c r="VV6" s="204"/>
      <c r="VW6" s="204"/>
      <c r="VX6" s="204"/>
      <c r="VY6" s="204"/>
      <c r="VZ6" s="204"/>
      <c r="WA6" s="204"/>
      <c r="WB6" s="204"/>
      <c r="WC6" s="204"/>
      <c r="WD6" s="204"/>
      <c r="WE6" s="204"/>
      <c r="WF6" s="204"/>
      <c r="WG6" s="204"/>
      <c r="WH6" s="204"/>
      <c r="WI6" s="204"/>
      <c r="WJ6" s="204"/>
      <c r="WK6" s="204"/>
      <c r="WL6" s="204"/>
      <c r="WM6" s="204"/>
      <c r="WN6" s="204"/>
      <c r="WO6" s="204"/>
      <c r="WP6" s="204"/>
      <c r="WQ6" s="204"/>
      <c r="WR6" s="204"/>
      <c r="WS6" s="204"/>
      <c r="WT6" s="204"/>
      <c r="WU6" s="204"/>
      <c r="WV6" s="204"/>
      <c r="WW6" s="204"/>
      <c r="WX6" s="204"/>
      <c r="WY6" s="204"/>
      <c r="WZ6" s="204"/>
      <c r="XA6" s="204"/>
      <c r="XB6" s="204"/>
      <c r="XC6" s="204"/>
      <c r="XD6" s="204"/>
      <c r="XE6" s="204"/>
      <c r="XF6" s="204"/>
      <c r="XG6" s="204"/>
      <c r="XH6" s="204"/>
      <c r="XI6" s="204"/>
      <c r="XJ6" s="204"/>
      <c r="XK6" s="204"/>
      <c r="XL6" s="204"/>
      <c r="XM6" s="204"/>
      <c r="XN6" s="204"/>
      <c r="XO6" s="204"/>
      <c r="XP6" s="204"/>
      <c r="XQ6" s="204"/>
      <c r="XR6" s="204"/>
      <c r="XS6" s="204"/>
      <c r="XT6" s="204"/>
      <c r="XU6" s="204"/>
      <c r="XV6" s="204"/>
      <c r="XW6" s="204"/>
      <c r="XX6" s="204"/>
      <c r="XY6" s="204"/>
      <c r="XZ6" s="204"/>
      <c r="YA6" s="204"/>
      <c r="YB6" s="204"/>
      <c r="YC6" s="204"/>
      <c r="YD6" s="204"/>
      <c r="YE6" s="204"/>
      <c r="YF6" s="204"/>
      <c r="YG6" s="204"/>
      <c r="YH6" s="204"/>
      <c r="YI6" s="204"/>
      <c r="YJ6" s="204"/>
      <c r="YK6" s="204"/>
      <c r="YL6" s="204"/>
      <c r="YM6" s="204"/>
      <c r="YN6" s="204"/>
      <c r="YO6" s="204"/>
      <c r="YP6" s="204"/>
      <c r="YQ6" s="204"/>
      <c r="YR6" s="204"/>
      <c r="YS6" s="204"/>
      <c r="YT6" s="204"/>
      <c r="YU6" s="204"/>
      <c r="YV6" s="204"/>
      <c r="YW6" s="204"/>
      <c r="YX6" s="204"/>
      <c r="YY6" s="204"/>
      <c r="YZ6" s="204"/>
      <c r="ZA6" s="204"/>
      <c r="ZB6" s="204"/>
      <c r="ZC6" s="204"/>
      <c r="ZD6" s="204"/>
      <c r="ZE6" s="204"/>
      <c r="ZF6" s="204"/>
      <c r="ZG6" s="204"/>
      <c r="ZH6" s="204"/>
      <c r="ZI6" s="204"/>
      <c r="ZJ6" s="204"/>
      <c r="ZK6" s="204"/>
      <c r="ZL6" s="204"/>
      <c r="ZM6" s="204"/>
      <c r="ZN6" s="204"/>
      <c r="ZO6" s="204"/>
      <c r="ZP6" s="204"/>
      <c r="ZQ6" s="204"/>
      <c r="ZR6" s="204"/>
      <c r="ZS6" s="204"/>
      <c r="ZT6" s="204"/>
      <c r="ZU6" s="204"/>
      <c r="ZV6" s="204"/>
      <c r="ZW6" s="204"/>
      <c r="ZX6" s="204"/>
      <c r="ZY6" s="204"/>
      <c r="ZZ6" s="204"/>
      <c r="AAA6" s="204"/>
      <c r="AAB6" s="204"/>
      <c r="AAC6" s="204"/>
      <c r="AAD6" s="204"/>
      <c r="AAE6" s="204"/>
      <c r="AAF6" s="204"/>
      <c r="AAG6" s="204"/>
      <c r="AAH6" s="204"/>
      <c r="AAI6" s="204"/>
      <c r="AAJ6" s="204"/>
      <c r="AAK6" s="204"/>
      <c r="AAL6" s="204"/>
      <c r="AAM6" s="204"/>
      <c r="AAN6" s="204"/>
      <c r="AAO6" s="204"/>
      <c r="AAP6" s="204"/>
      <c r="AAQ6" s="204"/>
      <c r="AAR6" s="204"/>
      <c r="AAS6" s="204"/>
      <c r="AAT6" s="204"/>
      <c r="AAU6" s="204"/>
      <c r="AAV6" s="204"/>
      <c r="AAW6" s="204"/>
      <c r="AAX6" s="204"/>
      <c r="AAY6" s="204"/>
      <c r="AAZ6" s="204"/>
      <c r="ABA6" s="204"/>
      <c r="ABB6" s="204"/>
      <c r="ABC6" s="204"/>
      <c r="ABD6" s="204"/>
      <c r="ABE6" s="204"/>
      <c r="ABF6" s="204"/>
      <c r="ABG6" s="204"/>
      <c r="ABH6" s="204"/>
      <c r="ABI6" s="204"/>
      <c r="ABJ6" s="204"/>
      <c r="ABK6" s="204"/>
      <c r="ABL6" s="204"/>
      <c r="ABM6" s="204"/>
      <c r="ABN6" s="204"/>
      <c r="ABO6" s="204"/>
      <c r="ABP6" s="204"/>
      <c r="ABQ6" s="204"/>
      <c r="ABR6" s="204"/>
      <c r="ABS6" s="204"/>
      <c r="ABT6" s="204"/>
      <c r="ABU6" s="204"/>
      <c r="ABV6" s="204"/>
      <c r="ABW6" s="204"/>
      <c r="ABX6" s="204"/>
      <c r="ABY6" s="204"/>
      <c r="ABZ6" s="204"/>
      <c r="ACA6" s="204"/>
      <c r="ACB6" s="204"/>
      <c r="ACC6" s="204"/>
      <c r="ACD6" s="204"/>
      <c r="ACE6" s="204"/>
      <c r="ACF6" s="204"/>
      <c r="ACG6" s="204"/>
      <c r="ACH6" s="204"/>
      <c r="ACI6" s="204"/>
      <c r="ACJ6" s="204"/>
      <c r="ACK6" s="204"/>
      <c r="ACL6" s="204"/>
      <c r="ACM6" s="204"/>
      <c r="ACN6" s="204"/>
      <c r="ACO6" s="204"/>
      <c r="ACP6" s="204"/>
      <c r="ACQ6" s="204"/>
      <c r="ACR6" s="204"/>
      <c r="ACS6" s="204"/>
      <c r="ACT6" s="204"/>
      <c r="ACU6" s="204"/>
      <c r="ACV6" s="204"/>
      <c r="ACW6" s="204"/>
      <c r="ACX6" s="204"/>
      <c r="ACY6" s="204"/>
      <c r="ACZ6" s="204"/>
      <c r="ADA6" s="204"/>
      <c r="ADB6" s="204"/>
      <c r="ADC6" s="204"/>
      <c r="ADD6" s="204"/>
      <c r="ADE6" s="204"/>
      <c r="ADF6" s="204"/>
      <c r="ADG6" s="204"/>
      <c r="ADH6" s="204"/>
      <c r="ADI6" s="204"/>
      <c r="ADJ6" s="204"/>
      <c r="ADK6" s="204"/>
      <c r="ADL6" s="204"/>
      <c r="ADM6" s="204"/>
      <c r="ADN6" s="204"/>
      <c r="ADO6" s="204"/>
      <c r="ADP6" s="204"/>
      <c r="ADQ6" s="204"/>
      <c r="ADR6" s="204"/>
      <c r="ADS6" s="204"/>
      <c r="ADT6" s="204"/>
      <c r="ADU6" s="204"/>
      <c r="ADV6" s="204"/>
      <c r="ADW6" s="204"/>
      <c r="ADX6" s="204"/>
      <c r="ADY6" s="204"/>
      <c r="ADZ6" s="204"/>
      <c r="AEA6" s="204"/>
      <c r="AEB6" s="204"/>
      <c r="AEC6" s="204"/>
      <c r="AED6" s="204"/>
      <c r="AEE6" s="204"/>
      <c r="AEF6" s="204"/>
      <c r="AEG6" s="204"/>
      <c r="AEH6" s="204"/>
      <c r="AEI6" s="204"/>
      <c r="AEJ6" s="204"/>
      <c r="AEK6" s="204"/>
      <c r="AEL6" s="204"/>
      <c r="AEM6" s="204"/>
      <c r="AEN6" s="204"/>
      <c r="AEO6" s="204"/>
      <c r="AEP6" s="204"/>
      <c r="AEQ6" s="204"/>
      <c r="AER6" s="204"/>
      <c r="AES6" s="204"/>
      <c r="AET6" s="204"/>
      <c r="AEU6" s="204"/>
      <c r="AEV6" s="204"/>
      <c r="AEW6" s="204"/>
      <c r="AEX6" s="204"/>
      <c r="AEY6" s="204"/>
      <c r="AEZ6" s="204"/>
      <c r="AFA6" s="204"/>
      <c r="AFB6" s="204"/>
      <c r="AFC6" s="204"/>
      <c r="AFD6" s="204"/>
      <c r="AFE6" s="204"/>
      <c r="AFF6" s="204"/>
      <c r="AFG6" s="204"/>
      <c r="AFH6" s="204"/>
      <c r="AFI6" s="204"/>
      <c r="AFJ6" s="204"/>
      <c r="AFK6" s="204"/>
      <c r="AFL6" s="204"/>
      <c r="AFM6" s="204"/>
      <c r="AFN6" s="204"/>
      <c r="AFO6" s="204"/>
      <c r="AFP6" s="204"/>
      <c r="AFQ6" s="204"/>
      <c r="AFR6" s="204"/>
      <c r="AFS6" s="204"/>
      <c r="AFT6" s="204"/>
      <c r="AFU6" s="204"/>
      <c r="AFV6" s="204"/>
      <c r="AFW6" s="204"/>
      <c r="AFX6" s="204"/>
      <c r="AFY6" s="204"/>
      <c r="AFZ6" s="204"/>
      <c r="AGA6" s="204"/>
      <c r="AGB6" s="204"/>
      <c r="AGC6" s="204"/>
      <c r="AGD6" s="204"/>
      <c r="AGE6" s="204"/>
      <c r="AGF6" s="204"/>
      <c r="AGG6" s="204"/>
      <c r="AGH6" s="204"/>
      <c r="AGI6" s="204"/>
      <c r="AGJ6" s="204"/>
      <c r="AGK6" s="204"/>
      <c r="AGL6" s="204"/>
      <c r="AGM6" s="204"/>
      <c r="AGN6" s="204"/>
      <c r="AGO6" s="204"/>
      <c r="AGP6" s="204"/>
      <c r="AGQ6" s="204"/>
      <c r="AGR6" s="204"/>
      <c r="AGS6" s="204"/>
      <c r="AGT6" s="204"/>
      <c r="AGU6" s="204"/>
      <c r="AGV6" s="204"/>
      <c r="AGW6" s="204"/>
      <c r="AGX6" s="204"/>
      <c r="AGY6" s="204"/>
      <c r="AGZ6" s="204"/>
      <c r="AHA6" s="204"/>
      <c r="AHB6" s="204"/>
      <c r="AHC6" s="204"/>
      <c r="AHD6" s="204"/>
      <c r="AHE6" s="204"/>
      <c r="AHF6" s="204"/>
      <c r="AHG6" s="204"/>
      <c r="AHH6" s="204"/>
      <c r="AHI6" s="204"/>
      <c r="AHJ6" s="204"/>
      <c r="AHK6" s="204"/>
      <c r="AHL6" s="204"/>
      <c r="AHM6" s="204"/>
      <c r="AHN6" s="204"/>
      <c r="AHO6" s="204"/>
      <c r="AHP6" s="204"/>
      <c r="AHQ6" s="204"/>
      <c r="AHR6" s="204"/>
      <c r="AHS6" s="204"/>
      <c r="AHT6" s="204"/>
      <c r="AHU6" s="204"/>
      <c r="AHV6" s="204"/>
      <c r="AHW6" s="204"/>
      <c r="AHX6" s="204"/>
      <c r="AHY6" s="204"/>
      <c r="AHZ6" s="204"/>
      <c r="AIA6" s="204"/>
      <c r="AIB6" s="204"/>
      <c r="AIC6" s="204"/>
      <c r="AID6" s="204"/>
      <c r="AIE6" s="204"/>
      <c r="AIF6" s="204"/>
      <c r="AIG6" s="204"/>
      <c r="AIH6" s="204"/>
      <c r="AII6" s="204"/>
      <c r="AIJ6" s="204"/>
      <c r="AIK6" s="204"/>
      <c r="AIL6" s="204"/>
      <c r="AIM6" s="204"/>
      <c r="AIN6" s="204"/>
      <c r="AIO6" s="204"/>
      <c r="AIP6" s="204"/>
      <c r="AIQ6" s="204"/>
      <c r="AIR6" s="204"/>
      <c r="AIS6" s="204"/>
      <c r="AIT6" s="204"/>
      <c r="AIU6" s="204"/>
      <c r="AIV6" s="204"/>
      <c r="AIW6" s="204"/>
      <c r="AIX6" s="204"/>
      <c r="AIY6" s="204"/>
      <c r="AIZ6" s="204"/>
      <c r="AJA6" s="204"/>
      <c r="AJB6" s="204"/>
      <c r="AJC6" s="204"/>
      <c r="AJD6" s="204"/>
      <c r="AJE6" s="204"/>
      <c r="AJF6" s="204"/>
      <c r="AJG6" s="204"/>
      <c r="AJH6" s="204"/>
      <c r="AJI6" s="204"/>
      <c r="AJJ6" s="204"/>
      <c r="AJK6" s="204"/>
      <c r="AJL6" s="204"/>
      <c r="AJM6" s="204"/>
      <c r="AJN6" s="204"/>
      <c r="AJO6" s="204"/>
      <c r="AJP6" s="204"/>
      <c r="AJQ6" s="204"/>
      <c r="AJR6" s="204"/>
      <c r="AJS6" s="204"/>
      <c r="AJT6" s="204"/>
      <c r="AJU6" s="204"/>
      <c r="AJV6" s="204"/>
      <c r="AJW6" s="204"/>
      <c r="AJX6" s="204"/>
      <c r="AJY6" s="204"/>
      <c r="AJZ6" s="204"/>
      <c r="AKA6" s="204"/>
      <c r="AKB6" s="204"/>
      <c r="AKC6" s="204"/>
      <c r="AKD6" s="204"/>
      <c r="AKE6" s="204"/>
      <c r="AKF6" s="204"/>
      <c r="AKG6" s="204"/>
      <c r="AKH6" s="204"/>
      <c r="AKI6" s="204"/>
      <c r="AKJ6" s="204"/>
      <c r="AKK6" s="204"/>
      <c r="AKL6" s="204"/>
      <c r="AKM6" s="204"/>
      <c r="AKN6" s="204"/>
      <c r="AKO6" s="204"/>
      <c r="AKP6" s="204"/>
      <c r="AKQ6" s="204"/>
      <c r="AKR6" s="204"/>
      <c r="AKS6" s="204"/>
      <c r="AKT6" s="204"/>
      <c r="AKU6" s="204"/>
      <c r="AKV6" s="204"/>
      <c r="AKW6" s="204"/>
      <c r="AKX6" s="204"/>
      <c r="AKY6" s="204"/>
      <c r="AKZ6" s="204"/>
      <c r="ALA6" s="204"/>
      <c r="ALB6" s="204"/>
      <c r="ALC6" s="204"/>
      <c r="ALD6" s="204"/>
      <c r="ALE6" s="204"/>
      <c r="ALF6" s="204"/>
      <c r="ALG6" s="204"/>
      <c r="ALH6" s="204"/>
      <c r="ALI6" s="204"/>
      <c r="ALJ6" s="204"/>
      <c r="ALK6" s="204"/>
      <c r="ALL6" s="204"/>
      <c r="ALM6" s="204"/>
      <c r="ALN6" s="204"/>
      <c r="ALO6" s="204"/>
      <c r="ALP6" s="204"/>
      <c r="ALQ6" s="204"/>
      <c r="ALR6" s="204"/>
      <c r="ALS6" s="204"/>
      <c r="ALT6" s="204"/>
      <c r="ALU6" s="204"/>
      <c r="ALV6" s="204"/>
      <c r="ALW6" s="204"/>
      <c r="ALX6" s="204"/>
      <c r="ALY6" s="204"/>
      <c r="ALZ6" s="204"/>
      <c r="AMA6" s="204"/>
      <c r="AMB6" s="204"/>
      <c r="AMC6" s="204"/>
      <c r="AMD6" s="204"/>
      <c r="AME6" s="204"/>
      <c r="AMF6" s="204"/>
      <c r="AMG6" s="204"/>
      <c r="AMH6" s="204"/>
      <c r="AMI6" s="204"/>
      <c r="AMJ6" s="204"/>
      <c r="AMK6" s="204"/>
      <c r="AML6" s="204"/>
      <c r="AMM6" s="204"/>
      <c r="AMN6" s="204"/>
      <c r="AMO6" s="204"/>
      <c r="AMP6" s="204"/>
      <c r="AMQ6" s="204"/>
      <c r="AMR6" s="204"/>
      <c r="AMS6" s="204"/>
      <c r="AMT6" s="204"/>
      <c r="AMU6" s="204"/>
      <c r="AMV6" s="204"/>
      <c r="AMW6" s="204"/>
      <c r="AMX6" s="204"/>
      <c r="AMY6" s="204"/>
      <c r="AMZ6" s="204"/>
      <c r="ANA6" s="204"/>
      <c r="ANB6" s="204"/>
      <c r="ANC6" s="204"/>
      <c r="AND6" s="204"/>
      <c r="ANE6" s="204"/>
      <c r="ANF6" s="204"/>
      <c r="ANG6" s="204"/>
      <c r="ANH6" s="204"/>
      <c r="ANI6" s="204"/>
      <c r="ANJ6" s="204"/>
      <c r="ANK6" s="204"/>
      <c r="ANL6" s="204"/>
      <c r="ANM6" s="204"/>
      <c r="ANN6" s="204"/>
      <c r="ANO6" s="204"/>
      <c r="ANP6" s="204"/>
      <c r="ANQ6" s="204"/>
      <c r="ANR6" s="204"/>
      <c r="ANS6" s="204"/>
      <c r="ANT6" s="204"/>
      <c r="ANU6" s="204"/>
      <c r="ANV6" s="204"/>
      <c r="ANW6" s="204"/>
      <c r="ANX6" s="204"/>
      <c r="ANY6" s="204"/>
      <c r="ANZ6" s="204"/>
      <c r="AOA6" s="204"/>
      <c r="AOB6" s="204"/>
      <c r="AOC6" s="204"/>
      <c r="AOD6" s="204"/>
      <c r="AOE6" s="204"/>
      <c r="AOF6" s="204"/>
      <c r="AOG6" s="204"/>
      <c r="AOH6" s="204"/>
      <c r="AOI6" s="204"/>
      <c r="AOJ6" s="204"/>
      <c r="AOK6" s="204"/>
      <c r="AOL6" s="204"/>
      <c r="AOM6" s="204"/>
      <c r="AON6" s="204"/>
      <c r="AOO6" s="204"/>
      <c r="AOP6" s="204"/>
      <c r="AOQ6" s="204"/>
      <c r="AOR6" s="204"/>
      <c r="AOS6" s="204"/>
      <c r="AOT6" s="204"/>
      <c r="AOU6" s="204"/>
      <c r="AOV6" s="204"/>
      <c r="AOW6" s="204"/>
      <c r="AOX6" s="204"/>
      <c r="AOY6" s="204"/>
      <c r="AOZ6" s="204"/>
      <c r="APA6" s="204"/>
      <c r="APB6" s="204"/>
      <c r="APC6" s="204"/>
      <c r="APD6" s="204"/>
      <c r="APE6" s="204"/>
      <c r="APF6" s="204"/>
      <c r="APG6" s="204"/>
      <c r="APH6" s="204"/>
      <c r="API6" s="204"/>
      <c r="APJ6" s="204"/>
      <c r="APK6" s="204"/>
      <c r="APL6" s="204"/>
      <c r="APM6" s="204"/>
      <c r="APN6" s="204"/>
      <c r="APO6" s="204"/>
      <c r="APP6" s="204"/>
      <c r="APQ6" s="204"/>
      <c r="APR6" s="204"/>
      <c r="APS6" s="204"/>
      <c r="APT6" s="204"/>
      <c r="APU6" s="204"/>
      <c r="APV6" s="204"/>
      <c r="APW6" s="204"/>
      <c r="APX6" s="204"/>
      <c r="APY6" s="204"/>
      <c r="APZ6" s="204"/>
      <c r="AQA6" s="204"/>
      <c r="AQB6" s="204"/>
      <c r="AQC6" s="204"/>
      <c r="AQD6" s="204"/>
      <c r="AQE6" s="204"/>
      <c r="AQF6" s="204"/>
      <c r="AQG6" s="204"/>
      <c r="AQH6" s="204"/>
      <c r="AQI6" s="204"/>
      <c r="AQJ6" s="204"/>
      <c r="AQK6" s="204"/>
      <c r="AQL6" s="204"/>
      <c r="AQM6" s="204"/>
      <c r="AQN6" s="204"/>
      <c r="AQO6" s="204"/>
      <c r="AQP6" s="204"/>
      <c r="AQQ6" s="204"/>
      <c r="AQR6" s="204"/>
      <c r="AQS6" s="204"/>
      <c r="AQT6" s="204"/>
      <c r="AQU6" s="204"/>
      <c r="AQV6" s="204"/>
      <c r="AQW6" s="204"/>
      <c r="AQX6" s="204"/>
      <c r="AQY6" s="204"/>
      <c r="AQZ6" s="204"/>
      <c r="ARA6" s="204"/>
      <c r="ARB6" s="204"/>
      <c r="ARC6" s="204"/>
      <c r="ARD6" s="204"/>
      <c r="ARE6" s="204"/>
      <c r="ARF6" s="204"/>
      <c r="ARG6" s="204"/>
      <c r="ARH6" s="204"/>
      <c r="ARI6" s="204"/>
      <c r="ARJ6" s="204"/>
      <c r="ARK6" s="204"/>
      <c r="ARL6" s="204"/>
      <c r="ARM6" s="204"/>
      <c r="ARN6" s="204"/>
      <c r="ARO6" s="204"/>
      <c r="ARP6" s="204"/>
      <c r="ARQ6" s="204"/>
      <c r="ARR6" s="204"/>
      <c r="ARS6" s="204"/>
      <c r="ART6" s="204"/>
      <c r="ARU6" s="204"/>
      <c r="ARV6" s="204"/>
      <c r="ARW6" s="204"/>
      <c r="ARX6" s="204"/>
      <c r="ARY6" s="204"/>
      <c r="ARZ6" s="204"/>
      <c r="ASA6" s="204"/>
      <c r="ASB6" s="204"/>
      <c r="ASC6" s="204"/>
      <c r="ASD6" s="204"/>
      <c r="ASE6" s="204"/>
      <c r="ASF6" s="204"/>
      <c r="ASG6" s="204"/>
      <c r="ASH6" s="204"/>
      <c r="ASI6" s="204"/>
      <c r="ASJ6" s="204"/>
      <c r="ASK6" s="204"/>
      <c r="ASL6" s="204"/>
      <c r="ASM6" s="204"/>
      <c r="ASN6" s="204"/>
      <c r="ASO6" s="204"/>
      <c r="ASP6" s="204"/>
      <c r="ASQ6" s="204"/>
      <c r="ASR6" s="204"/>
      <c r="ASS6" s="204"/>
      <c r="AST6" s="204"/>
      <c r="ASU6" s="204"/>
      <c r="ASV6" s="204"/>
      <c r="ASW6" s="204"/>
      <c r="ASX6" s="204"/>
      <c r="ASY6" s="204"/>
      <c r="ASZ6" s="204"/>
      <c r="ATA6" s="204"/>
      <c r="ATB6" s="204"/>
      <c r="ATC6" s="204"/>
      <c r="ATD6" s="204"/>
      <c r="ATE6" s="204"/>
      <c r="ATF6" s="204"/>
      <c r="ATG6" s="204"/>
      <c r="ATH6" s="204"/>
      <c r="ATI6" s="204"/>
      <c r="ATJ6" s="204"/>
      <c r="ATK6" s="204"/>
      <c r="ATL6" s="204"/>
      <c r="ATM6" s="204"/>
      <c r="ATN6" s="204"/>
      <c r="ATO6" s="204"/>
      <c r="ATP6" s="204"/>
      <c r="ATQ6" s="204"/>
      <c r="ATR6" s="204"/>
      <c r="ATS6" s="204"/>
      <c r="ATT6" s="204"/>
      <c r="ATU6" s="204"/>
      <c r="ATV6" s="204"/>
      <c r="ATW6" s="204"/>
      <c r="ATX6" s="204"/>
      <c r="ATY6" s="204"/>
      <c r="ATZ6" s="204"/>
      <c r="AUA6" s="204"/>
      <c r="AUB6" s="204"/>
      <c r="AUC6" s="204"/>
      <c r="AUD6" s="204"/>
      <c r="AUE6" s="204"/>
      <c r="AUF6" s="204"/>
      <c r="AUG6" s="204"/>
      <c r="AUH6" s="204"/>
      <c r="AUI6" s="204"/>
      <c r="AUJ6" s="204"/>
      <c r="AUK6" s="204"/>
      <c r="AUL6" s="204"/>
      <c r="AUM6" s="204"/>
      <c r="AUN6" s="204"/>
      <c r="AUO6" s="204"/>
      <c r="AUP6" s="204"/>
      <c r="AUQ6" s="204"/>
      <c r="AUR6" s="204"/>
      <c r="AUS6" s="204"/>
      <c r="AUT6" s="204"/>
      <c r="AUU6" s="204"/>
      <c r="AUV6" s="204"/>
      <c r="AUW6" s="204"/>
      <c r="AUX6" s="204"/>
      <c r="AUY6" s="204"/>
      <c r="AUZ6" s="204"/>
      <c r="AVA6" s="204"/>
      <c r="AVB6" s="204"/>
      <c r="AVC6" s="204"/>
      <c r="AVD6" s="204"/>
      <c r="AVE6" s="204"/>
      <c r="AVF6" s="204"/>
      <c r="AVG6" s="204"/>
      <c r="AVH6" s="204"/>
      <c r="AVI6" s="204"/>
      <c r="AVJ6" s="204"/>
      <c r="AVK6" s="204"/>
      <c r="AVL6" s="204"/>
      <c r="AVM6" s="204"/>
      <c r="AVN6" s="204"/>
      <c r="AVO6" s="204"/>
      <c r="AVP6" s="204"/>
      <c r="AVQ6" s="204"/>
      <c r="AVR6" s="204"/>
      <c r="AVS6" s="204"/>
      <c r="AVT6" s="204"/>
      <c r="AVU6" s="204"/>
      <c r="AVV6" s="204"/>
      <c r="AVW6" s="204"/>
      <c r="AVX6" s="204"/>
      <c r="AVY6" s="204"/>
      <c r="AVZ6" s="204"/>
      <c r="AWA6" s="204"/>
      <c r="AWB6" s="204"/>
      <c r="AWC6" s="204"/>
      <c r="AWD6" s="204"/>
      <c r="AWE6" s="204"/>
      <c r="AWF6" s="204"/>
      <c r="AWG6" s="204"/>
      <c r="AWH6" s="204"/>
      <c r="AWI6" s="204"/>
      <c r="AWJ6" s="204"/>
      <c r="AWK6" s="204"/>
      <c r="AWL6" s="204"/>
      <c r="AWM6" s="204"/>
      <c r="AWN6" s="204"/>
      <c r="AWO6" s="204"/>
      <c r="AWP6" s="204"/>
      <c r="AWQ6" s="204"/>
      <c r="AWR6" s="204"/>
      <c r="AWS6" s="204"/>
      <c r="AWT6" s="204"/>
      <c r="AWU6" s="204"/>
      <c r="AWV6" s="204"/>
      <c r="AWW6" s="204"/>
      <c r="AWX6" s="204"/>
      <c r="AWY6" s="204"/>
      <c r="AWZ6" s="204"/>
      <c r="AXA6" s="204"/>
      <c r="AXB6" s="204"/>
      <c r="AXC6" s="204"/>
      <c r="AXD6" s="204"/>
      <c r="AXE6" s="204"/>
      <c r="AXF6" s="204"/>
      <c r="AXG6" s="204"/>
      <c r="AXH6" s="204"/>
      <c r="AXI6" s="204"/>
      <c r="AXJ6" s="204"/>
      <c r="AXK6" s="204"/>
      <c r="AXL6" s="204"/>
      <c r="AXM6" s="204"/>
      <c r="AXN6" s="204"/>
      <c r="AXO6" s="204"/>
      <c r="AXP6" s="204"/>
      <c r="AXQ6" s="204"/>
      <c r="AXR6" s="204"/>
      <c r="AXS6" s="204"/>
      <c r="AXT6" s="204"/>
      <c r="AXU6" s="204"/>
      <c r="AXV6" s="204"/>
      <c r="AXW6" s="204"/>
      <c r="AXX6" s="204"/>
      <c r="AXY6" s="204"/>
      <c r="AXZ6" s="204"/>
      <c r="AYA6" s="204"/>
      <c r="AYB6" s="204"/>
      <c r="AYC6" s="204"/>
      <c r="AYD6" s="204"/>
      <c r="AYE6" s="204"/>
      <c r="AYF6" s="204"/>
      <c r="AYG6" s="204"/>
      <c r="AYH6" s="204"/>
      <c r="AYI6" s="204"/>
      <c r="AYJ6" s="204"/>
      <c r="AYK6" s="204"/>
      <c r="AYL6" s="204"/>
      <c r="AYM6" s="204"/>
      <c r="AYN6" s="204"/>
      <c r="AYO6" s="204"/>
      <c r="AYP6" s="204"/>
      <c r="AYQ6" s="204"/>
      <c r="AYR6" s="204"/>
      <c r="AYS6" s="204"/>
      <c r="AYT6" s="204"/>
      <c r="AYU6" s="204"/>
      <c r="AYV6" s="204"/>
      <c r="AYW6" s="204"/>
      <c r="AYX6" s="204"/>
      <c r="AYY6" s="204"/>
      <c r="AYZ6" s="204"/>
      <c r="AZA6" s="204"/>
      <c r="AZB6" s="204"/>
      <c r="AZC6" s="204"/>
      <c r="AZD6" s="204"/>
      <c r="AZE6" s="204"/>
      <c r="AZF6" s="204"/>
      <c r="AZG6" s="204"/>
      <c r="AZH6" s="204"/>
      <c r="AZI6" s="204"/>
      <c r="AZJ6" s="204"/>
      <c r="AZK6" s="204"/>
      <c r="AZL6" s="204"/>
      <c r="AZM6" s="204"/>
      <c r="AZN6" s="204"/>
      <c r="AZO6" s="204"/>
      <c r="AZP6" s="204"/>
      <c r="AZQ6" s="204"/>
      <c r="AZR6" s="204"/>
      <c r="AZS6" s="204"/>
      <c r="AZT6" s="204"/>
      <c r="AZU6" s="204"/>
      <c r="AZV6" s="204"/>
      <c r="AZW6" s="204"/>
      <c r="AZX6" s="204"/>
      <c r="AZY6" s="204"/>
      <c r="AZZ6" s="204"/>
      <c r="BAA6" s="204"/>
      <c r="BAB6" s="204"/>
      <c r="BAC6" s="204"/>
      <c r="BAD6" s="204"/>
      <c r="BAE6" s="204"/>
      <c r="BAF6" s="204"/>
      <c r="BAG6" s="204"/>
      <c r="BAH6" s="204"/>
      <c r="BAI6" s="204"/>
      <c r="BAJ6" s="204"/>
      <c r="BAK6" s="204"/>
      <c r="BAL6" s="204"/>
      <c r="BAM6" s="204"/>
      <c r="BAN6" s="204"/>
      <c r="BAO6" s="204"/>
      <c r="BAP6" s="204"/>
      <c r="BAQ6" s="204"/>
      <c r="BAR6" s="204"/>
      <c r="BAS6" s="204"/>
      <c r="BAT6" s="204"/>
      <c r="BAU6" s="204"/>
      <c r="BAV6" s="204"/>
      <c r="BAW6" s="204"/>
      <c r="BAX6" s="204"/>
      <c r="BAY6" s="204"/>
      <c r="BAZ6" s="204"/>
      <c r="BBA6" s="204"/>
      <c r="BBB6" s="204"/>
      <c r="BBC6" s="204"/>
      <c r="BBD6" s="204"/>
      <c r="BBE6" s="204"/>
      <c r="BBF6" s="204"/>
      <c r="BBG6" s="204"/>
      <c r="BBH6" s="204"/>
      <c r="BBI6" s="204"/>
      <c r="BBJ6" s="204"/>
      <c r="BBK6" s="204"/>
      <c r="BBL6" s="204"/>
      <c r="BBM6" s="204"/>
      <c r="BBN6" s="204"/>
      <c r="BBO6" s="204"/>
      <c r="BBP6" s="204"/>
      <c r="BBQ6" s="204"/>
      <c r="BBR6" s="204"/>
      <c r="BBS6" s="204"/>
      <c r="BBT6" s="204"/>
      <c r="BBU6" s="204"/>
      <c r="BBV6" s="204"/>
      <c r="BBW6" s="204"/>
      <c r="BBX6" s="204"/>
      <c r="BBY6" s="204"/>
      <c r="BBZ6" s="204"/>
      <c r="BCA6" s="204"/>
      <c r="BCB6" s="204"/>
      <c r="BCC6" s="204"/>
      <c r="BCD6" s="204"/>
      <c r="BCE6" s="204"/>
      <c r="BCF6" s="204"/>
      <c r="BCG6" s="204"/>
      <c r="BCH6" s="204"/>
      <c r="BCI6" s="204"/>
      <c r="BCJ6" s="204"/>
      <c r="BCK6" s="204"/>
      <c r="BCL6" s="204"/>
      <c r="BCM6" s="204"/>
      <c r="BCN6" s="204"/>
      <c r="BCO6" s="204"/>
      <c r="BCP6" s="204"/>
      <c r="BCQ6" s="204"/>
      <c r="BCR6" s="204"/>
      <c r="BCS6" s="204"/>
      <c r="BCT6" s="204"/>
      <c r="BCU6" s="204"/>
      <c r="BCV6" s="204"/>
      <c r="BCW6" s="204"/>
      <c r="BCX6" s="204"/>
      <c r="BCY6" s="204"/>
      <c r="BCZ6" s="204"/>
      <c r="BDA6" s="204"/>
      <c r="BDB6" s="204"/>
      <c r="BDC6" s="204"/>
      <c r="BDD6" s="204"/>
      <c r="BDE6" s="204"/>
      <c r="BDF6" s="204"/>
      <c r="BDG6" s="204"/>
      <c r="BDH6" s="204"/>
      <c r="BDI6" s="204"/>
      <c r="BDJ6" s="204"/>
      <c r="BDK6" s="204"/>
      <c r="BDL6" s="204"/>
      <c r="BDM6" s="204"/>
      <c r="BDN6" s="204"/>
      <c r="BDO6" s="204"/>
      <c r="BDP6" s="204"/>
      <c r="BDQ6" s="204"/>
      <c r="BDR6" s="204"/>
      <c r="BDS6" s="204"/>
      <c r="BDT6" s="204"/>
      <c r="BDU6" s="204"/>
      <c r="BDV6" s="204"/>
      <c r="BDW6" s="204"/>
      <c r="BDX6" s="204"/>
      <c r="BDY6" s="204"/>
      <c r="BDZ6" s="204"/>
      <c r="BEA6" s="204"/>
      <c r="BEB6" s="204"/>
      <c r="BEC6" s="204"/>
      <c r="BED6" s="204"/>
      <c r="BEE6" s="204"/>
      <c r="BEF6" s="204"/>
      <c r="BEG6" s="204"/>
      <c r="BEH6" s="204"/>
      <c r="BEI6" s="204"/>
      <c r="BEJ6" s="204"/>
      <c r="BEK6" s="204"/>
      <c r="BEL6" s="204"/>
      <c r="BEM6" s="204"/>
      <c r="BEN6" s="204"/>
      <c r="BEO6" s="204"/>
      <c r="BEP6" s="204"/>
      <c r="BEQ6" s="204"/>
      <c r="BER6" s="204"/>
      <c r="BES6" s="204"/>
      <c r="BET6" s="204"/>
      <c r="BEU6" s="204"/>
      <c r="BEV6" s="204"/>
      <c r="BEW6" s="204"/>
      <c r="BEX6" s="204"/>
      <c r="BEY6" s="204"/>
      <c r="BEZ6" s="204"/>
      <c r="BFA6" s="204"/>
      <c r="BFB6" s="204"/>
      <c r="BFC6" s="204"/>
      <c r="BFD6" s="204"/>
      <c r="BFE6" s="204"/>
      <c r="BFF6" s="204"/>
      <c r="BFG6" s="204"/>
      <c r="BFH6" s="204"/>
      <c r="BFI6" s="204"/>
      <c r="BFJ6" s="204"/>
      <c r="BFK6" s="204"/>
      <c r="BFL6" s="204"/>
      <c r="BFM6" s="204"/>
      <c r="BFN6" s="204"/>
      <c r="BFO6" s="204"/>
      <c r="BFP6" s="204"/>
      <c r="BFQ6" s="204"/>
      <c r="BFR6" s="204"/>
      <c r="BFS6" s="204"/>
      <c r="BFT6" s="204"/>
      <c r="BFU6" s="204"/>
      <c r="BFV6" s="204"/>
      <c r="BFW6" s="204"/>
      <c r="BFX6" s="204"/>
      <c r="BFY6" s="204"/>
      <c r="BFZ6" s="204"/>
      <c r="BGA6" s="204"/>
      <c r="BGB6" s="204"/>
      <c r="BGC6" s="204"/>
      <c r="BGD6" s="204"/>
      <c r="BGE6" s="204"/>
      <c r="BGF6" s="204"/>
      <c r="BGG6" s="204"/>
      <c r="BGH6" s="204"/>
      <c r="BGI6" s="204"/>
      <c r="BGJ6" s="204"/>
      <c r="BGK6" s="204"/>
      <c r="BGL6" s="204"/>
      <c r="BGM6" s="204"/>
      <c r="BGN6" s="204"/>
      <c r="BGO6" s="204"/>
      <c r="BGP6" s="204"/>
      <c r="BGQ6" s="204"/>
      <c r="BGR6" s="204"/>
      <c r="BGS6" s="204"/>
      <c r="BGT6" s="204"/>
      <c r="BGU6" s="204"/>
      <c r="BGV6" s="204"/>
      <c r="BGW6" s="204"/>
      <c r="BGX6" s="204"/>
      <c r="BGY6" s="204"/>
      <c r="BGZ6" s="204"/>
      <c r="BHA6" s="204"/>
      <c r="BHB6" s="204"/>
      <c r="BHC6" s="204"/>
      <c r="BHD6" s="204"/>
      <c r="BHE6" s="204"/>
      <c r="BHF6" s="204"/>
      <c r="BHG6" s="204"/>
      <c r="BHH6" s="204"/>
      <c r="BHI6" s="204"/>
      <c r="BHJ6" s="204"/>
      <c r="BHK6" s="204"/>
      <c r="BHL6" s="204"/>
      <c r="BHM6" s="204"/>
      <c r="BHN6" s="204"/>
      <c r="BHO6" s="204"/>
      <c r="BHP6" s="204"/>
      <c r="BHQ6" s="204"/>
      <c r="BHR6" s="204"/>
      <c r="BHS6" s="204"/>
      <c r="BHT6" s="204"/>
      <c r="BHU6" s="204"/>
      <c r="BHV6" s="204"/>
      <c r="BHW6" s="204"/>
      <c r="BHX6" s="204"/>
      <c r="BHY6" s="204"/>
      <c r="BHZ6" s="204"/>
      <c r="BIA6" s="204"/>
      <c r="BIB6" s="204"/>
      <c r="BIC6" s="204"/>
      <c r="BID6" s="204"/>
      <c r="BIE6" s="204"/>
      <c r="BIF6" s="204"/>
      <c r="BIG6" s="204"/>
      <c r="BIH6" s="204"/>
      <c r="BII6" s="204"/>
      <c r="BIJ6" s="204"/>
      <c r="BIK6" s="204"/>
      <c r="BIL6" s="204"/>
      <c r="BIM6" s="204"/>
      <c r="BIN6" s="204"/>
      <c r="BIO6" s="204"/>
      <c r="BIP6" s="204"/>
      <c r="BIQ6" s="204"/>
      <c r="BIR6" s="204"/>
      <c r="BIS6" s="204"/>
      <c r="BIT6" s="204"/>
      <c r="BIU6" s="204"/>
      <c r="BIV6" s="204"/>
      <c r="BIW6" s="204"/>
      <c r="BIX6" s="204"/>
      <c r="BIY6" s="204"/>
      <c r="BIZ6" s="204"/>
      <c r="BJA6" s="204"/>
      <c r="BJB6" s="204"/>
      <c r="BJC6" s="204"/>
      <c r="BJD6" s="204"/>
      <c r="BJE6" s="204"/>
      <c r="BJF6" s="204"/>
      <c r="BJG6" s="204"/>
      <c r="BJH6" s="204"/>
      <c r="BJI6" s="204"/>
      <c r="BJJ6" s="204"/>
      <c r="BJK6" s="204"/>
      <c r="BJL6" s="204"/>
      <c r="BJM6" s="204"/>
      <c r="BJN6" s="204"/>
      <c r="BJO6" s="204"/>
      <c r="BJP6" s="204"/>
      <c r="BJQ6" s="204"/>
      <c r="BJR6" s="204"/>
      <c r="BJS6" s="204"/>
      <c r="BJT6" s="204"/>
      <c r="BJU6" s="204"/>
      <c r="BJV6" s="204"/>
      <c r="BJW6" s="204"/>
      <c r="BJX6" s="204"/>
      <c r="BJY6" s="204"/>
      <c r="BJZ6" s="204"/>
      <c r="BKA6" s="204"/>
      <c r="BKB6" s="204"/>
      <c r="BKC6" s="204"/>
      <c r="BKD6" s="204"/>
      <c r="BKE6" s="204"/>
      <c r="BKF6" s="204"/>
      <c r="BKG6" s="204"/>
      <c r="BKH6" s="204"/>
      <c r="BKI6" s="204"/>
      <c r="BKJ6" s="204"/>
      <c r="BKK6" s="204"/>
      <c r="BKL6" s="204"/>
      <c r="BKM6" s="204"/>
      <c r="BKN6" s="204"/>
      <c r="BKO6" s="204"/>
      <c r="BKP6" s="204"/>
      <c r="BKQ6" s="204"/>
      <c r="BKR6" s="204"/>
      <c r="BKS6" s="204"/>
      <c r="BKT6" s="204"/>
      <c r="BKU6" s="204"/>
      <c r="BKV6" s="204"/>
      <c r="BKW6" s="204"/>
      <c r="BKX6" s="204"/>
      <c r="BKY6" s="204"/>
      <c r="BKZ6" s="204"/>
      <c r="BLA6" s="204"/>
      <c r="BLB6" s="204"/>
      <c r="BLC6" s="204"/>
      <c r="BLD6" s="204"/>
      <c r="BLE6" s="204"/>
      <c r="BLF6" s="204"/>
      <c r="BLG6" s="204"/>
      <c r="BLH6" s="204"/>
      <c r="BLI6" s="204"/>
      <c r="BLJ6" s="204"/>
      <c r="BLK6" s="204"/>
      <c r="BLL6" s="204"/>
      <c r="BLM6" s="204"/>
      <c r="BLN6" s="204"/>
      <c r="BLO6" s="204"/>
      <c r="BLP6" s="204"/>
      <c r="BLQ6" s="204"/>
      <c r="BLR6" s="204"/>
      <c r="BLS6" s="204"/>
      <c r="BLT6" s="204"/>
      <c r="BLU6" s="204"/>
      <c r="BLV6" s="204"/>
      <c r="BLW6" s="204"/>
      <c r="BLX6" s="204"/>
      <c r="BLY6" s="204"/>
      <c r="BLZ6" s="204"/>
      <c r="BMA6" s="204"/>
      <c r="BMB6" s="204"/>
      <c r="BMC6" s="204"/>
      <c r="BMD6" s="204"/>
      <c r="BME6" s="204"/>
      <c r="BMF6" s="204"/>
      <c r="BMG6" s="204"/>
      <c r="BMH6" s="204"/>
      <c r="BMI6" s="204"/>
      <c r="BMJ6" s="204"/>
      <c r="BMK6" s="204"/>
      <c r="BML6" s="204"/>
      <c r="BMM6" s="204"/>
      <c r="BMN6" s="204"/>
      <c r="BMO6" s="204"/>
      <c r="BMP6" s="204"/>
      <c r="BMQ6" s="204"/>
      <c r="BMR6" s="204"/>
      <c r="BMS6" s="204"/>
      <c r="BMT6" s="204"/>
      <c r="BMU6" s="204"/>
      <c r="BMV6" s="204"/>
      <c r="BMW6" s="204"/>
      <c r="BMX6" s="204"/>
      <c r="BMY6" s="204"/>
      <c r="BMZ6" s="204"/>
      <c r="BNA6" s="204"/>
      <c r="BNB6" s="204"/>
      <c r="BNC6" s="204"/>
      <c r="BND6" s="204"/>
      <c r="BNE6" s="204"/>
      <c r="BNF6" s="204"/>
      <c r="BNG6" s="204"/>
      <c r="BNH6" s="204"/>
      <c r="BNI6" s="204"/>
      <c r="BNJ6" s="204"/>
      <c r="BNK6" s="204"/>
      <c r="BNL6" s="204"/>
      <c r="BNM6" s="204"/>
      <c r="BNN6" s="204"/>
      <c r="BNO6" s="204"/>
      <c r="BNP6" s="204"/>
      <c r="BNQ6" s="204"/>
      <c r="BNR6" s="204"/>
      <c r="BNS6" s="204"/>
      <c r="BNT6" s="204"/>
      <c r="BNU6" s="204"/>
      <c r="BNV6" s="204"/>
      <c r="BNW6" s="204"/>
      <c r="BNX6" s="204"/>
      <c r="BNY6" s="204"/>
      <c r="BNZ6" s="204"/>
      <c r="BOA6" s="204"/>
      <c r="BOB6" s="204"/>
      <c r="BOC6" s="204"/>
      <c r="BOD6" s="204"/>
      <c r="BOE6" s="204"/>
      <c r="BOF6" s="204"/>
      <c r="BOG6" s="204"/>
      <c r="BOH6" s="204"/>
      <c r="BOI6" s="204"/>
      <c r="BOJ6" s="204"/>
      <c r="BOK6" s="204"/>
      <c r="BOL6" s="204"/>
      <c r="BOM6" s="204"/>
      <c r="BON6" s="204"/>
      <c r="BOO6" s="204"/>
      <c r="BOP6" s="204"/>
      <c r="BOQ6" s="204"/>
      <c r="BOR6" s="204"/>
      <c r="BOS6" s="204"/>
      <c r="BOT6" s="204"/>
      <c r="BOU6" s="204"/>
      <c r="BOV6" s="204"/>
      <c r="BOW6" s="204"/>
      <c r="BOX6" s="204"/>
      <c r="BOY6" s="204"/>
      <c r="BOZ6" s="204"/>
      <c r="BPA6" s="204"/>
      <c r="BPB6" s="204"/>
      <c r="BPC6" s="204"/>
      <c r="BPD6" s="204"/>
      <c r="BPE6" s="204"/>
      <c r="BPF6" s="204"/>
      <c r="BPG6" s="204"/>
      <c r="BPH6" s="204"/>
      <c r="BPI6" s="204"/>
      <c r="BPJ6" s="204"/>
      <c r="BPK6" s="204"/>
      <c r="BPL6" s="204"/>
      <c r="BPM6" s="204"/>
      <c r="BPN6" s="204"/>
      <c r="BPO6" s="204"/>
      <c r="BPP6" s="204"/>
      <c r="BPQ6" s="204"/>
      <c r="BPR6" s="204"/>
      <c r="BPS6" s="204"/>
      <c r="BPT6" s="204"/>
      <c r="BPU6" s="204"/>
      <c r="BPV6" s="204"/>
      <c r="BPW6" s="204"/>
      <c r="BPX6" s="204"/>
      <c r="BPY6" s="204"/>
      <c r="BPZ6" s="204"/>
      <c r="BQA6" s="204"/>
      <c r="BQB6" s="204"/>
      <c r="BQC6" s="204"/>
      <c r="BQD6" s="204"/>
      <c r="BQE6" s="204"/>
      <c r="BQF6" s="204"/>
      <c r="BQG6" s="204"/>
      <c r="BQH6" s="204"/>
      <c r="BQI6" s="204"/>
      <c r="BQJ6" s="204"/>
      <c r="BQK6" s="204"/>
      <c r="BQL6" s="204"/>
      <c r="BQM6" s="204"/>
      <c r="BQN6" s="204"/>
      <c r="BQO6" s="204"/>
      <c r="BQP6" s="204"/>
      <c r="BQQ6" s="204"/>
      <c r="BQR6" s="204"/>
      <c r="BQS6" s="204"/>
      <c r="BQT6" s="204"/>
      <c r="BQU6" s="204"/>
      <c r="BQV6" s="204"/>
      <c r="BQW6" s="204"/>
      <c r="BQX6" s="204"/>
      <c r="BQY6" s="204"/>
      <c r="BQZ6" s="204"/>
      <c r="BRA6" s="204"/>
      <c r="BRB6" s="204"/>
      <c r="BRC6" s="204"/>
      <c r="BRD6" s="204"/>
      <c r="BRE6" s="204"/>
      <c r="BRF6" s="204"/>
      <c r="BRG6" s="204"/>
      <c r="BRH6" s="204"/>
      <c r="BRI6" s="204"/>
      <c r="BRJ6" s="204"/>
      <c r="BRK6" s="204"/>
      <c r="BRL6" s="204"/>
      <c r="BRM6" s="204"/>
      <c r="BRN6" s="204"/>
      <c r="BRO6" s="204"/>
      <c r="BRP6" s="204"/>
      <c r="BRQ6" s="204"/>
      <c r="BRR6" s="204"/>
      <c r="BRS6" s="204"/>
      <c r="BRT6" s="204"/>
      <c r="BRU6" s="204"/>
      <c r="BRV6" s="204"/>
      <c r="BRW6" s="204"/>
      <c r="BRX6" s="204"/>
      <c r="BRY6" s="204"/>
      <c r="BRZ6" s="204"/>
      <c r="BSA6" s="204"/>
      <c r="BSB6" s="204"/>
      <c r="BSC6" s="204"/>
      <c r="BSD6" s="204"/>
      <c r="BSE6" s="204"/>
      <c r="BSF6" s="204"/>
      <c r="BSG6" s="204"/>
      <c r="BSH6" s="204"/>
      <c r="BSI6" s="204"/>
      <c r="BSJ6" s="204"/>
      <c r="BSK6" s="204"/>
      <c r="BSL6" s="204"/>
      <c r="BSM6" s="204"/>
      <c r="BSN6" s="204"/>
      <c r="BSO6" s="204"/>
      <c r="BSP6" s="204"/>
      <c r="BSQ6" s="204"/>
      <c r="BSR6" s="204"/>
      <c r="BSS6" s="204"/>
      <c r="BST6" s="204"/>
      <c r="BSU6" s="204"/>
      <c r="BSV6" s="204"/>
      <c r="BSW6" s="204"/>
      <c r="BSX6" s="204"/>
      <c r="BSY6" s="204"/>
      <c r="BSZ6" s="204"/>
      <c r="BTA6" s="204"/>
      <c r="BTB6" s="204"/>
      <c r="BTC6" s="204"/>
      <c r="BTD6" s="204"/>
      <c r="BTE6" s="204"/>
      <c r="BTF6" s="204"/>
      <c r="BTG6" s="204"/>
      <c r="BTH6" s="204"/>
      <c r="BTI6" s="204"/>
      <c r="BTJ6" s="204"/>
      <c r="BTK6" s="204"/>
      <c r="BTL6" s="204"/>
      <c r="BTM6" s="204"/>
      <c r="BTN6" s="204"/>
      <c r="BTO6" s="204"/>
      <c r="BTP6" s="204"/>
      <c r="BTQ6" s="204"/>
      <c r="BTR6" s="204"/>
      <c r="BTS6" s="204"/>
      <c r="BTT6" s="204"/>
      <c r="BTU6" s="204"/>
      <c r="BTV6" s="204"/>
      <c r="BTW6" s="204"/>
      <c r="BTX6" s="204"/>
      <c r="BTY6" s="204"/>
      <c r="BTZ6" s="204"/>
      <c r="BUA6" s="204"/>
      <c r="BUB6" s="204"/>
      <c r="BUC6" s="204"/>
      <c r="BUD6" s="204"/>
      <c r="BUE6" s="204"/>
      <c r="BUF6" s="204"/>
      <c r="BUG6" s="204"/>
      <c r="BUH6" s="204"/>
      <c r="BUI6" s="204"/>
      <c r="BUJ6" s="204"/>
      <c r="BUK6" s="204"/>
      <c r="BUL6" s="204"/>
      <c r="BUM6" s="204"/>
      <c r="BUN6" s="204"/>
      <c r="BUO6" s="204"/>
      <c r="BUP6" s="204"/>
      <c r="BUQ6" s="204"/>
      <c r="BUR6" s="204"/>
      <c r="BUS6" s="204"/>
      <c r="BUT6" s="204"/>
      <c r="BUU6" s="204"/>
      <c r="BUV6" s="204"/>
      <c r="BUW6" s="204"/>
      <c r="BUX6" s="204"/>
      <c r="BUY6" s="204"/>
      <c r="BUZ6" s="204"/>
      <c r="BVA6" s="204"/>
      <c r="BVB6" s="204"/>
      <c r="BVC6" s="204"/>
      <c r="BVD6" s="204"/>
      <c r="BVE6" s="204"/>
      <c r="BVF6" s="204"/>
      <c r="BVG6" s="204"/>
      <c r="BVH6" s="204"/>
      <c r="BVI6" s="204"/>
      <c r="BVJ6" s="204"/>
      <c r="BVK6" s="204"/>
      <c r="BVL6" s="204"/>
      <c r="BVM6" s="204"/>
      <c r="BVN6" s="204"/>
      <c r="BVO6" s="204"/>
      <c r="BVP6" s="204"/>
      <c r="BVQ6" s="204"/>
      <c r="BVR6" s="204"/>
      <c r="BVS6" s="204"/>
      <c r="BVT6" s="204"/>
      <c r="BVU6" s="204"/>
      <c r="BVV6" s="204"/>
      <c r="BVW6" s="204"/>
      <c r="BVX6" s="204"/>
      <c r="BVY6" s="204"/>
      <c r="BVZ6" s="204"/>
      <c r="BWA6" s="204"/>
      <c r="BWB6" s="204"/>
      <c r="BWC6" s="204"/>
      <c r="BWD6" s="204"/>
      <c r="BWE6" s="204"/>
      <c r="BWF6" s="204"/>
      <c r="BWG6" s="204"/>
      <c r="BWH6" s="204"/>
      <c r="BWI6" s="204"/>
      <c r="BWJ6" s="204"/>
      <c r="BWK6" s="204"/>
      <c r="BWL6" s="204"/>
      <c r="BWM6" s="204"/>
      <c r="BWN6" s="204"/>
      <c r="BWO6" s="204"/>
      <c r="BWP6" s="204"/>
      <c r="BWQ6" s="204"/>
      <c r="BWR6" s="204"/>
      <c r="BWS6" s="204"/>
      <c r="BWT6" s="204"/>
      <c r="BWU6" s="204"/>
      <c r="BWV6" s="204"/>
      <c r="BWW6" s="204"/>
      <c r="BWX6" s="204"/>
      <c r="BWY6" s="204"/>
      <c r="BWZ6" s="204"/>
      <c r="BXA6" s="204"/>
      <c r="BXB6" s="204"/>
      <c r="BXC6" s="204"/>
      <c r="BXD6" s="204"/>
      <c r="BXE6" s="204"/>
      <c r="BXF6" s="204"/>
      <c r="BXG6" s="204"/>
      <c r="BXH6" s="204"/>
      <c r="BXI6" s="204"/>
      <c r="BXJ6" s="204"/>
      <c r="BXK6" s="204"/>
      <c r="BXL6" s="204"/>
      <c r="BXM6" s="204"/>
      <c r="BXN6" s="204"/>
      <c r="BXO6" s="204"/>
      <c r="BXP6" s="204"/>
      <c r="BXQ6" s="204"/>
      <c r="BXR6" s="204"/>
      <c r="BXS6" s="204"/>
      <c r="BXT6" s="204"/>
      <c r="BXU6" s="204"/>
      <c r="BXV6" s="204"/>
      <c r="BXW6" s="204"/>
      <c r="BXX6" s="204"/>
      <c r="BXY6" s="204"/>
      <c r="BXZ6" s="204"/>
      <c r="BYA6" s="204"/>
      <c r="BYB6" s="204"/>
      <c r="BYC6" s="204"/>
      <c r="BYD6" s="204"/>
      <c r="BYE6" s="204"/>
      <c r="BYF6" s="204"/>
      <c r="BYG6" s="204"/>
      <c r="BYH6" s="204"/>
      <c r="BYI6" s="204"/>
      <c r="BYJ6" s="204"/>
      <c r="BYK6" s="204"/>
      <c r="BYL6" s="204"/>
      <c r="BYM6" s="204"/>
      <c r="BYN6" s="204"/>
      <c r="BYO6" s="204"/>
      <c r="BYP6" s="204"/>
      <c r="BYQ6" s="204"/>
      <c r="BYR6" s="204"/>
      <c r="BYS6" s="204"/>
      <c r="BYT6" s="204"/>
      <c r="BYU6" s="204"/>
      <c r="BYV6" s="204"/>
      <c r="BYW6" s="204"/>
      <c r="BYX6" s="204"/>
      <c r="BYY6" s="204"/>
      <c r="BYZ6" s="204"/>
      <c r="BZA6" s="204"/>
      <c r="BZB6" s="204"/>
      <c r="BZC6" s="204"/>
      <c r="BZD6" s="204"/>
      <c r="BZE6" s="204"/>
      <c r="BZF6" s="204"/>
      <c r="BZG6" s="204"/>
      <c r="BZH6" s="204"/>
      <c r="BZI6" s="204"/>
      <c r="BZJ6" s="204"/>
      <c r="BZK6" s="204"/>
      <c r="BZL6" s="204"/>
      <c r="BZM6" s="204"/>
      <c r="BZN6" s="204"/>
      <c r="BZO6" s="204"/>
      <c r="BZP6" s="204"/>
      <c r="BZQ6" s="204"/>
      <c r="BZR6" s="204"/>
      <c r="BZS6" s="204"/>
      <c r="BZT6" s="204"/>
      <c r="BZU6" s="204"/>
      <c r="BZV6" s="204"/>
      <c r="BZW6" s="204"/>
      <c r="BZX6" s="204"/>
      <c r="BZY6" s="204"/>
      <c r="BZZ6" s="204"/>
      <c r="CAA6" s="204"/>
      <c r="CAB6" s="204"/>
      <c r="CAC6" s="204"/>
      <c r="CAD6" s="204"/>
      <c r="CAE6" s="204"/>
      <c r="CAF6" s="204"/>
      <c r="CAG6" s="204"/>
      <c r="CAH6" s="204"/>
      <c r="CAI6" s="204"/>
      <c r="CAJ6" s="204"/>
      <c r="CAK6" s="204"/>
      <c r="CAL6" s="204"/>
      <c r="CAM6" s="204"/>
      <c r="CAN6" s="204"/>
      <c r="CAO6" s="204"/>
      <c r="CAP6" s="204"/>
      <c r="CAQ6" s="204"/>
      <c r="CAR6" s="204"/>
      <c r="CAS6" s="204"/>
      <c r="CAT6" s="204"/>
      <c r="CAU6" s="204"/>
      <c r="CAV6" s="204"/>
      <c r="CAW6" s="204"/>
      <c r="CAX6" s="204"/>
      <c r="CAY6" s="204"/>
      <c r="CAZ6" s="204"/>
      <c r="CBA6" s="204"/>
      <c r="CBB6" s="204"/>
      <c r="CBC6" s="204"/>
      <c r="CBD6" s="204"/>
      <c r="CBE6" s="204"/>
      <c r="CBF6" s="204"/>
      <c r="CBG6" s="204"/>
      <c r="CBH6" s="204"/>
      <c r="CBI6" s="204"/>
      <c r="CBJ6" s="204"/>
      <c r="CBK6" s="204"/>
      <c r="CBL6" s="204"/>
      <c r="CBM6" s="204"/>
      <c r="CBN6" s="204"/>
      <c r="CBO6" s="204"/>
      <c r="CBP6" s="204"/>
      <c r="CBQ6" s="204"/>
      <c r="CBR6" s="204"/>
      <c r="CBS6" s="204"/>
      <c r="CBT6" s="204"/>
      <c r="CBU6" s="204"/>
      <c r="CBV6" s="204"/>
      <c r="CBW6" s="204"/>
      <c r="CBX6" s="204"/>
      <c r="CBY6" s="204"/>
      <c r="CBZ6" s="204"/>
      <c r="CCA6" s="204"/>
      <c r="CCB6" s="204"/>
      <c r="CCC6" s="204"/>
      <c r="CCD6" s="204"/>
      <c r="CCE6" s="204"/>
      <c r="CCF6" s="204"/>
      <c r="CCG6" s="204"/>
      <c r="CCH6" s="204"/>
      <c r="CCI6" s="204"/>
      <c r="CCJ6" s="204"/>
      <c r="CCK6" s="204"/>
      <c r="CCL6" s="204"/>
      <c r="CCM6" s="204"/>
      <c r="CCN6" s="204"/>
      <c r="CCO6" s="204"/>
      <c r="CCP6" s="204"/>
      <c r="CCQ6" s="204"/>
      <c r="CCR6" s="204"/>
      <c r="CCS6" s="204"/>
      <c r="CCT6" s="204"/>
      <c r="CCU6" s="204"/>
      <c r="CCV6" s="204"/>
      <c r="CCW6" s="204"/>
      <c r="CCX6" s="204"/>
      <c r="CCY6" s="204"/>
      <c r="CCZ6" s="204"/>
      <c r="CDA6" s="204"/>
      <c r="CDB6" s="204"/>
      <c r="CDC6" s="204"/>
      <c r="CDD6" s="204"/>
      <c r="CDE6" s="204"/>
      <c r="CDF6" s="204"/>
      <c r="CDG6" s="204"/>
      <c r="CDH6" s="204"/>
      <c r="CDI6" s="204"/>
      <c r="CDJ6" s="204"/>
      <c r="CDK6" s="204"/>
      <c r="CDL6" s="204"/>
      <c r="CDM6" s="204"/>
      <c r="CDN6" s="204"/>
      <c r="CDO6" s="204"/>
      <c r="CDP6" s="204"/>
      <c r="CDQ6" s="204"/>
      <c r="CDR6" s="204"/>
      <c r="CDS6" s="204"/>
      <c r="CDT6" s="204"/>
      <c r="CDU6" s="204"/>
      <c r="CDV6" s="204"/>
      <c r="CDW6" s="204"/>
      <c r="CDX6" s="204"/>
      <c r="CDY6" s="204"/>
      <c r="CDZ6" s="204"/>
      <c r="CEA6" s="204"/>
      <c r="CEB6" s="204"/>
      <c r="CEC6" s="204"/>
      <c r="CED6" s="204"/>
      <c r="CEE6" s="204"/>
      <c r="CEF6" s="204"/>
      <c r="CEG6" s="204"/>
      <c r="CEH6" s="204"/>
      <c r="CEI6" s="204"/>
      <c r="CEJ6" s="204"/>
      <c r="CEK6" s="204"/>
      <c r="CEL6" s="204"/>
      <c r="CEM6" s="204"/>
      <c r="CEN6" s="204"/>
      <c r="CEO6" s="204"/>
      <c r="CEP6" s="204"/>
      <c r="CEQ6" s="204"/>
      <c r="CER6" s="204"/>
      <c r="CES6" s="204"/>
      <c r="CET6" s="204"/>
      <c r="CEU6" s="204"/>
      <c r="CEV6" s="204"/>
      <c r="CEW6" s="204"/>
      <c r="CEX6" s="204"/>
      <c r="CEY6" s="204"/>
      <c r="CEZ6" s="204"/>
      <c r="CFA6" s="204"/>
      <c r="CFB6" s="204"/>
      <c r="CFC6" s="204"/>
      <c r="CFD6" s="204"/>
      <c r="CFE6" s="204"/>
      <c r="CFF6" s="204"/>
      <c r="CFG6" s="204"/>
      <c r="CFH6" s="204"/>
      <c r="CFI6" s="204"/>
      <c r="CFJ6" s="204"/>
      <c r="CFK6" s="204"/>
      <c r="CFL6" s="204"/>
      <c r="CFM6" s="204"/>
      <c r="CFN6" s="204"/>
      <c r="CFO6" s="204"/>
      <c r="CFP6" s="204"/>
      <c r="CFQ6" s="204"/>
      <c r="CFR6" s="204"/>
      <c r="CFS6" s="204"/>
      <c r="CFT6" s="204"/>
      <c r="CFU6" s="204"/>
      <c r="CFV6" s="204"/>
      <c r="CFW6" s="204"/>
      <c r="CFX6" s="204"/>
      <c r="CFY6" s="204"/>
      <c r="CFZ6" s="204"/>
      <c r="CGA6" s="204"/>
      <c r="CGB6" s="204"/>
      <c r="CGC6" s="204"/>
      <c r="CGD6" s="204"/>
      <c r="CGE6" s="204"/>
      <c r="CGF6" s="204"/>
      <c r="CGG6" s="204"/>
      <c r="CGH6" s="204"/>
      <c r="CGI6" s="204"/>
      <c r="CGJ6" s="204"/>
      <c r="CGK6" s="204"/>
      <c r="CGL6" s="204"/>
      <c r="CGM6" s="204"/>
      <c r="CGN6" s="204"/>
      <c r="CGO6" s="204"/>
      <c r="CGP6" s="204"/>
      <c r="CGQ6" s="204"/>
      <c r="CGR6" s="204"/>
      <c r="CGS6" s="204"/>
      <c r="CGT6" s="204"/>
      <c r="CGU6" s="204"/>
      <c r="CGV6" s="204"/>
      <c r="CGW6" s="204"/>
      <c r="CGX6" s="204"/>
      <c r="CGY6" s="204"/>
      <c r="CGZ6" s="204"/>
      <c r="CHA6" s="204"/>
      <c r="CHB6" s="204"/>
      <c r="CHC6" s="204"/>
      <c r="CHD6" s="204"/>
      <c r="CHE6" s="204"/>
      <c r="CHF6" s="204"/>
      <c r="CHG6" s="204"/>
      <c r="CHH6" s="204"/>
      <c r="CHI6" s="204"/>
      <c r="CHJ6" s="204"/>
      <c r="CHK6" s="204"/>
      <c r="CHL6" s="204"/>
      <c r="CHM6" s="204"/>
      <c r="CHN6" s="204"/>
      <c r="CHO6" s="204"/>
      <c r="CHP6" s="204"/>
      <c r="CHQ6" s="204"/>
      <c r="CHR6" s="204"/>
      <c r="CHS6" s="204"/>
      <c r="CHT6" s="204"/>
      <c r="CHU6" s="204"/>
      <c r="CHV6" s="204"/>
      <c r="CHW6" s="204"/>
      <c r="CHX6" s="204"/>
      <c r="CHY6" s="204"/>
      <c r="CHZ6" s="204"/>
      <c r="CIA6" s="204"/>
      <c r="CIB6" s="204"/>
      <c r="CIC6" s="204"/>
      <c r="CID6" s="204"/>
      <c r="CIE6" s="204"/>
      <c r="CIF6" s="204"/>
      <c r="CIG6" s="204"/>
      <c r="CIH6" s="204"/>
      <c r="CII6" s="204"/>
      <c r="CIJ6" s="204"/>
      <c r="CIK6" s="204"/>
      <c r="CIL6" s="204"/>
      <c r="CIM6" s="204"/>
      <c r="CIN6" s="204"/>
      <c r="CIO6" s="204"/>
      <c r="CIP6" s="204"/>
      <c r="CIQ6" s="204"/>
      <c r="CIR6" s="204"/>
      <c r="CIS6" s="204"/>
      <c r="CIT6" s="204"/>
      <c r="CIU6" s="204"/>
      <c r="CIV6" s="204"/>
      <c r="CIW6" s="204"/>
      <c r="CIX6" s="204"/>
      <c r="CIY6" s="204"/>
      <c r="CIZ6" s="204"/>
      <c r="CJA6" s="204"/>
      <c r="CJB6" s="204"/>
      <c r="CJC6" s="204"/>
      <c r="CJD6" s="204"/>
      <c r="CJE6" s="204"/>
      <c r="CJF6" s="204"/>
      <c r="CJG6" s="204"/>
      <c r="CJH6" s="204"/>
      <c r="CJI6" s="204"/>
      <c r="CJJ6" s="204"/>
      <c r="CJK6" s="204"/>
      <c r="CJL6" s="204"/>
      <c r="CJM6" s="204"/>
      <c r="CJN6" s="204"/>
      <c r="CJO6" s="204"/>
      <c r="CJP6" s="204"/>
      <c r="CJQ6" s="204"/>
      <c r="CJR6" s="204"/>
      <c r="CJS6" s="204"/>
      <c r="CJT6" s="204"/>
      <c r="CJU6" s="204"/>
      <c r="CJV6" s="204"/>
      <c r="CJW6" s="204"/>
      <c r="CJX6" s="204"/>
      <c r="CJY6" s="204"/>
      <c r="CJZ6" s="204"/>
      <c r="CKA6" s="204"/>
      <c r="CKB6" s="204"/>
      <c r="CKC6" s="204"/>
      <c r="CKD6" s="204"/>
      <c r="CKE6" s="204"/>
      <c r="CKF6" s="204"/>
      <c r="CKG6" s="204"/>
      <c r="CKH6" s="204"/>
      <c r="CKI6" s="204"/>
      <c r="CKJ6" s="204"/>
      <c r="CKK6" s="204"/>
      <c r="CKL6" s="204"/>
      <c r="CKM6" s="204"/>
      <c r="CKN6" s="204"/>
      <c r="CKO6" s="204"/>
      <c r="CKP6" s="204"/>
      <c r="CKQ6" s="204"/>
      <c r="CKR6" s="204"/>
      <c r="CKS6" s="204"/>
      <c r="CKT6" s="204"/>
      <c r="CKU6" s="204"/>
      <c r="CKV6" s="204"/>
      <c r="CKW6" s="204"/>
      <c r="CKX6" s="204"/>
      <c r="CKY6" s="204"/>
      <c r="CKZ6" s="204"/>
      <c r="CLA6" s="204"/>
      <c r="CLB6" s="204"/>
      <c r="CLC6" s="204"/>
      <c r="CLD6" s="204"/>
      <c r="CLE6" s="204"/>
      <c r="CLF6" s="204"/>
      <c r="CLG6" s="204"/>
      <c r="CLH6" s="204"/>
      <c r="CLI6" s="204"/>
      <c r="CLJ6" s="204"/>
      <c r="CLK6" s="204"/>
      <c r="CLL6" s="204"/>
      <c r="CLM6" s="204"/>
      <c r="CLN6" s="204"/>
      <c r="CLO6" s="204"/>
      <c r="CLP6" s="204"/>
      <c r="CLQ6" s="204"/>
      <c r="CLR6" s="204"/>
      <c r="CLS6" s="204"/>
      <c r="CLT6" s="204"/>
      <c r="CLU6" s="204"/>
      <c r="CLV6" s="204"/>
      <c r="CLW6" s="204"/>
      <c r="CLX6" s="204"/>
      <c r="CLY6" s="204"/>
      <c r="CLZ6" s="204"/>
      <c r="CMA6" s="204"/>
      <c r="CMB6" s="204"/>
      <c r="CMC6" s="204"/>
      <c r="CMD6" s="204"/>
      <c r="CME6" s="204"/>
      <c r="CMF6" s="204"/>
      <c r="CMG6" s="204"/>
      <c r="CMH6" s="204"/>
      <c r="CMI6" s="204"/>
      <c r="CMJ6" s="204"/>
      <c r="CMK6" s="204"/>
      <c r="CML6" s="204"/>
      <c r="CMM6" s="204"/>
      <c r="CMN6" s="204"/>
      <c r="CMO6" s="204"/>
      <c r="CMP6" s="204"/>
      <c r="CMQ6" s="204"/>
      <c r="CMR6" s="204"/>
      <c r="CMS6" s="204"/>
      <c r="CMT6" s="204"/>
      <c r="CMU6" s="204"/>
      <c r="CMV6" s="204"/>
      <c r="CMW6" s="204"/>
      <c r="CMX6" s="204"/>
      <c r="CMY6" s="204"/>
      <c r="CMZ6" s="204"/>
      <c r="CNA6" s="204"/>
      <c r="CNB6" s="204"/>
      <c r="CNC6" s="204"/>
      <c r="CND6" s="204"/>
      <c r="CNE6" s="204"/>
      <c r="CNF6" s="204"/>
      <c r="CNG6" s="204"/>
      <c r="CNH6" s="204"/>
      <c r="CNI6" s="204"/>
      <c r="CNJ6" s="204"/>
      <c r="CNK6" s="204"/>
      <c r="CNL6" s="204"/>
      <c r="CNM6" s="204"/>
      <c r="CNN6" s="204"/>
      <c r="CNO6" s="204"/>
      <c r="CNP6" s="204"/>
      <c r="CNQ6" s="204"/>
      <c r="CNR6" s="204"/>
      <c r="CNS6" s="204"/>
      <c r="CNT6" s="204"/>
      <c r="CNU6" s="204"/>
      <c r="CNV6" s="204"/>
      <c r="CNW6" s="204"/>
      <c r="CNX6" s="204"/>
      <c r="CNY6" s="204"/>
      <c r="CNZ6" s="204"/>
      <c r="COA6" s="204"/>
      <c r="COB6" s="204"/>
      <c r="COC6" s="204"/>
      <c r="COD6" s="204"/>
      <c r="COE6" s="204"/>
      <c r="COF6" s="204"/>
      <c r="COG6" s="204"/>
      <c r="COH6" s="204"/>
      <c r="COI6" s="204"/>
      <c r="COJ6" s="204"/>
      <c r="COK6" s="204"/>
      <c r="COL6" s="204"/>
      <c r="COM6" s="204"/>
      <c r="CON6" s="204"/>
      <c r="COO6" s="204"/>
      <c r="COP6" s="204"/>
      <c r="COQ6" s="204"/>
      <c r="COR6" s="204"/>
      <c r="COS6" s="204"/>
      <c r="COT6" s="204"/>
      <c r="COU6" s="204"/>
      <c r="COV6" s="204"/>
      <c r="COW6" s="204"/>
      <c r="COX6" s="204"/>
      <c r="COY6" s="204"/>
      <c r="COZ6" s="204"/>
      <c r="CPA6" s="204"/>
      <c r="CPB6" s="204"/>
      <c r="CPC6" s="204"/>
      <c r="CPD6" s="204"/>
      <c r="CPE6" s="204"/>
      <c r="CPF6" s="204"/>
      <c r="CPG6" s="204"/>
      <c r="CPH6" s="204"/>
      <c r="CPI6" s="204"/>
      <c r="CPJ6" s="204"/>
      <c r="CPK6" s="204"/>
      <c r="CPL6" s="204"/>
      <c r="CPM6" s="204"/>
      <c r="CPN6" s="204"/>
      <c r="CPO6" s="204"/>
      <c r="CPP6" s="204"/>
      <c r="CPQ6" s="204"/>
      <c r="CPR6" s="204"/>
      <c r="CPS6" s="204"/>
      <c r="CPT6" s="204"/>
      <c r="CPU6" s="204"/>
      <c r="CPV6" s="204"/>
      <c r="CPW6" s="204"/>
      <c r="CPX6" s="204"/>
      <c r="CPY6" s="204"/>
      <c r="CPZ6" s="204"/>
      <c r="CQA6" s="204"/>
      <c r="CQB6" s="204"/>
      <c r="CQC6" s="204"/>
      <c r="CQD6" s="204"/>
      <c r="CQE6" s="204"/>
      <c r="CQF6" s="204"/>
      <c r="CQG6" s="204"/>
      <c r="CQH6" s="204"/>
      <c r="CQI6" s="204"/>
      <c r="CQJ6" s="204"/>
      <c r="CQK6" s="204"/>
      <c r="CQL6" s="204"/>
      <c r="CQM6" s="204"/>
      <c r="CQN6" s="204"/>
      <c r="CQO6" s="204"/>
      <c r="CQP6" s="204"/>
      <c r="CQQ6" s="204"/>
      <c r="CQR6" s="204"/>
      <c r="CQS6" s="204"/>
      <c r="CQT6" s="204"/>
      <c r="CQU6" s="204"/>
      <c r="CQV6" s="204"/>
      <c r="CQW6" s="204"/>
      <c r="CQX6" s="204"/>
      <c r="CQY6" s="204"/>
      <c r="CQZ6" s="204"/>
      <c r="CRA6" s="204"/>
      <c r="CRB6" s="204"/>
      <c r="CRC6" s="204"/>
      <c r="CRD6" s="204"/>
      <c r="CRE6" s="204"/>
      <c r="CRF6" s="204"/>
      <c r="CRG6" s="204"/>
      <c r="CRH6" s="204"/>
      <c r="CRI6" s="204"/>
      <c r="CRJ6" s="204"/>
      <c r="CRK6" s="204"/>
      <c r="CRL6" s="204"/>
      <c r="CRM6" s="204"/>
      <c r="CRN6" s="204"/>
      <c r="CRO6" s="204"/>
      <c r="CRP6" s="204"/>
      <c r="CRQ6" s="204"/>
      <c r="CRR6" s="204"/>
      <c r="CRS6" s="204"/>
      <c r="CRT6" s="204"/>
      <c r="CRU6" s="204"/>
      <c r="CRV6" s="204"/>
      <c r="CRW6" s="204"/>
      <c r="CRX6" s="204"/>
      <c r="CRY6" s="204"/>
      <c r="CRZ6" s="204"/>
      <c r="CSA6" s="204"/>
      <c r="CSB6" s="204"/>
      <c r="CSC6" s="204"/>
      <c r="CSD6" s="204"/>
      <c r="CSE6" s="204"/>
      <c r="CSF6" s="204"/>
      <c r="CSG6" s="204"/>
      <c r="CSH6" s="204"/>
      <c r="CSI6" s="204"/>
      <c r="CSJ6" s="204"/>
      <c r="CSK6" s="204"/>
      <c r="CSL6" s="204"/>
      <c r="CSM6" s="204"/>
      <c r="CSN6" s="204"/>
      <c r="CSO6" s="204"/>
      <c r="CSP6" s="204"/>
      <c r="CSQ6" s="204"/>
      <c r="CSR6" s="204"/>
      <c r="CSS6" s="204"/>
      <c r="CST6" s="204"/>
      <c r="CSU6" s="204"/>
      <c r="CSV6" s="204"/>
      <c r="CSW6" s="204"/>
      <c r="CSX6" s="204"/>
      <c r="CSY6" s="204"/>
      <c r="CSZ6" s="204"/>
      <c r="CTA6" s="204"/>
      <c r="CTB6" s="204"/>
      <c r="CTC6" s="204"/>
      <c r="CTD6" s="204"/>
      <c r="CTE6" s="204"/>
      <c r="CTF6" s="204"/>
      <c r="CTG6" s="204"/>
      <c r="CTH6" s="204"/>
      <c r="CTI6" s="204"/>
      <c r="CTJ6" s="204"/>
      <c r="CTK6" s="204"/>
      <c r="CTL6" s="204"/>
      <c r="CTM6" s="204"/>
      <c r="CTN6" s="204"/>
      <c r="CTO6" s="204"/>
      <c r="CTP6" s="204"/>
      <c r="CTQ6" s="204"/>
      <c r="CTR6" s="204"/>
      <c r="CTS6" s="204"/>
      <c r="CTT6" s="204"/>
      <c r="CTU6" s="204"/>
      <c r="CTV6" s="204"/>
      <c r="CTW6" s="204"/>
      <c r="CTX6" s="204"/>
      <c r="CTY6" s="204"/>
      <c r="CTZ6" s="204"/>
      <c r="CUA6" s="204"/>
      <c r="CUB6" s="204"/>
      <c r="CUC6" s="204"/>
      <c r="CUD6" s="204"/>
      <c r="CUE6" s="204"/>
      <c r="CUF6" s="204"/>
      <c r="CUG6" s="204"/>
      <c r="CUH6" s="204"/>
      <c r="CUI6" s="204"/>
      <c r="CUJ6" s="204"/>
      <c r="CUK6" s="204"/>
      <c r="CUL6" s="204"/>
      <c r="CUM6" s="204"/>
      <c r="CUN6" s="204"/>
      <c r="CUO6" s="204"/>
      <c r="CUP6" s="204"/>
      <c r="CUQ6" s="204"/>
      <c r="CUR6" s="204"/>
      <c r="CUS6" s="204"/>
      <c r="CUT6" s="204"/>
      <c r="CUU6" s="204"/>
      <c r="CUV6" s="204"/>
      <c r="CUW6" s="204"/>
      <c r="CUX6" s="204"/>
      <c r="CUY6" s="204"/>
      <c r="CUZ6" s="204"/>
      <c r="CVA6" s="204"/>
      <c r="CVB6" s="204"/>
      <c r="CVC6" s="204"/>
      <c r="CVD6" s="204"/>
      <c r="CVE6" s="204"/>
      <c r="CVF6" s="204"/>
      <c r="CVG6" s="204"/>
      <c r="CVH6" s="204"/>
      <c r="CVI6" s="204"/>
      <c r="CVJ6" s="204"/>
      <c r="CVK6" s="204"/>
      <c r="CVL6" s="204"/>
      <c r="CVM6" s="204"/>
      <c r="CVN6" s="204"/>
      <c r="CVO6" s="204"/>
      <c r="CVP6" s="204"/>
      <c r="CVQ6" s="204"/>
      <c r="CVR6" s="204"/>
      <c r="CVS6" s="204"/>
      <c r="CVT6" s="204"/>
      <c r="CVU6" s="204"/>
      <c r="CVV6" s="204"/>
      <c r="CVW6" s="204"/>
      <c r="CVX6" s="204"/>
      <c r="CVY6" s="204"/>
      <c r="CVZ6" s="204"/>
      <c r="CWA6" s="204"/>
      <c r="CWB6" s="204"/>
      <c r="CWC6" s="204"/>
      <c r="CWD6" s="204"/>
      <c r="CWE6" s="204"/>
      <c r="CWF6" s="204"/>
      <c r="CWG6" s="204"/>
      <c r="CWH6" s="204"/>
      <c r="CWI6" s="204"/>
      <c r="CWJ6" s="204"/>
      <c r="CWK6" s="204"/>
      <c r="CWL6" s="204"/>
      <c r="CWM6" s="204"/>
      <c r="CWN6" s="204"/>
      <c r="CWO6" s="204"/>
      <c r="CWP6" s="204"/>
      <c r="CWQ6" s="204"/>
      <c r="CWR6" s="204"/>
      <c r="CWS6" s="204"/>
      <c r="CWT6" s="204"/>
      <c r="CWU6" s="204"/>
      <c r="CWV6" s="204"/>
      <c r="CWW6" s="204"/>
      <c r="CWX6" s="204"/>
      <c r="CWY6" s="204"/>
      <c r="CWZ6" s="204"/>
      <c r="CXA6" s="204"/>
      <c r="CXB6" s="204"/>
      <c r="CXC6" s="204"/>
      <c r="CXD6" s="204"/>
      <c r="CXE6" s="204"/>
      <c r="CXF6" s="204"/>
      <c r="CXG6" s="204"/>
      <c r="CXH6" s="204"/>
      <c r="CXI6" s="204"/>
      <c r="CXJ6" s="204"/>
      <c r="CXK6" s="204"/>
      <c r="CXL6" s="204"/>
      <c r="CXM6" s="204"/>
      <c r="CXN6" s="204"/>
      <c r="CXO6" s="204"/>
      <c r="CXP6" s="204"/>
      <c r="CXQ6" s="204"/>
      <c r="CXR6" s="204"/>
      <c r="CXS6" s="204"/>
      <c r="CXT6" s="204"/>
      <c r="CXU6" s="204"/>
      <c r="CXV6" s="204"/>
      <c r="CXW6" s="204"/>
      <c r="CXX6" s="204"/>
      <c r="CXY6" s="204"/>
      <c r="CXZ6" s="204"/>
      <c r="CYA6" s="204"/>
      <c r="CYB6" s="204"/>
      <c r="CYC6" s="204"/>
      <c r="CYD6" s="204"/>
      <c r="CYE6" s="204"/>
      <c r="CYF6" s="204"/>
      <c r="CYG6" s="204"/>
      <c r="CYH6" s="204"/>
      <c r="CYI6" s="204"/>
      <c r="CYJ6" s="204"/>
      <c r="CYK6" s="204"/>
      <c r="CYL6" s="204"/>
      <c r="CYM6" s="204"/>
      <c r="CYN6" s="204"/>
      <c r="CYO6" s="204"/>
      <c r="CYP6" s="204"/>
      <c r="CYQ6" s="204"/>
      <c r="CYR6" s="204"/>
      <c r="CYS6" s="204"/>
      <c r="CYT6" s="204"/>
      <c r="CYU6" s="204"/>
      <c r="CYV6" s="204"/>
      <c r="CYW6" s="204"/>
      <c r="CYX6" s="204"/>
      <c r="CYY6" s="204"/>
      <c r="CYZ6" s="204"/>
      <c r="CZA6" s="204"/>
      <c r="CZB6" s="204"/>
      <c r="CZC6" s="204"/>
      <c r="CZD6" s="204"/>
      <c r="CZE6" s="204"/>
      <c r="CZF6" s="204"/>
      <c r="CZG6" s="204"/>
      <c r="CZH6" s="204"/>
      <c r="CZI6" s="204"/>
      <c r="CZJ6" s="204"/>
      <c r="CZK6" s="204"/>
      <c r="CZL6" s="204"/>
      <c r="CZM6" s="204"/>
      <c r="CZN6" s="204"/>
      <c r="CZO6" s="204"/>
      <c r="CZP6" s="204"/>
      <c r="CZQ6" s="204"/>
      <c r="CZR6" s="204"/>
      <c r="CZS6" s="204"/>
      <c r="CZT6" s="204"/>
      <c r="CZU6" s="204"/>
      <c r="CZV6" s="204"/>
      <c r="CZW6" s="204"/>
      <c r="CZX6" s="204"/>
      <c r="CZY6" s="204"/>
      <c r="CZZ6" s="204"/>
      <c r="DAA6" s="204"/>
      <c r="DAB6" s="204"/>
      <c r="DAC6" s="204"/>
      <c r="DAD6" s="204"/>
      <c r="DAE6" s="204"/>
      <c r="DAF6" s="204"/>
      <c r="DAG6" s="204"/>
      <c r="DAH6" s="204"/>
      <c r="DAI6" s="204"/>
      <c r="DAJ6" s="204"/>
      <c r="DAK6" s="204"/>
      <c r="DAL6" s="204"/>
      <c r="DAM6" s="204"/>
      <c r="DAN6" s="204"/>
      <c r="DAO6" s="204"/>
      <c r="DAP6" s="204"/>
      <c r="DAQ6" s="204"/>
      <c r="DAR6" s="204"/>
      <c r="DAS6" s="204"/>
      <c r="DAT6" s="204"/>
      <c r="DAU6" s="204"/>
      <c r="DAV6" s="204"/>
      <c r="DAW6" s="204"/>
      <c r="DAX6" s="204"/>
      <c r="DAY6" s="204"/>
      <c r="DAZ6" s="204"/>
      <c r="DBA6" s="204"/>
      <c r="DBB6" s="204"/>
      <c r="DBC6" s="204"/>
      <c r="DBD6" s="204"/>
      <c r="DBE6" s="204"/>
      <c r="DBF6" s="204"/>
      <c r="DBG6" s="204"/>
      <c r="DBH6" s="204"/>
      <c r="DBI6" s="204"/>
      <c r="DBJ6" s="204"/>
      <c r="DBK6" s="204"/>
      <c r="DBL6" s="204"/>
      <c r="DBM6" s="204"/>
      <c r="DBN6" s="204"/>
      <c r="DBO6" s="204"/>
      <c r="DBP6" s="204"/>
      <c r="DBQ6" s="204"/>
      <c r="DBR6" s="204"/>
      <c r="DBS6" s="204"/>
      <c r="DBT6" s="204"/>
      <c r="DBU6" s="204"/>
      <c r="DBV6" s="204"/>
      <c r="DBW6" s="204"/>
      <c r="DBX6" s="204"/>
      <c r="DBY6" s="204"/>
      <c r="DBZ6" s="204"/>
      <c r="DCA6" s="204"/>
      <c r="DCB6" s="204"/>
      <c r="DCC6" s="204"/>
      <c r="DCD6" s="204"/>
      <c r="DCE6" s="204"/>
      <c r="DCF6" s="204"/>
      <c r="DCG6" s="204"/>
      <c r="DCH6" s="204"/>
      <c r="DCI6" s="204"/>
      <c r="DCJ6" s="204"/>
      <c r="DCK6" s="204"/>
      <c r="DCL6" s="204"/>
      <c r="DCM6" s="204"/>
      <c r="DCN6" s="204"/>
      <c r="DCO6" s="204"/>
      <c r="DCP6" s="204"/>
      <c r="DCQ6" s="204"/>
      <c r="DCR6" s="204"/>
      <c r="DCS6" s="204"/>
      <c r="DCT6" s="204"/>
      <c r="DCU6" s="204"/>
      <c r="DCV6" s="204"/>
      <c r="DCW6" s="204"/>
      <c r="DCX6" s="204"/>
      <c r="DCY6" s="204"/>
      <c r="DCZ6" s="204"/>
      <c r="DDA6" s="204"/>
      <c r="DDB6" s="204"/>
      <c r="DDC6" s="204"/>
      <c r="DDD6" s="204"/>
      <c r="DDE6" s="204"/>
      <c r="DDF6" s="204"/>
      <c r="DDG6" s="204"/>
      <c r="DDH6" s="204"/>
      <c r="DDI6" s="204"/>
      <c r="DDJ6" s="204"/>
      <c r="DDK6" s="204"/>
      <c r="DDL6" s="204"/>
      <c r="DDM6" s="204"/>
      <c r="DDN6" s="204"/>
      <c r="DDO6" s="204"/>
      <c r="DDP6" s="204"/>
      <c r="DDQ6" s="204"/>
      <c r="DDR6" s="204"/>
      <c r="DDS6" s="204"/>
      <c r="DDT6" s="204"/>
      <c r="DDU6" s="204"/>
      <c r="DDV6" s="204"/>
      <c r="DDW6" s="204"/>
      <c r="DDX6" s="204"/>
      <c r="DDY6" s="204"/>
      <c r="DDZ6" s="204"/>
      <c r="DEA6" s="204"/>
      <c r="DEB6" s="204"/>
      <c r="DEC6" s="204"/>
      <c r="DED6" s="204"/>
      <c r="DEE6" s="204"/>
      <c r="DEF6" s="204"/>
      <c r="DEG6" s="204"/>
      <c r="DEH6" s="204"/>
      <c r="DEI6" s="204"/>
      <c r="DEJ6" s="204"/>
      <c r="DEK6" s="204"/>
      <c r="DEL6" s="204"/>
      <c r="DEM6" s="204"/>
      <c r="DEN6" s="204"/>
      <c r="DEO6" s="204"/>
      <c r="DEP6" s="204"/>
      <c r="DEQ6" s="204"/>
      <c r="DER6" s="204"/>
      <c r="DES6" s="204"/>
      <c r="DET6" s="204"/>
      <c r="DEU6" s="204"/>
      <c r="DEV6" s="204"/>
      <c r="DEW6" s="204"/>
      <c r="DEX6" s="204"/>
      <c r="DEY6" s="204"/>
      <c r="DEZ6" s="204"/>
      <c r="DFA6" s="204"/>
      <c r="DFB6" s="204"/>
      <c r="DFC6" s="204"/>
      <c r="DFD6" s="204"/>
      <c r="DFE6" s="204"/>
      <c r="DFF6" s="204"/>
      <c r="DFG6" s="204"/>
      <c r="DFH6" s="204"/>
      <c r="DFI6" s="204"/>
      <c r="DFJ6" s="204"/>
      <c r="DFK6" s="204"/>
      <c r="DFL6" s="204"/>
      <c r="DFM6" s="204"/>
      <c r="DFN6" s="204"/>
      <c r="DFO6" s="204"/>
      <c r="DFP6" s="204"/>
      <c r="DFQ6" s="204"/>
      <c r="DFR6" s="204"/>
      <c r="DFS6" s="204"/>
      <c r="DFT6" s="204"/>
      <c r="DFU6" s="204"/>
      <c r="DFV6" s="204"/>
      <c r="DFW6" s="204"/>
      <c r="DFX6" s="204"/>
      <c r="DFY6" s="204"/>
      <c r="DFZ6" s="204"/>
      <c r="DGA6" s="204"/>
      <c r="DGB6" s="204"/>
      <c r="DGC6" s="204"/>
      <c r="DGD6" s="204"/>
      <c r="DGE6" s="204"/>
      <c r="DGF6" s="204"/>
      <c r="DGG6" s="204"/>
      <c r="DGH6" s="204"/>
      <c r="DGI6" s="204"/>
      <c r="DGJ6" s="204"/>
      <c r="DGK6" s="204"/>
      <c r="DGL6" s="204"/>
      <c r="DGM6" s="204"/>
      <c r="DGN6" s="204"/>
      <c r="DGO6" s="204"/>
      <c r="DGP6" s="204"/>
      <c r="DGQ6" s="204"/>
      <c r="DGR6" s="204"/>
      <c r="DGS6" s="204"/>
      <c r="DGT6" s="204"/>
      <c r="DGU6" s="204"/>
      <c r="DGV6" s="204"/>
      <c r="DGW6" s="204"/>
      <c r="DGX6" s="204"/>
      <c r="DGY6" s="204"/>
      <c r="DGZ6" s="204"/>
      <c r="DHA6" s="204"/>
      <c r="DHB6" s="204"/>
      <c r="DHC6" s="204"/>
      <c r="DHD6" s="204"/>
      <c r="DHE6" s="204"/>
      <c r="DHF6" s="204"/>
      <c r="DHG6" s="204"/>
      <c r="DHH6" s="204"/>
      <c r="DHI6" s="204"/>
      <c r="DHJ6" s="204"/>
      <c r="DHK6" s="204"/>
      <c r="DHL6" s="204"/>
      <c r="DHM6" s="204"/>
      <c r="DHN6" s="204"/>
      <c r="DHO6" s="204"/>
      <c r="DHP6" s="204"/>
      <c r="DHQ6" s="204"/>
      <c r="DHR6" s="204"/>
      <c r="DHS6" s="204"/>
      <c r="DHT6" s="204"/>
      <c r="DHU6" s="204"/>
      <c r="DHV6" s="204"/>
      <c r="DHW6" s="204"/>
      <c r="DHX6" s="204"/>
      <c r="DHY6" s="204"/>
      <c r="DHZ6" s="204"/>
      <c r="DIA6" s="204"/>
      <c r="DIB6" s="204"/>
      <c r="DIC6" s="204"/>
      <c r="DID6" s="204"/>
      <c r="DIE6" s="204"/>
      <c r="DIF6" s="204"/>
      <c r="DIG6" s="204"/>
      <c r="DIH6" s="204"/>
      <c r="DII6" s="204"/>
      <c r="DIJ6" s="204"/>
      <c r="DIK6" s="204"/>
      <c r="DIL6" s="204"/>
      <c r="DIM6" s="204"/>
      <c r="DIN6" s="204"/>
      <c r="DIO6" s="204"/>
      <c r="DIP6" s="204"/>
      <c r="DIQ6" s="204"/>
      <c r="DIR6" s="204"/>
      <c r="DIS6" s="204"/>
      <c r="DIT6" s="204"/>
      <c r="DIU6" s="204"/>
      <c r="DIV6" s="204"/>
      <c r="DIW6" s="204"/>
      <c r="DIX6" s="204"/>
      <c r="DIY6" s="204"/>
      <c r="DIZ6" s="204"/>
      <c r="DJA6" s="204"/>
      <c r="DJB6" s="204"/>
      <c r="DJC6" s="204"/>
      <c r="DJD6" s="204"/>
      <c r="DJE6" s="204"/>
      <c r="DJF6" s="204"/>
      <c r="DJG6" s="204"/>
      <c r="DJH6" s="204"/>
      <c r="DJI6" s="204"/>
      <c r="DJJ6" s="204"/>
      <c r="DJK6" s="204"/>
      <c r="DJL6" s="204"/>
      <c r="DJM6" s="204"/>
      <c r="DJN6" s="204"/>
      <c r="DJO6" s="204"/>
      <c r="DJP6" s="204"/>
      <c r="DJQ6" s="204"/>
      <c r="DJR6" s="204"/>
      <c r="DJS6" s="204"/>
      <c r="DJT6" s="204"/>
      <c r="DJU6" s="204"/>
      <c r="DJV6" s="204"/>
      <c r="DJW6" s="204"/>
      <c r="DJX6" s="204"/>
      <c r="DJY6" s="204"/>
      <c r="DJZ6" s="204"/>
      <c r="DKA6" s="204"/>
      <c r="DKB6" s="204"/>
      <c r="DKC6" s="204"/>
      <c r="DKD6" s="204"/>
      <c r="DKE6" s="204"/>
      <c r="DKF6" s="204"/>
      <c r="DKG6" s="204"/>
      <c r="DKH6" s="204"/>
      <c r="DKI6" s="204"/>
      <c r="DKJ6" s="204"/>
      <c r="DKK6" s="204"/>
      <c r="DKL6" s="204"/>
      <c r="DKM6" s="204"/>
      <c r="DKN6" s="204"/>
      <c r="DKO6" s="204"/>
      <c r="DKP6" s="204"/>
      <c r="DKQ6" s="204"/>
      <c r="DKR6" s="204"/>
      <c r="DKS6" s="204"/>
      <c r="DKT6" s="204"/>
      <c r="DKU6" s="204"/>
      <c r="DKV6" s="204"/>
      <c r="DKW6" s="204"/>
      <c r="DKX6" s="204"/>
      <c r="DKY6" s="204"/>
      <c r="DKZ6" s="204"/>
      <c r="DLA6" s="204"/>
      <c r="DLB6" s="204"/>
      <c r="DLC6" s="204"/>
      <c r="DLD6" s="204"/>
      <c r="DLE6" s="204"/>
      <c r="DLF6" s="204"/>
      <c r="DLG6" s="204"/>
      <c r="DLH6" s="204"/>
      <c r="DLI6" s="204"/>
      <c r="DLJ6" s="204"/>
      <c r="DLK6" s="204"/>
      <c r="DLL6" s="204"/>
      <c r="DLM6" s="204"/>
      <c r="DLN6" s="204"/>
      <c r="DLO6" s="204"/>
      <c r="DLP6" s="204"/>
      <c r="DLQ6" s="204"/>
      <c r="DLR6" s="204"/>
      <c r="DLS6" s="204"/>
      <c r="DLT6" s="204"/>
      <c r="DLU6" s="204"/>
      <c r="DLV6" s="204"/>
      <c r="DLW6" s="204"/>
      <c r="DLX6" s="204"/>
      <c r="DLY6" s="204"/>
      <c r="DLZ6" s="204"/>
      <c r="DMA6" s="204"/>
      <c r="DMB6" s="204"/>
      <c r="DMC6" s="204"/>
      <c r="DMD6" s="204"/>
      <c r="DME6" s="204"/>
      <c r="DMF6" s="204"/>
      <c r="DMG6" s="204"/>
      <c r="DMH6" s="204"/>
      <c r="DMI6" s="204"/>
      <c r="DMJ6" s="204"/>
      <c r="DMK6" s="204"/>
      <c r="DML6" s="204"/>
      <c r="DMM6" s="204"/>
      <c r="DMN6" s="204"/>
      <c r="DMO6" s="204"/>
      <c r="DMP6" s="204"/>
      <c r="DMQ6" s="204"/>
      <c r="DMR6" s="204"/>
      <c r="DMS6" s="204"/>
      <c r="DMT6" s="204"/>
      <c r="DMU6" s="204"/>
      <c r="DMV6" s="204"/>
      <c r="DMW6" s="204"/>
      <c r="DMX6" s="204"/>
      <c r="DMY6" s="204"/>
      <c r="DMZ6" s="204"/>
      <c r="DNA6" s="204"/>
      <c r="DNB6" s="204"/>
      <c r="DNC6" s="204"/>
      <c r="DND6" s="204"/>
      <c r="DNE6" s="204"/>
      <c r="DNF6" s="204"/>
      <c r="DNG6" s="204"/>
      <c r="DNH6" s="204"/>
      <c r="DNI6" s="204"/>
      <c r="DNJ6" s="204"/>
      <c r="DNK6" s="204"/>
      <c r="DNL6" s="204"/>
      <c r="DNM6" s="204"/>
      <c r="DNN6" s="204"/>
      <c r="DNO6" s="204"/>
      <c r="DNP6" s="204"/>
      <c r="DNQ6" s="204"/>
      <c r="DNR6" s="204"/>
      <c r="DNS6" s="204"/>
      <c r="DNT6" s="204"/>
      <c r="DNU6" s="204"/>
      <c r="DNV6" s="204"/>
      <c r="DNW6" s="204"/>
      <c r="DNX6" s="204"/>
      <c r="DNY6" s="204"/>
      <c r="DNZ6" s="204"/>
      <c r="DOA6" s="204"/>
      <c r="DOB6" s="204"/>
      <c r="DOC6" s="204"/>
      <c r="DOD6" s="204"/>
      <c r="DOE6" s="204"/>
      <c r="DOF6" s="204"/>
      <c r="DOG6" s="204"/>
      <c r="DOH6" s="204"/>
      <c r="DOI6" s="204"/>
      <c r="DOJ6" s="204"/>
      <c r="DOK6" s="204"/>
      <c r="DOL6" s="204"/>
      <c r="DOM6" s="204"/>
      <c r="DON6" s="204"/>
      <c r="DOO6" s="204"/>
      <c r="DOP6" s="204"/>
      <c r="DOQ6" s="204"/>
      <c r="DOR6" s="204"/>
      <c r="DOS6" s="204"/>
      <c r="DOT6" s="204"/>
      <c r="DOU6" s="204"/>
      <c r="DOV6" s="204"/>
      <c r="DOW6" s="204"/>
      <c r="DOX6" s="204"/>
      <c r="DOY6" s="204"/>
      <c r="DOZ6" s="204"/>
      <c r="DPA6" s="204"/>
      <c r="DPB6" s="204"/>
      <c r="DPC6" s="204"/>
      <c r="DPD6" s="204"/>
      <c r="DPE6" s="204"/>
      <c r="DPF6" s="204"/>
      <c r="DPG6" s="204"/>
      <c r="DPH6" s="204"/>
      <c r="DPI6" s="204"/>
      <c r="DPJ6" s="204"/>
      <c r="DPK6" s="204"/>
      <c r="DPL6" s="204"/>
      <c r="DPM6" s="204"/>
      <c r="DPN6" s="204"/>
      <c r="DPO6" s="204"/>
      <c r="DPP6" s="204"/>
      <c r="DPQ6" s="204"/>
      <c r="DPR6" s="204"/>
      <c r="DPS6" s="204"/>
      <c r="DPT6" s="204"/>
      <c r="DPU6" s="204"/>
      <c r="DPV6" s="204"/>
      <c r="DPW6" s="204"/>
      <c r="DPX6" s="204"/>
      <c r="DPY6" s="204"/>
      <c r="DPZ6" s="204"/>
      <c r="DQA6" s="204"/>
      <c r="DQB6" s="204"/>
      <c r="DQC6" s="204"/>
      <c r="DQD6" s="204"/>
      <c r="DQE6" s="204"/>
      <c r="DQF6" s="204"/>
      <c r="DQG6" s="204"/>
      <c r="DQH6" s="204"/>
      <c r="DQI6" s="204"/>
      <c r="DQJ6" s="204"/>
      <c r="DQK6" s="204"/>
      <c r="DQL6" s="204"/>
      <c r="DQM6" s="204"/>
      <c r="DQN6" s="204"/>
      <c r="DQO6" s="204"/>
      <c r="DQP6" s="204"/>
      <c r="DQQ6" s="204"/>
      <c r="DQR6" s="204"/>
      <c r="DQS6" s="204"/>
      <c r="DQT6" s="204"/>
      <c r="DQU6" s="204"/>
      <c r="DQV6" s="204"/>
      <c r="DQW6" s="204"/>
      <c r="DQX6" s="204"/>
      <c r="DQY6" s="204"/>
      <c r="DQZ6" s="204"/>
      <c r="DRA6" s="204"/>
      <c r="DRB6" s="204"/>
      <c r="DRC6" s="204"/>
      <c r="DRD6" s="204"/>
      <c r="DRE6" s="204"/>
      <c r="DRF6" s="204"/>
      <c r="DRG6" s="204"/>
      <c r="DRH6" s="204"/>
      <c r="DRI6" s="204"/>
      <c r="DRJ6" s="204"/>
      <c r="DRK6" s="204"/>
      <c r="DRL6" s="204"/>
      <c r="DRM6" s="204"/>
      <c r="DRN6" s="204"/>
      <c r="DRO6" s="204"/>
      <c r="DRP6" s="204"/>
      <c r="DRQ6" s="204"/>
      <c r="DRR6" s="204"/>
      <c r="DRS6" s="204"/>
      <c r="DRT6" s="204"/>
      <c r="DRU6" s="204"/>
      <c r="DRV6" s="204"/>
      <c r="DRW6" s="204"/>
      <c r="DRX6" s="204"/>
      <c r="DRY6" s="204"/>
      <c r="DRZ6" s="204"/>
      <c r="DSA6" s="204"/>
      <c r="DSB6" s="204"/>
      <c r="DSC6" s="204"/>
      <c r="DSD6" s="204"/>
      <c r="DSE6" s="204"/>
      <c r="DSF6" s="204"/>
      <c r="DSG6" s="204"/>
      <c r="DSH6" s="204"/>
      <c r="DSI6" s="204"/>
      <c r="DSJ6" s="204"/>
      <c r="DSK6" s="204"/>
      <c r="DSL6" s="204"/>
      <c r="DSM6" s="204"/>
      <c r="DSN6" s="204"/>
      <c r="DSO6" s="204"/>
      <c r="DSP6" s="204"/>
      <c r="DSQ6" s="204"/>
      <c r="DSR6" s="204"/>
      <c r="DSS6" s="204"/>
      <c r="DST6" s="204"/>
      <c r="DSU6" s="204"/>
      <c r="DSV6" s="204"/>
      <c r="DSW6" s="204"/>
      <c r="DSX6" s="204"/>
      <c r="DSY6" s="204"/>
      <c r="DSZ6" s="204"/>
      <c r="DTA6" s="204"/>
      <c r="DTB6" s="204"/>
      <c r="DTC6" s="204"/>
      <c r="DTD6" s="204"/>
      <c r="DTE6" s="204"/>
      <c r="DTF6" s="204"/>
      <c r="DTG6" s="204"/>
      <c r="DTH6" s="204"/>
      <c r="DTI6" s="204"/>
      <c r="DTJ6" s="204"/>
      <c r="DTK6" s="204"/>
      <c r="DTL6" s="204"/>
      <c r="DTM6" s="204"/>
      <c r="DTN6" s="204"/>
      <c r="DTO6" s="204"/>
      <c r="DTP6" s="204"/>
      <c r="DTQ6" s="204"/>
      <c r="DTR6" s="204"/>
      <c r="DTS6" s="204"/>
      <c r="DTT6" s="204"/>
      <c r="DTU6" s="204"/>
      <c r="DTV6" s="204"/>
      <c r="DTW6" s="204"/>
      <c r="DTX6" s="204"/>
      <c r="DTY6" s="204"/>
      <c r="DTZ6" s="204"/>
      <c r="DUA6" s="204"/>
      <c r="DUB6" s="204"/>
      <c r="DUC6" s="204"/>
      <c r="DUD6" s="204"/>
      <c r="DUE6" s="204"/>
      <c r="DUF6" s="204"/>
      <c r="DUG6" s="204"/>
      <c r="DUH6" s="204"/>
      <c r="DUI6" s="204"/>
      <c r="DUJ6" s="204"/>
      <c r="DUK6" s="204"/>
      <c r="DUL6" s="204"/>
      <c r="DUM6" s="204"/>
      <c r="DUN6" s="204"/>
      <c r="DUO6" s="204"/>
      <c r="DUP6" s="204"/>
      <c r="DUQ6" s="204"/>
      <c r="DUR6" s="204"/>
      <c r="DUS6" s="204"/>
      <c r="DUT6" s="204"/>
      <c r="DUU6" s="204"/>
      <c r="DUV6" s="204"/>
      <c r="DUW6" s="204"/>
      <c r="DUX6" s="204"/>
      <c r="DUY6" s="204"/>
      <c r="DUZ6" s="204"/>
      <c r="DVA6" s="204"/>
      <c r="DVB6" s="204"/>
      <c r="DVC6" s="204"/>
      <c r="DVD6" s="204"/>
      <c r="DVE6" s="204"/>
      <c r="DVF6" s="204"/>
      <c r="DVG6" s="204"/>
      <c r="DVH6" s="204"/>
      <c r="DVI6" s="204"/>
      <c r="DVJ6" s="204"/>
      <c r="DVK6" s="204"/>
      <c r="DVL6" s="204"/>
      <c r="DVM6" s="204"/>
      <c r="DVN6" s="204"/>
      <c r="DVO6" s="204"/>
      <c r="DVP6" s="204"/>
      <c r="DVQ6" s="204"/>
      <c r="DVR6" s="204"/>
      <c r="DVS6" s="204"/>
      <c r="DVT6" s="204"/>
      <c r="DVU6" s="204"/>
      <c r="DVV6" s="204"/>
      <c r="DVW6" s="204"/>
      <c r="DVX6" s="204"/>
      <c r="DVY6" s="204"/>
      <c r="DVZ6" s="204"/>
      <c r="DWA6" s="204"/>
      <c r="DWB6" s="204"/>
      <c r="DWC6" s="204"/>
      <c r="DWD6" s="204"/>
      <c r="DWE6" s="204"/>
      <c r="DWF6" s="204"/>
      <c r="DWG6" s="204"/>
      <c r="DWH6" s="204"/>
      <c r="DWI6" s="204"/>
      <c r="DWJ6" s="204"/>
      <c r="DWK6" s="204"/>
      <c r="DWL6" s="204"/>
      <c r="DWM6" s="204"/>
      <c r="DWN6" s="204"/>
      <c r="DWO6" s="204"/>
      <c r="DWP6" s="204"/>
      <c r="DWQ6" s="204"/>
      <c r="DWR6" s="204"/>
      <c r="DWS6" s="204"/>
      <c r="DWT6" s="204"/>
      <c r="DWU6" s="204"/>
      <c r="DWV6" s="204"/>
      <c r="DWW6" s="204"/>
      <c r="DWX6" s="204"/>
      <c r="DWY6" s="204"/>
      <c r="DWZ6" s="204"/>
      <c r="DXA6" s="204"/>
      <c r="DXB6" s="204"/>
      <c r="DXC6" s="204"/>
      <c r="DXD6" s="204"/>
      <c r="DXE6" s="204"/>
      <c r="DXF6" s="204"/>
      <c r="DXG6" s="204"/>
      <c r="DXH6" s="204"/>
      <c r="DXI6" s="204"/>
      <c r="DXJ6" s="204"/>
      <c r="DXK6" s="204"/>
      <c r="DXL6" s="204"/>
      <c r="DXM6" s="204"/>
      <c r="DXN6" s="204"/>
      <c r="DXO6" s="204"/>
      <c r="DXP6" s="204"/>
      <c r="DXQ6" s="204"/>
      <c r="DXR6" s="204"/>
      <c r="DXS6" s="204"/>
      <c r="DXT6" s="204"/>
      <c r="DXU6" s="204"/>
      <c r="DXV6" s="204"/>
      <c r="DXW6" s="204"/>
      <c r="DXX6" s="204"/>
      <c r="DXY6" s="204"/>
      <c r="DXZ6" s="204"/>
      <c r="DYA6" s="204"/>
      <c r="DYB6" s="204"/>
      <c r="DYC6" s="204"/>
      <c r="DYD6" s="204"/>
      <c r="DYE6" s="204"/>
      <c r="DYF6" s="204"/>
      <c r="DYG6" s="204"/>
      <c r="DYH6" s="204"/>
      <c r="DYI6" s="204"/>
      <c r="DYJ6" s="204"/>
      <c r="DYK6" s="204"/>
      <c r="DYL6" s="204"/>
      <c r="DYM6" s="204"/>
      <c r="DYN6" s="204"/>
      <c r="DYO6" s="204"/>
      <c r="DYP6" s="204"/>
      <c r="DYQ6" s="204"/>
      <c r="DYR6" s="204"/>
      <c r="DYS6" s="204"/>
      <c r="DYT6" s="204"/>
      <c r="DYU6" s="204"/>
      <c r="DYV6" s="204"/>
      <c r="DYW6" s="204"/>
      <c r="DYX6" s="204"/>
      <c r="DYY6" s="204"/>
      <c r="DYZ6" s="204"/>
      <c r="DZA6" s="204"/>
      <c r="DZB6" s="204"/>
      <c r="DZC6" s="204"/>
      <c r="DZD6" s="204"/>
      <c r="DZE6" s="204"/>
      <c r="DZF6" s="204"/>
      <c r="DZG6" s="204"/>
      <c r="DZH6" s="204"/>
      <c r="DZI6" s="204"/>
      <c r="DZJ6" s="204"/>
      <c r="DZK6" s="204"/>
      <c r="DZL6" s="204"/>
      <c r="DZM6" s="204"/>
      <c r="DZN6" s="204"/>
      <c r="DZO6" s="204"/>
      <c r="DZP6" s="204"/>
      <c r="DZQ6" s="204"/>
      <c r="DZR6" s="204"/>
      <c r="DZS6" s="204"/>
      <c r="DZT6" s="204"/>
      <c r="DZU6" s="204"/>
      <c r="DZV6" s="204"/>
      <c r="DZW6" s="204"/>
      <c r="DZX6" s="204"/>
      <c r="DZY6" s="204"/>
      <c r="DZZ6" s="204"/>
      <c r="EAA6" s="204"/>
      <c r="EAB6" s="204"/>
      <c r="EAC6" s="204"/>
      <c r="EAD6" s="204"/>
      <c r="EAE6" s="204"/>
      <c r="EAF6" s="204"/>
      <c r="EAG6" s="204"/>
      <c r="EAH6" s="204"/>
      <c r="EAI6" s="204"/>
      <c r="EAJ6" s="204"/>
      <c r="EAK6" s="204"/>
      <c r="EAL6" s="204"/>
      <c r="EAM6" s="204"/>
      <c r="EAN6" s="204"/>
      <c r="EAO6" s="204"/>
      <c r="EAP6" s="204"/>
      <c r="EAQ6" s="204"/>
      <c r="EAR6" s="204"/>
      <c r="EAS6" s="204"/>
      <c r="EAT6" s="204"/>
      <c r="EAU6" s="204"/>
      <c r="EAV6" s="204"/>
      <c r="EAW6" s="204"/>
      <c r="EAX6" s="204"/>
      <c r="EAY6" s="204"/>
      <c r="EAZ6" s="204"/>
      <c r="EBA6" s="204"/>
      <c r="EBB6" s="204"/>
      <c r="EBC6" s="204"/>
      <c r="EBD6" s="204"/>
      <c r="EBE6" s="204"/>
      <c r="EBF6" s="204"/>
      <c r="EBG6" s="204"/>
      <c r="EBH6" s="204"/>
      <c r="EBI6" s="204"/>
      <c r="EBJ6" s="204"/>
      <c r="EBK6" s="204"/>
      <c r="EBL6" s="204"/>
      <c r="EBM6" s="204"/>
      <c r="EBN6" s="204"/>
      <c r="EBO6" s="204"/>
      <c r="EBP6" s="204"/>
      <c r="EBQ6" s="204"/>
      <c r="EBR6" s="204"/>
      <c r="EBS6" s="204"/>
      <c r="EBT6" s="204"/>
      <c r="EBU6" s="204"/>
      <c r="EBV6" s="204"/>
      <c r="EBW6" s="204"/>
      <c r="EBX6" s="204"/>
      <c r="EBY6" s="204"/>
      <c r="EBZ6" s="204"/>
      <c r="ECA6" s="204"/>
      <c r="ECB6" s="204"/>
      <c r="ECC6" s="204"/>
      <c r="ECD6" s="204"/>
      <c r="ECE6" s="204"/>
      <c r="ECF6" s="204"/>
      <c r="ECG6" s="204"/>
      <c r="ECH6" s="204"/>
      <c r="ECI6" s="204"/>
      <c r="ECJ6" s="204"/>
      <c r="ECK6" s="204"/>
      <c r="ECL6" s="204"/>
      <c r="ECM6" s="204"/>
      <c r="ECN6" s="204"/>
      <c r="ECO6" s="204"/>
      <c r="ECP6" s="204"/>
      <c r="ECQ6" s="204"/>
      <c r="ECR6" s="204"/>
      <c r="ECS6" s="204"/>
      <c r="ECT6" s="204"/>
      <c r="ECU6" s="204"/>
      <c r="ECV6" s="204"/>
      <c r="ECW6" s="204"/>
      <c r="ECX6" s="204"/>
      <c r="ECY6" s="204"/>
      <c r="ECZ6" s="204"/>
      <c r="EDA6" s="204"/>
      <c r="EDB6" s="204"/>
      <c r="EDC6" s="204"/>
      <c r="EDD6" s="204"/>
      <c r="EDE6" s="204"/>
      <c r="EDF6" s="204"/>
      <c r="EDG6" s="204"/>
      <c r="EDH6" s="204"/>
      <c r="EDI6" s="204"/>
      <c r="EDJ6" s="204"/>
      <c r="EDK6" s="204"/>
      <c r="EDL6" s="204"/>
      <c r="EDM6" s="204"/>
      <c r="EDN6" s="204"/>
      <c r="EDO6" s="204"/>
      <c r="EDP6" s="204"/>
      <c r="EDQ6" s="204"/>
      <c r="EDR6" s="204"/>
      <c r="EDS6" s="204"/>
      <c r="EDT6" s="204"/>
      <c r="EDU6" s="204"/>
      <c r="EDV6" s="204"/>
      <c r="EDW6" s="204"/>
      <c r="EDX6" s="204"/>
      <c r="EDY6" s="204"/>
      <c r="EDZ6" s="204"/>
      <c r="EEA6" s="204"/>
      <c r="EEB6" s="204"/>
      <c r="EEC6" s="204"/>
      <c r="EED6" s="204"/>
      <c r="EEE6" s="204"/>
      <c r="EEF6" s="204"/>
      <c r="EEG6" s="204"/>
      <c r="EEH6" s="204"/>
      <c r="EEI6" s="204"/>
      <c r="EEJ6" s="204"/>
      <c r="EEK6" s="204"/>
      <c r="EEL6" s="204"/>
      <c r="EEM6" s="204"/>
      <c r="EEN6" s="204"/>
      <c r="EEO6" s="204"/>
      <c r="EEP6" s="204"/>
      <c r="EEQ6" s="204"/>
      <c r="EER6" s="204"/>
      <c r="EES6" s="204"/>
      <c r="EET6" s="204"/>
      <c r="EEU6" s="204"/>
      <c r="EEV6" s="204"/>
      <c r="EEW6" s="204"/>
      <c r="EEX6" s="204"/>
      <c r="EEY6" s="204"/>
      <c r="EEZ6" s="204"/>
      <c r="EFA6" s="204"/>
      <c r="EFB6" s="204"/>
      <c r="EFC6" s="204"/>
      <c r="EFD6" s="204"/>
      <c r="EFE6" s="204"/>
      <c r="EFF6" s="204"/>
      <c r="EFG6" s="204"/>
      <c r="EFH6" s="204"/>
      <c r="EFI6" s="204"/>
      <c r="EFJ6" s="204"/>
      <c r="EFK6" s="204"/>
      <c r="EFL6" s="204"/>
      <c r="EFM6" s="204"/>
      <c r="EFN6" s="204"/>
      <c r="EFO6" s="204"/>
      <c r="EFP6" s="204"/>
      <c r="EFQ6" s="204"/>
      <c r="EFR6" s="204"/>
      <c r="EFS6" s="204"/>
      <c r="EFT6" s="204"/>
      <c r="EFU6" s="204"/>
      <c r="EFV6" s="204"/>
      <c r="EFW6" s="204"/>
      <c r="EFX6" s="204"/>
      <c r="EFY6" s="204"/>
      <c r="EFZ6" s="204"/>
      <c r="EGA6" s="204"/>
      <c r="EGB6" s="204"/>
      <c r="EGC6" s="204"/>
      <c r="EGD6" s="204"/>
      <c r="EGE6" s="204"/>
      <c r="EGF6" s="204"/>
      <c r="EGG6" s="204"/>
      <c r="EGH6" s="204"/>
      <c r="EGI6" s="204"/>
      <c r="EGJ6" s="204"/>
      <c r="EGK6" s="204"/>
      <c r="EGL6" s="204"/>
      <c r="EGM6" s="204"/>
      <c r="EGN6" s="204"/>
      <c r="EGO6" s="204"/>
      <c r="EGP6" s="204"/>
      <c r="EGQ6" s="204"/>
      <c r="EGR6" s="204"/>
      <c r="EGS6" s="204"/>
      <c r="EGT6" s="204"/>
      <c r="EGU6" s="204"/>
      <c r="EGV6" s="204"/>
      <c r="EGW6" s="204"/>
      <c r="EGX6" s="204"/>
      <c r="EGY6" s="204"/>
      <c r="EGZ6" s="204"/>
      <c r="EHA6" s="204"/>
      <c r="EHB6" s="204"/>
      <c r="EHC6" s="204"/>
      <c r="EHD6" s="204"/>
      <c r="EHE6" s="204"/>
      <c r="EHF6" s="204"/>
      <c r="EHG6" s="204"/>
      <c r="EHH6" s="204"/>
      <c r="EHI6" s="204"/>
      <c r="EHJ6" s="204"/>
      <c r="EHK6" s="204"/>
      <c r="EHL6" s="204"/>
      <c r="EHM6" s="204"/>
      <c r="EHN6" s="204"/>
      <c r="EHO6" s="204"/>
      <c r="EHP6" s="204"/>
      <c r="EHQ6" s="204"/>
      <c r="EHR6" s="204"/>
      <c r="EHS6" s="204"/>
      <c r="EHT6" s="204"/>
      <c r="EHU6" s="204"/>
      <c r="EHV6" s="204"/>
      <c r="EHW6" s="204"/>
      <c r="EHX6" s="204"/>
      <c r="EHY6" s="204"/>
      <c r="EHZ6" s="204"/>
      <c r="EIA6" s="204"/>
      <c r="EIB6" s="204"/>
      <c r="EIC6" s="204"/>
      <c r="EID6" s="204"/>
      <c r="EIE6" s="204"/>
      <c r="EIF6" s="204"/>
      <c r="EIG6" s="204"/>
      <c r="EIH6" s="204"/>
      <c r="EII6" s="204"/>
      <c r="EIJ6" s="204"/>
      <c r="EIK6" s="204"/>
      <c r="EIL6" s="204"/>
      <c r="EIM6" s="204"/>
      <c r="EIN6" s="204"/>
      <c r="EIO6" s="204"/>
      <c r="EIP6" s="204"/>
      <c r="EIQ6" s="204"/>
      <c r="EIR6" s="204"/>
      <c r="EIS6" s="204"/>
      <c r="EIT6" s="204"/>
      <c r="EIU6" s="204"/>
      <c r="EIV6" s="204"/>
      <c r="EIW6" s="204"/>
      <c r="EIX6" s="204"/>
      <c r="EIY6" s="204"/>
      <c r="EIZ6" s="204"/>
      <c r="EJA6" s="204"/>
      <c r="EJB6" s="204"/>
      <c r="EJC6" s="204"/>
      <c r="EJD6" s="204"/>
      <c r="EJE6" s="204"/>
      <c r="EJF6" s="204"/>
      <c r="EJG6" s="204"/>
      <c r="EJH6" s="204"/>
      <c r="EJI6" s="204"/>
      <c r="EJJ6" s="204"/>
      <c r="EJK6" s="204"/>
      <c r="EJL6" s="204"/>
      <c r="EJM6" s="204"/>
      <c r="EJN6" s="204"/>
      <c r="EJO6" s="204"/>
      <c r="EJP6" s="204"/>
      <c r="EJQ6" s="204"/>
      <c r="EJR6" s="204"/>
      <c r="EJS6" s="204"/>
      <c r="EJT6" s="204"/>
      <c r="EJU6" s="204"/>
      <c r="EJV6" s="204"/>
      <c r="EJW6" s="204"/>
      <c r="EJX6" s="204"/>
      <c r="EJY6" s="204"/>
      <c r="EJZ6" s="204"/>
      <c r="EKA6" s="204"/>
      <c r="EKB6" s="204"/>
      <c r="EKC6" s="204"/>
      <c r="EKD6" s="204"/>
      <c r="EKE6" s="204"/>
      <c r="EKF6" s="204"/>
      <c r="EKG6" s="204"/>
      <c r="EKH6" s="204"/>
      <c r="EKI6" s="204"/>
      <c r="EKJ6" s="204"/>
      <c r="EKK6" s="204"/>
      <c r="EKL6" s="204"/>
      <c r="EKM6" s="204"/>
      <c r="EKN6" s="204"/>
      <c r="EKO6" s="204"/>
      <c r="EKP6" s="204"/>
      <c r="EKQ6" s="204"/>
      <c r="EKR6" s="204"/>
      <c r="EKS6" s="204"/>
      <c r="EKT6" s="204"/>
      <c r="EKU6" s="204"/>
      <c r="EKV6" s="204"/>
      <c r="EKW6" s="204"/>
      <c r="EKX6" s="204"/>
      <c r="EKY6" s="204"/>
      <c r="EKZ6" s="204"/>
      <c r="ELA6" s="204"/>
      <c r="ELB6" s="204"/>
      <c r="ELC6" s="204"/>
      <c r="ELD6" s="204"/>
      <c r="ELE6" s="204"/>
      <c r="ELF6" s="204"/>
      <c r="ELG6" s="204"/>
      <c r="ELH6" s="204"/>
      <c r="ELI6" s="204"/>
      <c r="ELJ6" s="204"/>
      <c r="ELK6" s="204"/>
      <c r="ELL6" s="204"/>
      <c r="ELM6" s="204"/>
      <c r="ELN6" s="204"/>
      <c r="ELO6" s="204"/>
      <c r="ELP6" s="204"/>
      <c r="ELQ6" s="204"/>
      <c r="ELR6" s="204"/>
      <c r="ELS6" s="204"/>
      <c r="ELT6" s="204"/>
      <c r="ELU6" s="204"/>
      <c r="ELV6" s="204"/>
      <c r="ELW6" s="204"/>
      <c r="ELX6" s="204"/>
      <c r="ELY6" s="204"/>
      <c r="ELZ6" s="204"/>
      <c r="EMA6" s="204"/>
      <c r="EMB6" s="204"/>
      <c r="EMC6" s="204"/>
      <c r="EMD6" s="204"/>
      <c r="EME6" s="204"/>
      <c r="EMF6" s="204"/>
      <c r="EMG6" s="204"/>
      <c r="EMH6" s="204"/>
      <c r="EMI6" s="204"/>
      <c r="EMJ6" s="204"/>
      <c r="EMK6" s="204"/>
      <c r="EML6" s="204"/>
      <c r="EMM6" s="204"/>
      <c r="EMN6" s="204"/>
      <c r="EMO6" s="204"/>
      <c r="EMP6" s="204"/>
      <c r="EMQ6" s="204"/>
      <c r="EMR6" s="204"/>
      <c r="EMS6" s="204"/>
      <c r="EMT6" s="204"/>
      <c r="EMU6" s="204"/>
      <c r="EMV6" s="204"/>
      <c r="EMW6" s="204"/>
      <c r="EMX6" s="204"/>
      <c r="EMY6" s="204"/>
      <c r="EMZ6" s="204"/>
      <c r="ENA6" s="204"/>
      <c r="ENB6" s="204"/>
      <c r="ENC6" s="204"/>
      <c r="END6" s="204"/>
      <c r="ENE6" s="204"/>
      <c r="ENF6" s="204"/>
      <c r="ENG6" s="204"/>
      <c r="ENH6" s="204"/>
      <c r="ENI6" s="204"/>
      <c r="ENJ6" s="204"/>
      <c r="ENK6" s="204"/>
      <c r="ENL6" s="204"/>
      <c r="ENM6" s="204"/>
      <c r="ENN6" s="204"/>
      <c r="ENO6" s="204"/>
      <c r="ENP6" s="204"/>
      <c r="ENQ6" s="204"/>
      <c r="ENR6" s="204"/>
      <c r="ENS6" s="204"/>
      <c r="ENT6" s="204"/>
      <c r="ENU6" s="204"/>
      <c r="ENV6" s="204"/>
      <c r="ENW6" s="204"/>
      <c r="ENX6" s="204"/>
      <c r="ENY6" s="204"/>
      <c r="ENZ6" s="204"/>
      <c r="EOA6" s="204"/>
      <c r="EOB6" s="204"/>
      <c r="EOC6" s="204"/>
      <c r="EOD6" s="204"/>
      <c r="EOE6" s="204"/>
      <c r="EOF6" s="204"/>
      <c r="EOG6" s="204"/>
      <c r="EOH6" s="204"/>
      <c r="EOI6" s="204"/>
      <c r="EOJ6" s="204"/>
      <c r="EOK6" s="204"/>
      <c r="EOL6" s="204"/>
      <c r="EOM6" s="204"/>
      <c r="EON6" s="204"/>
      <c r="EOO6" s="204"/>
      <c r="EOP6" s="204"/>
      <c r="EOQ6" s="204"/>
      <c r="EOR6" s="204"/>
      <c r="EOS6" s="204"/>
      <c r="EOT6" s="204"/>
      <c r="EOU6" s="204"/>
      <c r="EOV6" s="204"/>
      <c r="EOW6" s="204"/>
      <c r="EOX6" s="204"/>
      <c r="EOY6" s="204"/>
      <c r="EOZ6" s="204"/>
      <c r="EPA6" s="204"/>
      <c r="EPB6" s="204"/>
      <c r="EPC6" s="204"/>
      <c r="EPD6" s="204"/>
      <c r="EPE6" s="204"/>
      <c r="EPF6" s="204"/>
      <c r="EPG6" s="204"/>
      <c r="EPH6" s="204"/>
      <c r="EPI6" s="204"/>
      <c r="EPJ6" s="204"/>
      <c r="EPK6" s="204"/>
      <c r="EPL6" s="204"/>
      <c r="EPM6" s="204"/>
      <c r="EPN6" s="204"/>
      <c r="EPO6" s="204"/>
      <c r="EPP6" s="204"/>
      <c r="EPQ6" s="204"/>
      <c r="EPR6" s="204"/>
      <c r="EPS6" s="204"/>
      <c r="EPT6" s="204"/>
      <c r="EPU6" s="204"/>
      <c r="EPV6" s="204"/>
      <c r="EPW6" s="204"/>
      <c r="EPX6" s="204"/>
      <c r="EPY6" s="204"/>
      <c r="EPZ6" s="204"/>
      <c r="EQA6" s="204"/>
      <c r="EQB6" s="204"/>
      <c r="EQC6" s="204"/>
      <c r="EQD6" s="204"/>
      <c r="EQE6" s="204"/>
      <c r="EQF6" s="204"/>
      <c r="EQG6" s="204"/>
      <c r="EQH6" s="204"/>
      <c r="EQI6" s="204"/>
      <c r="EQJ6" s="204"/>
      <c r="EQK6" s="204"/>
      <c r="EQL6" s="204"/>
      <c r="EQM6" s="204"/>
      <c r="EQN6" s="204"/>
      <c r="EQO6" s="204"/>
      <c r="EQP6" s="204"/>
      <c r="EQQ6" s="204"/>
      <c r="EQR6" s="204"/>
      <c r="EQS6" s="204"/>
      <c r="EQT6" s="204"/>
      <c r="EQU6" s="204"/>
      <c r="EQV6" s="204"/>
      <c r="EQW6" s="204"/>
      <c r="EQX6" s="204"/>
      <c r="EQY6" s="204"/>
      <c r="EQZ6" s="204"/>
      <c r="ERA6" s="204"/>
      <c r="ERB6" s="204"/>
      <c r="ERC6" s="204"/>
      <c r="ERD6" s="204"/>
      <c r="ERE6" s="204"/>
      <c r="ERF6" s="204"/>
      <c r="ERG6" s="204"/>
      <c r="ERH6" s="204"/>
      <c r="ERI6" s="204"/>
      <c r="ERJ6" s="204"/>
      <c r="ERK6" s="204"/>
      <c r="ERL6" s="204"/>
      <c r="ERM6" s="204"/>
      <c r="ERN6" s="204"/>
      <c r="ERO6" s="204"/>
      <c r="ERP6" s="204"/>
      <c r="ERQ6" s="204"/>
      <c r="ERR6" s="204"/>
      <c r="ERS6" s="204"/>
      <c r="ERT6" s="204"/>
      <c r="ERU6" s="204"/>
      <c r="ERV6" s="204"/>
      <c r="ERW6" s="204"/>
      <c r="ERX6" s="204"/>
      <c r="ERY6" s="204"/>
      <c r="ERZ6" s="204"/>
      <c r="ESA6" s="204"/>
      <c r="ESB6" s="204"/>
      <c r="ESC6" s="204"/>
      <c r="ESD6" s="204"/>
      <c r="ESE6" s="204"/>
      <c r="ESF6" s="204"/>
      <c r="ESG6" s="204"/>
      <c r="ESH6" s="204"/>
      <c r="ESI6" s="204"/>
      <c r="ESJ6" s="204"/>
      <c r="ESK6" s="204"/>
      <c r="ESL6" s="204"/>
      <c r="ESM6" s="204"/>
      <c r="ESN6" s="204"/>
      <c r="ESO6" s="204"/>
      <c r="ESP6" s="204"/>
      <c r="ESQ6" s="204"/>
      <c r="ESR6" s="204"/>
      <c r="ESS6" s="204"/>
      <c r="EST6" s="204"/>
      <c r="ESU6" s="204"/>
      <c r="ESV6" s="204"/>
      <c r="ESW6" s="204"/>
      <c r="ESX6" s="204"/>
      <c r="ESY6" s="204"/>
      <c r="ESZ6" s="204"/>
      <c r="ETA6" s="204"/>
      <c r="ETB6" s="204"/>
      <c r="ETC6" s="204"/>
      <c r="ETD6" s="204"/>
      <c r="ETE6" s="204"/>
      <c r="ETF6" s="204"/>
      <c r="ETG6" s="204"/>
      <c r="ETH6" s="204"/>
      <c r="ETI6" s="204"/>
      <c r="ETJ6" s="204"/>
      <c r="ETK6" s="204"/>
      <c r="ETL6" s="204"/>
      <c r="ETM6" s="204"/>
      <c r="ETN6" s="204"/>
      <c r="ETO6" s="204"/>
      <c r="ETP6" s="204"/>
      <c r="ETQ6" s="204"/>
      <c r="ETR6" s="204"/>
      <c r="ETS6" s="204"/>
      <c r="ETT6" s="204"/>
      <c r="ETU6" s="204"/>
      <c r="ETV6" s="204"/>
      <c r="ETW6" s="204"/>
      <c r="ETX6" s="204"/>
      <c r="ETY6" s="204"/>
      <c r="ETZ6" s="204"/>
      <c r="EUA6" s="204"/>
      <c r="EUB6" s="204"/>
      <c r="EUC6" s="204"/>
      <c r="EUD6" s="204"/>
      <c r="EUE6" s="204"/>
      <c r="EUF6" s="204"/>
      <c r="EUG6" s="204"/>
      <c r="EUH6" s="204"/>
      <c r="EUI6" s="204"/>
      <c r="EUJ6" s="204"/>
      <c r="EUK6" s="204"/>
      <c r="EUL6" s="204"/>
      <c r="EUM6" s="204"/>
      <c r="EUN6" s="204"/>
      <c r="EUO6" s="204"/>
      <c r="EUP6" s="204"/>
      <c r="EUQ6" s="204"/>
      <c r="EUR6" s="204"/>
      <c r="EUS6" s="204"/>
      <c r="EUT6" s="204"/>
      <c r="EUU6" s="204"/>
      <c r="EUV6" s="204"/>
      <c r="EUW6" s="204"/>
      <c r="EUX6" s="204"/>
      <c r="EUY6" s="204"/>
      <c r="EUZ6" s="204"/>
      <c r="EVA6" s="204"/>
      <c r="EVB6" s="204"/>
      <c r="EVC6" s="204"/>
      <c r="EVD6" s="204"/>
      <c r="EVE6" s="204"/>
      <c r="EVF6" s="204"/>
      <c r="EVG6" s="204"/>
      <c r="EVH6" s="204"/>
      <c r="EVI6" s="204"/>
      <c r="EVJ6" s="204"/>
      <c r="EVK6" s="204"/>
      <c r="EVL6" s="204"/>
      <c r="EVM6" s="204"/>
      <c r="EVN6" s="204"/>
      <c r="EVO6" s="204"/>
      <c r="EVP6" s="204"/>
      <c r="EVQ6" s="204"/>
      <c r="EVR6" s="204"/>
      <c r="EVS6" s="204"/>
      <c r="EVT6" s="204"/>
      <c r="EVU6" s="204"/>
      <c r="EVV6" s="204"/>
      <c r="EVW6" s="204"/>
      <c r="EVX6" s="204"/>
      <c r="EVY6" s="204"/>
      <c r="EVZ6" s="204"/>
      <c r="EWA6" s="204"/>
      <c r="EWB6" s="204"/>
      <c r="EWC6" s="204"/>
      <c r="EWD6" s="204"/>
      <c r="EWE6" s="204"/>
      <c r="EWF6" s="204"/>
      <c r="EWG6" s="204"/>
      <c r="EWH6" s="204"/>
      <c r="EWI6" s="204"/>
      <c r="EWJ6" s="204"/>
      <c r="EWK6" s="204"/>
      <c r="EWL6" s="204"/>
      <c r="EWM6" s="204"/>
      <c r="EWN6" s="204"/>
      <c r="EWO6" s="204"/>
      <c r="EWP6" s="204"/>
      <c r="EWQ6" s="204"/>
      <c r="EWR6" s="204"/>
      <c r="EWS6" s="204"/>
      <c r="EWT6" s="204"/>
      <c r="EWU6" s="204"/>
      <c r="EWV6" s="204"/>
      <c r="EWW6" s="204"/>
      <c r="EWX6" s="204"/>
      <c r="EWY6" s="204"/>
      <c r="EWZ6" s="204"/>
      <c r="EXA6" s="204"/>
      <c r="EXB6" s="204"/>
      <c r="EXC6" s="204"/>
      <c r="EXD6" s="204"/>
      <c r="EXE6" s="204"/>
      <c r="EXF6" s="204"/>
      <c r="EXG6" s="204"/>
      <c r="EXH6" s="204"/>
      <c r="EXI6" s="204"/>
      <c r="EXJ6" s="204"/>
      <c r="EXK6" s="204"/>
      <c r="EXL6" s="204"/>
      <c r="EXM6" s="204"/>
      <c r="EXN6" s="204"/>
      <c r="EXO6" s="204"/>
      <c r="EXP6" s="204"/>
      <c r="EXQ6" s="204"/>
      <c r="EXR6" s="204"/>
      <c r="EXS6" s="204"/>
      <c r="EXT6" s="204"/>
      <c r="EXU6" s="204"/>
      <c r="EXV6" s="204"/>
      <c r="EXW6" s="204"/>
      <c r="EXX6" s="204"/>
      <c r="EXY6" s="204"/>
      <c r="EXZ6" s="204"/>
      <c r="EYA6" s="204"/>
      <c r="EYB6" s="204"/>
      <c r="EYC6" s="204"/>
      <c r="EYD6" s="204"/>
      <c r="EYE6" s="204"/>
      <c r="EYF6" s="204"/>
      <c r="EYG6" s="204"/>
      <c r="EYH6" s="204"/>
      <c r="EYI6" s="204"/>
      <c r="EYJ6" s="204"/>
      <c r="EYK6" s="204"/>
      <c r="EYL6" s="204"/>
      <c r="EYM6" s="204"/>
      <c r="EYN6" s="204"/>
      <c r="EYO6" s="204"/>
      <c r="EYP6" s="204"/>
      <c r="EYQ6" s="204"/>
      <c r="EYR6" s="204"/>
      <c r="EYS6" s="204"/>
      <c r="EYT6" s="204"/>
      <c r="EYU6" s="204"/>
      <c r="EYV6" s="204"/>
      <c r="EYW6" s="204"/>
      <c r="EYX6" s="204"/>
      <c r="EYY6" s="204"/>
      <c r="EYZ6" s="204"/>
      <c r="EZA6" s="204"/>
      <c r="EZB6" s="204"/>
      <c r="EZC6" s="204"/>
      <c r="EZD6" s="204"/>
      <c r="EZE6" s="204"/>
      <c r="EZF6" s="204"/>
      <c r="EZG6" s="204"/>
      <c r="EZH6" s="204"/>
      <c r="EZI6" s="204"/>
      <c r="EZJ6" s="204"/>
      <c r="EZK6" s="204"/>
      <c r="EZL6" s="204"/>
      <c r="EZM6" s="204"/>
      <c r="EZN6" s="204"/>
      <c r="EZO6" s="204"/>
      <c r="EZP6" s="204"/>
      <c r="EZQ6" s="204"/>
      <c r="EZR6" s="204"/>
      <c r="EZS6" s="204"/>
      <c r="EZT6" s="204"/>
      <c r="EZU6" s="204"/>
      <c r="EZV6" s="204"/>
      <c r="EZW6" s="204"/>
      <c r="EZX6" s="204"/>
      <c r="EZY6" s="204"/>
      <c r="EZZ6" s="204"/>
      <c r="FAA6" s="204"/>
      <c r="FAB6" s="204"/>
      <c r="FAC6" s="204"/>
      <c r="FAD6" s="204"/>
      <c r="FAE6" s="204"/>
      <c r="FAF6" s="204"/>
      <c r="FAG6" s="204"/>
      <c r="FAH6" s="204"/>
      <c r="FAI6" s="204"/>
      <c r="FAJ6" s="204"/>
      <c r="FAK6" s="204"/>
      <c r="FAL6" s="204"/>
      <c r="FAM6" s="204"/>
      <c r="FAN6" s="204"/>
      <c r="FAO6" s="204"/>
      <c r="FAP6" s="204"/>
      <c r="FAQ6" s="204"/>
      <c r="FAR6" s="204"/>
      <c r="FAS6" s="204"/>
      <c r="FAT6" s="204"/>
      <c r="FAU6" s="204"/>
      <c r="FAV6" s="204"/>
      <c r="FAW6" s="204"/>
      <c r="FAX6" s="204"/>
      <c r="FAY6" s="204"/>
      <c r="FAZ6" s="204"/>
      <c r="FBA6" s="204"/>
      <c r="FBB6" s="204"/>
      <c r="FBC6" s="204"/>
      <c r="FBD6" s="204"/>
      <c r="FBE6" s="204"/>
      <c r="FBF6" s="204"/>
      <c r="FBG6" s="204"/>
      <c r="FBH6" s="204"/>
      <c r="FBI6" s="204"/>
      <c r="FBJ6" s="204"/>
      <c r="FBK6" s="204"/>
      <c r="FBL6" s="204"/>
      <c r="FBM6" s="204"/>
      <c r="FBN6" s="204"/>
      <c r="FBO6" s="204"/>
      <c r="FBP6" s="204"/>
      <c r="FBQ6" s="204"/>
      <c r="FBR6" s="204"/>
      <c r="FBS6" s="204"/>
      <c r="FBT6" s="204"/>
      <c r="FBU6" s="204"/>
      <c r="FBV6" s="204"/>
      <c r="FBW6" s="204"/>
      <c r="FBX6" s="204"/>
      <c r="FBY6" s="204"/>
      <c r="FBZ6" s="204"/>
      <c r="FCA6" s="204"/>
      <c r="FCB6" s="204"/>
      <c r="FCC6" s="204"/>
      <c r="FCD6" s="204"/>
      <c r="FCE6" s="204"/>
      <c r="FCF6" s="204"/>
      <c r="FCG6" s="204"/>
      <c r="FCH6" s="204"/>
      <c r="FCI6" s="204"/>
      <c r="FCJ6" s="204"/>
      <c r="FCK6" s="204"/>
      <c r="FCL6" s="204"/>
      <c r="FCM6" s="204"/>
      <c r="FCN6" s="204"/>
      <c r="FCO6" s="204"/>
      <c r="FCP6" s="204"/>
      <c r="FCQ6" s="204"/>
      <c r="FCR6" s="204"/>
      <c r="FCS6" s="204"/>
      <c r="FCT6" s="204"/>
      <c r="FCU6" s="204"/>
      <c r="FCV6" s="204"/>
      <c r="FCW6" s="204"/>
      <c r="FCX6" s="204"/>
      <c r="FCY6" s="204"/>
      <c r="FCZ6" s="204"/>
      <c r="FDA6" s="204"/>
      <c r="FDB6" s="204"/>
      <c r="FDC6" s="204"/>
      <c r="FDD6" s="204"/>
      <c r="FDE6" s="204"/>
      <c r="FDF6" s="204"/>
      <c r="FDG6" s="204"/>
      <c r="FDH6" s="204"/>
      <c r="FDI6" s="204"/>
      <c r="FDJ6" s="204"/>
      <c r="FDK6" s="204"/>
      <c r="FDL6" s="204"/>
      <c r="FDM6" s="204"/>
      <c r="FDN6" s="204"/>
      <c r="FDO6" s="204"/>
      <c r="FDP6" s="204"/>
      <c r="FDQ6" s="204"/>
      <c r="FDR6" s="204"/>
      <c r="FDS6" s="204"/>
      <c r="FDT6" s="204"/>
      <c r="FDU6" s="204"/>
      <c r="FDV6" s="204"/>
      <c r="FDW6" s="204"/>
      <c r="FDX6" s="204"/>
      <c r="FDY6" s="204"/>
      <c r="FDZ6" s="204"/>
      <c r="FEA6" s="204"/>
      <c r="FEB6" s="204"/>
      <c r="FEC6" s="204"/>
      <c r="FED6" s="204"/>
      <c r="FEE6" s="204"/>
      <c r="FEF6" s="204"/>
      <c r="FEG6" s="204"/>
      <c r="FEH6" s="204"/>
      <c r="FEI6" s="204"/>
      <c r="FEJ6" s="204"/>
      <c r="FEK6" s="204"/>
      <c r="FEL6" s="204"/>
      <c r="FEM6" s="204"/>
      <c r="FEN6" s="204"/>
      <c r="FEO6" s="204"/>
      <c r="FEP6" s="204"/>
      <c r="FEQ6" s="204"/>
      <c r="FER6" s="204"/>
      <c r="FES6" s="204"/>
      <c r="FET6" s="204"/>
      <c r="FEU6" s="204"/>
      <c r="FEV6" s="204"/>
      <c r="FEW6" s="204"/>
      <c r="FEX6" s="204"/>
      <c r="FEY6" s="204"/>
      <c r="FEZ6" s="204"/>
      <c r="FFA6" s="204"/>
      <c r="FFB6" s="204"/>
      <c r="FFC6" s="204"/>
      <c r="FFD6" s="204"/>
      <c r="FFE6" s="204"/>
      <c r="FFF6" s="204"/>
      <c r="FFG6" s="204"/>
      <c r="FFH6" s="204"/>
      <c r="FFI6" s="204"/>
      <c r="FFJ6" s="204"/>
      <c r="FFK6" s="204"/>
      <c r="FFL6" s="204"/>
      <c r="FFM6" s="204"/>
      <c r="FFN6" s="204"/>
      <c r="FFO6" s="204"/>
      <c r="FFP6" s="204"/>
      <c r="FFQ6" s="204"/>
      <c r="FFR6" s="204"/>
      <c r="FFS6" s="204"/>
      <c r="FFT6" s="204"/>
      <c r="FFU6" s="204"/>
      <c r="FFV6" s="204"/>
      <c r="FFW6" s="204"/>
      <c r="FFX6" s="204"/>
      <c r="FFY6" s="204"/>
      <c r="FFZ6" s="204"/>
      <c r="FGA6" s="204"/>
      <c r="FGB6" s="204"/>
      <c r="FGC6" s="204"/>
      <c r="FGD6" s="204"/>
      <c r="FGE6" s="204"/>
      <c r="FGF6" s="204"/>
      <c r="FGG6" s="204"/>
      <c r="FGH6" s="204"/>
      <c r="FGI6" s="204"/>
      <c r="FGJ6" s="204"/>
      <c r="FGK6" s="204"/>
      <c r="FGL6" s="204"/>
      <c r="FGM6" s="204"/>
      <c r="FGN6" s="204"/>
      <c r="FGO6" s="204"/>
      <c r="FGP6" s="204"/>
      <c r="FGQ6" s="204"/>
      <c r="FGR6" s="204"/>
      <c r="FGS6" s="204"/>
      <c r="FGT6" s="204"/>
      <c r="FGU6" s="204"/>
      <c r="FGV6" s="204"/>
      <c r="FGW6" s="204"/>
      <c r="FGX6" s="204"/>
      <c r="FGY6" s="204"/>
      <c r="FGZ6" s="204"/>
      <c r="FHA6" s="204"/>
      <c r="FHB6" s="204"/>
      <c r="FHC6" s="204"/>
      <c r="FHD6" s="204"/>
      <c r="FHE6" s="204"/>
      <c r="FHF6" s="204"/>
      <c r="FHG6" s="204"/>
      <c r="FHH6" s="204"/>
      <c r="FHI6" s="204"/>
      <c r="FHJ6" s="204"/>
      <c r="FHK6" s="204"/>
      <c r="FHL6" s="204"/>
      <c r="FHM6" s="204"/>
      <c r="FHN6" s="204"/>
      <c r="FHO6" s="204"/>
      <c r="FHP6" s="204"/>
      <c r="FHQ6" s="204"/>
      <c r="FHR6" s="204"/>
      <c r="FHS6" s="204"/>
      <c r="FHT6" s="204"/>
      <c r="FHU6" s="204"/>
      <c r="FHV6" s="204"/>
      <c r="FHW6" s="204"/>
      <c r="FHX6" s="204"/>
      <c r="FHY6" s="204"/>
      <c r="FHZ6" s="204"/>
      <c r="FIA6" s="204"/>
      <c r="FIB6" s="204"/>
      <c r="FIC6" s="204"/>
      <c r="FID6" s="204"/>
      <c r="FIE6" s="204"/>
      <c r="FIF6" s="204"/>
      <c r="FIG6" s="204"/>
      <c r="FIH6" s="204"/>
      <c r="FII6" s="204"/>
      <c r="FIJ6" s="204"/>
      <c r="FIK6" s="204"/>
      <c r="FIL6" s="204"/>
      <c r="FIM6" s="204"/>
      <c r="FIN6" s="204"/>
      <c r="FIO6" s="204"/>
      <c r="FIP6" s="204"/>
      <c r="FIQ6" s="204"/>
      <c r="FIR6" s="204"/>
      <c r="FIS6" s="204"/>
      <c r="FIT6" s="204"/>
      <c r="FIU6" s="204"/>
      <c r="FIV6" s="204"/>
      <c r="FIW6" s="204"/>
      <c r="FIX6" s="204"/>
      <c r="FIY6" s="204"/>
      <c r="FIZ6" s="204"/>
      <c r="FJA6" s="204"/>
      <c r="FJB6" s="204"/>
      <c r="FJC6" s="204"/>
      <c r="FJD6" s="204"/>
      <c r="FJE6" s="204"/>
      <c r="FJF6" s="204"/>
      <c r="FJG6" s="204"/>
      <c r="FJH6" s="204"/>
      <c r="FJI6" s="204"/>
      <c r="FJJ6" s="204"/>
      <c r="FJK6" s="204"/>
      <c r="FJL6" s="204"/>
      <c r="FJM6" s="204"/>
      <c r="FJN6" s="204"/>
      <c r="FJO6" s="204"/>
      <c r="FJP6" s="204"/>
      <c r="FJQ6" s="204"/>
      <c r="FJR6" s="204"/>
      <c r="FJS6" s="204"/>
      <c r="FJT6" s="204"/>
      <c r="FJU6" s="204"/>
      <c r="FJV6" s="204"/>
      <c r="FJW6" s="204"/>
      <c r="FJX6" s="204"/>
      <c r="FJY6" s="204"/>
      <c r="FJZ6" s="204"/>
      <c r="FKA6" s="204"/>
      <c r="FKB6" s="204"/>
      <c r="FKC6" s="204"/>
      <c r="FKD6" s="204"/>
      <c r="FKE6" s="204"/>
      <c r="FKF6" s="204"/>
      <c r="FKG6" s="204"/>
      <c r="FKH6" s="204"/>
      <c r="FKI6" s="204"/>
      <c r="FKJ6" s="204"/>
      <c r="FKK6" s="204"/>
      <c r="FKL6" s="204"/>
      <c r="FKM6" s="204"/>
      <c r="FKN6" s="204"/>
      <c r="FKO6" s="204"/>
      <c r="FKP6" s="204"/>
      <c r="FKQ6" s="204"/>
      <c r="FKR6" s="204"/>
      <c r="FKS6" s="204"/>
      <c r="FKT6" s="204"/>
      <c r="FKU6" s="204"/>
      <c r="FKV6" s="204"/>
      <c r="FKW6" s="204"/>
      <c r="FKX6" s="204"/>
      <c r="FKY6" s="204"/>
      <c r="FKZ6" s="204"/>
      <c r="FLA6" s="204"/>
      <c r="FLB6" s="204"/>
      <c r="FLC6" s="204"/>
      <c r="FLD6" s="204"/>
      <c r="FLE6" s="204"/>
      <c r="FLF6" s="204"/>
      <c r="FLG6" s="204"/>
      <c r="FLH6" s="204"/>
      <c r="FLI6" s="204"/>
      <c r="FLJ6" s="204"/>
      <c r="FLK6" s="204"/>
      <c r="FLL6" s="204"/>
      <c r="FLM6" s="204"/>
      <c r="FLN6" s="204"/>
      <c r="FLO6" s="204"/>
      <c r="FLP6" s="204"/>
      <c r="FLQ6" s="204"/>
      <c r="FLR6" s="204"/>
      <c r="FLS6" s="204"/>
      <c r="FLT6" s="204"/>
      <c r="FLU6" s="204"/>
      <c r="FLV6" s="204"/>
      <c r="FLW6" s="204"/>
      <c r="FLX6" s="204"/>
      <c r="FLY6" s="204"/>
      <c r="FLZ6" s="204"/>
      <c r="FMA6" s="204"/>
      <c r="FMB6" s="204"/>
      <c r="FMC6" s="204"/>
      <c r="FMD6" s="204"/>
      <c r="FME6" s="204"/>
      <c r="FMF6" s="204"/>
      <c r="FMG6" s="204"/>
      <c r="FMH6" s="204"/>
      <c r="FMI6" s="204"/>
      <c r="FMJ6" s="204"/>
      <c r="FMK6" s="204"/>
      <c r="FML6" s="204"/>
      <c r="FMM6" s="204"/>
      <c r="FMN6" s="204"/>
      <c r="FMO6" s="204"/>
      <c r="FMP6" s="204"/>
      <c r="FMQ6" s="204"/>
      <c r="FMR6" s="204"/>
      <c r="FMS6" s="204"/>
      <c r="FMT6" s="204"/>
      <c r="FMU6" s="204"/>
      <c r="FMV6" s="204"/>
      <c r="FMW6" s="204"/>
      <c r="FMX6" s="204"/>
      <c r="FMY6" s="204"/>
      <c r="FMZ6" s="204"/>
      <c r="FNA6" s="204"/>
      <c r="FNB6" s="204"/>
      <c r="FNC6" s="204"/>
      <c r="FND6" s="204"/>
      <c r="FNE6" s="204"/>
      <c r="FNF6" s="204"/>
      <c r="FNG6" s="204"/>
      <c r="FNH6" s="204"/>
      <c r="FNI6" s="204"/>
      <c r="FNJ6" s="204"/>
      <c r="FNK6" s="204"/>
      <c r="FNL6" s="204"/>
      <c r="FNM6" s="204"/>
      <c r="FNN6" s="204"/>
      <c r="FNO6" s="204"/>
      <c r="FNP6" s="204"/>
      <c r="FNQ6" s="204"/>
      <c r="FNR6" s="204"/>
      <c r="FNS6" s="204"/>
      <c r="FNT6" s="204"/>
      <c r="FNU6" s="204"/>
      <c r="FNV6" s="204"/>
      <c r="FNW6" s="204"/>
      <c r="FNX6" s="204"/>
      <c r="FNY6" s="204"/>
      <c r="FNZ6" s="204"/>
      <c r="FOA6" s="204"/>
      <c r="FOB6" s="204"/>
      <c r="FOC6" s="204"/>
      <c r="FOD6" s="204"/>
      <c r="FOE6" s="204"/>
      <c r="FOF6" s="204"/>
      <c r="FOG6" s="204"/>
      <c r="FOH6" s="204"/>
      <c r="FOI6" s="204"/>
      <c r="FOJ6" s="204"/>
      <c r="FOK6" s="204"/>
      <c r="FOL6" s="204"/>
      <c r="FOM6" s="204"/>
      <c r="FON6" s="204"/>
      <c r="FOO6" s="204"/>
      <c r="FOP6" s="204"/>
      <c r="FOQ6" s="204"/>
      <c r="FOR6" s="204"/>
      <c r="FOS6" s="204"/>
      <c r="FOT6" s="204"/>
      <c r="FOU6" s="204"/>
      <c r="FOV6" s="204"/>
      <c r="FOW6" s="204"/>
      <c r="FOX6" s="204"/>
      <c r="FOY6" s="204"/>
      <c r="FOZ6" s="204"/>
      <c r="FPA6" s="204"/>
      <c r="FPB6" s="204"/>
      <c r="FPC6" s="204"/>
      <c r="FPD6" s="204"/>
      <c r="FPE6" s="204"/>
      <c r="FPF6" s="204"/>
      <c r="FPG6" s="204"/>
      <c r="FPH6" s="204"/>
      <c r="FPI6" s="204"/>
      <c r="FPJ6" s="204"/>
      <c r="FPK6" s="204"/>
      <c r="FPL6" s="204"/>
      <c r="FPM6" s="204"/>
      <c r="FPN6" s="204"/>
      <c r="FPO6" s="204"/>
      <c r="FPP6" s="204"/>
      <c r="FPQ6" s="204"/>
      <c r="FPR6" s="204"/>
      <c r="FPS6" s="204"/>
      <c r="FPT6" s="204"/>
      <c r="FPU6" s="204"/>
      <c r="FPV6" s="204"/>
      <c r="FPW6" s="204"/>
      <c r="FPX6" s="204"/>
      <c r="FPY6" s="204"/>
      <c r="FPZ6" s="204"/>
      <c r="FQA6" s="204"/>
      <c r="FQB6" s="204"/>
      <c r="FQC6" s="204"/>
      <c r="FQD6" s="204"/>
      <c r="FQE6" s="204"/>
      <c r="FQF6" s="204"/>
      <c r="FQG6" s="204"/>
      <c r="FQH6" s="204"/>
      <c r="FQI6" s="204"/>
      <c r="FQJ6" s="204"/>
      <c r="FQK6" s="204"/>
      <c r="FQL6" s="204"/>
      <c r="FQM6" s="204"/>
      <c r="FQN6" s="204"/>
      <c r="FQO6" s="204"/>
      <c r="FQP6" s="204"/>
      <c r="FQQ6" s="204"/>
      <c r="FQR6" s="204"/>
      <c r="FQS6" s="204"/>
      <c r="FQT6" s="204"/>
      <c r="FQU6" s="204"/>
      <c r="FQV6" s="204"/>
      <c r="FQW6" s="204"/>
      <c r="FQX6" s="204"/>
      <c r="FQY6" s="204"/>
      <c r="FQZ6" s="204"/>
      <c r="FRA6" s="204"/>
      <c r="FRB6" s="204"/>
      <c r="FRC6" s="204"/>
      <c r="FRD6" s="204"/>
      <c r="FRE6" s="204"/>
      <c r="FRF6" s="204"/>
      <c r="FRG6" s="204"/>
      <c r="FRH6" s="204"/>
      <c r="FRI6" s="204"/>
      <c r="FRJ6" s="204"/>
      <c r="FRK6" s="204"/>
      <c r="FRL6" s="204"/>
      <c r="FRM6" s="204"/>
      <c r="FRN6" s="204"/>
      <c r="FRO6" s="204"/>
      <c r="FRP6" s="204"/>
      <c r="FRQ6" s="204"/>
      <c r="FRR6" s="204"/>
      <c r="FRS6" s="204"/>
      <c r="FRT6" s="204"/>
      <c r="FRU6" s="204"/>
      <c r="FRV6" s="204"/>
      <c r="FRW6" s="204"/>
      <c r="FRX6" s="204"/>
      <c r="FRY6" s="204"/>
      <c r="FRZ6" s="204"/>
      <c r="FSA6" s="204"/>
      <c r="FSB6" s="204"/>
      <c r="FSC6" s="204"/>
      <c r="FSD6" s="204"/>
      <c r="FSE6" s="204"/>
      <c r="FSF6" s="204"/>
      <c r="FSG6" s="204"/>
      <c r="FSH6" s="204"/>
      <c r="FSI6" s="204"/>
      <c r="FSJ6" s="204"/>
      <c r="FSK6" s="204"/>
      <c r="FSL6" s="204"/>
      <c r="FSM6" s="204"/>
      <c r="FSN6" s="204"/>
      <c r="FSO6" s="204"/>
      <c r="FSP6" s="204"/>
      <c r="FSQ6" s="204"/>
      <c r="FSR6" s="204"/>
      <c r="FSS6" s="204"/>
      <c r="FST6" s="204"/>
      <c r="FSU6" s="204"/>
      <c r="FSV6" s="204"/>
      <c r="FSW6" s="204"/>
      <c r="FSX6" s="204"/>
      <c r="FSY6" s="204"/>
      <c r="FSZ6" s="204"/>
      <c r="FTA6" s="204"/>
      <c r="FTB6" s="204"/>
      <c r="FTC6" s="204"/>
      <c r="FTD6" s="204"/>
      <c r="FTE6" s="204"/>
      <c r="FTF6" s="204"/>
      <c r="FTG6" s="204"/>
      <c r="FTH6" s="204"/>
      <c r="FTI6" s="204"/>
      <c r="FTJ6" s="204"/>
      <c r="FTK6" s="204"/>
      <c r="FTL6" s="204"/>
      <c r="FTM6" s="204"/>
      <c r="FTN6" s="204"/>
      <c r="FTO6" s="204"/>
      <c r="FTP6" s="204"/>
      <c r="FTQ6" s="204"/>
      <c r="FTR6" s="204"/>
      <c r="FTS6" s="204"/>
      <c r="FTT6" s="204"/>
      <c r="FTU6" s="204"/>
      <c r="FTV6" s="204"/>
      <c r="FTW6" s="204"/>
      <c r="FTX6" s="204"/>
      <c r="FTY6" s="204"/>
      <c r="FTZ6" s="204"/>
      <c r="FUA6" s="204"/>
      <c r="FUB6" s="204"/>
      <c r="FUC6" s="204"/>
      <c r="FUD6" s="204"/>
      <c r="FUE6" s="204"/>
      <c r="FUF6" s="204"/>
      <c r="FUG6" s="204"/>
      <c r="FUH6" s="204"/>
      <c r="FUI6" s="204"/>
      <c r="FUJ6" s="204"/>
      <c r="FUK6" s="204"/>
      <c r="FUL6" s="204"/>
      <c r="FUM6" s="204"/>
      <c r="FUN6" s="204"/>
      <c r="FUO6" s="204"/>
      <c r="FUP6" s="204"/>
      <c r="FUQ6" s="204"/>
      <c r="FUR6" s="204"/>
      <c r="FUS6" s="204"/>
      <c r="FUT6" s="204"/>
      <c r="FUU6" s="204"/>
      <c r="FUV6" s="204"/>
      <c r="FUW6" s="204"/>
      <c r="FUX6" s="204"/>
      <c r="FUY6" s="204"/>
      <c r="FUZ6" s="204"/>
      <c r="FVA6" s="204"/>
      <c r="FVB6" s="204"/>
      <c r="FVC6" s="204"/>
      <c r="FVD6" s="204"/>
      <c r="FVE6" s="204"/>
      <c r="FVF6" s="204"/>
      <c r="FVG6" s="204"/>
      <c r="FVH6" s="204"/>
      <c r="FVI6" s="204"/>
      <c r="FVJ6" s="204"/>
      <c r="FVK6" s="204"/>
      <c r="FVL6" s="204"/>
      <c r="FVM6" s="204"/>
      <c r="FVN6" s="204"/>
      <c r="FVO6" s="204"/>
      <c r="FVP6" s="204"/>
      <c r="FVQ6" s="204"/>
      <c r="FVR6" s="204"/>
      <c r="FVS6" s="204"/>
      <c r="FVT6" s="204"/>
      <c r="FVU6" s="204"/>
      <c r="FVV6" s="204"/>
      <c r="FVW6" s="204"/>
      <c r="FVX6" s="204"/>
      <c r="FVY6" s="204"/>
      <c r="FVZ6" s="204"/>
      <c r="FWA6" s="204"/>
      <c r="FWB6" s="204"/>
      <c r="FWC6" s="204"/>
      <c r="FWD6" s="204"/>
      <c r="FWE6" s="204"/>
      <c r="FWF6" s="204"/>
      <c r="FWG6" s="204"/>
      <c r="FWH6" s="204"/>
      <c r="FWI6" s="204"/>
      <c r="FWJ6" s="204"/>
      <c r="FWK6" s="204"/>
      <c r="FWL6" s="204"/>
      <c r="FWM6" s="204"/>
      <c r="FWN6" s="204"/>
      <c r="FWO6" s="204"/>
      <c r="FWP6" s="204"/>
      <c r="FWQ6" s="204"/>
      <c r="FWR6" s="204"/>
      <c r="FWS6" s="204"/>
      <c r="FWT6" s="204"/>
      <c r="FWU6" s="204"/>
      <c r="FWV6" s="204"/>
      <c r="FWW6" s="204"/>
      <c r="FWX6" s="204"/>
      <c r="FWY6" s="204"/>
      <c r="FWZ6" s="204"/>
      <c r="FXA6" s="204"/>
      <c r="FXB6" s="204"/>
      <c r="FXC6" s="204"/>
      <c r="FXD6" s="204"/>
      <c r="FXE6" s="204"/>
      <c r="FXF6" s="204"/>
      <c r="FXG6" s="204"/>
      <c r="FXH6" s="204"/>
      <c r="FXI6" s="204"/>
      <c r="FXJ6" s="204"/>
      <c r="FXK6" s="204"/>
      <c r="FXL6" s="204"/>
      <c r="FXM6" s="204"/>
      <c r="FXN6" s="204"/>
      <c r="FXO6" s="204"/>
      <c r="FXP6" s="204"/>
      <c r="FXQ6" s="204"/>
      <c r="FXR6" s="204"/>
      <c r="FXS6" s="204"/>
      <c r="FXT6" s="204"/>
      <c r="FXU6" s="204"/>
      <c r="FXV6" s="204"/>
      <c r="FXW6" s="204"/>
      <c r="FXX6" s="204"/>
      <c r="FXY6" s="204"/>
      <c r="FXZ6" s="204"/>
      <c r="FYA6" s="204"/>
      <c r="FYB6" s="204"/>
      <c r="FYC6" s="204"/>
      <c r="FYD6" s="204"/>
      <c r="FYE6" s="204"/>
      <c r="FYF6" s="204"/>
      <c r="FYG6" s="204"/>
      <c r="FYH6" s="204"/>
      <c r="FYI6" s="204"/>
      <c r="FYJ6" s="204"/>
      <c r="FYK6" s="204"/>
      <c r="FYL6" s="204"/>
      <c r="FYM6" s="204"/>
      <c r="FYN6" s="204"/>
      <c r="FYO6" s="204"/>
      <c r="FYP6" s="204"/>
      <c r="FYQ6" s="204"/>
      <c r="FYR6" s="204"/>
      <c r="FYS6" s="204"/>
      <c r="FYT6" s="204"/>
      <c r="FYU6" s="204"/>
      <c r="FYV6" s="204"/>
      <c r="FYW6" s="204"/>
      <c r="FYX6" s="204"/>
      <c r="FYY6" s="204"/>
      <c r="FYZ6" s="204"/>
      <c r="FZA6" s="204"/>
      <c r="FZB6" s="204"/>
      <c r="FZC6" s="204"/>
      <c r="FZD6" s="204"/>
      <c r="FZE6" s="204"/>
      <c r="FZF6" s="204"/>
      <c r="FZG6" s="204"/>
      <c r="FZH6" s="204"/>
      <c r="FZI6" s="204"/>
      <c r="FZJ6" s="204"/>
      <c r="FZK6" s="204"/>
      <c r="FZL6" s="204"/>
      <c r="FZM6" s="204"/>
      <c r="FZN6" s="204"/>
      <c r="FZO6" s="204"/>
      <c r="FZP6" s="204"/>
      <c r="FZQ6" s="204"/>
      <c r="FZR6" s="204"/>
      <c r="FZS6" s="204"/>
      <c r="FZT6" s="204"/>
      <c r="FZU6" s="204"/>
      <c r="FZV6" s="204"/>
      <c r="FZW6" s="204"/>
      <c r="FZX6" s="204"/>
      <c r="FZY6" s="204"/>
      <c r="FZZ6" s="204"/>
      <c r="GAA6" s="204"/>
      <c r="GAB6" s="204"/>
      <c r="GAC6" s="204"/>
      <c r="GAD6" s="204"/>
      <c r="GAE6" s="204"/>
      <c r="GAF6" s="204"/>
      <c r="GAG6" s="204"/>
      <c r="GAH6" s="204"/>
      <c r="GAI6" s="204"/>
      <c r="GAJ6" s="204"/>
      <c r="GAK6" s="204"/>
      <c r="GAL6" s="204"/>
      <c r="GAM6" s="204"/>
      <c r="GAN6" s="204"/>
      <c r="GAO6" s="204"/>
      <c r="GAP6" s="204"/>
      <c r="GAQ6" s="204"/>
      <c r="GAR6" s="204"/>
      <c r="GAS6" s="204"/>
      <c r="GAT6" s="204"/>
      <c r="GAU6" s="204"/>
      <c r="GAV6" s="204"/>
      <c r="GAW6" s="204"/>
      <c r="GAX6" s="204"/>
      <c r="GAY6" s="204"/>
      <c r="GAZ6" s="204"/>
      <c r="GBA6" s="204"/>
      <c r="GBB6" s="204"/>
      <c r="GBC6" s="204"/>
      <c r="GBD6" s="204"/>
      <c r="GBE6" s="204"/>
      <c r="GBF6" s="204"/>
      <c r="GBG6" s="204"/>
      <c r="GBH6" s="204"/>
      <c r="GBI6" s="204"/>
      <c r="GBJ6" s="204"/>
      <c r="GBK6" s="204"/>
      <c r="GBL6" s="204"/>
      <c r="GBM6" s="204"/>
      <c r="GBN6" s="204"/>
      <c r="GBO6" s="204"/>
      <c r="GBP6" s="204"/>
      <c r="GBQ6" s="204"/>
      <c r="GBR6" s="204"/>
      <c r="GBS6" s="204"/>
      <c r="GBT6" s="204"/>
      <c r="GBU6" s="204"/>
      <c r="GBV6" s="204"/>
      <c r="GBW6" s="204"/>
      <c r="GBX6" s="204"/>
      <c r="GBY6" s="204"/>
      <c r="GBZ6" s="204"/>
      <c r="GCA6" s="204"/>
      <c r="GCB6" s="204"/>
      <c r="GCC6" s="204"/>
      <c r="GCD6" s="204"/>
      <c r="GCE6" s="204"/>
      <c r="GCF6" s="204"/>
      <c r="GCG6" s="204"/>
      <c r="GCH6" s="204"/>
      <c r="GCI6" s="204"/>
      <c r="GCJ6" s="204"/>
      <c r="GCK6" s="204"/>
      <c r="GCL6" s="204"/>
      <c r="GCM6" s="204"/>
      <c r="GCN6" s="204"/>
      <c r="GCO6" s="204"/>
      <c r="GCP6" s="204"/>
      <c r="GCQ6" s="204"/>
      <c r="GCR6" s="204"/>
      <c r="GCS6" s="204"/>
      <c r="GCT6" s="204"/>
      <c r="GCU6" s="204"/>
      <c r="GCV6" s="204"/>
      <c r="GCW6" s="204"/>
      <c r="GCX6" s="204"/>
      <c r="GCY6" s="204"/>
      <c r="GCZ6" s="204"/>
      <c r="GDA6" s="204"/>
      <c r="GDB6" s="204"/>
      <c r="GDC6" s="204"/>
      <c r="GDD6" s="204"/>
      <c r="GDE6" s="204"/>
      <c r="GDF6" s="204"/>
      <c r="GDG6" s="204"/>
      <c r="GDH6" s="204"/>
      <c r="GDI6" s="204"/>
      <c r="GDJ6" s="204"/>
      <c r="GDK6" s="204"/>
      <c r="GDL6" s="204"/>
      <c r="GDM6" s="204"/>
      <c r="GDN6" s="204"/>
      <c r="GDO6" s="204"/>
      <c r="GDP6" s="204"/>
      <c r="GDQ6" s="204"/>
      <c r="GDR6" s="204"/>
      <c r="GDS6" s="204"/>
      <c r="GDT6" s="204"/>
      <c r="GDU6" s="204"/>
      <c r="GDV6" s="204"/>
      <c r="GDW6" s="204"/>
      <c r="GDX6" s="204"/>
      <c r="GDY6" s="204"/>
      <c r="GDZ6" s="204"/>
      <c r="GEA6" s="204"/>
      <c r="GEB6" s="204"/>
      <c r="GEC6" s="204"/>
      <c r="GED6" s="204"/>
      <c r="GEE6" s="204"/>
      <c r="GEF6" s="204"/>
      <c r="GEG6" s="204"/>
      <c r="GEH6" s="204"/>
      <c r="GEI6" s="204"/>
      <c r="GEJ6" s="204"/>
      <c r="GEK6" s="204"/>
      <c r="GEL6" s="204"/>
      <c r="GEM6" s="204"/>
      <c r="GEN6" s="204"/>
      <c r="GEO6" s="204"/>
      <c r="GEP6" s="204"/>
      <c r="GEQ6" s="204"/>
      <c r="GER6" s="204"/>
      <c r="GES6" s="204"/>
      <c r="GET6" s="204"/>
      <c r="GEU6" s="204"/>
      <c r="GEV6" s="204"/>
      <c r="GEW6" s="204"/>
      <c r="GEX6" s="204"/>
      <c r="GEY6" s="204"/>
      <c r="GEZ6" s="204"/>
      <c r="GFA6" s="204"/>
      <c r="GFB6" s="204"/>
      <c r="GFC6" s="204"/>
      <c r="GFD6" s="204"/>
      <c r="GFE6" s="204"/>
      <c r="GFF6" s="204"/>
      <c r="GFG6" s="204"/>
      <c r="GFH6" s="204"/>
      <c r="GFI6" s="204"/>
      <c r="GFJ6" s="204"/>
      <c r="GFK6" s="204"/>
      <c r="GFL6" s="204"/>
      <c r="GFM6" s="204"/>
      <c r="GFN6" s="204"/>
      <c r="GFO6" s="204"/>
      <c r="GFP6" s="204"/>
      <c r="GFQ6" s="204"/>
      <c r="GFR6" s="204"/>
      <c r="GFS6" s="204"/>
      <c r="GFT6" s="204"/>
      <c r="GFU6" s="204"/>
      <c r="GFV6" s="204"/>
      <c r="GFW6" s="204"/>
      <c r="GFX6" s="204"/>
      <c r="GFY6" s="204"/>
      <c r="GFZ6" s="204"/>
      <c r="GGA6" s="204"/>
      <c r="GGB6" s="204"/>
      <c r="GGC6" s="204"/>
      <c r="GGD6" s="204"/>
      <c r="GGE6" s="204"/>
      <c r="GGF6" s="204"/>
      <c r="GGG6" s="204"/>
      <c r="GGH6" s="204"/>
      <c r="GGI6" s="204"/>
      <c r="GGJ6" s="204"/>
      <c r="GGK6" s="204"/>
      <c r="GGL6" s="204"/>
      <c r="GGM6" s="204"/>
      <c r="GGN6" s="204"/>
      <c r="GGO6" s="204"/>
      <c r="GGP6" s="204"/>
      <c r="GGQ6" s="204"/>
      <c r="GGR6" s="204"/>
      <c r="GGS6" s="204"/>
      <c r="GGT6" s="204"/>
      <c r="GGU6" s="204"/>
      <c r="GGV6" s="204"/>
      <c r="GGW6" s="204"/>
      <c r="GGX6" s="204"/>
      <c r="GGY6" s="204"/>
      <c r="GGZ6" s="204"/>
      <c r="GHA6" s="204"/>
      <c r="GHB6" s="204"/>
      <c r="GHC6" s="204"/>
      <c r="GHD6" s="204"/>
      <c r="GHE6" s="204"/>
      <c r="GHF6" s="204"/>
      <c r="GHG6" s="204"/>
      <c r="GHH6" s="204"/>
      <c r="GHI6" s="204"/>
      <c r="GHJ6" s="204"/>
      <c r="GHK6" s="204"/>
      <c r="GHL6" s="204"/>
      <c r="GHM6" s="204"/>
      <c r="GHN6" s="204"/>
      <c r="GHO6" s="204"/>
      <c r="GHP6" s="204"/>
      <c r="GHQ6" s="204"/>
      <c r="GHR6" s="204"/>
      <c r="GHS6" s="204"/>
      <c r="GHT6" s="204"/>
      <c r="GHU6" s="204"/>
      <c r="GHV6" s="204"/>
      <c r="GHW6" s="204"/>
      <c r="GHX6" s="204"/>
      <c r="GHY6" s="204"/>
      <c r="GHZ6" s="204"/>
      <c r="GIA6" s="204"/>
      <c r="GIB6" s="204"/>
      <c r="GIC6" s="204"/>
      <c r="GID6" s="204"/>
      <c r="GIE6" s="204"/>
      <c r="GIF6" s="204"/>
      <c r="GIG6" s="204"/>
      <c r="GIH6" s="204"/>
      <c r="GII6" s="204"/>
      <c r="GIJ6" s="204"/>
      <c r="GIK6" s="204"/>
      <c r="GIL6" s="204"/>
      <c r="GIM6" s="204"/>
      <c r="GIN6" s="204"/>
      <c r="GIO6" s="204"/>
      <c r="GIP6" s="204"/>
      <c r="GIQ6" s="204"/>
      <c r="GIR6" s="204"/>
      <c r="GIS6" s="204"/>
      <c r="GIT6" s="204"/>
      <c r="GIU6" s="204"/>
      <c r="GIV6" s="204"/>
      <c r="GIW6" s="204"/>
      <c r="GIX6" s="204"/>
      <c r="GIY6" s="204"/>
      <c r="GIZ6" s="204"/>
      <c r="GJA6" s="204"/>
      <c r="GJB6" s="204"/>
      <c r="GJC6" s="204"/>
      <c r="GJD6" s="204"/>
      <c r="GJE6" s="204"/>
      <c r="GJF6" s="204"/>
      <c r="GJG6" s="204"/>
      <c r="GJH6" s="204"/>
      <c r="GJI6" s="204"/>
      <c r="GJJ6" s="204"/>
      <c r="GJK6" s="204"/>
      <c r="GJL6" s="204"/>
      <c r="GJM6" s="204"/>
      <c r="GJN6" s="204"/>
      <c r="GJO6" s="204"/>
      <c r="GJP6" s="204"/>
      <c r="GJQ6" s="204"/>
      <c r="GJR6" s="204"/>
      <c r="GJS6" s="204"/>
      <c r="GJT6" s="204"/>
      <c r="GJU6" s="204"/>
      <c r="GJV6" s="204"/>
      <c r="GJW6" s="204"/>
      <c r="GJX6" s="204"/>
      <c r="GJY6" s="204"/>
      <c r="GJZ6" s="204"/>
      <c r="GKA6" s="204"/>
      <c r="GKB6" s="204"/>
      <c r="GKC6" s="204"/>
      <c r="GKD6" s="204"/>
      <c r="GKE6" s="204"/>
      <c r="GKF6" s="204"/>
      <c r="GKG6" s="204"/>
      <c r="GKH6" s="204"/>
      <c r="GKI6" s="204"/>
      <c r="GKJ6" s="204"/>
      <c r="GKK6" s="204"/>
      <c r="GKL6" s="204"/>
      <c r="GKM6" s="204"/>
      <c r="GKN6" s="204"/>
      <c r="GKO6" s="204"/>
      <c r="GKP6" s="204"/>
      <c r="GKQ6" s="204"/>
      <c r="GKR6" s="204"/>
      <c r="GKS6" s="204"/>
      <c r="GKT6" s="204"/>
      <c r="GKU6" s="204"/>
      <c r="GKV6" s="204"/>
      <c r="GKW6" s="204"/>
      <c r="GKX6" s="204"/>
      <c r="GKY6" s="204"/>
      <c r="GKZ6" s="204"/>
      <c r="GLA6" s="204"/>
      <c r="GLB6" s="204"/>
      <c r="GLC6" s="204"/>
      <c r="GLD6" s="204"/>
      <c r="GLE6" s="204"/>
      <c r="GLF6" s="204"/>
      <c r="GLG6" s="204"/>
      <c r="GLH6" s="204"/>
      <c r="GLI6" s="204"/>
      <c r="GLJ6" s="204"/>
      <c r="GLK6" s="204"/>
      <c r="GLL6" s="204"/>
      <c r="GLM6" s="204"/>
      <c r="GLN6" s="204"/>
      <c r="GLO6" s="204"/>
      <c r="GLP6" s="204"/>
      <c r="GLQ6" s="204"/>
      <c r="GLR6" s="204"/>
      <c r="GLS6" s="204"/>
      <c r="GLT6" s="204"/>
      <c r="GLU6" s="204"/>
      <c r="GLV6" s="204"/>
      <c r="GLW6" s="204"/>
      <c r="GLX6" s="204"/>
      <c r="GLY6" s="204"/>
      <c r="GLZ6" s="204"/>
      <c r="GMA6" s="204"/>
      <c r="GMB6" s="204"/>
      <c r="GMC6" s="204"/>
      <c r="GMD6" s="204"/>
      <c r="GME6" s="204"/>
      <c r="GMF6" s="204"/>
      <c r="GMG6" s="204"/>
      <c r="GMH6" s="204"/>
      <c r="GMI6" s="204"/>
      <c r="GMJ6" s="204"/>
      <c r="GMK6" s="204"/>
      <c r="GML6" s="204"/>
      <c r="GMM6" s="204"/>
      <c r="GMN6" s="204"/>
      <c r="GMO6" s="204"/>
      <c r="GMP6" s="204"/>
      <c r="GMQ6" s="204"/>
      <c r="GMR6" s="204"/>
      <c r="GMS6" s="204"/>
      <c r="GMT6" s="204"/>
      <c r="GMU6" s="204"/>
      <c r="GMV6" s="204"/>
      <c r="GMW6" s="204"/>
      <c r="GMX6" s="204"/>
      <c r="GMY6" s="204"/>
      <c r="GMZ6" s="204"/>
      <c r="GNA6" s="204"/>
      <c r="GNB6" s="204"/>
      <c r="GNC6" s="204"/>
      <c r="GND6" s="204"/>
      <c r="GNE6" s="204"/>
      <c r="GNF6" s="204"/>
      <c r="GNG6" s="204"/>
      <c r="GNH6" s="204"/>
      <c r="GNI6" s="204"/>
      <c r="GNJ6" s="204"/>
      <c r="GNK6" s="204"/>
      <c r="GNL6" s="204"/>
      <c r="GNM6" s="204"/>
      <c r="GNN6" s="204"/>
      <c r="GNO6" s="204"/>
      <c r="GNP6" s="204"/>
      <c r="GNQ6" s="204"/>
      <c r="GNR6" s="204"/>
      <c r="GNS6" s="204"/>
      <c r="GNT6" s="204"/>
      <c r="GNU6" s="204"/>
      <c r="GNV6" s="204"/>
      <c r="GNW6" s="204"/>
      <c r="GNX6" s="204"/>
      <c r="GNY6" s="204"/>
      <c r="GNZ6" s="204"/>
      <c r="GOA6" s="204"/>
      <c r="GOB6" s="204"/>
      <c r="GOC6" s="204"/>
      <c r="GOD6" s="204"/>
      <c r="GOE6" s="204"/>
      <c r="GOF6" s="204"/>
      <c r="GOG6" s="204"/>
      <c r="GOH6" s="204"/>
      <c r="GOI6" s="204"/>
      <c r="GOJ6" s="204"/>
      <c r="GOK6" s="204"/>
      <c r="GOL6" s="204"/>
      <c r="GOM6" s="204"/>
      <c r="GON6" s="204"/>
      <c r="GOO6" s="204"/>
      <c r="GOP6" s="204"/>
      <c r="GOQ6" s="204"/>
      <c r="GOR6" s="204"/>
      <c r="GOS6" s="204"/>
      <c r="GOT6" s="204"/>
      <c r="GOU6" s="204"/>
      <c r="GOV6" s="204"/>
      <c r="GOW6" s="204"/>
      <c r="GOX6" s="204"/>
      <c r="GOY6" s="204"/>
      <c r="GOZ6" s="204"/>
      <c r="GPA6" s="204"/>
      <c r="GPB6" s="204"/>
      <c r="GPC6" s="204"/>
      <c r="GPD6" s="204"/>
      <c r="GPE6" s="204"/>
      <c r="GPF6" s="204"/>
      <c r="GPG6" s="204"/>
      <c r="GPH6" s="204"/>
      <c r="GPI6" s="204"/>
      <c r="GPJ6" s="204"/>
      <c r="GPK6" s="204"/>
      <c r="GPL6" s="204"/>
      <c r="GPM6" s="204"/>
      <c r="GPN6" s="204"/>
      <c r="GPO6" s="204"/>
      <c r="GPP6" s="204"/>
      <c r="GPQ6" s="204"/>
      <c r="GPR6" s="204"/>
      <c r="GPS6" s="204"/>
      <c r="GPT6" s="204"/>
      <c r="GPU6" s="204"/>
      <c r="GPV6" s="204"/>
      <c r="GPW6" s="204"/>
      <c r="GPX6" s="204"/>
      <c r="GPY6" s="204"/>
      <c r="GPZ6" s="204"/>
      <c r="GQA6" s="204"/>
      <c r="GQB6" s="204"/>
      <c r="GQC6" s="204"/>
      <c r="GQD6" s="204"/>
      <c r="GQE6" s="204"/>
      <c r="GQF6" s="204"/>
      <c r="GQG6" s="204"/>
      <c r="GQH6" s="204"/>
      <c r="GQI6" s="204"/>
      <c r="GQJ6" s="204"/>
      <c r="GQK6" s="204"/>
      <c r="GQL6" s="204"/>
      <c r="GQM6" s="204"/>
      <c r="GQN6" s="204"/>
      <c r="GQO6" s="204"/>
      <c r="GQP6" s="204"/>
      <c r="GQQ6" s="204"/>
      <c r="GQR6" s="204"/>
      <c r="GQS6" s="204"/>
      <c r="GQT6" s="204"/>
      <c r="GQU6" s="204"/>
      <c r="GQV6" s="204"/>
      <c r="GQW6" s="204"/>
      <c r="GQX6" s="204"/>
      <c r="GQY6" s="204"/>
      <c r="GQZ6" s="204"/>
      <c r="GRA6" s="204"/>
      <c r="GRB6" s="204"/>
      <c r="GRC6" s="204"/>
      <c r="GRD6" s="204"/>
      <c r="GRE6" s="204"/>
      <c r="GRF6" s="204"/>
      <c r="GRG6" s="204"/>
      <c r="GRH6" s="204"/>
      <c r="GRI6" s="204"/>
      <c r="GRJ6" s="204"/>
      <c r="GRK6" s="204"/>
      <c r="GRL6" s="204"/>
      <c r="GRM6" s="204"/>
      <c r="GRN6" s="204"/>
      <c r="GRO6" s="204"/>
      <c r="GRP6" s="204"/>
      <c r="GRQ6" s="204"/>
      <c r="GRR6" s="204"/>
      <c r="GRS6" s="204"/>
      <c r="GRT6" s="204"/>
      <c r="GRU6" s="204"/>
      <c r="GRV6" s="204"/>
      <c r="GRW6" s="204"/>
      <c r="GRX6" s="204"/>
      <c r="GRY6" s="204"/>
      <c r="GRZ6" s="204"/>
      <c r="GSA6" s="204"/>
      <c r="GSB6" s="204"/>
      <c r="GSC6" s="204"/>
      <c r="GSD6" s="204"/>
      <c r="GSE6" s="204"/>
      <c r="GSF6" s="204"/>
      <c r="GSG6" s="204"/>
      <c r="GSH6" s="204"/>
      <c r="GSI6" s="204"/>
      <c r="GSJ6" s="204"/>
      <c r="GSK6" s="204"/>
      <c r="GSL6" s="204"/>
      <c r="GSM6" s="204"/>
      <c r="GSN6" s="204"/>
      <c r="GSO6" s="204"/>
      <c r="GSP6" s="204"/>
      <c r="GSQ6" s="204"/>
      <c r="GSR6" s="204"/>
      <c r="GSS6" s="204"/>
      <c r="GST6" s="204"/>
      <c r="GSU6" s="204"/>
      <c r="GSV6" s="204"/>
      <c r="GSW6" s="204"/>
      <c r="GSX6" s="204"/>
      <c r="GSY6" s="204"/>
      <c r="GSZ6" s="204"/>
      <c r="GTA6" s="204"/>
      <c r="GTB6" s="204"/>
      <c r="GTC6" s="204"/>
      <c r="GTD6" s="204"/>
      <c r="GTE6" s="204"/>
      <c r="GTF6" s="204"/>
      <c r="GTG6" s="204"/>
      <c r="GTH6" s="204"/>
      <c r="GTI6" s="204"/>
      <c r="GTJ6" s="204"/>
      <c r="GTK6" s="204"/>
      <c r="GTL6" s="204"/>
      <c r="GTM6" s="204"/>
      <c r="GTN6" s="204"/>
      <c r="GTO6" s="204"/>
      <c r="GTP6" s="204"/>
      <c r="GTQ6" s="204"/>
      <c r="GTR6" s="204"/>
      <c r="GTS6" s="204"/>
      <c r="GTT6" s="204"/>
      <c r="GTU6" s="204"/>
      <c r="GTV6" s="204"/>
      <c r="GTW6" s="204"/>
      <c r="GTX6" s="204"/>
      <c r="GTY6" s="204"/>
      <c r="GTZ6" s="204"/>
      <c r="GUA6" s="204"/>
      <c r="GUB6" s="204"/>
      <c r="GUC6" s="204"/>
      <c r="GUD6" s="204"/>
      <c r="GUE6" s="204"/>
      <c r="GUF6" s="204"/>
      <c r="GUG6" s="204"/>
      <c r="GUH6" s="204"/>
      <c r="GUI6" s="204"/>
      <c r="GUJ6" s="204"/>
      <c r="GUK6" s="204"/>
      <c r="GUL6" s="204"/>
      <c r="GUM6" s="204"/>
      <c r="GUN6" s="204"/>
      <c r="GUO6" s="204"/>
      <c r="GUP6" s="204"/>
      <c r="GUQ6" s="204"/>
      <c r="GUR6" s="204"/>
      <c r="GUS6" s="204"/>
      <c r="GUT6" s="204"/>
      <c r="GUU6" s="204"/>
      <c r="GUV6" s="204"/>
      <c r="GUW6" s="204"/>
      <c r="GUX6" s="204"/>
      <c r="GUY6" s="204"/>
      <c r="GUZ6" s="204"/>
      <c r="GVA6" s="204"/>
      <c r="GVB6" s="204"/>
      <c r="GVC6" s="204"/>
      <c r="GVD6" s="204"/>
      <c r="GVE6" s="204"/>
      <c r="GVF6" s="204"/>
      <c r="GVG6" s="204"/>
      <c r="GVH6" s="204"/>
      <c r="GVI6" s="204"/>
      <c r="GVJ6" s="204"/>
      <c r="GVK6" s="204"/>
      <c r="GVL6" s="204"/>
      <c r="GVM6" s="204"/>
      <c r="GVN6" s="204"/>
      <c r="GVO6" s="204"/>
      <c r="GVP6" s="204"/>
      <c r="GVQ6" s="204"/>
      <c r="GVR6" s="204"/>
      <c r="GVS6" s="204"/>
      <c r="GVT6" s="204"/>
      <c r="GVU6" s="204"/>
      <c r="GVV6" s="204"/>
      <c r="GVW6" s="204"/>
      <c r="GVX6" s="204"/>
      <c r="GVY6" s="204"/>
      <c r="GVZ6" s="204"/>
      <c r="GWA6" s="204"/>
      <c r="GWB6" s="204"/>
      <c r="GWC6" s="204"/>
      <c r="GWD6" s="204"/>
      <c r="GWE6" s="204"/>
      <c r="GWF6" s="204"/>
      <c r="GWG6" s="204"/>
      <c r="GWH6" s="204"/>
      <c r="GWI6" s="204"/>
      <c r="GWJ6" s="204"/>
      <c r="GWK6" s="204"/>
      <c r="GWL6" s="204"/>
      <c r="GWM6" s="204"/>
      <c r="GWN6" s="204"/>
      <c r="GWO6" s="204"/>
      <c r="GWP6" s="204"/>
      <c r="GWQ6" s="204"/>
      <c r="GWR6" s="204"/>
      <c r="GWS6" s="204"/>
      <c r="GWT6" s="204"/>
      <c r="GWU6" s="204"/>
      <c r="GWV6" s="204"/>
      <c r="GWW6" s="204"/>
      <c r="GWX6" s="204"/>
      <c r="GWY6" s="204"/>
      <c r="GWZ6" s="204"/>
      <c r="GXA6" s="204"/>
      <c r="GXB6" s="204"/>
      <c r="GXC6" s="204"/>
      <c r="GXD6" s="204"/>
      <c r="GXE6" s="204"/>
      <c r="GXF6" s="204"/>
      <c r="GXG6" s="204"/>
      <c r="GXH6" s="204"/>
      <c r="GXI6" s="204"/>
      <c r="GXJ6" s="204"/>
      <c r="GXK6" s="204"/>
      <c r="GXL6" s="204"/>
      <c r="GXM6" s="204"/>
      <c r="GXN6" s="204"/>
      <c r="GXO6" s="204"/>
      <c r="GXP6" s="204"/>
      <c r="GXQ6" s="204"/>
      <c r="GXR6" s="204"/>
      <c r="GXS6" s="204"/>
      <c r="GXT6" s="204"/>
      <c r="GXU6" s="204"/>
      <c r="GXV6" s="204"/>
      <c r="GXW6" s="204"/>
      <c r="GXX6" s="204"/>
      <c r="GXY6" s="204"/>
      <c r="GXZ6" s="204"/>
      <c r="GYA6" s="204"/>
      <c r="GYB6" s="204"/>
      <c r="GYC6" s="204"/>
      <c r="GYD6" s="204"/>
      <c r="GYE6" s="204"/>
      <c r="GYF6" s="204"/>
      <c r="GYG6" s="204"/>
      <c r="GYH6" s="204"/>
      <c r="GYI6" s="204"/>
      <c r="GYJ6" s="204"/>
      <c r="GYK6" s="204"/>
      <c r="GYL6" s="204"/>
      <c r="GYM6" s="204"/>
      <c r="GYN6" s="204"/>
      <c r="GYO6" s="204"/>
      <c r="GYP6" s="204"/>
      <c r="GYQ6" s="204"/>
      <c r="GYR6" s="204"/>
      <c r="GYS6" s="204"/>
      <c r="GYT6" s="204"/>
      <c r="GYU6" s="204"/>
      <c r="GYV6" s="204"/>
      <c r="GYW6" s="204"/>
      <c r="GYX6" s="204"/>
      <c r="GYY6" s="204"/>
      <c r="GYZ6" s="204"/>
      <c r="GZA6" s="204"/>
      <c r="GZB6" s="204"/>
      <c r="GZC6" s="204"/>
      <c r="GZD6" s="204"/>
      <c r="GZE6" s="204"/>
      <c r="GZF6" s="204"/>
      <c r="GZG6" s="204"/>
      <c r="GZH6" s="204"/>
      <c r="GZI6" s="204"/>
      <c r="GZJ6" s="204"/>
      <c r="GZK6" s="204"/>
      <c r="GZL6" s="204"/>
      <c r="GZM6" s="204"/>
      <c r="GZN6" s="204"/>
      <c r="GZO6" s="204"/>
      <c r="GZP6" s="204"/>
      <c r="GZQ6" s="204"/>
      <c r="GZR6" s="204"/>
      <c r="GZS6" s="204"/>
      <c r="GZT6" s="204"/>
      <c r="GZU6" s="204"/>
      <c r="GZV6" s="204"/>
      <c r="GZW6" s="204"/>
      <c r="GZX6" s="204"/>
      <c r="GZY6" s="204"/>
      <c r="GZZ6" s="204"/>
      <c r="HAA6" s="204"/>
      <c r="HAB6" s="204"/>
      <c r="HAC6" s="204"/>
      <c r="HAD6" s="204"/>
      <c r="HAE6" s="204"/>
      <c r="HAF6" s="204"/>
      <c r="HAG6" s="204"/>
      <c r="HAH6" s="204"/>
      <c r="HAI6" s="204"/>
      <c r="HAJ6" s="204"/>
      <c r="HAK6" s="204"/>
      <c r="HAL6" s="204"/>
      <c r="HAM6" s="204"/>
      <c r="HAN6" s="204"/>
      <c r="HAO6" s="204"/>
      <c r="HAP6" s="204"/>
      <c r="HAQ6" s="204"/>
      <c r="HAR6" s="204"/>
      <c r="HAS6" s="204"/>
      <c r="HAT6" s="204"/>
      <c r="HAU6" s="204"/>
      <c r="HAV6" s="204"/>
      <c r="HAW6" s="204"/>
      <c r="HAX6" s="204"/>
      <c r="HAY6" s="204"/>
      <c r="HAZ6" s="204"/>
      <c r="HBA6" s="204"/>
      <c r="HBB6" s="204"/>
      <c r="HBC6" s="204"/>
      <c r="HBD6" s="204"/>
      <c r="HBE6" s="204"/>
      <c r="HBF6" s="204"/>
      <c r="HBG6" s="204"/>
      <c r="HBH6" s="204"/>
      <c r="HBI6" s="204"/>
      <c r="HBJ6" s="204"/>
      <c r="HBK6" s="204"/>
      <c r="HBL6" s="204"/>
      <c r="HBM6" s="204"/>
      <c r="HBN6" s="204"/>
      <c r="HBO6" s="204"/>
      <c r="HBP6" s="204"/>
      <c r="HBQ6" s="204"/>
      <c r="HBR6" s="204"/>
      <c r="HBS6" s="204"/>
      <c r="HBT6" s="204"/>
      <c r="HBU6" s="204"/>
      <c r="HBV6" s="204"/>
      <c r="HBW6" s="204"/>
      <c r="HBX6" s="204"/>
      <c r="HBY6" s="204"/>
      <c r="HBZ6" s="204"/>
      <c r="HCA6" s="204"/>
      <c r="HCB6" s="204"/>
      <c r="HCC6" s="204"/>
      <c r="HCD6" s="204"/>
      <c r="HCE6" s="204"/>
      <c r="HCF6" s="204"/>
      <c r="HCG6" s="204"/>
      <c r="HCH6" s="204"/>
      <c r="HCI6" s="204"/>
      <c r="HCJ6" s="204"/>
      <c r="HCK6" s="204"/>
      <c r="HCL6" s="204"/>
      <c r="HCM6" s="204"/>
      <c r="HCN6" s="204"/>
      <c r="HCO6" s="204"/>
      <c r="HCP6" s="204"/>
      <c r="HCQ6" s="204"/>
      <c r="HCR6" s="204"/>
      <c r="HCS6" s="204"/>
      <c r="HCT6" s="204"/>
      <c r="HCU6" s="204"/>
      <c r="HCV6" s="204"/>
      <c r="HCW6" s="204"/>
      <c r="HCX6" s="204"/>
      <c r="HCY6" s="204"/>
      <c r="HCZ6" s="204"/>
      <c r="HDA6" s="204"/>
      <c r="HDB6" s="204"/>
      <c r="HDC6" s="204"/>
      <c r="HDD6" s="204"/>
      <c r="HDE6" s="204"/>
      <c r="HDF6" s="204"/>
      <c r="HDG6" s="204"/>
      <c r="HDH6" s="204"/>
      <c r="HDI6" s="204"/>
      <c r="HDJ6" s="204"/>
      <c r="HDK6" s="204"/>
      <c r="HDL6" s="204"/>
      <c r="HDM6" s="204"/>
      <c r="HDN6" s="204"/>
      <c r="HDO6" s="204"/>
      <c r="HDP6" s="204"/>
      <c r="HDQ6" s="204"/>
      <c r="HDR6" s="204"/>
      <c r="HDS6" s="204"/>
      <c r="HDT6" s="204"/>
      <c r="HDU6" s="204"/>
      <c r="HDV6" s="204"/>
      <c r="HDW6" s="204"/>
      <c r="HDX6" s="204"/>
      <c r="HDY6" s="204"/>
      <c r="HDZ6" s="204"/>
      <c r="HEA6" s="204"/>
      <c r="HEB6" s="204"/>
      <c r="HEC6" s="204"/>
      <c r="HED6" s="204"/>
      <c r="HEE6" s="204"/>
      <c r="HEF6" s="204"/>
      <c r="HEG6" s="204"/>
      <c r="HEH6" s="204"/>
      <c r="HEI6" s="204"/>
      <c r="HEJ6" s="204"/>
      <c r="HEK6" s="204"/>
      <c r="HEL6" s="204"/>
      <c r="HEM6" s="204"/>
      <c r="HEN6" s="204"/>
      <c r="HEO6" s="204"/>
      <c r="HEP6" s="204"/>
      <c r="HEQ6" s="204"/>
      <c r="HER6" s="204"/>
      <c r="HES6" s="204"/>
      <c r="HET6" s="204"/>
      <c r="HEU6" s="204"/>
      <c r="HEV6" s="204"/>
      <c r="HEW6" s="204"/>
      <c r="HEX6" s="204"/>
      <c r="HEY6" s="204"/>
      <c r="HEZ6" s="204"/>
      <c r="HFA6" s="204"/>
      <c r="HFB6" s="204"/>
      <c r="HFC6" s="204"/>
      <c r="HFD6" s="204"/>
      <c r="HFE6" s="204"/>
      <c r="HFF6" s="204"/>
      <c r="HFG6" s="204"/>
      <c r="HFH6" s="204"/>
      <c r="HFI6" s="204"/>
      <c r="HFJ6" s="204"/>
      <c r="HFK6" s="204"/>
      <c r="HFL6" s="204"/>
      <c r="HFM6" s="204"/>
      <c r="HFN6" s="204"/>
      <c r="HFO6" s="204"/>
      <c r="HFP6" s="204"/>
      <c r="HFQ6" s="204"/>
      <c r="HFR6" s="204"/>
      <c r="HFS6" s="204"/>
      <c r="HFT6" s="204"/>
      <c r="HFU6" s="204"/>
      <c r="HFV6" s="204"/>
      <c r="HFW6" s="204"/>
      <c r="HFX6" s="204"/>
      <c r="HFY6" s="204"/>
      <c r="HFZ6" s="204"/>
      <c r="HGA6" s="204"/>
      <c r="HGB6" s="204"/>
      <c r="HGC6" s="204"/>
      <c r="HGD6" s="204"/>
      <c r="HGE6" s="204"/>
      <c r="HGF6" s="204"/>
      <c r="HGG6" s="204"/>
      <c r="HGH6" s="204"/>
      <c r="HGI6" s="204"/>
      <c r="HGJ6" s="204"/>
      <c r="HGK6" s="204"/>
      <c r="HGL6" s="204"/>
      <c r="HGM6" s="204"/>
      <c r="HGN6" s="204"/>
      <c r="HGO6" s="204"/>
      <c r="HGP6" s="204"/>
      <c r="HGQ6" s="204"/>
      <c r="HGR6" s="204"/>
      <c r="HGS6" s="204"/>
      <c r="HGT6" s="204"/>
      <c r="HGU6" s="204"/>
      <c r="HGV6" s="204"/>
      <c r="HGW6" s="204"/>
      <c r="HGX6" s="204"/>
      <c r="HGY6" s="204"/>
      <c r="HGZ6" s="204"/>
      <c r="HHA6" s="204"/>
      <c r="HHB6" s="204"/>
      <c r="HHC6" s="204"/>
      <c r="HHD6" s="204"/>
      <c r="HHE6" s="204"/>
      <c r="HHF6" s="204"/>
      <c r="HHG6" s="204"/>
      <c r="HHH6" s="204"/>
      <c r="HHI6" s="204"/>
      <c r="HHJ6" s="204"/>
      <c r="HHK6" s="204"/>
      <c r="HHL6" s="204"/>
      <c r="HHM6" s="204"/>
      <c r="HHN6" s="204"/>
      <c r="HHO6" s="204"/>
      <c r="HHP6" s="204"/>
      <c r="HHQ6" s="204"/>
      <c r="HHR6" s="204"/>
      <c r="HHS6" s="204"/>
      <c r="HHT6" s="204"/>
      <c r="HHU6" s="204"/>
      <c r="HHV6" s="204"/>
      <c r="HHW6" s="204"/>
      <c r="HHX6" s="204"/>
      <c r="HHY6" s="204"/>
      <c r="HHZ6" s="204"/>
      <c r="HIA6" s="204"/>
      <c r="HIB6" s="204"/>
      <c r="HIC6" s="204"/>
      <c r="HID6" s="204"/>
      <c r="HIE6" s="204"/>
      <c r="HIF6" s="204"/>
      <c r="HIG6" s="204"/>
      <c r="HIH6" s="204"/>
      <c r="HII6" s="204"/>
      <c r="HIJ6" s="204"/>
      <c r="HIK6" s="204"/>
      <c r="HIL6" s="204"/>
      <c r="HIM6" s="204"/>
      <c r="HIN6" s="204"/>
      <c r="HIO6" s="204"/>
      <c r="HIP6" s="204"/>
      <c r="HIQ6" s="204"/>
      <c r="HIR6" s="204"/>
      <c r="HIS6" s="204"/>
      <c r="HIT6" s="204"/>
      <c r="HIU6" s="204"/>
      <c r="HIV6" s="204"/>
      <c r="HIW6" s="204"/>
      <c r="HIX6" s="204"/>
      <c r="HIY6" s="204"/>
      <c r="HIZ6" s="204"/>
      <c r="HJA6" s="204"/>
      <c r="HJB6" s="204"/>
      <c r="HJC6" s="204"/>
      <c r="HJD6" s="204"/>
      <c r="HJE6" s="204"/>
      <c r="HJF6" s="204"/>
      <c r="HJG6" s="204"/>
      <c r="HJH6" s="204"/>
      <c r="HJI6" s="204"/>
      <c r="HJJ6" s="204"/>
      <c r="HJK6" s="204"/>
      <c r="HJL6" s="204"/>
      <c r="HJM6" s="204"/>
      <c r="HJN6" s="204"/>
      <c r="HJO6" s="204"/>
      <c r="HJP6" s="204"/>
      <c r="HJQ6" s="204"/>
      <c r="HJR6" s="204"/>
      <c r="HJS6" s="204"/>
      <c r="HJT6" s="204"/>
      <c r="HJU6" s="204"/>
      <c r="HJV6" s="204"/>
      <c r="HJW6" s="204"/>
      <c r="HJX6" s="204"/>
      <c r="HJY6" s="204"/>
      <c r="HJZ6" s="204"/>
      <c r="HKA6" s="204"/>
      <c r="HKB6" s="204"/>
      <c r="HKC6" s="204"/>
      <c r="HKD6" s="204"/>
      <c r="HKE6" s="204"/>
      <c r="HKF6" s="204"/>
      <c r="HKG6" s="204"/>
      <c r="HKH6" s="204"/>
      <c r="HKI6" s="204"/>
      <c r="HKJ6" s="204"/>
      <c r="HKK6" s="204"/>
      <c r="HKL6" s="204"/>
      <c r="HKM6" s="204"/>
      <c r="HKN6" s="204"/>
      <c r="HKO6" s="204"/>
      <c r="HKP6" s="204"/>
      <c r="HKQ6" s="204"/>
      <c r="HKR6" s="204"/>
      <c r="HKS6" s="204"/>
      <c r="HKT6" s="204"/>
      <c r="HKU6" s="204"/>
      <c r="HKV6" s="204"/>
      <c r="HKW6" s="204"/>
      <c r="HKX6" s="204"/>
      <c r="HKY6" s="204"/>
      <c r="HKZ6" s="204"/>
      <c r="HLA6" s="204"/>
      <c r="HLB6" s="204"/>
      <c r="HLC6" s="204"/>
      <c r="HLD6" s="204"/>
      <c r="HLE6" s="204"/>
      <c r="HLF6" s="204"/>
      <c r="HLG6" s="204"/>
      <c r="HLH6" s="204"/>
      <c r="HLI6" s="204"/>
      <c r="HLJ6" s="204"/>
      <c r="HLK6" s="204"/>
      <c r="HLL6" s="204"/>
      <c r="HLM6" s="204"/>
      <c r="HLN6" s="204"/>
      <c r="HLO6" s="204"/>
      <c r="HLP6" s="204"/>
      <c r="HLQ6" s="204"/>
      <c r="HLR6" s="204"/>
      <c r="HLS6" s="204"/>
      <c r="HLT6" s="204"/>
      <c r="HLU6" s="204"/>
      <c r="HLV6" s="204"/>
      <c r="HLW6" s="204"/>
      <c r="HLX6" s="204"/>
      <c r="HLY6" s="204"/>
      <c r="HLZ6" s="204"/>
      <c r="HMA6" s="204"/>
      <c r="HMB6" s="204"/>
      <c r="HMC6" s="204"/>
      <c r="HMD6" s="204"/>
      <c r="HME6" s="204"/>
      <c r="HMF6" s="204"/>
      <c r="HMG6" s="204"/>
      <c r="HMH6" s="204"/>
      <c r="HMI6" s="204"/>
      <c r="HMJ6" s="204"/>
      <c r="HMK6" s="204"/>
      <c r="HML6" s="204"/>
      <c r="HMM6" s="204"/>
      <c r="HMN6" s="204"/>
      <c r="HMO6" s="204"/>
      <c r="HMP6" s="204"/>
      <c r="HMQ6" s="204"/>
      <c r="HMR6" s="204"/>
      <c r="HMS6" s="204"/>
      <c r="HMT6" s="204"/>
      <c r="HMU6" s="204"/>
      <c r="HMV6" s="204"/>
      <c r="HMW6" s="204"/>
      <c r="HMX6" s="204"/>
      <c r="HMY6" s="204"/>
      <c r="HMZ6" s="204"/>
      <c r="HNA6" s="204"/>
      <c r="HNB6" s="204"/>
      <c r="HNC6" s="204"/>
      <c r="HND6" s="204"/>
      <c r="HNE6" s="204"/>
      <c r="HNF6" s="204"/>
      <c r="HNG6" s="204"/>
      <c r="HNH6" s="204"/>
      <c r="HNI6" s="204"/>
      <c r="HNJ6" s="204"/>
      <c r="HNK6" s="204"/>
      <c r="HNL6" s="204"/>
      <c r="HNM6" s="204"/>
      <c r="HNN6" s="204"/>
      <c r="HNO6" s="204"/>
      <c r="HNP6" s="204"/>
      <c r="HNQ6" s="204"/>
      <c r="HNR6" s="204"/>
      <c r="HNS6" s="204"/>
      <c r="HNT6" s="204"/>
      <c r="HNU6" s="204"/>
      <c r="HNV6" s="204"/>
      <c r="HNW6" s="204"/>
      <c r="HNX6" s="204"/>
      <c r="HNY6" s="204"/>
      <c r="HNZ6" s="204"/>
      <c r="HOA6" s="204"/>
      <c r="HOB6" s="204"/>
      <c r="HOC6" s="204"/>
      <c r="HOD6" s="204"/>
      <c r="HOE6" s="204"/>
      <c r="HOF6" s="204"/>
      <c r="HOG6" s="204"/>
      <c r="HOH6" s="204"/>
      <c r="HOI6" s="204"/>
      <c r="HOJ6" s="204"/>
      <c r="HOK6" s="204"/>
      <c r="HOL6" s="204"/>
      <c r="HOM6" s="204"/>
      <c r="HON6" s="204"/>
      <c r="HOO6" s="204"/>
      <c r="HOP6" s="204"/>
      <c r="HOQ6" s="204"/>
      <c r="HOR6" s="204"/>
      <c r="HOS6" s="204"/>
      <c r="HOT6" s="204"/>
      <c r="HOU6" s="204"/>
      <c r="HOV6" s="204"/>
      <c r="HOW6" s="204"/>
      <c r="HOX6" s="204"/>
      <c r="HOY6" s="204"/>
      <c r="HOZ6" s="204"/>
      <c r="HPA6" s="204"/>
      <c r="HPB6" s="204"/>
      <c r="HPC6" s="204"/>
      <c r="HPD6" s="204"/>
      <c r="HPE6" s="204"/>
      <c r="HPF6" s="204"/>
      <c r="HPG6" s="204"/>
      <c r="HPH6" s="204"/>
      <c r="HPI6" s="204"/>
      <c r="HPJ6" s="204"/>
      <c r="HPK6" s="204"/>
      <c r="HPL6" s="204"/>
      <c r="HPM6" s="204"/>
      <c r="HPN6" s="204"/>
      <c r="HPO6" s="204"/>
      <c r="HPP6" s="204"/>
      <c r="HPQ6" s="204"/>
      <c r="HPR6" s="204"/>
      <c r="HPS6" s="204"/>
      <c r="HPT6" s="204"/>
      <c r="HPU6" s="204"/>
      <c r="HPV6" s="204"/>
      <c r="HPW6" s="204"/>
      <c r="HPX6" s="204"/>
      <c r="HPY6" s="204"/>
      <c r="HPZ6" s="204"/>
      <c r="HQA6" s="204"/>
      <c r="HQB6" s="204"/>
      <c r="HQC6" s="204"/>
      <c r="HQD6" s="204"/>
      <c r="HQE6" s="204"/>
      <c r="HQF6" s="204"/>
      <c r="HQG6" s="204"/>
      <c r="HQH6" s="204"/>
      <c r="HQI6" s="204"/>
      <c r="HQJ6" s="204"/>
      <c r="HQK6" s="204"/>
      <c r="HQL6" s="204"/>
      <c r="HQM6" s="204"/>
      <c r="HQN6" s="204"/>
      <c r="HQO6" s="204"/>
      <c r="HQP6" s="204"/>
      <c r="HQQ6" s="204"/>
      <c r="HQR6" s="204"/>
      <c r="HQS6" s="204"/>
      <c r="HQT6" s="204"/>
      <c r="HQU6" s="204"/>
      <c r="HQV6" s="204"/>
      <c r="HQW6" s="204"/>
      <c r="HQX6" s="204"/>
      <c r="HQY6" s="204"/>
      <c r="HQZ6" s="204"/>
      <c r="HRA6" s="204"/>
      <c r="HRB6" s="204"/>
      <c r="HRC6" s="204"/>
      <c r="HRD6" s="204"/>
      <c r="HRE6" s="204"/>
      <c r="HRF6" s="204"/>
      <c r="HRG6" s="204"/>
      <c r="HRH6" s="204"/>
      <c r="HRI6" s="204"/>
      <c r="HRJ6" s="204"/>
      <c r="HRK6" s="204"/>
      <c r="HRL6" s="204"/>
      <c r="HRM6" s="204"/>
      <c r="HRN6" s="204"/>
      <c r="HRO6" s="204"/>
      <c r="HRP6" s="204"/>
      <c r="HRQ6" s="204"/>
      <c r="HRR6" s="204"/>
      <c r="HRS6" s="204"/>
      <c r="HRT6" s="204"/>
      <c r="HRU6" s="204"/>
      <c r="HRV6" s="204"/>
      <c r="HRW6" s="204"/>
      <c r="HRX6" s="204"/>
      <c r="HRY6" s="204"/>
      <c r="HRZ6" s="204"/>
      <c r="HSA6" s="204"/>
      <c r="HSB6" s="204"/>
      <c r="HSC6" s="204"/>
      <c r="HSD6" s="204"/>
      <c r="HSE6" s="204"/>
      <c r="HSF6" s="204"/>
      <c r="HSG6" s="204"/>
      <c r="HSH6" s="204"/>
      <c r="HSI6" s="204"/>
      <c r="HSJ6" s="204"/>
      <c r="HSK6" s="204"/>
      <c r="HSL6" s="204"/>
      <c r="HSM6" s="204"/>
      <c r="HSN6" s="204"/>
      <c r="HSO6" s="204"/>
      <c r="HSP6" s="204"/>
      <c r="HSQ6" s="204"/>
      <c r="HSR6" s="204"/>
      <c r="HSS6" s="204"/>
      <c r="HST6" s="204"/>
      <c r="HSU6" s="204"/>
      <c r="HSV6" s="204"/>
      <c r="HSW6" s="204"/>
      <c r="HSX6" s="204"/>
      <c r="HSY6" s="204"/>
      <c r="HSZ6" s="204"/>
      <c r="HTA6" s="204"/>
      <c r="HTB6" s="204"/>
      <c r="HTC6" s="204"/>
      <c r="HTD6" s="204"/>
      <c r="HTE6" s="204"/>
      <c r="HTF6" s="204"/>
      <c r="HTG6" s="204"/>
      <c r="HTH6" s="204"/>
      <c r="HTI6" s="204"/>
      <c r="HTJ6" s="204"/>
      <c r="HTK6" s="204"/>
      <c r="HTL6" s="204"/>
      <c r="HTM6" s="204"/>
      <c r="HTN6" s="204"/>
      <c r="HTO6" s="204"/>
      <c r="HTP6" s="204"/>
      <c r="HTQ6" s="204"/>
      <c r="HTR6" s="204"/>
      <c r="HTS6" s="204"/>
      <c r="HTT6" s="204"/>
      <c r="HTU6" s="204"/>
      <c r="HTV6" s="204"/>
      <c r="HTW6" s="204"/>
      <c r="HTX6" s="204"/>
      <c r="HTY6" s="204"/>
      <c r="HTZ6" s="204"/>
      <c r="HUA6" s="204"/>
      <c r="HUB6" s="204"/>
      <c r="HUC6" s="204"/>
      <c r="HUD6" s="204"/>
      <c r="HUE6" s="204"/>
      <c r="HUF6" s="204"/>
      <c r="HUG6" s="204"/>
      <c r="HUH6" s="204"/>
      <c r="HUI6" s="204"/>
      <c r="HUJ6" s="204"/>
      <c r="HUK6" s="204"/>
      <c r="HUL6" s="204"/>
      <c r="HUM6" s="204"/>
      <c r="HUN6" s="204"/>
      <c r="HUO6" s="204"/>
      <c r="HUP6" s="204"/>
      <c r="HUQ6" s="204"/>
      <c r="HUR6" s="204"/>
      <c r="HUS6" s="204"/>
      <c r="HUT6" s="204"/>
      <c r="HUU6" s="204"/>
      <c r="HUV6" s="204"/>
      <c r="HUW6" s="204"/>
      <c r="HUX6" s="204"/>
      <c r="HUY6" s="204"/>
      <c r="HUZ6" s="204"/>
      <c r="HVA6" s="204"/>
      <c r="HVB6" s="204"/>
      <c r="HVC6" s="204"/>
      <c r="HVD6" s="204"/>
      <c r="HVE6" s="204"/>
      <c r="HVF6" s="204"/>
      <c r="HVG6" s="204"/>
      <c r="HVH6" s="204"/>
      <c r="HVI6" s="204"/>
      <c r="HVJ6" s="204"/>
      <c r="HVK6" s="204"/>
      <c r="HVL6" s="204"/>
      <c r="HVM6" s="204"/>
      <c r="HVN6" s="204"/>
      <c r="HVO6" s="204"/>
      <c r="HVP6" s="204"/>
      <c r="HVQ6" s="204"/>
      <c r="HVR6" s="204"/>
      <c r="HVS6" s="204"/>
      <c r="HVT6" s="204"/>
      <c r="HVU6" s="204"/>
      <c r="HVV6" s="204"/>
      <c r="HVW6" s="204"/>
      <c r="HVX6" s="204"/>
      <c r="HVY6" s="204"/>
      <c r="HVZ6" s="204"/>
      <c r="HWA6" s="204"/>
      <c r="HWB6" s="204"/>
      <c r="HWC6" s="204"/>
      <c r="HWD6" s="204"/>
      <c r="HWE6" s="204"/>
      <c r="HWF6" s="204"/>
      <c r="HWG6" s="204"/>
      <c r="HWH6" s="204"/>
      <c r="HWI6" s="204"/>
      <c r="HWJ6" s="204"/>
      <c r="HWK6" s="204"/>
      <c r="HWL6" s="204"/>
      <c r="HWM6" s="204"/>
      <c r="HWN6" s="204"/>
      <c r="HWO6" s="204"/>
      <c r="HWP6" s="204"/>
      <c r="HWQ6" s="204"/>
      <c r="HWR6" s="204"/>
      <c r="HWS6" s="204"/>
      <c r="HWT6" s="204"/>
      <c r="HWU6" s="204"/>
      <c r="HWV6" s="204"/>
      <c r="HWW6" s="204"/>
      <c r="HWX6" s="204"/>
      <c r="HWY6" s="204"/>
      <c r="HWZ6" s="204"/>
      <c r="HXA6" s="204"/>
      <c r="HXB6" s="204"/>
      <c r="HXC6" s="204"/>
      <c r="HXD6" s="204"/>
      <c r="HXE6" s="204"/>
      <c r="HXF6" s="204"/>
      <c r="HXG6" s="204"/>
      <c r="HXH6" s="204"/>
      <c r="HXI6" s="204"/>
      <c r="HXJ6" s="204"/>
      <c r="HXK6" s="204"/>
      <c r="HXL6" s="204"/>
      <c r="HXM6" s="204"/>
      <c r="HXN6" s="204"/>
      <c r="HXO6" s="204"/>
      <c r="HXP6" s="204"/>
      <c r="HXQ6" s="204"/>
      <c r="HXR6" s="204"/>
      <c r="HXS6" s="204"/>
      <c r="HXT6" s="204"/>
      <c r="HXU6" s="204"/>
      <c r="HXV6" s="204"/>
      <c r="HXW6" s="204"/>
      <c r="HXX6" s="204"/>
      <c r="HXY6" s="204"/>
      <c r="HXZ6" s="204"/>
      <c r="HYA6" s="204"/>
      <c r="HYB6" s="204"/>
      <c r="HYC6" s="204"/>
      <c r="HYD6" s="204"/>
      <c r="HYE6" s="204"/>
      <c r="HYF6" s="204"/>
      <c r="HYG6" s="204"/>
      <c r="HYH6" s="204"/>
      <c r="HYI6" s="204"/>
      <c r="HYJ6" s="204"/>
      <c r="HYK6" s="204"/>
      <c r="HYL6" s="204"/>
      <c r="HYM6" s="204"/>
      <c r="HYN6" s="204"/>
      <c r="HYO6" s="204"/>
      <c r="HYP6" s="204"/>
      <c r="HYQ6" s="204"/>
      <c r="HYR6" s="204"/>
      <c r="HYS6" s="204"/>
      <c r="HYT6" s="204"/>
      <c r="HYU6" s="204"/>
      <c r="HYV6" s="204"/>
      <c r="HYW6" s="204"/>
      <c r="HYX6" s="204"/>
      <c r="HYY6" s="204"/>
      <c r="HYZ6" s="204"/>
      <c r="HZA6" s="204"/>
      <c r="HZB6" s="204"/>
      <c r="HZC6" s="204"/>
      <c r="HZD6" s="204"/>
      <c r="HZE6" s="204"/>
      <c r="HZF6" s="204"/>
      <c r="HZG6" s="204"/>
      <c r="HZH6" s="204"/>
      <c r="HZI6" s="204"/>
      <c r="HZJ6" s="204"/>
      <c r="HZK6" s="204"/>
      <c r="HZL6" s="204"/>
      <c r="HZM6" s="204"/>
      <c r="HZN6" s="204"/>
      <c r="HZO6" s="204"/>
      <c r="HZP6" s="204"/>
      <c r="HZQ6" s="204"/>
      <c r="HZR6" s="204"/>
      <c r="HZS6" s="204"/>
      <c r="HZT6" s="204"/>
      <c r="HZU6" s="204"/>
      <c r="HZV6" s="204"/>
      <c r="HZW6" s="204"/>
      <c r="HZX6" s="204"/>
      <c r="HZY6" s="204"/>
      <c r="HZZ6" s="204"/>
      <c r="IAA6" s="204"/>
      <c r="IAB6" s="204"/>
      <c r="IAC6" s="204"/>
      <c r="IAD6" s="204"/>
      <c r="IAE6" s="204"/>
      <c r="IAF6" s="204"/>
      <c r="IAG6" s="204"/>
      <c r="IAH6" s="204"/>
      <c r="IAI6" s="204"/>
      <c r="IAJ6" s="204"/>
      <c r="IAK6" s="204"/>
      <c r="IAL6" s="204"/>
      <c r="IAM6" s="204"/>
      <c r="IAN6" s="204"/>
      <c r="IAO6" s="204"/>
      <c r="IAP6" s="204"/>
      <c r="IAQ6" s="204"/>
      <c r="IAR6" s="204"/>
      <c r="IAS6" s="204"/>
      <c r="IAT6" s="204"/>
      <c r="IAU6" s="204"/>
      <c r="IAV6" s="204"/>
      <c r="IAW6" s="204"/>
      <c r="IAX6" s="204"/>
      <c r="IAY6" s="204"/>
      <c r="IAZ6" s="204"/>
      <c r="IBA6" s="204"/>
      <c r="IBB6" s="204"/>
      <c r="IBC6" s="204"/>
      <c r="IBD6" s="204"/>
      <c r="IBE6" s="204"/>
      <c r="IBF6" s="204"/>
      <c r="IBG6" s="204"/>
      <c r="IBH6" s="204"/>
      <c r="IBI6" s="204"/>
      <c r="IBJ6" s="204"/>
      <c r="IBK6" s="204"/>
      <c r="IBL6" s="204"/>
      <c r="IBM6" s="204"/>
      <c r="IBN6" s="204"/>
      <c r="IBO6" s="204"/>
      <c r="IBP6" s="204"/>
      <c r="IBQ6" s="204"/>
      <c r="IBR6" s="204"/>
      <c r="IBS6" s="204"/>
      <c r="IBT6" s="204"/>
      <c r="IBU6" s="204"/>
      <c r="IBV6" s="204"/>
      <c r="IBW6" s="204"/>
      <c r="IBX6" s="204"/>
      <c r="IBY6" s="204"/>
      <c r="IBZ6" s="204"/>
      <c r="ICA6" s="204"/>
      <c r="ICB6" s="204"/>
      <c r="ICC6" s="204"/>
      <c r="ICD6" s="204"/>
      <c r="ICE6" s="204"/>
      <c r="ICF6" s="204"/>
      <c r="ICG6" s="204"/>
      <c r="ICH6" s="204"/>
      <c r="ICI6" s="204"/>
      <c r="ICJ6" s="204"/>
      <c r="ICK6" s="204"/>
      <c r="ICL6" s="204"/>
      <c r="ICM6" s="204"/>
      <c r="ICN6" s="204"/>
      <c r="ICO6" s="204"/>
      <c r="ICP6" s="204"/>
      <c r="ICQ6" s="204"/>
      <c r="ICR6" s="204"/>
      <c r="ICS6" s="204"/>
      <c r="ICT6" s="204"/>
      <c r="ICU6" s="204"/>
      <c r="ICV6" s="204"/>
      <c r="ICW6" s="204"/>
      <c r="ICX6" s="204"/>
      <c r="ICY6" s="204"/>
      <c r="ICZ6" s="204"/>
      <c r="IDA6" s="204"/>
      <c r="IDB6" s="204"/>
      <c r="IDC6" s="204"/>
      <c r="IDD6" s="204"/>
      <c r="IDE6" s="204"/>
      <c r="IDF6" s="204"/>
      <c r="IDG6" s="204"/>
      <c r="IDH6" s="204"/>
      <c r="IDI6" s="204"/>
      <c r="IDJ6" s="204"/>
      <c r="IDK6" s="204"/>
      <c r="IDL6" s="204"/>
      <c r="IDM6" s="204"/>
      <c r="IDN6" s="204"/>
      <c r="IDO6" s="204"/>
      <c r="IDP6" s="204"/>
      <c r="IDQ6" s="204"/>
      <c r="IDR6" s="204"/>
      <c r="IDS6" s="204"/>
      <c r="IDT6" s="204"/>
      <c r="IDU6" s="204"/>
      <c r="IDV6" s="204"/>
      <c r="IDW6" s="204"/>
      <c r="IDX6" s="204"/>
      <c r="IDY6" s="204"/>
      <c r="IDZ6" s="204"/>
      <c r="IEA6" s="204"/>
      <c r="IEB6" s="204"/>
      <c r="IEC6" s="204"/>
      <c r="IED6" s="204"/>
      <c r="IEE6" s="204"/>
      <c r="IEF6" s="204"/>
      <c r="IEG6" s="204"/>
      <c r="IEH6" s="204"/>
      <c r="IEI6" s="204"/>
      <c r="IEJ6" s="204"/>
      <c r="IEK6" s="204"/>
      <c r="IEL6" s="204"/>
      <c r="IEM6" s="204"/>
      <c r="IEN6" s="204"/>
      <c r="IEO6" s="204"/>
      <c r="IEP6" s="204"/>
      <c r="IEQ6" s="204"/>
      <c r="IER6" s="204"/>
      <c r="IES6" s="204"/>
      <c r="IET6" s="204"/>
      <c r="IEU6" s="204"/>
      <c r="IEV6" s="204"/>
      <c r="IEW6" s="204"/>
      <c r="IEX6" s="204"/>
      <c r="IEY6" s="204"/>
      <c r="IEZ6" s="204"/>
      <c r="IFA6" s="204"/>
      <c r="IFB6" s="204"/>
      <c r="IFC6" s="204"/>
      <c r="IFD6" s="204"/>
      <c r="IFE6" s="204"/>
      <c r="IFF6" s="204"/>
      <c r="IFG6" s="204"/>
      <c r="IFH6" s="204"/>
      <c r="IFI6" s="204"/>
      <c r="IFJ6" s="204"/>
      <c r="IFK6" s="204"/>
      <c r="IFL6" s="204"/>
      <c r="IFM6" s="204"/>
      <c r="IFN6" s="204"/>
      <c r="IFO6" s="204"/>
      <c r="IFP6" s="204"/>
      <c r="IFQ6" s="204"/>
      <c r="IFR6" s="204"/>
      <c r="IFS6" s="204"/>
      <c r="IFT6" s="204"/>
      <c r="IFU6" s="204"/>
      <c r="IFV6" s="204"/>
      <c r="IFW6" s="204"/>
      <c r="IFX6" s="204"/>
      <c r="IFY6" s="204"/>
      <c r="IFZ6" s="204"/>
      <c r="IGA6" s="204"/>
      <c r="IGB6" s="204"/>
      <c r="IGC6" s="204"/>
      <c r="IGD6" s="204"/>
      <c r="IGE6" s="204"/>
      <c r="IGF6" s="204"/>
      <c r="IGG6" s="204"/>
      <c r="IGH6" s="204"/>
      <c r="IGI6" s="204"/>
      <c r="IGJ6" s="204"/>
      <c r="IGK6" s="204"/>
      <c r="IGL6" s="204"/>
      <c r="IGM6" s="204"/>
      <c r="IGN6" s="204"/>
      <c r="IGO6" s="204"/>
      <c r="IGP6" s="204"/>
      <c r="IGQ6" s="204"/>
      <c r="IGR6" s="204"/>
      <c r="IGS6" s="204"/>
      <c r="IGT6" s="204"/>
      <c r="IGU6" s="204"/>
      <c r="IGV6" s="204"/>
      <c r="IGW6" s="204"/>
      <c r="IGX6" s="204"/>
      <c r="IGY6" s="204"/>
      <c r="IGZ6" s="204"/>
      <c r="IHA6" s="204"/>
      <c r="IHB6" s="204"/>
      <c r="IHC6" s="204"/>
      <c r="IHD6" s="204"/>
      <c r="IHE6" s="204"/>
      <c r="IHF6" s="204"/>
      <c r="IHG6" s="204"/>
      <c r="IHH6" s="204"/>
      <c r="IHI6" s="204"/>
      <c r="IHJ6" s="204"/>
      <c r="IHK6" s="204"/>
      <c r="IHL6" s="204"/>
      <c r="IHM6" s="204"/>
      <c r="IHN6" s="204"/>
      <c r="IHO6" s="204"/>
      <c r="IHP6" s="204"/>
      <c r="IHQ6" s="204"/>
      <c r="IHR6" s="204"/>
      <c r="IHS6" s="204"/>
      <c r="IHT6" s="204"/>
      <c r="IHU6" s="204"/>
      <c r="IHV6" s="204"/>
      <c r="IHW6" s="204"/>
      <c r="IHX6" s="204"/>
      <c r="IHY6" s="204"/>
      <c r="IHZ6" s="204"/>
      <c r="IIA6" s="204"/>
      <c r="IIB6" s="204"/>
      <c r="IIC6" s="204"/>
      <c r="IID6" s="204"/>
      <c r="IIE6" s="204"/>
      <c r="IIF6" s="204"/>
      <c r="IIG6" s="204"/>
      <c r="IIH6" s="204"/>
      <c r="III6" s="204"/>
      <c r="IIJ6" s="204"/>
      <c r="IIK6" s="204"/>
      <c r="IIL6" s="204"/>
      <c r="IIM6" s="204"/>
      <c r="IIN6" s="204"/>
      <c r="IIO6" s="204"/>
      <c r="IIP6" s="204"/>
      <c r="IIQ6" s="204"/>
      <c r="IIR6" s="204"/>
      <c r="IIS6" s="204"/>
      <c r="IIT6" s="204"/>
      <c r="IIU6" s="204"/>
      <c r="IIV6" s="204"/>
      <c r="IIW6" s="204"/>
      <c r="IIX6" s="204"/>
      <c r="IIY6" s="204"/>
      <c r="IIZ6" s="204"/>
      <c r="IJA6" s="204"/>
      <c r="IJB6" s="204"/>
      <c r="IJC6" s="204"/>
      <c r="IJD6" s="204"/>
      <c r="IJE6" s="204"/>
      <c r="IJF6" s="204"/>
      <c r="IJG6" s="204"/>
      <c r="IJH6" s="204"/>
      <c r="IJI6" s="204"/>
      <c r="IJJ6" s="204"/>
      <c r="IJK6" s="204"/>
      <c r="IJL6" s="204"/>
      <c r="IJM6" s="204"/>
      <c r="IJN6" s="204"/>
      <c r="IJO6" s="204"/>
      <c r="IJP6" s="204"/>
      <c r="IJQ6" s="204"/>
      <c r="IJR6" s="204"/>
      <c r="IJS6" s="204"/>
      <c r="IJT6" s="204"/>
      <c r="IJU6" s="204"/>
      <c r="IJV6" s="204"/>
      <c r="IJW6" s="204"/>
      <c r="IJX6" s="204"/>
      <c r="IJY6" s="204"/>
      <c r="IJZ6" s="204"/>
      <c r="IKA6" s="204"/>
      <c r="IKB6" s="204"/>
      <c r="IKC6" s="204"/>
      <c r="IKD6" s="204"/>
      <c r="IKE6" s="204"/>
      <c r="IKF6" s="204"/>
      <c r="IKG6" s="204"/>
      <c r="IKH6" s="204"/>
      <c r="IKI6" s="204"/>
      <c r="IKJ6" s="204"/>
      <c r="IKK6" s="204"/>
      <c r="IKL6" s="204"/>
      <c r="IKM6" s="204"/>
      <c r="IKN6" s="204"/>
      <c r="IKO6" s="204"/>
      <c r="IKP6" s="204"/>
      <c r="IKQ6" s="204"/>
      <c r="IKR6" s="204"/>
      <c r="IKS6" s="204"/>
      <c r="IKT6" s="204"/>
      <c r="IKU6" s="204"/>
      <c r="IKV6" s="204"/>
      <c r="IKW6" s="204"/>
      <c r="IKX6" s="204"/>
      <c r="IKY6" s="204"/>
      <c r="IKZ6" s="204"/>
      <c r="ILA6" s="204"/>
      <c r="ILB6" s="204"/>
      <c r="ILC6" s="204"/>
      <c r="ILD6" s="204"/>
      <c r="ILE6" s="204"/>
      <c r="ILF6" s="204"/>
      <c r="ILG6" s="204"/>
      <c r="ILH6" s="204"/>
      <c r="ILI6" s="204"/>
      <c r="ILJ6" s="204"/>
      <c r="ILK6" s="204"/>
      <c r="ILL6" s="204"/>
      <c r="ILM6" s="204"/>
      <c r="ILN6" s="204"/>
      <c r="ILO6" s="204"/>
      <c r="ILP6" s="204"/>
      <c r="ILQ6" s="204"/>
      <c r="ILR6" s="204"/>
      <c r="ILS6" s="204"/>
      <c r="ILT6" s="204"/>
      <c r="ILU6" s="204"/>
      <c r="ILV6" s="204"/>
      <c r="ILW6" s="204"/>
      <c r="ILX6" s="204"/>
      <c r="ILY6" s="204"/>
      <c r="ILZ6" s="204"/>
      <c r="IMA6" s="204"/>
      <c r="IMB6" s="204"/>
      <c r="IMC6" s="204"/>
      <c r="IMD6" s="204"/>
      <c r="IME6" s="204"/>
      <c r="IMF6" s="204"/>
      <c r="IMG6" s="204"/>
      <c r="IMH6" s="204"/>
      <c r="IMI6" s="204"/>
      <c r="IMJ6" s="204"/>
      <c r="IMK6" s="204"/>
      <c r="IML6" s="204"/>
      <c r="IMM6" s="204"/>
      <c r="IMN6" s="204"/>
      <c r="IMO6" s="204"/>
      <c r="IMP6" s="204"/>
      <c r="IMQ6" s="204"/>
      <c r="IMR6" s="204"/>
      <c r="IMS6" s="204"/>
      <c r="IMT6" s="204"/>
      <c r="IMU6" s="204"/>
      <c r="IMV6" s="204"/>
      <c r="IMW6" s="204"/>
      <c r="IMX6" s="204"/>
      <c r="IMY6" s="204"/>
      <c r="IMZ6" s="204"/>
      <c r="INA6" s="204"/>
      <c r="INB6" s="204"/>
      <c r="INC6" s="204"/>
      <c r="IND6" s="204"/>
      <c r="INE6" s="204"/>
      <c r="INF6" s="204"/>
      <c r="ING6" s="204"/>
      <c r="INH6" s="204"/>
      <c r="INI6" s="204"/>
      <c r="INJ6" s="204"/>
      <c r="INK6" s="204"/>
      <c r="INL6" s="204"/>
      <c r="INM6" s="204"/>
      <c r="INN6" s="204"/>
      <c r="INO6" s="204"/>
      <c r="INP6" s="204"/>
      <c r="INQ6" s="204"/>
      <c r="INR6" s="204"/>
      <c r="INS6" s="204"/>
      <c r="INT6" s="204"/>
      <c r="INU6" s="204"/>
      <c r="INV6" s="204"/>
      <c r="INW6" s="204"/>
      <c r="INX6" s="204"/>
      <c r="INY6" s="204"/>
      <c r="INZ6" s="204"/>
      <c r="IOA6" s="204"/>
      <c r="IOB6" s="204"/>
      <c r="IOC6" s="204"/>
      <c r="IOD6" s="204"/>
      <c r="IOE6" s="204"/>
      <c r="IOF6" s="204"/>
      <c r="IOG6" s="204"/>
      <c r="IOH6" s="204"/>
      <c r="IOI6" s="204"/>
      <c r="IOJ6" s="204"/>
      <c r="IOK6" s="204"/>
      <c r="IOL6" s="204"/>
      <c r="IOM6" s="204"/>
      <c r="ION6" s="204"/>
      <c r="IOO6" s="204"/>
      <c r="IOP6" s="204"/>
      <c r="IOQ6" s="204"/>
      <c r="IOR6" s="204"/>
      <c r="IOS6" s="204"/>
      <c r="IOT6" s="204"/>
      <c r="IOU6" s="204"/>
      <c r="IOV6" s="204"/>
      <c r="IOW6" s="204"/>
      <c r="IOX6" s="204"/>
      <c r="IOY6" s="204"/>
      <c r="IOZ6" s="204"/>
      <c r="IPA6" s="204"/>
      <c r="IPB6" s="204"/>
      <c r="IPC6" s="204"/>
      <c r="IPD6" s="204"/>
      <c r="IPE6" s="204"/>
      <c r="IPF6" s="204"/>
      <c r="IPG6" s="204"/>
      <c r="IPH6" s="204"/>
      <c r="IPI6" s="204"/>
      <c r="IPJ6" s="204"/>
      <c r="IPK6" s="204"/>
      <c r="IPL6" s="204"/>
      <c r="IPM6" s="204"/>
      <c r="IPN6" s="204"/>
      <c r="IPO6" s="204"/>
      <c r="IPP6" s="204"/>
      <c r="IPQ6" s="204"/>
      <c r="IPR6" s="204"/>
      <c r="IPS6" s="204"/>
      <c r="IPT6" s="204"/>
      <c r="IPU6" s="204"/>
      <c r="IPV6" s="204"/>
      <c r="IPW6" s="204"/>
      <c r="IPX6" s="204"/>
      <c r="IPY6" s="204"/>
      <c r="IPZ6" s="204"/>
      <c r="IQA6" s="204"/>
      <c r="IQB6" s="204"/>
      <c r="IQC6" s="204"/>
      <c r="IQD6" s="204"/>
      <c r="IQE6" s="204"/>
      <c r="IQF6" s="204"/>
      <c r="IQG6" s="204"/>
      <c r="IQH6" s="204"/>
      <c r="IQI6" s="204"/>
      <c r="IQJ6" s="204"/>
      <c r="IQK6" s="204"/>
      <c r="IQL6" s="204"/>
      <c r="IQM6" s="204"/>
      <c r="IQN6" s="204"/>
      <c r="IQO6" s="204"/>
      <c r="IQP6" s="204"/>
      <c r="IQQ6" s="204"/>
      <c r="IQR6" s="204"/>
      <c r="IQS6" s="204"/>
      <c r="IQT6" s="204"/>
      <c r="IQU6" s="204"/>
      <c r="IQV6" s="204"/>
      <c r="IQW6" s="204"/>
      <c r="IQX6" s="204"/>
      <c r="IQY6" s="204"/>
      <c r="IQZ6" s="204"/>
      <c r="IRA6" s="204"/>
      <c r="IRB6" s="204"/>
      <c r="IRC6" s="204"/>
      <c r="IRD6" s="204"/>
      <c r="IRE6" s="204"/>
      <c r="IRF6" s="204"/>
      <c r="IRG6" s="204"/>
      <c r="IRH6" s="204"/>
      <c r="IRI6" s="204"/>
      <c r="IRJ6" s="204"/>
      <c r="IRK6" s="204"/>
      <c r="IRL6" s="204"/>
      <c r="IRM6" s="204"/>
      <c r="IRN6" s="204"/>
      <c r="IRO6" s="204"/>
      <c r="IRP6" s="204"/>
      <c r="IRQ6" s="204"/>
      <c r="IRR6" s="204"/>
      <c r="IRS6" s="204"/>
      <c r="IRT6" s="204"/>
      <c r="IRU6" s="204"/>
      <c r="IRV6" s="204"/>
      <c r="IRW6" s="204"/>
      <c r="IRX6" s="204"/>
      <c r="IRY6" s="204"/>
      <c r="IRZ6" s="204"/>
      <c r="ISA6" s="204"/>
      <c r="ISB6" s="204"/>
      <c r="ISC6" s="204"/>
      <c r="ISD6" s="204"/>
      <c r="ISE6" s="204"/>
      <c r="ISF6" s="204"/>
      <c r="ISG6" s="204"/>
      <c r="ISH6" s="204"/>
      <c r="ISI6" s="204"/>
      <c r="ISJ6" s="204"/>
      <c r="ISK6" s="204"/>
      <c r="ISL6" s="204"/>
      <c r="ISM6" s="204"/>
      <c r="ISN6" s="204"/>
      <c r="ISO6" s="204"/>
      <c r="ISP6" s="204"/>
      <c r="ISQ6" s="204"/>
      <c r="ISR6" s="204"/>
      <c r="ISS6" s="204"/>
      <c r="IST6" s="204"/>
      <c r="ISU6" s="204"/>
      <c r="ISV6" s="204"/>
      <c r="ISW6" s="204"/>
      <c r="ISX6" s="204"/>
      <c r="ISY6" s="204"/>
      <c r="ISZ6" s="204"/>
      <c r="ITA6" s="204"/>
      <c r="ITB6" s="204"/>
      <c r="ITC6" s="204"/>
      <c r="ITD6" s="204"/>
      <c r="ITE6" s="204"/>
      <c r="ITF6" s="204"/>
      <c r="ITG6" s="204"/>
      <c r="ITH6" s="204"/>
      <c r="ITI6" s="204"/>
      <c r="ITJ6" s="204"/>
      <c r="ITK6" s="204"/>
      <c r="ITL6" s="204"/>
      <c r="ITM6" s="204"/>
      <c r="ITN6" s="204"/>
      <c r="ITO6" s="204"/>
      <c r="ITP6" s="204"/>
      <c r="ITQ6" s="204"/>
      <c r="ITR6" s="204"/>
      <c r="ITS6" s="204"/>
      <c r="ITT6" s="204"/>
      <c r="ITU6" s="204"/>
      <c r="ITV6" s="204"/>
      <c r="ITW6" s="204"/>
      <c r="ITX6" s="204"/>
      <c r="ITY6" s="204"/>
      <c r="ITZ6" s="204"/>
      <c r="IUA6" s="204"/>
      <c r="IUB6" s="204"/>
      <c r="IUC6" s="204"/>
      <c r="IUD6" s="204"/>
      <c r="IUE6" s="204"/>
      <c r="IUF6" s="204"/>
      <c r="IUG6" s="204"/>
      <c r="IUH6" s="204"/>
      <c r="IUI6" s="204"/>
      <c r="IUJ6" s="204"/>
      <c r="IUK6" s="204"/>
      <c r="IUL6" s="204"/>
      <c r="IUM6" s="204"/>
      <c r="IUN6" s="204"/>
      <c r="IUO6" s="204"/>
      <c r="IUP6" s="204"/>
      <c r="IUQ6" s="204"/>
      <c r="IUR6" s="204"/>
      <c r="IUS6" s="204"/>
      <c r="IUT6" s="204"/>
      <c r="IUU6" s="204"/>
      <c r="IUV6" s="204"/>
      <c r="IUW6" s="204"/>
      <c r="IUX6" s="204"/>
      <c r="IUY6" s="204"/>
      <c r="IUZ6" s="204"/>
      <c r="IVA6" s="204"/>
      <c r="IVB6" s="204"/>
      <c r="IVC6" s="204"/>
      <c r="IVD6" s="204"/>
      <c r="IVE6" s="204"/>
      <c r="IVF6" s="204"/>
      <c r="IVG6" s="204"/>
      <c r="IVH6" s="204"/>
      <c r="IVI6" s="204"/>
      <c r="IVJ6" s="204"/>
      <c r="IVK6" s="204"/>
      <c r="IVL6" s="204"/>
      <c r="IVM6" s="204"/>
      <c r="IVN6" s="204"/>
      <c r="IVO6" s="204"/>
      <c r="IVP6" s="204"/>
      <c r="IVQ6" s="204"/>
      <c r="IVR6" s="204"/>
      <c r="IVS6" s="204"/>
      <c r="IVT6" s="204"/>
      <c r="IVU6" s="204"/>
      <c r="IVV6" s="204"/>
      <c r="IVW6" s="204"/>
      <c r="IVX6" s="204"/>
      <c r="IVY6" s="204"/>
      <c r="IVZ6" s="204"/>
      <c r="IWA6" s="204"/>
      <c r="IWB6" s="204"/>
      <c r="IWC6" s="204"/>
      <c r="IWD6" s="204"/>
      <c r="IWE6" s="204"/>
      <c r="IWF6" s="204"/>
      <c r="IWG6" s="204"/>
      <c r="IWH6" s="204"/>
      <c r="IWI6" s="204"/>
      <c r="IWJ6" s="204"/>
      <c r="IWK6" s="204"/>
      <c r="IWL6" s="204"/>
      <c r="IWM6" s="204"/>
      <c r="IWN6" s="204"/>
      <c r="IWO6" s="204"/>
      <c r="IWP6" s="204"/>
      <c r="IWQ6" s="204"/>
      <c r="IWR6" s="204"/>
      <c r="IWS6" s="204"/>
      <c r="IWT6" s="204"/>
      <c r="IWU6" s="204"/>
      <c r="IWV6" s="204"/>
      <c r="IWW6" s="204"/>
      <c r="IWX6" s="204"/>
      <c r="IWY6" s="204"/>
      <c r="IWZ6" s="204"/>
      <c r="IXA6" s="204"/>
      <c r="IXB6" s="204"/>
      <c r="IXC6" s="204"/>
      <c r="IXD6" s="204"/>
      <c r="IXE6" s="204"/>
      <c r="IXF6" s="204"/>
      <c r="IXG6" s="204"/>
      <c r="IXH6" s="204"/>
      <c r="IXI6" s="204"/>
      <c r="IXJ6" s="204"/>
      <c r="IXK6" s="204"/>
      <c r="IXL6" s="204"/>
      <c r="IXM6" s="204"/>
      <c r="IXN6" s="204"/>
      <c r="IXO6" s="204"/>
      <c r="IXP6" s="204"/>
      <c r="IXQ6" s="204"/>
      <c r="IXR6" s="204"/>
      <c r="IXS6" s="204"/>
      <c r="IXT6" s="204"/>
      <c r="IXU6" s="204"/>
      <c r="IXV6" s="204"/>
      <c r="IXW6" s="204"/>
      <c r="IXX6" s="204"/>
      <c r="IXY6" s="204"/>
      <c r="IXZ6" s="204"/>
      <c r="IYA6" s="204"/>
      <c r="IYB6" s="204"/>
      <c r="IYC6" s="204"/>
      <c r="IYD6" s="204"/>
      <c r="IYE6" s="204"/>
      <c r="IYF6" s="204"/>
      <c r="IYG6" s="204"/>
      <c r="IYH6" s="204"/>
      <c r="IYI6" s="204"/>
      <c r="IYJ6" s="204"/>
      <c r="IYK6" s="204"/>
      <c r="IYL6" s="204"/>
      <c r="IYM6" s="204"/>
      <c r="IYN6" s="204"/>
      <c r="IYO6" s="204"/>
      <c r="IYP6" s="204"/>
      <c r="IYQ6" s="204"/>
      <c r="IYR6" s="204"/>
      <c r="IYS6" s="204"/>
      <c r="IYT6" s="204"/>
      <c r="IYU6" s="204"/>
      <c r="IYV6" s="204"/>
      <c r="IYW6" s="204"/>
      <c r="IYX6" s="204"/>
      <c r="IYY6" s="204"/>
      <c r="IYZ6" s="204"/>
      <c r="IZA6" s="204"/>
      <c r="IZB6" s="204"/>
      <c r="IZC6" s="204"/>
      <c r="IZD6" s="204"/>
      <c r="IZE6" s="204"/>
      <c r="IZF6" s="204"/>
      <c r="IZG6" s="204"/>
      <c r="IZH6" s="204"/>
      <c r="IZI6" s="204"/>
      <c r="IZJ6" s="204"/>
      <c r="IZK6" s="204"/>
      <c r="IZL6" s="204"/>
      <c r="IZM6" s="204"/>
      <c r="IZN6" s="204"/>
      <c r="IZO6" s="204"/>
      <c r="IZP6" s="204"/>
      <c r="IZQ6" s="204"/>
      <c r="IZR6" s="204"/>
      <c r="IZS6" s="204"/>
      <c r="IZT6" s="204"/>
      <c r="IZU6" s="204"/>
      <c r="IZV6" s="204"/>
      <c r="IZW6" s="204"/>
      <c r="IZX6" s="204"/>
      <c r="IZY6" s="204"/>
      <c r="IZZ6" s="204"/>
      <c r="JAA6" s="204"/>
      <c r="JAB6" s="204"/>
      <c r="JAC6" s="204"/>
      <c r="JAD6" s="204"/>
      <c r="JAE6" s="204"/>
      <c r="JAF6" s="204"/>
      <c r="JAG6" s="204"/>
      <c r="JAH6" s="204"/>
      <c r="JAI6" s="204"/>
      <c r="JAJ6" s="204"/>
      <c r="JAK6" s="204"/>
      <c r="JAL6" s="204"/>
      <c r="JAM6" s="204"/>
      <c r="JAN6" s="204"/>
      <c r="JAO6" s="204"/>
      <c r="JAP6" s="204"/>
      <c r="JAQ6" s="204"/>
      <c r="JAR6" s="204"/>
      <c r="JAS6" s="204"/>
      <c r="JAT6" s="204"/>
      <c r="JAU6" s="204"/>
      <c r="JAV6" s="204"/>
      <c r="JAW6" s="204"/>
      <c r="JAX6" s="204"/>
      <c r="JAY6" s="204"/>
      <c r="JAZ6" s="204"/>
      <c r="JBA6" s="204"/>
      <c r="JBB6" s="204"/>
      <c r="JBC6" s="204"/>
      <c r="JBD6" s="204"/>
      <c r="JBE6" s="204"/>
      <c r="JBF6" s="204"/>
      <c r="JBG6" s="204"/>
      <c r="JBH6" s="204"/>
      <c r="JBI6" s="204"/>
      <c r="JBJ6" s="204"/>
      <c r="JBK6" s="204"/>
      <c r="JBL6" s="204"/>
      <c r="JBM6" s="204"/>
      <c r="JBN6" s="204"/>
      <c r="JBO6" s="204"/>
      <c r="JBP6" s="204"/>
      <c r="JBQ6" s="204"/>
      <c r="JBR6" s="204"/>
      <c r="JBS6" s="204"/>
      <c r="JBT6" s="204"/>
      <c r="JBU6" s="204"/>
      <c r="JBV6" s="204"/>
      <c r="JBW6" s="204"/>
      <c r="JBX6" s="204"/>
      <c r="JBY6" s="204"/>
      <c r="JBZ6" s="204"/>
      <c r="JCA6" s="204"/>
      <c r="JCB6" s="204"/>
      <c r="JCC6" s="204"/>
      <c r="JCD6" s="204"/>
      <c r="JCE6" s="204"/>
      <c r="JCF6" s="204"/>
      <c r="JCG6" s="204"/>
      <c r="JCH6" s="204"/>
      <c r="JCI6" s="204"/>
      <c r="JCJ6" s="204"/>
      <c r="JCK6" s="204"/>
      <c r="JCL6" s="204"/>
      <c r="JCM6" s="204"/>
      <c r="JCN6" s="204"/>
      <c r="JCO6" s="204"/>
      <c r="JCP6" s="204"/>
      <c r="JCQ6" s="204"/>
      <c r="JCR6" s="204"/>
      <c r="JCS6" s="204"/>
      <c r="JCT6" s="204"/>
      <c r="JCU6" s="204"/>
      <c r="JCV6" s="204"/>
      <c r="JCW6" s="204"/>
      <c r="JCX6" s="204"/>
      <c r="JCY6" s="204"/>
      <c r="JCZ6" s="204"/>
      <c r="JDA6" s="204"/>
      <c r="JDB6" s="204"/>
      <c r="JDC6" s="204"/>
      <c r="JDD6" s="204"/>
      <c r="JDE6" s="204"/>
      <c r="JDF6" s="204"/>
      <c r="JDG6" s="204"/>
      <c r="JDH6" s="204"/>
      <c r="JDI6" s="204"/>
      <c r="JDJ6" s="204"/>
      <c r="JDK6" s="204"/>
      <c r="JDL6" s="204"/>
      <c r="JDM6" s="204"/>
      <c r="JDN6" s="204"/>
      <c r="JDO6" s="204"/>
      <c r="JDP6" s="204"/>
      <c r="JDQ6" s="204"/>
      <c r="JDR6" s="204"/>
      <c r="JDS6" s="204"/>
      <c r="JDT6" s="204"/>
      <c r="JDU6" s="204"/>
      <c r="JDV6" s="204"/>
      <c r="JDW6" s="204"/>
      <c r="JDX6" s="204"/>
      <c r="JDY6" s="204"/>
      <c r="JDZ6" s="204"/>
      <c r="JEA6" s="204"/>
      <c r="JEB6" s="204"/>
      <c r="JEC6" s="204"/>
      <c r="JED6" s="204"/>
      <c r="JEE6" s="204"/>
      <c r="JEF6" s="204"/>
      <c r="JEG6" s="204"/>
      <c r="JEH6" s="204"/>
      <c r="JEI6" s="204"/>
      <c r="JEJ6" s="204"/>
      <c r="JEK6" s="204"/>
      <c r="JEL6" s="204"/>
      <c r="JEM6" s="204"/>
      <c r="JEN6" s="204"/>
      <c r="JEO6" s="204"/>
      <c r="JEP6" s="204"/>
      <c r="JEQ6" s="204"/>
      <c r="JER6" s="204"/>
      <c r="JES6" s="204"/>
      <c r="JET6" s="204"/>
      <c r="JEU6" s="204"/>
      <c r="JEV6" s="204"/>
      <c r="JEW6" s="204"/>
      <c r="JEX6" s="204"/>
      <c r="JEY6" s="204"/>
      <c r="JEZ6" s="204"/>
      <c r="JFA6" s="204"/>
      <c r="JFB6" s="204"/>
      <c r="JFC6" s="204"/>
      <c r="JFD6" s="204"/>
      <c r="JFE6" s="204"/>
      <c r="JFF6" s="204"/>
      <c r="JFG6" s="204"/>
      <c r="JFH6" s="204"/>
      <c r="JFI6" s="204"/>
      <c r="JFJ6" s="204"/>
      <c r="JFK6" s="204"/>
      <c r="JFL6" s="204"/>
      <c r="JFM6" s="204"/>
      <c r="JFN6" s="204"/>
      <c r="JFO6" s="204"/>
      <c r="JFP6" s="204"/>
      <c r="JFQ6" s="204"/>
      <c r="JFR6" s="204"/>
      <c r="JFS6" s="204"/>
      <c r="JFT6" s="204"/>
      <c r="JFU6" s="204"/>
      <c r="JFV6" s="204"/>
      <c r="JFW6" s="204"/>
      <c r="JFX6" s="204"/>
      <c r="JFY6" s="204"/>
      <c r="JFZ6" s="204"/>
      <c r="JGA6" s="204"/>
      <c r="JGB6" s="204"/>
      <c r="JGC6" s="204"/>
      <c r="JGD6" s="204"/>
      <c r="JGE6" s="204"/>
      <c r="JGF6" s="204"/>
      <c r="JGG6" s="204"/>
      <c r="JGH6" s="204"/>
      <c r="JGI6" s="204"/>
      <c r="JGJ6" s="204"/>
      <c r="JGK6" s="204"/>
      <c r="JGL6" s="204"/>
      <c r="JGM6" s="204"/>
      <c r="JGN6" s="204"/>
      <c r="JGO6" s="204"/>
      <c r="JGP6" s="204"/>
      <c r="JGQ6" s="204"/>
      <c r="JGR6" s="204"/>
      <c r="JGS6" s="204"/>
      <c r="JGT6" s="204"/>
      <c r="JGU6" s="204"/>
      <c r="JGV6" s="204"/>
      <c r="JGW6" s="204"/>
      <c r="JGX6" s="204"/>
      <c r="JGY6" s="204"/>
      <c r="JGZ6" s="204"/>
      <c r="JHA6" s="204"/>
      <c r="JHB6" s="204"/>
      <c r="JHC6" s="204"/>
      <c r="JHD6" s="204"/>
      <c r="JHE6" s="204"/>
      <c r="JHF6" s="204"/>
      <c r="JHG6" s="204"/>
      <c r="JHH6" s="204"/>
      <c r="JHI6" s="204"/>
      <c r="JHJ6" s="204"/>
      <c r="JHK6" s="204"/>
      <c r="JHL6" s="204"/>
      <c r="JHM6" s="204"/>
      <c r="JHN6" s="204"/>
      <c r="JHO6" s="204"/>
      <c r="JHP6" s="204"/>
      <c r="JHQ6" s="204"/>
      <c r="JHR6" s="204"/>
      <c r="JHS6" s="204"/>
      <c r="JHT6" s="204"/>
      <c r="JHU6" s="204"/>
      <c r="JHV6" s="204"/>
      <c r="JHW6" s="204"/>
      <c r="JHX6" s="204"/>
      <c r="JHY6" s="204"/>
      <c r="JHZ6" s="204"/>
      <c r="JIA6" s="204"/>
      <c r="JIB6" s="204"/>
      <c r="JIC6" s="204"/>
      <c r="JID6" s="204"/>
      <c r="JIE6" s="204"/>
      <c r="JIF6" s="204"/>
      <c r="JIG6" s="204"/>
      <c r="JIH6" s="204"/>
      <c r="JII6" s="204"/>
      <c r="JIJ6" s="204"/>
      <c r="JIK6" s="204"/>
      <c r="JIL6" s="204"/>
      <c r="JIM6" s="204"/>
      <c r="JIN6" s="204"/>
      <c r="JIO6" s="204"/>
      <c r="JIP6" s="204"/>
      <c r="JIQ6" s="204"/>
      <c r="JIR6" s="204"/>
      <c r="JIS6" s="204"/>
      <c r="JIT6" s="204"/>
      <c r="JIU6" s="204"/>
      <c r="JIV6" s="204"/>
      <c r="JIW6" s="204"/>
      <c r="JIX6" s="204"/>
      <c r="JIY6" s="204"/>
      <c r="JIZ6" s="204"/>
      <c r="JJA6" s="204"/>
      <c r="JJB6" s="204"/>
      <c r="JJC6" s="204"/>
      <c r="JJD6" s="204"/>
      <c r="JJE6" s="204"/>
      <c r="JJF6" s="204"/>
      <c r="JJG6" s="204"/>
      <c r="JJH6" s="204"/>
      <c r="JJI6" s="204"/>
      <c r="JJJ6" s="204"/>
      <c r="JJK6" s="204"/>
      <c r="JJL6" s="204"/>
      <c r="JJM6" s="204"/>
      <c r="JJN6" s="204"/>
      <c r="JJO6" s="204"/>
      <c r="JJP6" s="204"/>
      <c r="JJQ6" s="204"/>
      <c r="JJR6" s="204"/>
      <c r="JJS6" s="204"/>
      <c r="JJT6" s="204"/>
      <c r="JJU6" s="204"/>
      <c r="JJV6" s="204"/>
      <c r="JJW6" s="204"/>
      <c r="JJX6" s="204"/>
      <c r="JJY6" s="204"/>
      <c r="JJZ6" s="204"/>
      <c r="JKA6" s="204"/>
      <c r="JKB6" s="204"/>
      <c r="JKC6" s="204"/>
      <c r="JKD6" s="204"/>
      <c r="JKE6" s="204"/>
      <c r="JKF6" s="204"/>
      <c r="JKG6" s="204"/>
      <c r="JKH6" s="204"/>
      <c r="JKI6" s="204"/>
      <c r="JKJ6" s="204"/>
      <c r="JKK6" s="204"/>
      <c r="JKL6" s="204"/>
      <c r="JKM6" s="204"/>
      <c r="JKN6" s="204"/>
      <c r="JKO6" s="204"/>
      <c r="JKP6" s="204"/>
      <c r="JKQ6" s="204"/>
      <c r="JKR6" s="204"/>
      <c r="JKS6" s="204"/>
      <c r="JKT6" s="204"/>
      <c r="JKU6" s="204"/>
      <c r="JKV6" s="204"/>
      <c r="JKW6" s="204"/>
      <c r="JKX6" s="204"/>
      <c r="JKY6" s="204"/>
      <c r="JKZ6" s="204"/>
      <c r="JLA6" s="204"/>
      <c r="JLB6" s="204"/>
      <c r="JLC6" s="204"/>
      <c r="JLD6" s="204"/>
      <c r="JLE6" s="204"/>
      <c r="JLF6" s="204"/>
      <c r="JLG6" s="204"/>
      <c r="JLH6" s="204"/>
      <c r="JLI6" s="204"/>
      <c r="JLJ6" s="204"/>
      <c r="JLK6" s="204"/>
      <c r="JLL6" s="204"/>
      <c r="JLM6" s="204"/>
      <c r="JLN6" s="204"/>
      <c r="JLO6" s="204"/>
      <c r="JLP6" s="204"/>
      <c r="JLQ6" s="204"/>
      <c r="JLR6" s="204"/>
      <c r="JLS6" s="204"/>
      <c r="JLT6" s="204"/>
      <c r="JLU6" s="204"/>
      <c r="JLV6" s="204"/>
      <c r="JLW6" s="204"/>
      <c r="JLX6" s="204"/>
      <c r="JLY6" s="204"/>
      <c r="JLZ6" s="204"/>
      <c r="JMA6" s="204"/>
      <c r="JMB6" s="204"/>
      <c r="JMC6" s="204"/>
      <c r="JMD6" s="204"/>
      <c r="JME6" s="204"/>
      <c r="JMF6" s="204"/>
      <c r="JMG6" s="204"/>
      <c r="JMH6" s="204"/>
      <c r="JMI6" s="204"/>
      <c r="JMJ6" s="204"/>
      <c r="JMK6" s="204"/>
      <c r="JML6" s="204"/>
      <c r="JMM6" s="204"/>
      <c r="JMN6" s="204"/>
      <c r="JMO6" s="204"/>
      <c r="JMP6" s="204"/>
      <c r="JMQ6" s="204"/>
      <c r="JMR6" s="204"/>
      <c r="JMS6" s="204"/>
      <c r="JMT6" s="204"/>
      <c r="JMU6" s="204"/>
      <c r="JMV6" s="204"/>
      <c r="JMW6" s="204"/>
      <c r="JMX6" s="204"/>
      <c r="JMY6" s="204"/>
      <c r="JMZ6" s="204"/>
      <c r="JNA6" s="204"/>
      <c r="JNB6" s="204"/>
      <c r="JNC6" s="204"/>
      <c r="JND6" s="204"/>
      <c r="JNE6" s="204"/>
      <c r="JNF6" s="204"/>
      <c r="JNG6" s="204"/>
      <c r="JNH6" s="204"/>
      <c r="JNI6" s="204"/>
      <c r="JNJ6" s="204"/>
      <c r="JNK6" s="204"/>
      <c r="JNL6" s="204"/>
      <c r="JNM6" s="204"/>
      <c r="JNN6" s="204"/>
      <c r="JNO6" s="204"/>
      <c r="JNP6" s="204"/>
      <c r="JNQ6" s="204"/>
      <c r="JNR6" s="204"/>
      <c r="JNS6" s="204"/>
      <c r="JNT6" s="204"/>
      <c r="JNU6" s="204"/>
      <c r="JNV6" s="204"/>
      <c r="JNW6" s="204"/>
      <c r="JNX6" s="204"/>
      <c r="JNY6" s="204"/>
      <c r="JNZ6" s="204"/>
      <c r="JOA6" s="204"/>
      <c r="JOB6" s="204"/>
      <c r="JOC6" s="204"/>
      <c r="JOD6" s="204"/>
      <c r="JOE6" s="204"/>
      <c r="JOF6" s="204"/>
      <c r="JOG6" s="204"/>
      <c r="JOH6" s="204"/>
      <c r="JOI6" s="204"/>
      <c r="JOJ6" s="204"/>
      <c r="JOK6" s="204"/>
      <c r="JOL6" s="204"/>
      <c r="JOM6" s="204"/>
      <c r="JON6" s="204"/>
      <c r="JOO6" s="204"/>
      <c r="JOP6" s="204"/>
      <c r="JOQ6" s="204"/>
      <c r="JOR6" s="204"/>
      <c r="JOS6" s="204"/>
      <c r="JOT6" s="204"/>
      <c r="JOU6" s="204"/>
      <c r="JOV6" s="204"/>
      <c r="JOW6" s="204"/>
      <c r="JOX6" s="204"/>
      <c r="JOY6" s="204"/>
      <c r="JOZ6" s="204"/>
      <c r="JPA6" s="204"/>
      <c r="JPB6" s="204"/>
      <c r="JPC6" s="204"/>
      <c r="JPD6" s="204"/>
      <c r="JPE6" s="204"/>
      <c r="JPF6" s="204"/>
      <c r="JPG6" s="204"/>
      <c r="JPH6" s="204"/>
      <c r="JPI6" s="204"/>
      <c r="JPJ6" s="204"/>
      <c r="JPK6" s="204"/>
      <c r="JPL6" s="204"/>
      <c r="JPM6" s="204"/>
      <c r="JPN6" s="204"/>
      <c r="JPO6" s="204"/>
      <c r="JPP6" s="204"/>
      <c r="JPQ6" s="204"/>
      <c r="JPR6" s="204"/>
      <c r="JPS6" s="204"/>
      <c r="JPT6" s="204"/>
      <c r="JPU6" s="204"/>
      <c r="JPV6" s="204"/>
      <c r="JPW6" s="204"/>
      <c r="JPX6" s="204"/>
      <c r="JPY6" s="204"/>
      <c r="JPZ6" s="204"/>
      <c r="JQA6" s="204"/>
      <c r="JQB6" s="204"/>
      <c r="JQC6" s="204"/>
      <c r="JQD6" s="204"/>
      <c r="JQE6" s="204"/>
      <c r="JQF6" s="204"/>
      <c r="JQG6" s="204"/>
      <c r="JQH6" s="204"/>
      <c r="JQI6" s="204"/>
      <c r="JQJ6" s="204"/>
      <c r="JQK6" s="204"/>
      <c r="JQL6" s="204"/>
      <c r="JQM6" s="204"/>
      <c r="JQN6" s="204"/>
      <c r="JQO6" s="204"/>
      <c r="JQP6" s="204"/>
      <c r="JQQ6" s="204"/>
      <c r="JQR6" s="204"/>
      <c r="JQS6" s="204"/>
      <c r="JQT6" s="204"/>
      <c r="JQU6" s="204"/>
      <c r="JQV6" s="204"/>
      <c r="JQW6" s="204"/>
      <c r="JQX6" s="204"/>
      <c r="JQY6" s="204"/>
      <c r="JQZ6" s="204"/>
      <c r="JRA6" s="204"/>
      <c r="JRB6" s="204"/>
      <c r="JRC6" s="204"/>
      <c r="JRD6" s="204"/>
      <c r="JRE6" s="204"/>
      <c r="JRF6" s="204"/>
      <c r="JRG6" s="204"/>
      <c r="JRH6" s="204"/>
      <c r="JRI6" s="204"/>
      <c r="JRJ6" s="204"/>
      <c r="JRK6" s="204"/>
      <c r="JRL6" s="204"/>
      <c r="JRM6" s="204"/>
      <c r="JRN6" s="204"/>
      <c r="JRO6" s="204"/>
      <c r="JRP6" s="204"/>
      <c r="JRQ6" s="204"/>
      <c r="JRR6" s="204"/>
      <c r="JRS6" s="204"/>
      <c r="JRT6" s="204"/>
      <c r="JRU6" s="204"/>
      <c r="JRV6" s="204"/>
      <c r="JRW6" s="204"/>
      <c r="JRX6" s="204"/>
      <c r="JRY6" s="204"/>
      <c r="JRZ6" s="204"/>
      <c r="JSA6" s="204"/>
      <c r="JSB6" s="204"/>
      <c r="JSC6" s="204"/>
      <c r="JSD6" s="204"/>
      <c r="JSE6" s="204"/>
      <c r="JSF6" s="204"/>
      <c r="JSG6" s="204"/>
      <c r="JSH6" s="204"/>
      <c r="JSI6" s="204"/>
      <c r="JSJ6" s="204"/>
      <c r="JSK6" s="204"/>
      <c r="JSL6" s="204"/>
      <c r="JSM6" s="204"/>
      <c r="JSN6" s="204"/>
      <c r="JSO6" s="204"/>
      <c r="JSP6" s="204"/>
      <c r="JSQ6" s="204"/>
      <c r="JSR6" s="204"/>
      <c r="JSS6" s="204"/>
      <c r="JST6" s="204"/>
      <c r="JSU6" s="204"/>
      <c r="JSV6" s="204"/>
      <c r="JSW6" s="204"/>
      <c r="JSX6" s="204"/>
      <c r="JSY6" s="204"/>
      <c r="JSZ6" s="204"/>
      <c r="JTA6" s="204"/>
      <c r="JTB6" s="204"/>
      <c r="JTC6" s="204"/>
      <c r="JTD6" s="204"/>
      <c r="JTE6" s="204"/>
      <c r="JTF6" s="204"/>
      <c r="JTG6" s="204"/>
      <c r="JTH6" s="204"/>
      <c r="JTI6" s="204"/>
      <c r="JTJ6" s="204"/>
      <c r="JTK6" s="204"/>
      <c r="JTL6" s="204"/>
      <c r="JTM6" s="204"/>
      <c r="JTN6" s="204"/>
      <c r="JTO6" s="204"/>
      <c r="JTP6" s="204"/>
      <c r="JTQ6" s="204"/>
      <c r="JTR6" s="204"/>
      <c r="JTS6" s="204"/>
      <c r="JTT6" s="204"/>
      <c r="JTU6" s="204"/>
      <c r="JTV6" s="204"/>
      <c r="JTW6" s="204"/>
      <c r="JTX6" s="204"/>
      <c r="JTY6" s="204"/>
      <c r="JTZ6" s="204"/>
      <c r="JUA6" s="204"/>
      <c r="JUB6" s="204"/>
      <c r="JUC6" s="204"/>
      <c r="JUD6" s="204"/>
      <c r="JUE6" s="204"/>
      <c r="JUF6" s="204"/>
      <c r="JUG6" s="204"/>
      <c r="JUH6" s="204"/>
      <c r="JUI6" s="204"/>
      <c r="JUJ6" s="204"/>
      <c r="JUK6" s="204"/>
      <c r="JUL6" s="204"/>
      <c r="JUM6" s="204"/>
      <c r="JUN6" s="204"/>
      <c r="JUO6" s="204"/>
      <c r="JUP6" s="204"/>
      <c r="JUQ6" s="204"/>
      <c r="JUR6" s="204"/>
      <c r="JUS6" s="204"/>
      <c r="JUT6" s="204"/>
      <c r="JUU6" s="204"/>
      <c r="JUV6" s="204"/>
      <c r="JUW6" s="204"/>
      <c r="JUX6" s="204"/>
      <c r="JUY6" s="204"/>
      <c r="JUZ6" s="204"/>
      <c r="JVA6" s="204"/>
      <c r="JVB6" s="204"/>
      <c r="JVC6" s="204"/>
      <c r="JVD6" s="204"/>
      <c r="JVE6" s="204"/>
      <c r="JVF6" s="204"/>
      <c r="JVG6" s="204"/>
      <c r="JVH6" s="204"/>
      <c r="JVI6" s="204"/>
      <c r="JVJ6" s="204"/>
      <c r="JVK6" s="204"/>
      <c r="JVL6" s="204"/>
      <c r="JVM6" s="204"/>
      <c r="JVN6" s="204"/>
      <c r="JVO6" s="204"/>
      <c r="JVP6" s="204"/>
      <c r="JVQ6" s="204"/>
      <c r="JVR6" s="204"/>
      <c r="JVS6" s="204"/>
      <c r="JVT6" s="204"/>
      <c r="JVU6" s="204"/>
      <c r="JVV6" s="204"/>
      <c r="JVW6" s="204"/>
      <c r="JVX6" s="204"/>
      <c r="JVY6" s="204"/>
      <c r="JVZ6" s="204"/>
      <c r="JWA6" s="204"/>
      <c r="JWB6" s="204"/>
      <c r="JWC6" s="204"/>
      <c r="JWD6" s="204"/>
      <c r="JWE6" s="204"/>
      <c r="JWF6" s="204"/>
      <c r="JWG6" s="204"/>
      <c r="JWH6" s="204"/>
      <c r="JWI6" s="204"/>
      <c r="JWJ6" s="204"/>
      <c r="JWK6" s="204"/>
      <c r="JWL6" s="204"/>
      <c r="JWM6" s="204"/>
      <c r="JWN6" s="204"/>
      <c r="JWO6" s="204"/>
      <c r="JWP6" s="204"/>
      <c r="JWQ6" s="204"/>
      <c r="JWR6" s="204"/>
      <c r="JWS6" s="204"/>
      <c r="JWT6" s="204"/>
      <c r="JWU6" s="204"/>
      <c r="JWV6" s="204"/>
      <c r="JWW6" s="204"/>
      <c r="JWX6" s="204"/>
      <c r="JWY6" s="204"/>
      <c r="JWZ6" s="204"/>
      <c r="JXA6" s="204"/>
      <c r="JXB6" s="204"/>
      <c r="JXC6" s="204"/>
      <c r="JXD6" s="204"/>
      <c r="JXE6" s="204"/>
      <c r="JXF6" s="204"/>
      <c r="JXG6" s="204"/>
      <c r="JXH6" s="204"/>
      <c r="JXI6" s="204"/>
      <c r="JXJ6" s="204"/>
      <c r="JXK6" s="204"/>
      <c r="JXL6" s="204"/>
      <c r="JXM6" s="204"/>
      <c r="JXN6" s="204"/>
      <c r="JXO6" s="204"/>
      <c r="JXP6" s="204"/>
      <c r="JXQ6" s="204"/>
      <c r="JXR6" s="204"/>
      <c r="JXS6" s="204"/>
      <c r="JXT6" s="204"/>
      <c r="JXU6" s="204"/>
      <c r="JXV6" s="204"/>
      <c r="JXW6" s="204"/>
      <c r="JXX6" s="204"/>
      <c r="JXY6" s="204"/>
      <c r="JXZ6" s="204"/>
      <c r="JYA6" s="204"/>
      <c r="JYB6" s="204"/>
      <c r="JYC6" s="204"/>
      <c r="JYD6" s="204"/>
      <c r="JYE6" s="204"/>
      <c r="JYF6" s="204"/>
      <c r="JYG6" s="204"/>
      <c r="JYH6" s="204"/>
      <c r="JYI6" s="204"/>
      <c r="JYJ6" s="204"/>
      <c r="JYK6" s="204"/>
      <c r="JYL6" s="204"/>
      <c r="JYM6" s="204"/>
      <c r="JYN6" s="204"/>
      <c r="JYO6" s="204"/>
      <c r="JYP6" s="204"/>
      <c r="JYQ6" s="204"/>
      <c r="JYR6" s="204"/>
      <c r="JYS6" s="204"/>
      <c r="JYT6" s="204"/>
      <c r="JYU6" s="204"/>
      <c r="JYV6" s="204"/>
      <c r="JYW6" s="204"/>
      <c r="JYX6" s="204"/>
      <c r="JYY6" s="204"/>
      <c r="JYZ6" s="204"/>
      <c r="JZA6" s="204"/>
      <c r="JZB6" s="204"/>
      <c r="JZC6" s="204"/>
      <c r="JZD6" s="204"/>
      <c r="JZE6" s="204"/>
      <c r="JZF6" s="204"/>
      <c r="JZG6" s="204"/>
      <c r="JZH6" s="204"/>
      <c r="JZI6" s="204"/>
      <c r="JZJ6" s="204"/>
      <c r="JZK6" s="204"/>
      <c r="JZL6" s="204"/>
      <c r="JZM6" s="204"/>
      <c r="JZN6" s="204"/>
      <c r="JZO6" s="204"/>
      <c r="JZP6" s="204"/>
      <c r="JZQ6" s="204"/>
      <c r="JZR6" s="204"/>
      <c r="JZS6" s="204"/>
      <c r="JZT6" s="204"/>
      <c r="JZU6" s="204"/>
      <c r="JZV6" s="204"/>
      <c r="JZW6" s="204"/>
      <c r="JZX6" s="204"/>
      <c r="JZY6" s="204"/>
      <c r="JZZ6" s="204"/>
      <c r="KAA6" s="204"/>
      <c r="KAB6" s="204"/>
      <c r="KAC6" s="204"/>
      <c r="KAD6" s="204"/>
      <c r="KAE6" s="204"/>
      <c r="KAF6" s="204"/>
      <c r="KAG6" s="204"/>
      <c r="KAH6" s="204"/>
      <c r="KAI6" s="204"/>
      <c r="KAJ6" s="204"/>
      <c r="KAK6" s="204"/>
      <c r="KAL6" s="204"/>
      <c r="KAM6" s="204"/>
      <c r="KAN6" s="204"/>
      <c r="KAO6" s="204"/>
      <c r="KAP6" s="204"/>
      <c r="KAQ6" s="204"/>
      <c r="KAR6" s="204"/>
      <c r="KAS6" s="204"/>
      <c r="KAT6" s="204"/>
      <c r="KAU6" s="204"/>
      <c r="KAV6" s="204"/>
      <c r="KAW6" s="204"/>
      <c r="KAX6" s="204"/>
      <c r="KAY6" s="204"/>
      <c r="KAZ6" s="204"/>
      <c r="KBA6" s="204"/>
      <c r="KBB6" s="204"/>
      <c r="KBC6" s="204"/>
      <c r="KBD6" s="204"/>
      <c r="KBE6" s="204"/>
      <c r="KBF6" s="204"/>
      <c r="KBG6" s="204"/>
      <c r="KBH6" s="204"/>
      <c r="KBI6" s="204"/>
      <c r="KBJ6" s="204"/>
      <c r="KBK6" s="204"/>
      <c r="KBL6" s="204"/>
      <c r="KBM6" s="204"/>
      <c r="KBN6" s="204"/>
      <c r="KBO6" s="204"/>
      <c r="KBP6" s="204"/>
      <c r="KBQ6" s="204"/>
      <c r="KBR6" s="204"/>
      <c r="KBS6" s="204"/>
      <c r="KBT6" s="204"/>
      <c r="KBU6" s="204"/>
      <c r="KBV6" s="204"/>
      <c r="KBW6" s="204"/>
      <c r="KBX6" s="204"/>
      <c r="KBY6" s="204"/>
      <c r="KBZ6" s="204"/>
      <c r="KCA6" s="204"/>
      <c r="KCB6" s="204"/>
      <c r="KCC6" s="204"/>
      <c r="KCD6" s="204"/>
      <c r="KCE6" s="204"/>
      <c r="KCF6" s="204"/>
      <c r="KCG6" s="204"/>
      <c r="KCH6" s="204"/>
      <c r="KCI6" s="204"/>
      <c r="KCJ6" s="204"/>
      <c r="KCK6" s="204"/>
      <c r="KCL6" s="204"/>
      <c r="KCM6" s="204"/>
      <c r="KCN6" s="204"/>
      <c r="KCO6" s="204"/>
      <c r="KCP6" s="204"/>
      <c r="KCQ6" s="204"/>
      <c r="KCR6" s="204"/>
      <c r="KCS6" s="204"/>
      <c r="KCT6" s="204"/>
      <c r="KCU6" s="204"/>
      <c r="KCV6" s="204"/>
      <c r="KCW6" s="204"/>
      <c r="KCX6" s="204"/>
      <c r="KCY6" s="204"/>
      <c r="KCZ6" s="204"/>
      <c r="KDA6" s="204"/>
      <c r="KDB6" s="204"/>
      <c r="KDC6" s="204"/>
      <c r="KDD6" s="204"/>
      <c r="KDE6" s="204"/>
      <c r="KDF6" s="204"/>
      <c r="KDG6" s="204"/>
      <c r="KDH6" s="204"/>
      <c r="KDI6" s="204"/>
      <c r="KDJ6" s="204"/>
      <c r="KDK6" s="204"/>
      <c r="KDL6" s="204"/>
      <c r="KDM6" s="204"/>
      <c r="KDN6" s="204"/>
      <c r="KDO6" s="204"/>
      <c r="KDP6" s="204"/>
      <c r="KDQ6" s="204"/>
      <c r="KDR6" s="204"/>
      <c r="KDS6" s="204"/>
      <c r="KDT6" s="204"/>
      <c r="KDU6" s="204"/>
      <c r="KDV6" s="204"/>
      <c r="KDW6" s="204"/>
      <c r="KDX6" s="204"/>
      <c r="KDY6" s="204"/>
      <c r="KDZ6" s="204"/>
      <c r="KEA6" s="204"/>
      <c r="KEB6" s="204"/>
      <c r="KEC6" s="204"/>
      <c r="KED6" s="204"/>
      <c r="KEE6" s="204"/>
      <c r="KEF6" s="204"/>
      <c r="KEG6" s="204"/>
      <c r="KEH6" s="204"/>
      <c r="KEI6" s="204"/>
      <c r="KEJ6" s="204"/>
      <c r="KEK6" s="204"/>
      <c r="KEL6" s="204"/>
      <c r="KEM6" s="204"/>
      <c r="KEN6" s="204"/>
      <c r="KEO6" s="204"/>
      <c r="KEP6" s="204"/>
      <c r="KEQ6" s="204"/>
      <c r="KER6" s="204"/>
      <c r="KES6" s="204"/>
      <c r="KET6" s="204"/>
      <c r="KEU6" s="204"/>
      <c r="KEV6" s="204"/>
      <c r="KEW6" s="204"/>
      <c r="KEX6" s="204"/>
      <c r="KEY6" s="204"/>
      <c r="KEZ6" s="204"/>
      <c r="KFA6" s="204"/>
      <c r="KFB6" s="204"/>
      <c r="KFC6" s="204"/>
      <c r="KFD6" s="204"/>
      <c r="KFE6" s="204"/>
      <c r="KFF6" s="204"/>
      <c r="KFG6" s="204"/>
      <c r="KFH6" s="204"/>
      <c r="KFI6" s="204"/>
      <c r="KFJ6" s="204"/>
      <c r="KFK6" s="204"/>
      <c r="KFL6" s="204"/>
      <c r="KFM6" s="204"/>
      <c r="KFN6" s="204"/>
      <c r="KFO6" s="204"/>
      <c r="KFP6" s="204"/>
      <c r="KFQ6" s="204"/>
      <c r="KFR6" s="204"/>
      <c r="KFS6" s="204"/>
      <c r="KFT6" s="204"/>
      <c r="KFU6" s="204"/>
      <c r="KFV6" s="204"/>
      <c r="KFW6" s="204"/>
      <c r="KFX6" s="204"/>
      <c r="KFY6" s="204"/>
      <c r="KFZ6" s="204"/>
      <c r="KGA6" s="204"/>
      <c r="KGB6" s="204"/>
      <c r="KGC6" s="204"/>
      <c r="KGD6" s="204"/>
      <c r="KGE6" s="204"/>
      <c r="KGF6" s="204"/>
      <c r="KGG6" s="204"/>
      <c r="KGH6" s="204"/>
      <c r="KGI6" s="204"/>
      <c r="KGJ6" s="204"/>
      <c r="KGK6" s="204"/>
      <c r="KGL6" s="204"/>
      <c r="KGM6" s="204"/>
      <c r="KGN6" s="204"/>
      <c r="KGO6" s="204"/>
      <c r="KGP6" s="204"/>
      <c r="KGQ6" s="204"/>
      <c r="KGR6" s="204"/>
      <c r="KGS6" s="204"/>
      <c r="KGT6" s="204"/>
      <c r="KGU6" s="204"/>
      <c r="KGV6" s="204"/>
      <c r="KGW6" s="204"/>
      <c r="KGX6" s="204"/>
      <c r="KGY6" s="204"/>
      <c r="KGZ6" s="204"/>
      <c r="KHA6" s="204"/>
      <c r="KHB6" s="204"/>
      <c r="KHC6" s="204"/>
      <c r="KHD6" s="204"/>
      <c r="KHE6" s="204"/>
      <c r="KHF6" s="204"/>
      <c r="KHG6" s="204"/>
      <c r="KHH6" s="204"/>
      <c r="KHI6" s="204"/>
      <c r="KHJ6" s="204"/>
      <c r="KHK6" s="204"/>
      <c r="KHL6" s="204"/>
      <c r="KHM6" s="204"/>
      <c r="KHN6" s="204"/>
      <c r="KHO6" s="204"/>
      <c r="KHP6" s="204"/>
      <c r="KHQ6" s="204"/>
      <c r="KHR6" s="204"/>
      <c r="KHS6" s="204"/>
      <c r="KHT6" s="204"/>
      <c r="KHU6" s="204"/>
      <c r="KHV6" s="204"/>
      <c r="KHW6" s="204"/>
      <c r="KHX6" s="204"/>
      <c r="KHY6" s="204"/>
      <c r="KHZ6" s="204"/>
      <c r="KIA6" s="204"/>
      <c r="KIB6" s="204"/>
      <c r="KIC6" s="204"/>
      <c r="KID6" s="204"/>
      <c r="KIE6" s="204"/>
      <c r="KIF6" s="204"/>
      <c r="KIG6" s="204"/>
      <c r="KIH6" s="204"/>
      <c r="KII6" s="204"/>
      <c r="KIJ6" s="204"/>
      <c r="KIK6" s="204"/>
      <c r="KIL6" s="204"/>
      <c r="KIM6" s="204"/>
      <c r="KIN6" s="204"/>
      <c r="KIO6" s="204"/>
      <c r="KIP6" s="204"/>
      <c r="KIQ6" s="204"/>
      <c r="KIR6" s="204"/>
      <c r="KIS6" s="204"/>
      <c r="KIT6" s="204"/>
      <c r="KIU6" s="204"/>
      <c r="KIV6" s="204"/>
      <c r="KIW6" s="204"/>
      <c r="KIX6" s="204"/>
      <c r="KIY6" s="204"/>
      <c r="KIZ6" s="204"/>
      <c r="KJA6" s="204"/>
      <c r="KJB6" s="204"/>
      <c r="KJC6" s="204"/>
      <c r="KJD6" s="204"/>
      <c r="KJE6" s="204"/>
      <c r="KJF6" s="204"/>
      <c r="KJG6" s="204"/>
      <c r="KJH6" s="204"/>
      <c r="KJI6" s="204"/>
      <c r="KJJ6" s="204"/>
      <c r="KJK6" s="204"/>
      <c r="KJL6" s="204"/>
      <c r="KJM6" s="204"/>
      <c r="KJN6" s="204"/>
      <c r="KJO6" s="204"/>
      <c r="KJP6" s="204"/>
      <c r="KJQ6" s="204"/>
      <c r="KJR6" s="204"/>
      <c r="KJS6" s="204"/>
      <c r="KJT6" s="204"/>
      <c r="KJU6" s="204"/>
      <c r="KJV6" s="204"/>
      <c r="KJW6" s="204"/>
      <c r="KJX6" s="204"/>
      <c r="KJY6" s="204"/>
      <c r="KJZ6" s="204"/>
      <c r="KKA6" s="204"/>
      <c r="KKB6" s="204"/>
      <c r="KKC6" s="204"/>
      <c r="KKD6" s="204"/>
      <c r="KKE6" s="204"/>
      <c r="KKF6" s="204"/>
      <c r="KKG6" s="204"/>
      <c r="KKH6" s="204"/>
      <c r="KKI6" s="204"/>
      <c r="KKJ6" s="204"/>
      <c r="KKK6" s="204"/>
      <c r="KKL6" s="204"/>
      <c r="KKM6" s="204"/>
      <c r="KKN6" s="204"/>
      <c r="KKO6" s="204"/>
      <c r="KKP6" s="204"/>
      <c r="KKQ6" s="204"/>
      <c r="KKR6" s="204"/>
      <c r="KKS6" s="204"/>
      <c r="KKT6" s="204"/>
      <c r="KKU6" s="204"/>
      <c r="KKV6" s="204"/>
      <c r="KKW6" s="204"/>
      <c r="KKX6" s="204"/>
      <c r="KKY6" s="204"/>
      <c r="KKZ6" s="204"/>
      <c r="KLA6" s="204"/>
      <c r="KLB6" s="204"/>
      <c r="KLC6" s="204"/>
      <c r="KLD6" s="204"/>
      <c r="KLE6" s="204"/>
      <c r="KLF6" s="204"/>
      <c r="KLG6" s="204"/>
      <c r="KLH6" s="204"/>
      <c r="KLI6" s="204"/>
      <c r="KLJ6" s="204"/>
      <c r="KLK6" s="204"/>
      <c r="KLL6" s="204"/>
      <c r="KLM6" s="204"/>
      <c r="KLN6" s="204"/>
      <c r="KLO6" s="204"/>
      <c r="KLP6" s="204"/>
      <c r="KLQ6" s="204"/>
      <c r="KLR6" s="204"/>
      <c r="KLS6" s="204"/>
      <c r="KLT6" s="204"/>
      <c r="KLU6" s="204"/>
      <c r="KLV6" s="204"/>
      <c r="KLW6" s="204"/>
      <c r="KLX6" s="204"/>
      <c r="KLY6" s="204"/>
      <c r="KLZ6" s="204"/>
      <c r="KMA6" s="204"/>
      <c r="KMB6" s="204"/>
      <c r="KMC6" s="204"/>
      <c r="KMD6" s="204"/>
      <c r="KME6" s="204"/>
      <c r="KMF6" s="204"/>
      <c r="KMG6" s="204"/>
      <c r="KMH6" s="204"/>
      <c r="KMI6" s="204"/>
      <c r="KMJ6" s="204"/>
      <c r="KMK6" s="204"/>
      <c r="KML6" s="204"/>
      <c r="KMM6" s="204"/>
      <c r="KMN6" s="204"/>
      <c r="KMO6" s="204"/>
      <c r="KMP6" s="204"/>
      <c r="KMQ6" s="204"/>
      <c r="KMR6" s="204"/>
      <c r="KMS6" s="204"/>
      <c r="KMT6" s="204"/>
      <c r="KMU6" s="204"/>
      <c r="KMV6" s="204"/>
      <c r="KMW6" s="204"/>
      <c r="KMX6" s="204"/>
      <c r="KMY6" s="204"/>
      <c r="KMZ6" s="204"/>
      <c r="KNA6" s="204"/>
      <c r="KNB6" s="204"/>
      <c r="KNC6" s="204"/>
      <c r="KND6" s="204"/>
      <c r="KNE6" s="204"/>
      <c r="KNF6" s="204"/>
      <c r="KNG6" s="204"/>
      <c r="KNH6" s="204"/>
      <c r="KNI6" s="204"/>
      <c r="KNJ6" s="204"/>
      <c r="KNK6" s="204"/>
      <c r="KNL6" s="204"/>
      <c r="KNM6" s="204"/>
      <c r="KNN6" s="204"/>
      <c r="KNO6" s="204"/>
      <c r="KNP6" s="204"/>
      <c r="KNQ6" s="204"/>
      <c r="KNR6" s="204"/>
      <c r="KNS6" s="204"/>
      <c r="KNT6" s="204"/>
      <c r="KNU6" s="204"/>
      <c r="KNV6" s="204"/>
      <c r="KNW6" s="204"/>
      <c r="KNX6" s="204"/>
      <c r="KNY6" s="204"/>
      <c r="KNZ6" s="204"/>
      <c r="KOA6" s="204"/>
      <c r="KOB6" s="204"/>
      <c r="KOC6" s="204"/>
      <c r="KOD6" s="204"/>
      <c r="KOE6" s="204"/>
      <c r="KOF6" s="204"/>
      <c r="KOG6" s="204"/>
      <c r="KOH6" s="204"/>
      <c r="KOI6" s="204"/>
      <c r="KOJ6" s="204"/>
      <c r="KOK6" s="204"/>
      <c r="KOL6" s="204"/>
      <c r="KOM6" s="204"/>
      <c r="KON6" s="204"/>
      <c r="KOO6" s="204"/>
      <c r="KOP6" s="204"/>
      <c r="KOQ6" s="204"/>
      <c r="KOR6" s="204"/>
      <c r="KOS6" s="204"/>
      <c r="KOT6" s="204"/>
      <c r="KOU6" s="204"/>
      <c r="KOV6" s="204"/>
      <c r="KOW6" s="204"/>
      <c r="KOX6" s="204"/>
      <c r="KOY6" s="204"/>
      <c r="KOZ6" s="204"/>
      <c r="KPA6" s="204"/>
      <c r="KPB6" s="204"/>
      <c r="KPC6" s="204"/>
      <c r="KPD6" s="204"/>
      <c r="KPE6" s="204"/>
      <c r="KPF6" s="204"/>
      <c r="KPG6" s="204"/>
      <c r="KPH6" s="204"/>
      <c r="KPI6" s="204"/>
      <c r="KPJ6" s="204"/>
      <c r="KPK6" s="204"/>
      <c r="KPL6" s="204"/>
      <c r="KPM6" s="204"/>
      <c r="KPN6" s="204"/>
      <c r="KPO6" s="204"/>
      <c r="KPP6" s="204"/>
      <c r="KPQ6" s="204"/>
      <c r="KPR6" s="204"/>
      <c r="KPS6" s="204"/>
      <c r="KPT6" s="204"/>
      <c r="KPU6" s="204"/>
      <c r="KPV6" s="204"/>
      <c r="KPW6" s="204"/>
      <c r="KPX6" s="204"/>
      <c r="KPY6" s="204"/>
      <c r="KPZ6" s="204"/>
      <c r="KQA6" s="204"/>
      <c r="KQB6" s="204"/>
      <c r="KQC6" s="204"/>
      <c r="KQD6" s="204"/>
      <c r="KQE6" s="204"/>
      <c r="KQF6" s="204"/>
      <c r="KQG6" s="204"/>
      <c r="KQH6" s="204"/>
      <c r="KQI6" s="204"/>
      <c r="KQJ6" s="204"/>
      <c r="KQK6" s="204"/>
      <c r="KQL6" s="204"/>
      <c r="KQM6" s="204"/>
      <c r="KQN6" s="204"/>
      <c r="KQO6" s="204"/>
      <c r="KQP6" s="204"/>
      <c r="KQQ6" s="204"/>
      <c r="KQR6" s="204"/>
      <c r="KQS6" s="204"/>
      <c r="KQT6" s="204"/>
      <c r="KQU6" s="204"/>
      <c r="KQV6" s="204"/>
      <c r="KQW6" s="204"/>
      <c r="KQX6" s="204"/>
      <c r="KQY6" s="204"/>
      <c r="KQZ6" s="204"/>
      <c r="KRA6" s="204"/>
      <c r="KRB6" s="204"/>
      <c r="KRC6" s="204"/>
      <c r="KRD6" s="204"/>
      <c r="KRE6" s="204"/>
      <c r="KRF6" s="204"/>
      <c r="KRG6" s="204"/>
      <c r="KRH6" s="204"/>
      <c r="KRI6" s="204"/>
      <c r="KRJ6" s="204"/>
      <c r="KRK6" s="204"/>
      <c r="KRL6" s="204"/>
      <c r="KRM6" s="204"/>
      <c r="KRN6" s="204"/>
      <c r="KRO6" s="204"/>
      <c r="KRP6" s="204"/>
      <c r="KRQ6" s="204"/>
      <c r="KRR6" s="204"/>
      <c r="KRS6" s="204"/>
      <c r="KRT6" s="204"/>
      <c r="KRU6" s="204"/>
      <c r="KRV6" s="204"/>
      <c r="KRW6" s="204"/>
      <c r="KRX6" s="204"/>
      <c r="KRY6" s="204"/>
      <c r="KRZ6" s="204"/>
      <c r="KSA6" s="204"/>
      <c r="KSB6" s="204"/>
      <c r="KSC6" s="204"/>
      <c r="KSD6" s="204"/>
      <c r="KSE6" s="204"/>
      <c r="KSF6" s="204"/>
      <c r="KSG6" s="204"/>
      <c r="KSH6" s="204"/>
      <c r="KSI6" s="204"/>
      <c r="KSJ6" s="204"/>
      <c r="KSK6" s="204"/>
      <c r="KSL6" s="204"/>
      <c r="KSM6" s="204"/>
      <c r="KSN6" s="204"/>
      <c r="KSO6" s="204"/>
      <c r="KSP6" s="204"/>
      <c r="KSQ6" s="204"/>
      <c r="KSR6" s="204"/>
      <c r="KSS6" s="204"/>
      <c r="KST6" s="204"/>
      <c r="KSU6" s="204"/>
      <c r="KSV6" s="204"/>
      <c r="KSW6" s="204"/>
      <c r="KSX6" s="204"/>
      <c r="KSY6" s="204"/>
      <c r="KSZ6" s="204"/>
      <c r="KTA6" s="204"/>
      <c r="KTB6" s="204"/>
      <c r="KTC6" s="204"/>
      <c r="KTD6" s="204"/>
      <c r="KTE6" s="204"/>
      <c r="KTF6" s="204"/>
      <c r="KTG6" s="204"/>
      <c r="KTH6" s="204"/>
      <c r="KTI6" s="204"/>
      <c r="KTJ6" s="204"/>
      <c r="KTK6" s="204"/>
      <c r="KTL6" s="204"/>
      <c r="KTM6" s="204"/>
      <c r="KTN6" s="204"/>
      <c r="KTO6" s="204"/>
      <c r="KTP6" s="204"/>
      <c r="KTQ6" s="204"/>
      <c r="KTR6" s="204"/>
      <c r="KTS6" s="204"/>
      <c r="KTT6" s="204"/>
      <c r="KTU6" s="204"/>
      <c r="KTV6" s="204"/>
      <c r="KTW6" s="204"/>
      <c r="KTX6" s="204"/>
      <c r="KTY6" s="204"/>
      <c r="KTZ6" s="204"/>
      <c r="KUA6" s="204"/>
      <c r="KUB6" s="204"/>
      <c r="KUC6" s="204"/>
      <c r="KUD6" s="204"/>
      <c r="KUE6" s="204"/>
      <c r="KUF6" s="204"/>
      <c r="KUG6" s="204"/>
      <c r="KUH6" s="204"/>
      <c r="KUI6" s="204"/>
      <c r="KUJ6" s="204"/>
      <c r="KUK6" s="204"/>
      <c r="KUL6" s="204"/>
      <c r="KUM6" s="204"/>
      <c r="KUN6" s="204"/>
      <c r="KUO6" s="204"/>
      <c r="KUP6" s="204"/>
      <c r="KUQ6" s="204"/>
      <c r="KUR6" s="204"/>
      <c r="KUS6" s="204"/>
      <c r="KUT6" s="204"/>
      <c r="KUU6" s="204"/>
      <c r="KUV6" s="204"/>
      <c r="KUW6" s="204"/>
      <c r="KUX6" s="204"/>
      <c r="KUY6" s="204"/>
      <c r="KUZ6" s="204"/>
      <c r="KVA6" s="204"/>
      <c r="KVB6" s="204"/>
      <c r="KVC6" s="204"/>
      <c r="KVD6" s="204"/>
      <c r="KVE6" s="204"/>
      <c r="KVF6" s="204"/>
      <c r="KVG6" s="204"/>
      <c r="KVH6" s="204"/>
      <c r="KVI6" s="204"/>
      <c r="KVJ6" s="204"/>
      <c r="KVK6" s="204"/>
      <c r="KVL6" s="204"/>
      <c r="KVM6" s="204"/>
      <c r="KVN6" s="204"/>
      <c r="KVO6" s="204"/>
      <c r="KVP6" s="204"/>
      <c r="KVQ6" s="204"/>
      <c r="KVR6" s="204"/>
      <c r="KVS6" s="204"/>
      <c r="KVT6" s="204"/>
      <c r="KVU6" s="204"/>
      <c r="KVV6" s="204"/>
      <c r="KVW6" s="204"/>
      <c r="KVX6" s="204"/>
      <c r="KVY6" s="204"/>
      <c r="KVZ6" s="204"/>
      <c r="KWA6" s="204"/>
      <c r="KWB6" s="204"/>
      <c r="KWC6" s="204"/>
      <c r="KWD6" s="204"/>
      <c r="KWE6" s="204"/>
      <c r="KWF6" s="204"/>
      <c r="KWG6" s="204"/>
      <c r="KWH6" s="204"/>
      <c r="KWI6" s="204"/>
      <c r="KWJ6" s="204"/>
      <c r="KWK6" s="204"/>
      <c r="KWL6" s="204"/>
      <c r="KWM6" s="204"/>
      <c r="KWN6" s="204"/>
      <c r="KWO6" s="204"/>
      <c r="KWP6" s="204"/>
      <c r="KWQ6" s="204"/>
      <c r="KWR6" s="204"/>
      <c r="KWS6" s="204"/>
      <c r="KWT6" s="204"/>
      <c r="KWU6" s="204"/>
      <c r="KWV6" s="204"/>
      <c r="KWW6" s="204"/>
      <c r="KWX6" s="204"/>
      <c r="KWY6" s="204"/>
      <c r="KWZ6" s="204"/>
      <c r="KXA6" s="204"/>
      <c r="KXB6" s="204"/>
      <c r="KXC6" s="204"/>
      <c r="KXD6" s="204"/>
      <c r="KXE6" s="204"/>
      <c r="KXF6" s="204"/>
      <c r="KXG6" s="204"/>
      <c r="KXH6" s="204"/>
      <c r="KXI6" s="204"/>
      <c r="KXJ6" s="204"/>
      <c r="KXK6" s="204"/>
      <c r="KXL6" s="204"/>
      <c r="KXM6" s="204"/>
      <c r="KXN6" s="204"/>
      <c r="KXO6" s="204"/>
      <c r="KXP6" s="204"/>
      <c r="KXQ6" s="204"/>
      <c r="KXR6" s="204"/>
      <c r="KXS6" s="204"/>
      <c r="KXT6" s="204"/>
      <c r="KXU6" s="204"/>
      <c r="KXV6" s="204"/>
      <c r="KXW6" s="204"/>
      <c r="KXX6" s="204"/>
      <c r="KXY6" s="204"/>
      <c r="KXZ6" s="204"/>
      <c r="KYA6" s="204"/>
      <c r="KYB6" s="204"/>
      <c r="KYC6" s="204"/>
      <c r="KYD6" s="204"/>
      <c r="KYE6" s="204"/>
      <c r="KYF6" s="204"/>
      <c r="KYG6" s="204"/>
      <c r="KYH6" s="204"/>
      <c r="KYI6" s="204"/>
      <c r="KYJ6" s="204"/>
      <c r="KYK6" s="204"/>
      <c r="KYL6" s="204"/>
      <c r="KYM6" s="204"/>
      <c r="KYN6" s="204"/>
      <c r="KYO6" s="204"/>
      <c r="KYP6" s="204"/>
      <c r="KYQ6" s="204"/>
      <c r="KYR6" s="204"/>
      <c r="KYS6" s="204"/>
      <c r="KYT6" s="204"/>
      <c r="KYU6" s="204"/>
      <c r="KYV6" s="204"/>
      <c r="KYW6" s="204"/>
      <c r="KYX6" s="204"/>
      <c r="KYY6" s="204"/>
      <c r="KYZ6" s="204"/>
      <c r="KZA6" s="204"/>
      <c r="KZB6" s="204"/>
      <c r="KZC6" s="204"/>
      <c r="KZD6" s="204"/>
      <c r="KZE6" s="204"/>
      <c r="KZF6" s="204"/>
      <c r="KZG6" s="204"/>
      <c r="KZH6" s="204"/>
      <c r="KZI6" s="204"/>
      <c r="KZJ6" s="204"/>
      <c r="KZK6" s="204"/>
      <c r="KZL6" s="204"/>
      <c r="KZM6" s="204"/>
      <c r="KZN6" s="204"/>
      <c r="KZO6" s="204"/>
      <c r="KZP6" s="204"/>
      <c r="KZQ6" s="204"/>
      <c r="KZR6" s="204"/>
      <c r="KZS6" s="204"/>
      <c r="KZT6" s="204"/>
      <c r="KZU6" s="204"/>
      <c r="KZV6" s="204"/>
      <c r="KZW6" s="204"/>
      <c r="KZX6" s="204"/>
      <c r="KZY6" s="204"/>
      <c r="KZZ6" s="204"/>
      <c r="LAA6" s="204"/>
      <c r="LAB6" s="204"/>
      <c r="LAC6" s="204"/>
      <c r="LAD6" s="204"/>
      <c r="LAE6" s="204"/>
      <c r="LAF6" s="204"/>
      <c r="LAG6" s="204"/>
      <c r="LAH6" s="204"/>
      <c r="LAI6" s="204"/>
      <c r="LAJ6" s="204"/>
      <c r="LAK6" s="204"/>
      <c r="LAL6" s="204"/>
      <c r="LAM6" s="204"/>
      <c r="LAN6" s="204"/>
      <c r="LAO6" s="204"/>
      <c r="LAP6" s="204"/>
      <c r="LAQ6" s="204"/>
      <c r="LAR6" s="204"/>
      <c r="LAS6" s="204"/>
      <c r="LAT6" s="204"/>
      <c r="LAU6" s="204"/>
      <c r="LAV6" s="204"/>
      <c r="LAW6" s="204"/>
      <c r="LAX6" s="204"/>
      <c r="LAY6" s="204"/>
      <c r="LAZ6" s="204"/>
      <c r="LBA6" s="204"/>
      <c r="LBB6" s="204"/>
      <c r="LBC6" s="204"/>
      <c r="LBD6" s="204"/>
      <c r="LBE6" s="204"/>
      <c r="LBF6" s="204"/>
      <c r="LBG6" s="204"/>
      <c r="LBH6" s="204"/>
      <c r="LBI6" s="204"/>
      <c r="LBJ6" s="204"/>
      <c r="LBK6" s="204"/>
      <c r="LBL6" s="204"/>
      <c r="LBM6" s="204"/>
      <c r="LBN6" s="204"/>
      <c r="LBO6" s="204"/>
      <c r="LBP6" s="204"/>
      <c r="LBQ6" s="204"/>
      <c r="LBR6" s="204"/>
      <c r="LBS6" s="204"/>
      <c r="LBT6" s="204"/>
      <c r="LBU6" s="204"/>
      <c r="LBV6" s="204"/>
      <c r="LBW6" s="204"/>
      <c r="LBX6" s="204"/>
      <c r="LBY6" s="204"/>
      <c r="LBZ6" s="204"/>
      <c r="LCA6" s="204"/>
      <c r="LCB6" s="204"/>
      <c r="LCC6" s="204"/>
      <c r="LCD6" s="204"/>
      <c r="LCE6" s="204"/>
      <c r="LCF6" s="204"/>
      <c r="LCG6" s="204"/>
      <c r="LCH6" s="204"/>
      <c r="LCI6" s="204"/>
      <c r="LCJ6" s="204"/>
      <c r="LCK6" s="204"/>
      <c r="LCL6" s="204"/>
      <c r="LCM6" s="204"/>
      <c r="LCN6" s="204"/>
      <c r="LCO6" s="204"/>
      <c r="LCP6" s="204"/>
      <c r="LCQ6" s="204"/>
      <c r="LCR6" s="204"/>
      <c r="LCS6" s="204"/>
      <c r="LCT6" s="204"/>
      <c r="LCU6" s="204"/>
      <c r="LCV6" s="204"/>
      <c r="LCW6" s="204"/>
      <c r="LCX6" s="204"/>
      <c r="LCY6" s="204"/>
      <c r="LCZ6" s="204"/>
      <c r="LDA6" s="204"/>
      <c r="LDB6" s="204"/>
      <c r="LDC6" s="204"/>
      <c r="LDD6" s="204"/>
      <c r="LDE6" s="204"/>
      <c r="LDF6" s="204"/>
      <c r="LDG6" s="204"/>
      <c r="LDH6" s="204"/>
      <c r="LDI6" s="204"/>
      <c r="LDJ6" s="204"/>
      <c r="LDK6" s="204"/>
      <c r="LDL6" s="204"/>
      <c r="LDM6" s="204"/>
      <c r="LDN6" s="204"/>
      <c r="LDO6" s="204"/>
      <c r="LDP6" s="204"/>
      <c r="LDQ6" s="204"/>
      <c r="LDR6" s="204"/>
      <c r="LDS6" s="204"/>
      <c r="LDT6" s="204"/>
      <c r="LDU6" s="204"/>
      <c r="LDV6" s="204"/>
      <c r="LDW6" s="204"/>
      <c r="LDX6" s="204"/>
      <c r="LDY6" s="204"/>
      <c r="LDZ6" s="204"/>
      <c r="LEA6" s="204"/>
      <c r="LEB6" s="204"/>
      <c r="LEC6" s="204"/>
      <c r="LED6" s="204"/>
      <c r="LEE6" s="204"/>
      <c r="LEF6" s="204"/>
      <c r="LEG6" s="204"/>
      <c r="LEH6" s="204"/>
      <c r="LEI6" s="204"/>
      <c r="LEJ6" s="204"/>
      <c r="LEK6" s="204"/>
      <c r="LEL6" s="204"/>
      <c r="LEM6" s="204"/>
      <c r="LEN6" s="204"/>
      <c r="LEO6" s="204"/>
      <c r="LEP6" s="204"/>
      <c r="LEQ6" s="204"/>
      <c r="LER6" s="204"/>
      <c r="LES6" s="204"/>
      <c r="LET6" s="204"/>
      <c r="LEU6" s="204"/>
      <c r="LEV6" s="204"/>
      <c r="LEW6" s="204"/>
      <c r="LEX6" s="204"/>
      <c r="LEY6" s="204"/>
      <c r="LEZ6" s="204"/>
      <c r="LFA6" s="204"/>
      <c r="LFB6" s="204"/>
      <c r="LFC6" s="204"/>
      <c r="LFD6" s="204"/>
      <c r="LFE6" s="204"/>
      <c r="LFF6" s="204"/>
      <c r="LFG6" s="204"/>
      <c r="LFH6" s="204"/>
      <c r="LFI6" s="204"/>
      <c r="LFJ6" s="204"/>
      <c r="LFK6" s="204"/>
      <c r="LFL6" s="204"/>
      <c r="LFM6" s="204"/>
      <c r="LFN6" s="204"/>
      <c r="LFO6" s="204"/>
      <c r="LFP6" s="204"/>
      <c r="LFQ6" s="204"/>
      <c r="LFR6" s="204"/>
      <c r="LFS6" s="204"/>
      <c r="LFT6" s="204"/>
      <c r="LFU6" s="204"/>
      <c r="LFV6" s="204"/>
      <c r="LFW6" s="204"/>
      <c r="LFX6" s="204"/>
      <c r="LFY6" s="204"/>
      <c r="LFZ6" s="204"/>
      <c r="LGA6" s="204"/>
      <c r="LGB6" s="204"/>
      <c r="LGC6" s="204"/>
      <c r="LGD6" s="204"/>
      <c r="LGE6" s="204"/>
      <c r="LGF6" s="204"/>
      <c r="LGG6" s="204"/>
      <c r="LGH6" s="204"/>
      <c r="LGI6" s="204"/>
      <c r="LGJ6" s="204"/>
      <c r="LGK6" s="204"/>
      <c r="LGL6" s="204"/>
      <c r="LGM6" s="204"/>
      <c r="LGN6" s="204"/>
      <c r="LGO6" s="204"/>
      <c r="LGP6" s="204"/>
      <c r="LGQ6" s="204"/>
      <c r="LGR6" s="204"/>
      <c r="LGS6" s="204"/>
      <c r="LGT6" s="204"/>
      <c r="LGU6" s="204"/>
      <c r="LGV6" s="204"/>
      <c r="LGW6" s="204"/>
      <c r="LGX6" s="204"/>
      <c r="LGY6" s="204"/>
      <c r="LGZ6" s="204"/>
      <c r="LHA6" s="204"/>
      <c r="LHB6" s="204"/>
      <c r="LHC6" s="204"/>
      <c r="LHD6" s="204"/>
      <c r="LHE6" s="204"/>
      <c r="LHF6" s="204"/>
      <c r="LHG6" s="204"/>
      <c r="LHH6" s="204"/>
      <c r="LHI6" s="204"/>
      <c r="LHJ6" s="204"/>
      <c r="LHK6" s="204"/>
      <c r="LHL6" s="204"/>
      <c r="LHM6" s="204"/>
      <c r="LHN6" s="204"/>
      <c r="LHO6" s="204"/>
      <c r="LHP6" s="204"/>
      <c r="LHQ6" s="204"/>
      <c r="LHR6" s="204"/>
      <c r="LHS6" s="204"/>
      <c r="LHT6" s="204"/>
      <c r="LHU6" s="204"/>
      <c r="LHV6" s="204"/>
      <c r="LHW6" s="204"/>
      <c r="LHX6" s="204"/>
      <c r="LHY6" s="204"/>
      <c r="LHZ6" s="204"/>
      <c r="LIA6" s="204"/>
      <c r="LIB6" s="204"/>
      <c r="LIC6" s="204"/>
      <c r="LID6" s="204"/>
      <c r="LIE6" s="204"/>
      <c r="LIF6" s="204"/>
      <c r="LIG6" s="204"/>
      <c r="LIH6" s="204"/>
      <c r="LII6" s="204"/>
      <c r="LIJ6" s="204"/>
      <c r="LIK6" s="204"/>
      <c r="LIL6" s="204"/>
      <c r="LIM6" s="204"/>
      <c r="LIN6" s="204"/>
      <c r="LIO6" s="204"/>
      <c r="LIP6" s="204"/>
      <c r="LIQ6" s="204"/>
      <c r="LIR6" s="204"/>
      <c r="LIS6" s="204"/>
      <c r="LIT6" s="204"/>
      <c r="LIU6" s="204"/>
      <c r="LIV6" s="204"/>
      <c r="LIW6" s="204"/>
      <c r="LIX6" s="204"/>
      <c r="LIY6" s="204"/>
      <c r="LIZ6" s="204"/>
      <c r="LJA6" s="204"/>
      <c r="LJB6" s="204"/>
      <c r="LJC6" s="204"/>
      <c r="LJD6" s="204"/>
      <c r="LJE6" s="204"/>
      <c r="LJF6" s="204"/>
      <c r="LJG6" s="204"/>
      <c r="LJH6" s="204"/>
      <c r="LJI6" s="204"/>
      <c r="LJJ6" s="204"/>
      <c r="LJK6" s="204"/>
      <c r="LJL6" s="204"/>
      <c r="LJM6" s="204"/>
      <c r="LJN6" s="204"/>
      <c r="LJO6" s="204"/>
      <c r="LJP6" s="204"/>
      <c r="LJQ6" s="204"/>
      <c r="LJR6" s="204"/>
      <c r="LJS6" s="204"/>
      <c r="LJT6" s="204"/>
      <c r="LJU6" s="204"/>
      <c r="LJV6" s="204"/>
      <c r="LJW6" s="204"/>
      <c r="LJX6" s="204"/>
      <c r="LJY6" s="204"/>
      <c r="LJZ6" s="204"/>
      <c r="LKA6" s="204"/>
      <c r="LKB6" s="204"/>
      <c r="LKC6" s="204"/>
      <c r="LKD6" s="204"/>
      <c r="LKE6" s="204"/>
      <c r="LKF6" s="204"/>
      <c r="LKG6" s="204"/>
      <c r="LKH6" s="204"/>
      <c r="LKI6" s="204"/>
      <c r="LKJ6" s="204"/>
      <c r="LKK6" s="204"/>
      <c r="LKL6" s="204"/>
      <c r="LKM6" s="204"/>
      <c r="LKN6" s="204"/>
      <c r="LKO6" s="204"/>
      <c r="LKP6" s="204"/>
      <c r="LKQ6" s="204"/>
      <c r="LKR6" s="204"/>
      <c r="LKS6" s="204"/>
      <c r="LKT6" s="204"/>
      <c r="LKU6" s="204"/>
      <c r="LKV6" s="204"/>
      <c r="LKW6" s="204"/>
      <c r="LKX6" s="204"/>
      <c r="LKY6" s="204"/>
      <c r="LKZ6" s="204"/>
      <c r="LLA6" s="204"/>
      <c r="LLB6" s="204"/>
      <c r="LLC6" s="204"/>
      <c r="LLD6" s="204"/>
      <c r="LLE6" s="204"/>
      <c r="LLF6" s="204"/>
      <c r="LLG6" s="204"/>
      <c r="LLH6" s="204"/>
      <c r="LLI6" s="204"/>
      <c r="LLJ6" s="204"/>
      <c r="LLK6" s="204"/>
      <c r="LLL6" s="204"/>
      <c r="LLM6" s="204"/>
      <c r="LLN6" s="204"/>
      <c r="LLO6" s="204"/>
      <c r="LLP6" s="204"/>
      <c r="LLQ6" s="204"/>
      <c r="LLR6" s="204"/>
      <c r="LLS6" s="204"/>
      <c r="LLT6" s="204"/>
      <c r="LLU6" s="204"/>
      <c r="LLV6" s="204"/>
      <c r="LLW6" s="204"/>
      <c r="LLX6" s="204"/>
      <c r="LLY6" s="204"/>
      <c r="LLZ6" s="204"/>
      <c r="LMA6" s="204"/>
      <c r="LMB6" s="204"/>
      <c r="LMC6" s="204"/>
      <c r="LMD6" s="204"/>
      <c r="LME6" s="204"/>
      <c r="LMF6" s="204"/>
      <c r="LMG6" s="204"/>
      <c r="LMH6" s="204"/>
      <c r="LMI6" s="204"/>
      <c r="LMJ6" s="204"/>
      <c r="LMK6" s="204"/>
      <c r="LML6" s="204"/>
      <c r="LMM6" s="204"/>
      <c r="LMN6" s="204"/>
      <c r="LMO6" s="204"/>
      <c r="LMP6" s="204"/>
      <c r="LMQ6" s="204"/>
      <c r="LMR6" s="204"/>
      <c r="LMS6" s="204"/>
      <c r="LMT6" s="204"/>
      <c r="LMU6" s="204"/>
      <c r="LMV6" s="204"/>
      <c r="LMW6" s="204"/>
      <c r="LMX6" s="204"/>
      <c r="LMY6" s="204"/>
      <c r="LMZ6" s="204"/>
      <c r="LNA6" s="204"/>
      <c r="LNB6" s="204"/>
      <c r="LNC6" s="204"/>
      <c r="LND6" s="204"/>
      <c r="LNE6" s="204"/>
      <c r="LNF6" s="204"/>
      <c r="LNG6" s="204"/>
      <c r="LNH6" s="204"/>
      <c r="LNI6" s="204"/>
      <c r="LNJ6" s="204"/>
      <c r="LNK6" s="204"/>
      <c r="LNL6" s="204"/>
      <c r="LNM6" s="204"/>
      <c r="LNN6" s="204"/>
      <c r="LNO6" s="204"/>
      <c r="LNP6" s="204"/>
      <c r="LNQ6" s="204"/>
      <c r="LNR6" s="204"/>
      <c r="LNS6" s="204"/>
      <c r="LNT6" s="204"/>
      <c r="LNU6" s="204"/>
      <c r="LNV6" s="204"/>
      <c r="LNW6" s="204"/>
      <c r="LNX6" s="204"/>
      <c r="LNY6" s="204"/>
      <c r="LNZ6" s="204"/>
      <c r="LOA6" s="204"/>
      <c r="LOB6" s="204"/>
      <c r="LOC6" s="204"/>
      <c r="LOD6" s="204"/>
      <c r="LOE6" s="204"/>
      <c r="LOF6" s="204"/>
      <c r="LOG6" s="204"/>
      <c r="LOH6" s="204"/>
      <c r="LOI6" s="204"/>
      <c r="LOJ6" s="204"/>
      <c r="LOK6" s="204"/>
      <c r="LOL6" s="204"/>
      <c r="LOM6" s="204"/>
      <c r="LON6" s="204"/>
      <c r="LOO6" s="204"/>
      <c r="LOP6" s="204"/>
      <c r="LOQ6" s="204"/>
      <c r="LOR6" s="204"/>
      <c r="LOS6" s="204"/>
      <c r="LOT6" s="204"/>
      <c r="LOU6" s="204"/>
      <c r="LOV6" s="204"/>
      <c r="LOW6" s="204"/>
      <c r="LOX6" s="204"/>
      <c r="LOY6" s="204"/>
      <c r="LOZ6" s="204"/>
      <c r="LPA6" s="204"/>
      <c r="LPB6" s="204"/>
      <c r="LPC6" s="204"/>
      <c r="LPD6" s="204"/>
      <c r="LPE6" s="204"/>
      <c r="LPF6" s="204"/>
      <c r="LPG6" s="204"/>
      <c r="LPH6" s="204"/>
      <c r="LPI6" s="204"/>
      <c r="LPJ6" s="204"/>
      <c r="LPK6" s="204"/>
      <c r="LPL6" s="204"/>
      <c r="LPM6" s="204"/>
      <c r="LPN6" s="204"/>
      <c r="LPO6" s="204"/>
      <c r="LPP6" s="204"/>
      <c r="LPQ6" s="204"/>
      <c r="LPR6" s="204"/>
      <c r="LPS6" s="204"/>
      <c r="LPT6" s="204"/>
      <c r="LPU6" s="204"/>
      <c r="LPV6" s="204"/>
      <c r="LPW6" s="204"/>
      <c r="LPX6" s="204"/>
      <c r="LPY6" s="204"/>
      <c r="LPZ6" s="204"/>
      <c r="LQA6" s="204"/>
      <c r="LQB6" s="204"/>
      <c r="LQC6" s="204"/>
      <c r="LQD6" s="204"/>
      <c r="LQE6" s="204"/>
      <c r="LQF6" s="204"/>
      <c r="LQG6" s="204"/>
      <c r="LQH6" s="204"/>
      <c r="LQI6" s="204"/>
      <c r="LQJ6" s="204"/>
      <c r="LQK6" s="204"/>
      <c r="LQL6" s="204"/>
      <c r="LQM6" s="204"/>
      <c r="LQN6" s="204"/>
      <c r="LQO6" s="204"/>
      <c r="LQP6" s="204"/>
      <c r="LQQ6" s="204"/>
      <c r="LQR6" s="204"/>
      <c r="LQS6" s="204"/>
      <c r="LQT6" s="204"/>
      <c r="LQU6" s="204"/>
      <c r="LQV6" s="204"/>
      <c r="LQW6" s="204"/>
      <c r="LQX6" s="204"/>
      <c r="LQY6" s="204"/>
      <c r="LQZ6" s="204"/>
      <c r="LRA6" s="204"/>
      <c r="LRB6" s="204"/>
      <c r="LRC6" s="204"/>
      <c r="LRD6" s="204"/>
      <c r="LRE6" s="204"/>
      <c r="LRF6" s="204"/>
      <c r="LRG6" s="204"/>
      <c r="LRH6" s="204"/>
      <c r="LRI6" s="204"/>
      <c r="LRJ6" s="204"/>
      <c r="LRK6" s="204"/>
      <c r="LRL6" s="204"/>
      <c r="LRM6" s="204"/>
      <c r="LRN6" s="204"/>
      <c r="LRO6" s="204"/>
      <c r="LRP6" s="204"/>
      <c r="LRQ6" s="204"/>
      <c r="LRR6" s="204"/>
      <c r="LRS6" s="204"/>
      <c r="LRT6" s="204"/>
      <c r="LRU6" s="204"/>
      <c r="LRV6" s="204"/>
      <c r="LRW6" s="204"/>
      <c r="LRX6" s="204"/>
      <c r="LRY6" s="204"/>
      <c r="LRZ6" s="204"/>
      <c r="LSA6" s="204"/>
      <c r="LSB6" s="204"/>
      <c r="LSC6" s="204"/>
      <c r="LSD6" s="204"/>
      <c r="LSE6" s="204"/>
      <c r="LSF6" s="204"/>
      <c r="LSG6" s="204"/>
      <c r="LSH6" s="204"/>
      <c r="LSI6" s="204"/>
      <c r="LSJ6" s="204"/>
      <c r="LSK6" s="204"/>
      <c r="LSL6" s="204"/>
      <c r="LSM6" s="204"/>
      <c r="LSN6" s="204"/>
      <c r="LSO6" s="204"/>
      <c r="LSP6" s="204"/>
      <c r="LSQ6" s="204"/>
      <c r="LSR6" s="204"/>
      <c r="LSS6" s="204"/>
      <c r="LST6" s="204"/>
      <c r="LSU6" s="204"/>
      <c r="LSV6" s="204"/>
      <c r="LSW6" s="204"/>
      <c r="LSX6" s="204"/>
      <c r="LSY6" s="204"/>
      <c r="LSZ6" s="204"/>
      <c r="LTA6" s="204"/>
      <c r="LTB6" s="204"/>
      <c r="LTC6" s="204"/>
      <c r="LTD6" s="204"/>
      <c r="LTE6" s="204"/>
      <c r="LTF6" s="204"/>
      <c r="LTG6" s="204"/>
      <c r="LTH6" s="204"/>
      <c r="LTI6" s="204"/>
      <c r="LTJ6" s="204"/>
      <c r="LTK6" s="204"/>
      <c r="LTL6" s="204"/>
      <c r="LTM6" s="204"/>
      <c r="LTN6" s="204"/>
      <c r="LTO6" s="204"/>
      <c r="LTP6" s="204"/>
      <c r="LTQ6" s="204"/>
      <c r="LTR6" s="204"/>
      <c r="LTS6" s="204"/>
      <c r="LTT6" s="204"/>
      <c r="LTU6" s="204"/>
      <c r="LTV6" s="204"/>
      <c r="LTW6" s="204"/>
      <c r="LTX6" s="204"/>
      <c r="LTY6" s="204"/>
      <c r="LTZ6" s="204"/>
      <c r="LUA6" s="204"/>
      <c r="LUB6" s="204"/>
      <c r="LUC6" s="204"/>
      <c r="LUD6" s="204"/>
      <c r="LUE6" s="204"/>
      <c r="LUF6" s="204"/>
      <c r="LUG6" s="204"/>
      <c r="LUH6" s="204"/>
      <c r="LUI6" s="204"/>
      <c r="LUJ6" s="204"/>
      <c r="LUK6" s="204"/>
      <c r="LUL6" s="204"/>
      <c r="LUM6" s="204"/>
      <c r="LUN6" s="204"/>
      <c r="LUO6" s="204"/>
      <c r="LUP6" s="204"/>
      <c r="LUQ6" s="204"/>
      <c r="LUR6" s="204"/>
      <c r="LUS6" s="204"/>
      <c r="LUT6" s="204"/>
      <c r="LUU6" s="204"/>
      <c r="LUV6" s="204"/>
      <c r="LUW6" s="204"/>
      <c r="LUX6" s="204"/>
      <c r="LUY6" s="204"/>
      <c r="LUZ6" s="204"/>
      <c r="LVA6" s="204"/>
      <c r="LVB6" s="204"/>
      <c r="LVC6" s="204"/>
      <c r="LVD6" s="204"/>
      <c r="LVE6" s="204"/>
      <c r="LVF6" s="204"/>
      <c r="LVG6" s="204"/>
      <c r="LVH6" s="204"/>
      <c r="LVI6" s="204"/>
      <c r="LVJ6" s="204"/>
      <c r="LVK6" s="204"/>
      <c r="LVL6" s="204"/>
      <c r="LVM6" s="204"/>
      <c r="LVN6" s="204"/>
      <c r="LVO6" s="204"/>
      <c r="LVP6" s="204"/>
      <c r="LVQ6" s="204"/>
      <c r="LVR6" s="204"/>
      <c r="LVS6" s="204"/>
      <c r="LVT6" s="204"/>
      <c r="LVU6" s="204"/>
      <c r="LVV6" s="204"/>
      <c r="LVW6" s="204"/>
      <c r="LVX6" s="204"/>
      <c r="LVY6" s="204"/>
      <c r="LVZ6" s="204"/>
      <c r="LWA6" s="204"/>
      <c r="LWB6" s="204"/>
      <c r="LWC6" s="204"/>
      <c r="LWD6" s="204"/>
      <c r="LWE6" s="204"/>
      <c r="LWF6" s="204"/>
      <c r="LWG6" s="204"/>
      <c r="LWH6" s="204"/>
      <c r="LWI6" s="204"/>
      <c r="LWJ6" s="204"/>
      <c r="LWK6" s="204"/>
      <c r="LWL6" s="204"/>
      <c r="LWM6" s="204"/>
      <c r="LWN6" s="204"/>
      <c r="LWO6" s="204"/>
      <c r="LWP6" s="204"/>
      <c r="LWQ6" s="204"/>
      <c r="LWR6" s="204"/>
      <c r="LWS6" s="204"/>
      <c r="LWT6" s="204"/>
      <c r="LWU6" s="204"/>
      <c r="LWV6" s="204"/>
      <c r="LWW6" s="204"/>
      <c r="LWX6" s="204"/>
      <c r="LWY6" s="204"/>
      <c r="LWZ6" s="204"/>
      <c r="LXA6" s="204"/>
      <c r="LXB6" s="204"/>
      <c r="LXC6" s="204"/>
      <c r="LXD6" s="204"/>
      <c r="LXE6" s="204"/>
      <c r="LXF6" s="204"/>
      <c r="LXG6" s="204"/>
      <c r="LXH6" s="204"/>
      <c r="LXI6" s="204"/>
      <c r="LXJ6" s="204"/>
      <c r="LXK6" s="204"/>
      <c r="LXL6" s="204"/>
      <c r="LXM6" s="204"/>
      <c r="LXN6" s="204"/>
      <c r="LXO6" s="204"/>
      <c r="LXP6" s="204"/>
      <c r="LXQ6" s="204"/>
      <c r="LXR6" s="204"/>
      <c r="LXS6" s="204"/>
      <c r="LXT6" s="204"/>
      <c r="LXU6" s="204"/>
      <c r="LXV6" s="204"/>
      <c r="LXW6" s="204"/>
      <c r="LXX6" s="204"/>
      <c r="LXY6" s="204"/>
      <c r="LXZ6" s="204"/>
      <c r="LYA6" s="204"/>
      <c r="LYB6" s="204"/>
      <c r="LYC6" s="204"/>
      <c r="LYD6" s="204"/>
      <c r="LYE6" s="204"/>
      <c r="LYF6" s="204"/>
      <c r="LYG6" s="204"/>
      <c r="LYH6" s="204"/>
      <c r="LYI6" s="204"/>
      <c r="LYJ6" s="204"/>
      <c r="LYK6" s="204"/>
      <c r="LYL6" s="204"/>
      <c r="LYM6" s="204"/>
      <c r="LYN6" s="204"/>
      <c r="LYO6" s="204"/>
      <c r="LYP6" s="204"/>
      <c r="LYQ6" s="204"/>
      <c r="LYR6" s="204"/>
      <c r="LYS6" s="204"/>
      <c r="LYT6" s="204"/>
      <c r="LYU6" s="204"/>
      <c r="LYV6" s="204"/>
      <c r="LYW6" s="204"/>
      <c r="LYX6" s="204"/>
      <c r="LYY6" s="204"/>
      <c r="LYZ6" s="204"/>
      <c r="LZA6" s="204"/>
      <c r="LZB6" s="204"/>
      <c r="LZC6" s="204"/>
      <c r="LZD6" s="204"/>
      <c r="LZE6" s="204"/>
      <c r="LZF6" s="204"/>
      <c r="LZG6" s="204"/>
      <c r="LZH6" s="204"/>
      <c r="LZI6" s="204"/>
      <c r="LZJ6" s="204"/>
      <c r="LZK6" s="204"/>
      <c r="LZL6" s="204"/>
      <c r="LZM6" s="204"/>
      <c r="LZN6" s="204"/>
      <c r="LZO6" s="204"/>
      <c r="LZP6" s="204"/>
      <c r="LZQ6" s="204"/>
      <c r="LZR6" s="204"/>
      <c r="LZS6" s="204"/>
      <c r="LZT6" s="204"/>
      <c r="LZU6" s="204"/>
      <c r="LZV6" s="204"/>
      <c r="LZW6" s="204"/>
      <c r="LZX6" s="204"/>
      <c r="LZY6" s="204"/>
      <c r="LZZ6" s="204"/>
      <c r="MAA6" s="204"/>
      <c r="MAB6" s="204"/>
      <c r="MAC6" s="204"/>
      <c r="MAD6" s="204"/>
      <c r="MAE6" s="204"/>
      <c r="MAF6" s="204"/>
      <c r="MAG6" s="204"/>
      <c r="MAH6" s="204"/>
      <c r="MAI6" s="204"/>
      <c r="MAJ6" s="204"/>
      <c r="MAK6" s="204"/>
      <c r="MAL6" s="204"/>
      <c r="MAM6" s="204"/>
      <c r="MAN6" s="204"/>
      <c r="MAO6" s="204"/>
      <c r="MAP6" s="204"/>
      <c r="MAQ6" s="204"/>
      <c r="MAR6" s="204"/>
      <c r="MAS6" s="204"/>
      <c r="MAT6" s="204"/>
      <c r="MAU6" s="204"/>
      <c r="MAV6" s="204"/>
      <c r="MAW6" s="204"/>
      <c r="MAX6" s="204"/>
      <c r="MAY6" s="204"/>
      <c r="MAZ6" s="204"/>
      <c r="MBA6" s="204"/>
      <c r="MBB6" s="204"/>
      <c r="MBC6" s="204"/>
      <c r="MBD6" s="204"/>
      <c r="MBE6" s="204"/>
      <c r="MBF6" s="204"/>
      <c r="MBG6" s="204"/>
      <c r="MBH6" s="204"/>
      <c r="MBI6" s="204"/>
      <c r="MBJ6" s="204"/>
      <c r="MBK6" s="204"/>
      <c r="MBL6" s="204"/>
      <c r="MBM6" s="204"/>
      <c r="MBN6" s="204"/>
      <c r="MBO6" s="204"/>
      <c r="MBP6" s="204"/>
      <c r="MBQ6" s="204"/>
      <c r="MBR6" s="204"/>
      <c r="MBS6" s="204"/>
      <c r="MBT6" s="204"/>
      <c r="MBU6" s="204"/>
      <c r="MBV6" s="204"/>
      <c r="MBW6" s="204"/>
      <c r="MBX6" s="204"/>
      <c r="MBY6" s="204"/>
      <c r="MBZ6" s="204"/>
      <c r="MCA6" s="204"/>
      <c r="MCB6" s="204"/>
      <c r="MCC6" s="204"/>
      <c r="MCD6" s="204"/>
      <c r="MCE6" s="204"/>
      <c r="MCF6" s="204"/>
      <c r="MCG6" s="204"/>
      <c r="MCH6" s="204"/>
      <c r="MCI6" s="204"/>
      <c r="MCJ6" s="204"/>
      <c r="MCK6" s="204"/>
      <c r="MCL6" s="204"/>
      <c r="MCM6" s="204"/>
      <c r="MCN6" s="204"/>
      <c r="MCO6" s="204"/>
      <c r="MCP6" s="204"/>
      <c r="MCQ6" s="204"/>
      <c r="MCR6" s="204"/>
      <c r="MCS6" s="204"/>
      <c r="MCT6" s="204"/>
      <c r="MCU6" s="204"/>
      <c r="MCV6" s="204"/>
      <c r="MCW6" s="204"/>
      <c r="MCX6" s="204"/>
      <c r="MCY6" s="204"/>
      <c r="MCZ6" s="204"/>
      <c r="MDA6" s="204"/>
      <c r="MDB6" s="204"/>
      <c r="MDC6" s="204"/>
      <c r="MDD6" s="204"/>
      <c r="MDE6" s="204"/>
      <c r="MDF6" s="204"/>
      <c r="MDG6" s="204"/>
      <c r="MDH6" s="204"/>
      <c r="MDI6" s="204"/>
      <c r="MDJ6" s="204"/>
      <c r="MDK6" s="204"/>
      <c r="MDL6" s="204"/>
      <c r="MDM6" s="204"/>
      <c r="MDN6" s="204"/>
      <c r="MDO6" s="204"/>
      <c r="MDP6" s="204"/>
      <c r="MDQ6" s="204"/>
      <c r="MDR6" s="204"/>
      <c r="MDS6" s="204"/>
      <c r="MDT6" s="204"/>
      <c r="MDU6" s="204"/>
      <c r="MDV6" s="204"/>
      <c r="MDW6" s="204"/>
      <c r="MDX6" s="204"/>
      <c r="MDY6" s="204"/>
      <c r="MDZ6" s="204"/>
      <c r="MEA6" s="204"/>
      <c r="MEB6" s="204"/>
      <c r="MEC6" s="204"/>
      <c r="MED6" s="204"/>
      <c r="MEE6" s="204"/>
      <c r="MEF6" s="204"/>
      <c r="MEG6" s="204"/>
      <c r="MEH6" s="204"/>
      <c r="MEI6" s="204"/>
      <c r="MEJ6" s="204"/>
      <c r="MEK6" s="204"/>
      <c r="MEL6" s="204"/>
      <c r="MEM6" s="204"/>
      <c r="MEN6" s="204"/>
      <c r="MEO6" s="204"/>
      <c r="MEP6" s="204"/>
      <c r="MEQ6" s="204"/>
      <c r="MER6" s="204"/>
      <c r="MES6" s="204"/>
      <c r="MET6" s="204"/>
      <c r="MEU6" s="204"/>
      <c r="MEV6" s="204"/>
      <c r="MEW6" s="204"/>
      <c r="MEX6" s="204"/>
      <c r="MEY6" s="204"/>
      <c r="MEZ6" s="204"/>
      <c r="MFA6" s="204"/>
      <c r="MFB6" s="204"/>
      <c r="MFC6" s="204"/>
      <c r="MFD6" s="204"/>
      <c r="MFE6" s="204"/>
      <c r="MFF6" s="204"/>
      <c r="MFG6" s="204"/>
      <c r="MFH6" s="204"/>
      <c r="MFI6" s="204"/>
      <c r="MFJ6" s="204"/>
      <c r="MFK6" s="204"/>
      <c r="MFL6" s="204"/>
      <c r="MFM6" s="204"/>
      <c r="MFN6" s="204"/>
      <c r="MFO6" s="204"/>
      <c r="MFP6" s="204"/>
      <c r="MFQ6" s="204"/>
      <c r="MFR6" s="204"/>
      <c r="MFS6" s="204"/>
      <c r="MFT6" s="204"/>
      <c r="MFU6" s="204"/>
      <c r="MFV6" s="204"/>
      <c r="MFW6" s="204"/>
      <c r="MFX6" s="204"/>
      <c r="MFY6" s="204"/>
      <c r="MFZ6" s="204"/>
      <c r="MGA6" s="204"/>
      <c r="MGB6" s="204"/>
      <c r="MGC6" s="204"/>
      <c r="MGD6" s="204"/>
      <c r="MGE6" s="204"/>
      <c r="MGF6" s="204"/>
      <c r="MGG6" s="204"/>
      <c r="MGH6" s="204"/>
      <c r="MGI6" s="204"/>
      <c r="MGJ6" s="204"/>
      <c r="MGK6" s="204"/>
      <c r="MGL6" s="204"/>
      <c r="MGM6" s="204"/>
      <c r="MGN6" s="204"/>
      <c r="MGO6" s="204"/>
      <c r="MGP6" s="204"/>
      <c r="MGQ6" s="204"/>
      <c r="MGR6" s="204"/>
      <c r="MGS6" s="204"/>
      <c r="MGT6" s="204"/>
      <c r="MGU6" s="204"/>
      <c r="MGV6" s="204"/>
      <c r="MGW6" s="204"/>
      <c r="MGX6" s="204"/>
      <c r="MGY6" s="204"/>
      <c r="MGZ6" s="204"/>
      <c r="MHA6" s="204"/>
      <c r="MHB6" s="204"/>
      <c r="MHC6" s="204"/>
      <c r="MHD6" s="204"/>
      <c r="MHE6" s="204"/>
      <c r="MHF6" s="204"/>
      <c r="MHG6" s="204"/>
      <c r="MHH6" s="204"/>
      <c r="MHI6" s="204"/>
      <c r="MHJ6" s="204"/>
      <c r="MHK6" s="204"/>
      <c r="MHL6" s="204"/>
      <c r="MHM6" s="204"/>
      <c r="MHN6" s="204"/>
      <c r="MHO6" s="204"/>
      <c r="MHP6" s="204"/>
      <c r="MHQ6" s="204"/>
      <c r="MHR6" s="204"/>
      <c r="MHS6" s="204"/>
      <c r="MHT6" s="204"/>
      <c r="MHU6" s="204"/>
      <c r="MHV6" s="204"/>
      <c r="MHW6" s="204"/>
      <c r="MHX6" s="204"/>
      <c r="MHY6" s="204"/>
      <c r="MHZ6" s="204"/>
      <c r="MIA6" s="204"/>
      <c r="MIB6" s="204"/>
      <c r="MIC6" s="204"/>
      <c r="MID6" s="204"/>
      <c r="MIE6" s="204"/>
      <c r="MIF6" s="204"/>
      <c r="MIG6" s="204"/>
      <c r="MIH6" s="204"/>
      <c r="MII6" s="204"/>
      <c r="MIJ6" s="204"/>
      <c r="MIK6" s="204"/>
      <c r="MIL6" s="204"/>
      <c r="MIM6" s="204"/>
      <c r="MIN6" s="204"/>
      <c r="MIO6" s="204"/>
      <c r="MIP6" s="204"/>
      <c r="MIQ6" s="204"/>
      <c r="MIR6" s="204"/>
      <c r="MIS6" s="204"/>
      <c r="MIT6" s="204"/>
      <c r="MIU6" s="204"/>
      <c r="MIV6" s="204"/>
      <c r="MIW6" s="204"/>
      <c r="MIX6" s="204"/>
      <c r="MIY6" s="204"/>
      <c r="MIZ6" s="204"/>
      <c r="MJA6" s="204"/>
      <c r="MJB6" s="204"/>
      <c r="MJC6" s="204"/>
      <c r="MJD6" s="204"/>
      <c r="MJE6" s="204"/>
      <c r="MJF6" s="204"/>
      <c r="MJG6" s="204"/>
      <c r="MJH6" s="204"/>
      <c r="MJI6" s="204"/>
      <c r="MJJ6" s="204"/>
      <c r="MJK6" s="204"/>
      <c r="MJL6" s="204"/>
      <c r="MJM6" s="204"/>
      <c r="MJN6" s="204"/>
      <c r="MJO6" s="204"/>
      <c r="MJP6" s="204"/>
      <c r="MJQ6" s="204"/>
      <c r="MJR6" s="204"/>
      <c r="MJS6" s="204"/>
      <c r="MJT6" s="204"/>
      <c r="MJU6" s="204"/>
      <c r="MJV6" s="204"/>
      <c r="MJW6" s="204"/>
      <c r="MJX6" s="204"/>
      <c r="MJY6" s="204"/>
      <c r="MJZ6" s="204"/>
      <c r="MKA6" s="204"/>
      <c r="MKB6" s="204"/>
      <c r="MKC6" s="204"/>
      <c r="MKD6" s="204"/>
      <c r="MKE6" s="204"/>
      <c r="MKF6" s="204"/>
      <c r="MKG6" s="204"/>
      <c r="MKH6" s="204"/>
      <c r="MKI6" s="204"/>
      <c r="MKJ6" s="204"/>
      <c r="MKK6" s="204"/>
      <c r="MKL6" s="204"/>
      <c r="MKM6" s="204"/>
      <c r="MKN6" s="204"/>
      <c r="MKO6" s="204"/>
      <c r="MKP6" s="204"/>
      <c r="MKQ6" s="204"/>
      <c r="MKR6" s="204"/>
      <c r="MKS6" s="204"/>
      <c r="MKT6" s="204"/>
      <c r="MKU6" s="204"/>
      <c r="MKV6" s="204"/>
      <c r="MKW6" s="204"/>
      <c r="MKX6" s="204"/>
      <c r="MKY6" s="204"/>
      <c r="MKZ6" s="204"/>
      <c r="MLA6" s="204"/>
      <c r="MLB6" s="204"/>
      <c r="MLC6" s="204"/>
      <c r="MLD6" s="204"/>
      <c r="MLE6" s="204"/>
      <c r="MLF6" s="204"/>
      <c r="MLG6" s="204"/>
      <c r="MLH6" s="204"/>
      <c r="MLI6" s="204"/>
      <c r="MLJ6" s="204"/>
      <c r="MLK6" s="204"/>
      <c r="MLL6" s="204"/>
      <c r="MLM6" s="204"/>
      <c r="MLN6" s="204"/>
      <c r="MLO6" s="204"/>
      <c r="MLP6" s="204"/>
      <c r="MLQ6" s="204"/>
      <c r="MLR6" s="204"/>
      <c r="MLS6" s="204"/>
      <c r="MLT6" s="204"/>
      <c r="MLU6" s="204"/>
      <c r="MLV6" s="204"/>
      <c r="MLW6" s="204"/>
      <c r="MLX6" s="204"/>
      <c r="MLY6" s="204"/>
      <c r="MLZ6" s="204"/>
      <c r="MMA6" s="204"/>
      <c r="MMB6" s="204"/>
      <c r="MMC6" s="204"/>
      <c r="MMD6" s="204"/>
      <c r="MME6" s="204"/>
      <c r="MMF6" s="204"/>
      <c r="MMG6" s="204"/>
      <c r="MMH6" s="204"/>
      <c r="MMI6" s="204"/>
      <c r="MMJ6" s="204"/>
      <c r="MMK6" s="204"/>
      <c r="MML6" s="204"/>
      <c r="MMM6" s="204"/>
      <c r="MMN6" s="204"/>
      <c r="MMO6" s="204"/>
      <c r="MMP6" s="204"/>
      <c r="MMQ6" s="204"/>
      <c r="MMR6" s="204"/>
      <c r="MMS6" s="204"/>
      <c r="MMT6" s="204"/>
      <c r="MMU6" s="204"/>
      <c r="MMV6" s="204"/>
      <c r="MMW6" s="204"/>
      <c r="MMX6" s="204"/>
      <c r="MMY6" s="204"/>
      <c r="MMZ6" s="204"/>
      <c r="MNA6" s="204"/>
      <c r="MNB6" s="204"/>
      <c r="MNC6" s="204"/>
      <c r="MND6" s="204"/>
      <c r="MNE6" s="204"/>
      <c r="MNF6" s="204"/>
      <c r="MNG6" s="204"/>
      <c r="MNH6" s="204"/>
      <c r="MNI6" s="204"/>
      <c r="MNJ6" s="204"/>
      <c r="MNK6" s="204"/>
      <c r="MNL6" s="204"/>
      <c r="MNM6" s="204"/>
      <c r="MNN6" s="204"/>
      <c r="MNO6" s="204"/>
      <c r="MNP6" s="204"/>
      <c r="MNQ6" s="204"/>
      <c r="MNR6" s="204"/>
      <c r="MNS6" s="204"/>
      <c r="MNT6" s="204"/>
      <c r="MNU6" s="204"/>
      <c r="MNV6" s="204"/>
      <c r="MNW6" s="204"/>
      <c r="MNX6" s="204"/>
      <c r="MNY6" s="204"/>
      <c r="MNZ6" s="204"/>
      <c r="MOA6" s="204"/>
      <c r="MOB6" s="204"/>
      <c r="MOC6" s="204"/>
      <c r="MOD6" s="204"/>
      <c r="MOE6" s="204"/>
      <c r="MOF6" s="204"/>
      <c r="MOG6" s="204"/>
      <c r="MOH6" s="204"/>
      <c r="MOI6" s="204"/>
      <c r="MOJ6" s="204"/>
      <c r="MOK6" s="204"/>
      <c r="MOL6" s="204"/>
      <c r="MOM6" s="204"/>
      <c r="MON6" s="204"/>
      <c r="MOO6" s="204"/>
      <c r="MOP6" s="204"/>
      <c r="MOQ6" s="204"/>
      <c r="MOR6" s="204"/>
      <c r="MOS6" s="204"/>
      <c r="MOT6" s="204"/>
      <c r="MOU6" s="204"/>
      <c r="MOV6" s="204"/>
      <c r="MOW6" s="204"/>
      <c r="MOX6" s="204"/>
      <c r="MOY6" s="204"/>
      <c r="MOZ6" s="204"/>
      <c r="MPA6" s="204"/>
      <c r="MPB6" s="204"/>
      <c r="MPC6" s="204"/>
      <c r="MPD6" s="204"/>
      <c r="MPE6" s="204"/>
      <c r="MPF6" s="204"/>
      <c r="MPG6" s="204"/>
      <c r="MPH6" s="204"/>
      <c r="MPI6" s="204"/>
      <c r="MPJ6" s="204"/>
      <c r="MPK6" s="204"/>
      <c r="MPL6" s="204"/>
      <c r="MPM6" s="204"/>
      <c r="MPN6" s="204"/>
      <c r="MPO6" s="204"/>
      <c r="MPP6" s="204"/>
      <c r="MPQ6" s="204"/>
      <c r="MPR6" s="204"/>
      <c r="MPS6" s="204"/>
      <c r="MPT6" s="204"/>
      <c r="MPU6" s="204"/>
      <c r="MPV6" s="204"/>
      <c r="MPW6" s="204"/>
      <c r="MPX6" s="204"/>
      <c r="MPY6" s="204"/>
      <c r="MPZ6" s="204"/>
      <c r="MQA6" s="204"/>
      <c r="MQB6" s="204"/>
      <c r="MQC6" s="204"/>
      <c r="MQD6" s="204"/>
      <c r="MQE6" s="204"/>
      <c r="MQF6" s="204"/>
      <c r="MQG6" s="204"/>
      <c r="MQH6" s="204"/>
      <c r="MQI6" s="204"/>
      <c r="MQJ6" s="204"/>
      <c r="MQK6" s="204"/>
      <c r="MQL6" s="204"/>
      <c r="MQM6" s="204"/>
      <c r="MQN6" s="204"/>
      <c r="MQO6" s="204"/>
      <c r="MQP6" s="204"/>
      <c r="MQQ6" s="204"/>
      <c r="MQR6" s="204"/>
      <c r="MQS6" s="204"/>
      <c r="MQT6" s="204"/>
      <c r="MQU6" s="204"/>
      <c r="MQV6" s="204"/>
      <c r="MQW6" s="204"/>
      <c r="MQX6" s="204"/>
      <c r="MQY6" s="204"/>
      <c r="MQZ6" s="204"/>
      <c r="MRA6" s="204"/>
      <c r="MRB6" s="204"/>
      <c r="MRC6" s="204"/>
      <c r="MRD6" s="204"/>
      <c r="MRE6" s="204"/>
      <c r="MRF6" s="204"/>
      <c r="MRG6" s="204"/>
      <c r="MRH6" s="204"/>
      <c r="MRI6" s="204"/>
      <c r="MRJ6" s="204"/>
      <c r="MRK6" s="204"/>
      <c r="MRL6" s="204"/>
      <c r="MRM6" s="204"/>
      <c r="MRN6" s="204"/>
      <c r="MRO6" s="204"/>
      <c r="MRP6" s="204"/>
      <c r="MRQ6" s="204"/>
      <c r="MRR6" s="204"/>
      <c r="MRS6" s="204"/>
      <c r="MRT6" s="204"/>
      <c r="MRU6" s="204"/>
      <c r="MRV6" s="204"/>
      <c r="MRW6" s="204"/>
      <c r="MRX6" s="204"/>
      <c r="MRY6" s="204"/>
      <c r="MRZ6" s="204"/>
      <c r="MSA6" s="204"/>
      <c r="MSB6" s="204"/>
      <c r="MSC6" s="204"/>
      <c r="MSD6" s="204"/>
      <c r="MSE6" s="204"/>
      <c r="MSF6" s="204"/>
      <c r="MSG6" s="204"/>
      <c r="MSH6" s="204"/>
      <c r="MSI6" s="204"/>
      <c r="MSJ6" s="204"/>
      <c r="MSK6" s="204"/>
      <c r="MSL6" s="204"/>
      <c r="MSM6" s="204"/>
      <c r="MSN6" s="204"/>
      <c r="MSO6" s="204"/>
      <c r="MSP6" s="204"/>
      <c r="MSQ6" s="204"/>
      <c r="MSR6" s="204"/>
      <c r="MSS6" s="204"/>
      <c r="MST6" s="204"/>
      <c r="MSU6" s="204"/>
      <c r="MSV6" s="204"/>
      <c r="MSW6" s="204"/>
      <c r="MSX6" s="204"/>
      <c r="MSY6" s="204"/>
      <c r="MSZ6" s="204"/>
      <c r="MTA6" s="204"/>
      <c r="MTB6" s="204"/>
      <c r="MTC6" s="204"/>
      <c r="MTD6" s="204"/>
      <c r="MTE6" s="204"/>
      <c r="MTF6" s="204"/>
      <c r="MTG6" s="204"/>
      <c r="MTH6" s="204"/>
      <c r="MTI6" s="204"/>
      <c r="MTJ6" s="204"/>
      <c r="MTK6" s="204"/>
      <c r="MTL6" s="204"/>
      <c r="MTM6" s="204"/>
      <c r="MTN6" s="204"/>
      <c r="MTO6" s="204"/>
      <c r="MTP6" s="204"/>
      <c r="MTQ6" s="204"/>
      <c r="MTR6" s="204"/>
      <c r="MTS6" s="204"/>
      <c r="MTT6" s="204"/>
      <c r="MTU6" s="204"/>
      <c r="MTV6" s="204"/>
      <c r="MTW6" s="204"/>
      <c r="MTX6" s="204"/>
      <c r="MTY6" s="204"/>
      <c r="MTZ6" s="204"/>
      <c r="MUA6" s="204"/>
      <c r="MUB6" s="204"/>
      <c r="MUC6" s="204"/>
      <c r="MUD6" s="204"/>
      <c r="MUE6" s="204"/>
      <c r="MUF6" s="204"/>
      <c r="MUG6" s="204"/>
      <c r="MUH6" s="204"/>
      <c r="MUI6" s="204"/>
      <c r="MUJ6" s="204"/>
      <c r="MUK6" s="204"/>
      <c r="MUL6" s="204"/>
      <c r="MUM6" s="204"/>
      <c r="MUN6" s="204"/>
      <c r="MUO6" s="204"/>
      <c r="MUP6" s="204"/>
      <c r="MUQ6" s="204"/>
      <c r="MUR6" s="204"/>
      <c r="MUS6" s="204"/>
      <c r="MUT6" s="204"/>
      <c r="MUU6" s="204"/>
      <c r="MUV6" s="204"/>
      <c r="MUW6" s="204"/>
      <c r="MUX6" s="204"/>
      <c r="MUY6" s="204"/>
      <c r="MUZ6" s="204"/>
      <c r="MVA6" s="204"/>
      <c r="MVB6" s="204"/>
      <c r="MVC6" s="204"/>
      <c r="MVD6" s="204"/>
      <c r="MVE6" s="204"/>
      <c r="MVF6" s="204"/>
      <c r="MVG6" s="204"/>
      <c r="MVH6" s="204"/>
      <c r="MVI6" s="204"/>
      <c r="MVJ6" s="204"/>
      <c r="MVK6" s="204"/>
      <c r="MVL6" s="204"/>
      <c r="MVM6" s="204"/>
      <c r="MVN6" s="204"/>
      <c r="MVO6" s="204"/>
      <c r="MVP6" s="204"/>
      <c r="MVQ6" s="204"/>
      <c r="MVR6" s="204"/>
      <c r="MVS6" s="204"/>
      <c r="MVT6" s="204"/>
      <c r="MVU6" s="204"/>
      <c r="MVV6" s="204"/>
      <c r="MVW6" s="204"/>
      <c r="MVX6" s="204"/>
      <c r="MVY6" s="204"/>
      <c r="MVZ6" s="204"/>
      <c r="MWA6" s="204"/>
      <c r="MWB6" s="204"/>
      <c r="MWC6" s="204"/>
      <c r="MWD6" s="204"/>
      <c r="MWE6" s="204"/>
      <c r="MWF6" s="204"/>
      <c r="MWG6" s="204"/>
      <c r="MWH6" s="204"/>
      <c r="MWI6" s="204"/>
      <c r="MWJ6" s="204"/>
      <c r="MWK6" s="204"/>
      <c r="MWL6" s="204"/>
      <c r="MWM6" s="204"/>
      <c r="MWN6" s="204"/>
      <c r="MWO6" s="204"/>
      <c r="MWP6" s="204"/>
      <c r="MWQ6" s="204"/>
      <c r="MWR6" s="204"/>
      <c r="MWS6" s="204"/>
      <c r="MWT6" s="204"/>
      <c r="MWU6" s="204"/>
      <c r="MWV6" s="204"/>
      <c r="MWW6" s="204"/>
      <c r="MWX6" s="204"/>
      <c r="MWY6" s="204"/>
      <c r="MWZ6" s="204"/>
      <c r="MXA6" s="204"/>
      <c r="MXB6" s="204"/>
      <c r="MXC6" s="204"/>
      <c r="MXD6" s="204"/>
      <c r="MXE6" s="204"/>
      <c r="MXF6" s="204"/>
      <c r="MXG6" s="204"/>
      <c r="MXH6" s="204"/>
      <c r="MXI6" s="204"/>
      <c r="MXJ6" s="204"/>
      <c r="MXK6" s="204"/>
      <c r="MXL6" s="204"/>
      <c r="MXM6" s="204"/>
      <c r="MXN6" s="204"/>
      <c r="MXO6" s="204"/>
      <c r="MXP6" s="204"/>
      <c r="MXQ6" s="204"/>
      <c r="MXR6" s="204"/>
      <c r="MXS6" s="204"/>
      <c r="MXT6" s="204"/>
      <c r="MXU6" s="204"/>
      <c r="MXV6" s="204"/>
      <c r="MXW6" s="204"/>
      <c r="MXX6" s="204"/>
      <c r="MXY6" s="204"/>
      <c r="MXZ6" s="204"/>
      <c r="MYA6" s="204"/>
      <c r="MYB6" s="204"/>
      <c r="MYC6" s="204"/>
      <c r="MYD6" s="204"/>
      <c r="MYE6" s="204"/>
      <c r="MYF6" s="204"/>
      <c r="MYG6" s="204"/>
      <c r="MYH6" s="204"/>
      <c r="MYI6" s="204"/>
      <c r="MYJ6" s="204"/>
      <c r="MYK6" s="204"/>
      <c r="MYL6" s="204"/>
      <c r="MYM6" s="204"/>
      <c r="MYN6" s="204"/>
      <c r="MYO6" s="204"/>
      <c r="MYP6" s="204"/>
      <c r="MYQ6" s="204"/>
      <c r="MYR6" s="204"/>
      <c r="MYS6" s="204"/>
      <c r="MYT6" s="204"/>
      <c r="MYU6" s="204"/>
      <c r="MYV6" s="204"/>
      <c r="MYW6" s="204"/>
      <c r="MYX6" s="204"/>
      <c r="MYY6" s="204"/>
      <c r="MYZ6" s="204"/>
      <c r="MZA6" s="204"/>
      <c r="MZB6" s="204"/>
      <c r="MZC6" s="204"/>
      <c r="MZD6" s="204"/>
      <c r="MZE6" s="204"/>
      <c r="MZF6" s="204"/>
      <c r="MZG6" s="204"/>
      <c r="MZH6" s="204"/>
      <c r="MZI6" s="204"/>
      <c r="MZJ6" s="204"/>
      <c r="MZK6" s="204"/>
      <c r="MZL6" s="204"/>
      <c r="MZM6" s="204"/>
      <c r="MZN6" s="204"/>
      <c r="MZO6" s="204"/>
      <c r="MZP6" s="204"/>
      <c r="MZQ6" s="204"/>
      <c r="MZR6" s="204"/>
      <c r="MZS6" s="204"/>
      <c r="MZT6" s="204"/>
      <c r="MZU6" s="204"/>
      <c r="MZV6" s="204"/>
      <c r="MZW6" s="204"/>
      <c r="MZX6" s="204"/>
      <c r="MZY6" s="204"/>
      <c r="MZZ6" s="204"/>
      <c r="NAA6" s="204"/>
      <c r="NAB6" s="204"/>
      <c r="NAC6" s="204"/>
      <c r="NAD6" s="204"/>
      <c r="NAE6" s="204"/>
      <c r="NAF6" s="204"/>
      <c r="NAG6" s="204"/>
      <c r="NAH6" s="204"/>
      <c r="NAI6" s="204"/>
      <c r="NAJ6" s="204"/>
      <c r="NAK6" s="204"/>
      <c r="NAL6" s="204"/>
      <c r="NAM6" s="204"/>
      <c r="NAN6" s="204"/>
      <c r="NAO6" s="204"/>
      <c r="NAP6" s="204"/>
      <c r="NAQ6" s="204"/>
      <c r="NAR6" s="204"/>
      <c r="NAS6" s="204"/>
      <c r="NAT6" s="204"/>
      <c r="NAU6" s="204"/>
      <c r="NAV6" s="204"/>
      <c r="NAW6" s="204"/>
      <c r="NAX6" s="204"/>
      <c r="NAY6" s="204"/>
      <c r="NAZ6" s="204"/>
      <c r="NBA6" s="204"/>
      <c r="NBB6" s="204"/>
      <c r="NBC6" s="204"/>
      <c r="NBD6" s="204"/>
      <c r="NBE6" s="204"/>
      <c r="NBF6" s="204"/>
      <c r="NBG6" s="204"/>
      <c r="NBH6" s="204"/>
      <c r="NBI6" s="204"/>
      <c r="NBJ6" s="204"/>
      <c r="NBK6" s="204"/>
      <c r="NBL6" s="204"/>
      <c r="NBM6" s="204"/>
      <c r="NBN6" s="204"/>
      <c r="NBO6" s="204"/>
      <c r="NBP6" s="204"/>
      <c r="NBQ6" s="204"/>
      <c r="NBR6" s="204"/>
      <c r="NBS6" s="204"/>
      <c r="NBT6" s="204"/>
      <c r="NBU6" s="204"/>
      <c r="NBV6" s="204"/>
      <c r="NBW6" s="204"/>
      <c r="NBX6" s="204"/>
      <c r="NBY6" s="204"/>
      <c r="NBZ6" s="204"/>
      <c r="NCA6" s="204"/>
      <c r="NCB6" s="204"/>
      <c r="NCC6" s="204"/>
      <c r="NCD6" s="204"/>
      <c r="NCE6" s="204"/>
      <c r="NCF6" s="204"/>
      <c r="NCG6" s="204"/>
      <c r="NCH6" s="204"/>
      <c r="NCI6" s="204"/>
      <c r="NCJ6" s="204"/>
      <c r="NCK6" s="204"/>
      <c r="NCL6" s="204"/>
      <c r="NCM6" s="204"/>
      <c r="NCN6" s="204"/>
      <c r="NCO6" s="204"/>
      <c r="NCP6" s="204"/>
      <c r="NCQ6" s="204"/>
      <c r="NCR6" s="204"/>
      <c r="NCS6" s="204"/>
      <c r="NCT6" s="204"/>
      <c r="NCU6" s="204"/>
      <c r="NCV6" s="204"/>
      <c r="NCW6" s="204"/>
      <c r="NCX6" s="204"/>
      <c r="NCY6" s="204"/>
      <c r="NCZ6" s="204"/>
      <c r="NDA6" s="204"/>
      <c r="NDB6" s="204"/>
      <c r="NDC6" s="204"/>
      <c r="NDD6" s="204"/>
      <c r="NDE6" s="204"/>
      <c r="NDF6" s="204"/>
      <c r="NDG6" s="204"/>
      <c r="NDH6" s="204"/>
      <c r="NDI6" s="204"/>
      <c r="NDJ6" s="204"/>
      <c r="NDK6" s="204"/>
      <c r="NDL6" s="204"/>
      <c r="NDM6" s="204"/>
      <c r="NDN6" s="204"/>
      <c r="NDO6" s="204"/>
      <c r="NDP6" s="204"/>
      <c r="NDQ6" s="204"/>
      <c r="NDR6" s="204"/>
      <c r="NDS6" s="204"/>
      <c r="NDT6" s="204"/>
      <c r="NDU6" s="204"/>
      <c r="NDV6" s="204"/>
      <c r="NDW6" s="204"/>
      <c r="NDX6" s="204"/>
      <c r="NDY6" s="204"/>
      <c r="NDZ6" s="204"/>
      <c r="NEA6" s="204"/>
      <c r="NEB6" s="204"/>
      <c r="NEC6" s="204"/>
      <c r="NED6" s="204"/>
      <c r="NEE6" s="204"/>
      <c r="NEF6" s="204"/>
      <c r="NEG6" s="204"/>
      <c r="NEH6" s="204"/>
      <c r="NEI6" s="204"/>
      <c r="NEJ6" s="204"/>
      <c r="NEK6" s="204"/>
      <c r="NEL6" s="204"/>
      <c r="NEM6" s="204"/>
      <c r="NEN6" s="204"/>
      <c r="NEO6" s="204"/>
      <c r="NEP6" s="204"/>
      <c r="NEQ6" s="204"/>
      <c r="NER6" s="204"/>
      <c r="NES6" s="204"/>
      <c r="NET6" s="204"/>
      <c r="NEU6" s="204"/>
      <c r="NEV6" s="204"/>
      <c r="NEW6" s="204"/>
      <c r="NEX6" s="204"/>
      <c r="NEY6" s="204"/>
      <c r="NEZ6" s="204"/>
      <c r="NFA6" s="204"/>
      <c r="NFB6" s="204"/>
      <c r="NFC6" s="204"/>
      <c r="NFD6" s="204"/>
      <c r="NFE6" s="204"/>
      <c r="NFF6" s="204"/>
      <c r="NFG6" s="204"/>
      <c r="NFH6" s="204"/>
      <c r="NFI6" s="204"/>
      <c r="NFJ6" s="204"/>
      <c r="NFK6" s="204"/>
      <c r="NFL6" s="204"/>
      <c r="NFM6" s="204"/>
      <c r="NFN6" s="204"/>
      <c r="NFO6" s="204"/>
      <c r="NFP6" s="204"/>
      <c r="NFQ6" s="204"/>
      <c r="NFR6" s="204"/>
      <c r="NFS6" s="204"/>
      <c r="NFT6" s="204"/>
      <c r="NFU6" s="204"/>
      <c r="NFV6" s="204"/>
      <c r="NFW6" s="204"/>
      <c r="NFX6" s="204"/>
      <c r="NFY6" s="204"/>
      <c r="NFZ6" s="204"/>
      <c r="NGA6" s="204"/>
      <c r="NGB6" s="204"/>
      <c r="NGC6" s="204"/>
      <c r="NGD6" s="204"/>
      <c r="NGE6" s="204"/>
      <c r="NGF6" s="204"/>
      <c r="NGG6" s="204"/>
      <c r="NGH6" s="204"/>
      <c r="NGI6" s="204"/>
      <c r="NGJ6" s="204"/>
      <c r="NGK6" s="204"/>
      <c r="NGL6" s="204"/>
      <c r="NGM6" s="204"/>
      <c r="NGN6" s="204"/>
      <c r="NGO6" s="204"/>
      <c r="NGP6" s="204"/>
      <c r="NGQ6" s="204"/>
      <c r="NGR6" s="204"/>
      <c r="NGS6" s="204"/>
      <c r="NGT6" s="204"/>
      <c r="NGU6" s="204"/>
      <c r="NGV6" s="204"/>
      <c r="NGW6" s="204"/>
      <c r="NGX6" s="204"/>
      <c r="NGY6" s="204"/>
      <c r="NGZ6" s="204"/>
      <c r="NHA6" s="204"/>
      <c r="NHB6" s="204"/>
      <c r="NHC6" s="204"/>
      <c r="NHD6" s="204"/>
      <c r="NHE6" s="204"/>
      <c r="NHF6" s="204"/>
      <c r="NHG6" s="204"/>
      <c r="NHH6" s="204"/>
      <c r="NHI6" s="204"/>
      <c r="NHJ6" s="204"/>
      <c r="NHK6" s="204"/>
      <c r="NHL6" s="204"/>
      <c r="NHM6" s="204"/>
      <c r="NHN6" s="204"/>
      <c r="NHO6" s="204"/>
      <c r="NHP6" s="204"/>
      <c r="NHQ6" s="204"/>
      <c r="NHR6" s="204"/>
      <c r="NHS6" s="204"/>
      <c r="NHT6" s="204"/>
      <c r="NHU6" s="204"/>
      <c r="NHV6" s="204"/>
      <c r="NHW6" s="204"/>
      <c r="NHX6" s="204"/>
      <c r="NHY6" s="204"/>
      <c r="NHZ6" s="204"/>
      <c r="NIA6" s="204"/>
      <c r="NIB6" s="204"/>
      <c r="NIC6" s="204"/>
      <c r="NID6" s="204"/>
      <c r="NIE6" s="204"/>
      <c r="NIF6" s="204"/>
      <c r="NIG6" s="204"/>
      <c r="NIH6" s="204"/>
      <c r="NII6" s="204"/>
      <c r="NIJ6" s="204"/>
      <c r="NIK6" s="204"/>
      <c r="NIL6" s="204"/>
      <c r="NIM6" s="204"/>
      <c r="NIN6" s="204"/>
      <c r="NIO6" s="204"/>
      <c r="NIP6" s="204"/>
      <c r="NIQ6" s="204"/>
      <c r="NIR6" s="204"/>
      <c r="NIS6" s="204"/>
      <c r="NIT6" s="204"/>
      <c r="NIU6" s="204"/>
      <c r="NIV6" s="204"/>
      <c r="NIW6" s="204"/>
      <c r="NIX6" s="204"/>
      <c r="NIY6" s="204"/>
      <c r="NIZ6" s="204"/>
      <c r="NJA6" s="204"/>
      <c r="NJB6" s="204"/>
      <c r="NJC6" s="204"/>
      <c r="NJD6" s="204"/>
      <c r="NJE6" s="204"/>
      <c r="NJF6" s="204"/>
      <c r="NJG6" s="204"/>
      <c r="NJH6" s="204"/>
      <c r="NJI6" s="204"/>
      <c r="NJJ6" s="204"/>
      <c r="NJK6" s="204"/>
      <c r="NJL6" s="204"/>
      <c r="NJM6" s="204"/>
      <c r="NJN6" s="204"/>
      <c r="NJO6" s="204"/>
      <c r="NJP6" s="204"/>
      <c r="NJQ6" s="204"/>
      <c r="NJR6" s="204"/>
      <c r="NJS6" s="204"/>
      <c r="NJT6" s="204"/>
      <c r="NJU6" s="204"/>
      <c r="NJV6" s="204"/>
      <c r="NJW6" s="204"/>
      <c r="NJX6" s="204"/>
      <c r="NJY6" s="204"/>
      <c r="NJZ6" s="204"/>
      <c r="NKA6" s="204"/>
      <c r="NKB6" s="204"/>
      <c r="NKC6" s="204"/>
      <c r="NKD6" s="204"/>
      <c r="NKE6" s="204"/>
      <c r="NKF6" s="204"/>
      <c r="NKG6" s="204"/>
      <c r="NKH6" s="204"/>
      <c r="NKI6" s="204"/>
      <c r="NKJ6" s="204"/>
      <c r="NKK6" s="204"/>
      <c r="NKL6" s="204"/>
      <c r="NKM6" s="204"/>
      <c r="NKN6" s="204"/>
      <c r="NKO6" s="204"/>
      <c r="NKP6" s="204"/>
      <c r="NKQ6" s="204"/>
      <c r="NKR6" s="204"/>
      <c r="NKS6" s="204"/>
      <c r="NKT6" s="204"/>
      <c r="NKU6" s="204"/>
      <c r="NKV6" s="204"/>
      <c r="NKW6" s="204"/>
      <c r="NKX6" s="204"/>
      <c r="NKY6" s="204"/>
      <c r="NKZ6" s="204"/>
      <c r="NLA6" s="204"/>
      <c r="NLB6" s="204"/>
      <c r="NLC6" s="204"/>
      <c r="NLD6" s="204"/>
      <c r="NLE6" s="204"/>
      <c r="NLF6" s="204"/>
      <c r="NLG6" s="204"/>
      <c r="NLH6" s="204"/>
      <c r="NLI6" s="204"/>
      <c r="NLJ6" s="204"/>
      <c r="NLK6" s="204"/>
      <c r="NLL6" s="204"/>
      <c r="NLM6" s="204"/>
      <c r="NLN6" s="204"/>
      <c r="NLO6" s="204"/>
      <c r="NLP6" s="204"/>
      <c r="NLQ6" s="204"/>
      <c r="NLR6" s="204"/>
      <c r="NLS6" s="204"/>
      <c r="NLT6" s="204"/>
      <c r="NLU6" s="204"/>
      <c r="NLV6" s="204"/>
      <c r="NLW6" s="204"/>
      <c r="NLX6" s="204"/>
      <c r="NLY6" s="204"/>
      <c r="NLZ6" s="204"/>
      <c r="NMA6" s="204"/>
      <c r="NMB6" s="204"/>
      <c r="NMC6" s="204"/>
      <c r="NMD6" s="204"/>
      <c r="NME6" s="204"/>
      <c r="NMF6" s="204"/>
      <c r="NMG6" s="204"/>
      <c r="NMH6" s="204"/>
      <c r="NMI6" s="204"/>
      <c r="NMJ6" s="204"/>
      <c r="NMK6" s="204"/>
      <c r="NML6" s="204"/>
      <c r="NMM6" s="204"/>
      <c r="NMN6" s="204"/>
      <c r="NMO6" s="204"/>
      <c r="NMP6" s="204"/>
      <c r="NMQ6" s="204"/>
      <c r="NMR6" s="204"/>
      <c r="NMS6" s="204"/>
      <c r="NMT6" s="204"/>
      <c r="NMU6" s="204"/>
      <c r="NMV6" s="204"/>
      <c r="NMW6" s="204"/>
      <c r="NMX6" s="204"/>
      <c r="NMY6" s="204"/>
      <c r="NMZ6" s="204"/>
      <c r="NNA6" s="204"/>
      <c r="NNB6" s="204"/>
      <c r="NNC6" s="204"/>
      <c r="NND6" s="204"/>
      <c r="NNE6" s="204"/>
      <c r="NNF6" s="204"/>
      <c r="NNG6" s="204"/>
      <c r="NNH6" s="204"/>
      <c r="NNI6" s="204"/>
      <c r="NNJ6" s="204"/>
      <c r="NNK6" s="204"/>
      <c r="NNL6" s="204"/>
      <c r="NNM6" s="204"/>
      <c r="NNN6" s="204"/>
      <c r="NNO6" s="204"/>
      <c r="NNP6" s="204"/>
      <c r="NNQ6" s="204"/>
      <c r="NNR6" s="204"/>
      <c r="NNS6" s="204"/>
      <c r="NNT6" s="204"/>
      <c r="NNU6" s="204"/>
      <c r="NNV6" s="204"/>
      <c r="NNW6" s="204"/>
      <c r="NNX6" s="204"/>
      <c r="NNY6" s="204"/>
      <c r="NNZ6" s="204"/>
      <c r="NOA6" s="204"/>
      <c r="NOB6" s="204"/>
      <c r="NOC6" s="204"/>
      <c r="NOD6" s="204"/>
      <c r="NOE6" s="204"/>
      <c r="NOF6" s="204"/>
      <c r="NOG6" s="204"/>
      <c r="NOH6" s="204"/>
      <c r="NOI6" s="204"/>
      <c r="NOJ6" s="204"/>
      <c r="NOK6" s="204"/>
      <c r="NOL6" s="204"/>
      <c r="NOM6" s="204"/>
      <c r="NON6" s="204"/>
      <c r="NOO6" s="204"/>
      <c r="NOP6" s="204"/>
      <c r="NOQ6" s="204"/>
      <c r="NOR6" s="204"/>
      <c r="NOS6" s="204"/>
      <c r="NOT6" s="204"/>
      <c r="NOU6" s="204"/>
      <c r="NOV6" s="204"/>
      <c r="NOW6" s="204"/>
      <c r="NOX6" s="204"/>
      <c r="NOY6" s="204"/>
      <c r="NOZ6" s="204"/>
      <c r="NPA6" s="204"/>
      <c r="NPB6" s="204"/>
      <c r="NPC6" s="204"/>
      <c r="NPD6" s="204"/>
      <c r="NPE6" s="204"/>
      <c r="NPF6" s="204"/>
      <c r="NPG6" s="204"/>
      <c r="NPH6" s="204"/>
      <c r="NPI6" s="204"/>
      <c r="NPJ6" s="204"/>
      <c r="NPK6" s="204"/>
      <c r="NPL6" s="204"/>
      <c r="NPM6" s="204"/>
      <c r="NPN6" s="204"/>
      <c r="NPO6" s="204"/>
      <c r="NPP6" s="204"/>
      <c r="NPQ6" s="204"/>
      <c r="NPR6" s="204"/>
      <c r="NPS6" s="204"/>
      <c r="NPT6" s="204"/>
      <c r="NPU6" s="204"/>
      <c r="NPV6" s="204"/>
      <c r="NPW6" s="204"/>
      <c r="NPX6" s="204"/>
      <c r="NPY6" s="204"/>
      <c r="NPZ6" s="204"/>
      <c r="NQA6" s="204"/>
      <c r="NQB6" s="204"/>
      <c r="NQC6" s="204"/>
      <c r="NQD6" s="204"/>
      <c r="NQE6" s="204"/>
      <c r="NQF6" s="204"/>
      <c r="NQG6" s="204"/>
      <c r="NQH6" s="204"/>
      <c r="NQI6" s="204"/>
      <c r="NQJ6" s="204"/>
      <c r="NQK6" s="204"/>
      <c r="NQL6" s="204"/>
      <c r="NQM6" s="204"/>
      <c r="NQN6" s="204"/>
      <c r="NQO6" s="204"/>
      <c r="NQP6" s="204"/>
      <c r="NQQ6" s="204"/>
      <c r="NQR6" s="204"/>
      <c r="NQS6" s="204"/>
      <c r="NQT6" s="204"/>
      <c r="NQU6" s="204"/>
      <c r="NQV6" s="204"/>
      <c r="NQW6" s="204"/>
      <c r="NQX6" s="204"/>
      <c r="NQY6" s="204"/>
      <c r="NQZ6" s="204"/>
      <c r="NRA6" s="204"/>
      <c r="NRB6" s="204"/>
      <c r="NRC6" s="204"/>
      <c r="NRD6" s="204"/>
      <c r="NRE6" s="204"/>
      <c r="NRF6" s="204"/>
      <c r="NRG6" s="204"/>
      <c r="NRH6" s="204"/>
      <c r="NRI6" s="204"/>
      <c r="NRJ6" s="204"/>
      <c r="NRK6" s="204"/>
      <c r="NRL6" s="204"/>
      <c r="NRM6" s="204"/>
      <c r="NRN6" s="204"/>
      <c r="NRO6" s="204"/>
      <c r="NRP6" s="204"/>
      <c r="NRQ6" s="204"/>
      <c r="NRR6" s="204"/>
      <c r="NRS6" s="204"/>
      <c r="NRT6" s="204"/>
      <c r="NRU6" s="204"/>
      <c r="NRV6" s="204"/>
      <c r="NRW6" s="204"/>
      <c r="NRX6" s="204"/>
      <c r="NRY6" s="204"/>
      <c r="NRZ6" s="204"/>
      <c r="NSA6" s="204"/>
      <c r="NSB6" s="204"/>
      <c r="NSC6" s="204"/>
      <c r="NSD6" s="204"/>
      <c r="NSE6" s="204"/>
      <c r="NSF6" s="204"/>
      <c r="NSG6" s="204"/>
      <c r="NSH6" s="204"/>
      <c r="NSI6" s="204"/>
      <c r="NSJ6" s="204"/>
      <c r="NSK6" s="204"/>
      <c r="NSL6" s="204"/>
      <c r="NSM6" s="204"/>
      <c r="NSN6" s="204"/>
      <c r="NSO6" s="204"/>
      <c r="NSP6" s="204"/>
      <c r="NSQ6" s="204"/>
      <c r="NSR6" s="204"/>
      <c r="NSS6" s="204"/>
      <c r="NST6" s="204"/>
      <c r="NSU6" s="204"/>
      <c r="NSV6" s="204"/>
      <c r="NSW6" s="204"/>
      <c r="NSX6" s="204"/>
      <c r="NSY6" s="204"/>
      <c r="NSZ6" s="204"/>
      <c r="NTA6" s="204"/>
      <c r="NTB6" s="204"/>
      <c r="NTC6" s="204"/>
      <c r="NTD6" s="204"/>
      <c r="NTE6" s="204"/>
      <c r="NTF6" s="204"/>
      <c r="NTG6" s="204"/>
      <c r="NTH6" s="204"/>
      <c r="NTI6" s="204"/>
      <c r="NTJ6" s="204"/>
      <c r="NTK6" s="204"/>
      <c r="NTL6" s="204"/>
      <c r="NTM6" s="204"/>
      <c r="NTN6" s="204"/>
      <c r="NTO6" s="204"/>
      <c r="NTP6" s="204"/>
      <c r="NTQ6" s="204"/>
      <c r="NTR6" s="204"/>
      <c r="NTS6" s="204"/>
      <c r="NTT6" s="204"/>
      <c r="NTU6" s="204"/>
      <c r="NTV6" s="204"/>
      <c r="NTW6" s="204"/>
      <c r="NTX6" s="204"/>
      <c r="NTY6" s="204"/>
      <c r="NTZ6" s="204"/>
      <c r="NUA6" s="204"/>
      <c r="NUB6" s="204"/>
      <c r="NUC6" s="204"/>
      <c r="NUD6" s="204"/>
      <c r="NUE6" s="204"/>
      <c r="NUF6" s="204"/>
      <c r="NUG6" s="204"/>
      <c r="NUH6" s="204"/>
      <c r="NUI6" s="204"/>
      <c r="NUJ6" s="204"/>
      <c r="NUK6" s="204"/>
      <c r="NUL6" s="204"/>
      <c r="NUM6" s="204"/>
      <c r="NUN6" s="204"/>
      <c r="NUO6" s="204"/>
      <c r="NUP6" s="204"/>
      <c r="NUQ6" s="204"/>
      <c r="NUR6" s="204"/>
      <c r="NUS6" s="204"/>
      <c r="NUT6" s="204"/>
      <c r="NUU6" s="204"/>
      <c r="NUV6" s="204"/>
      <c r="NUW6" s="204"/>
      <c r="NUX6" s="204"/>
      <c r="NUY6" s="204"/>
      <c r="NUZ6" s="204"/>
      <c r="NVA6" s="204"/>
      <c r="NVB6" s="204"/>
      <c r="NVC6" s="204"/>
      <c r="NVD6" s="204"/>
      <c r="NVE6" s="204"/>
      <c r="NVF6" s="204"/>
      <c r="NVG6" s="204"/>
      <c r="NVH6" s="204"/>
      <c r="NVI6" s="204"/>
      <c r="NVJ6" s="204"/>
      <c r="NVK6" s="204"/>
      <c r="NVL6" s="204"/>
      <c r="NVM6" s="204"/>
      <c r="NVN6" s="204"/>
      <c r="NVO6" s="204"/>
      <c r="NVP6" s="204"/>
      <c r="NVQ6" s="204"/>
      <c r="NVR6" s="204"/>
      <c r="NVS6" s="204"/>
      <c r="NVT6" s="204"/>
      <c r="NVU6" s="204"/>
      <c r="NVV6" s="204"/>
      <c r="NVW6" s="204"/>
      <c r="NVX6" s="204"/>
      <c r="NVY6" s="204"/>
      <c r="NVZ6" s="204"/>
      <c r="NWA6" s="204"/>
      <c r="NWB6" s="204"/>
      <c r="NWC6" s="204"/>
      <c r="NWD6" s="204"/>
      <c r="NWE6" s="204"/>
      <c r="NWF6" s="204"/>
      <c r="NWG6" s="204"/>
      <c r="NWH6" s="204"/>
      <c r="NWI6" s="204"/>
      <c r="NWJ6" s="204"/>
      <c r="NWK6" s="204"/>
      <c r="NWL6" s="204"/>
      <c r="NWM6" s="204"/>
      <c r="NWN6" s="204"/>
      <c r="NWO6" s="204"/>
      <c r="NWP6" s="204"/>
      <c r="NWQ6" s="204"/>
      <c r="NWR6" s="204"/>
      <c r="NWS6" s="204"/>
      <c r="NWT6" s="204"/>
      <c r="NWU6" s="204"/>
      <c r="NWV6" s="204"/>
      <c r="NWW6" s="204"/>
      <c r="NWX6" s="204"/>
      <c r="NWY6" s="204"/>
      <c r="NWZ6" s="204"/>
      <c r="NXA6" s="204"/>
      <c r="NXB6" s="204"/>
      <c r="NXC6" s="204"/>
      <c r="NXD6" s="204"/>
      <c r="NXE6" s="204"/>
      <c r="NXF6" s="204"/>
      <c r="NXG6" s="204"/>
      <c r="NXH6" s="204"/>
      <c r="NXI6" s="204"/>
      <c r="NXJ6" s="204"/>
      <c r="NXK6" s="204"/>
      <c r="NXL6" s="204"/>
      <c r="NXM6" s="204"/>
      <c r="NXN6" s="204"/>
      <c r="NXO6" s="204"/>
      <c r="NXP6" s="204"/>
      <c r="NXQ6" s="204"/>
      <c r="NXR6" s="204"/>
      <c r="NXS6" s="204"/>
      <c r="NXT6" s="204"/>
      <c r="NXU6" s="204"/>
      <c r="NXV6" s="204"/>
      <c r="NXW6" s="204"/>
      <c r="NXX6" s="204"/>
      <c r="NXY6" s="204"/>
      <c r="NXZ6" s="204"/>
      <c r="NYA6" s="204"/>
      <c r="NYB6" s="204"/>
      <c r="NYC6" s="204"/>
      <c r="NYD6" s="204"/>
      <c r="NYE6" s="204"/>
      <c r="NYF6" s="204"/>
      <c r="NYG6" s="204"/>
      <c r="NYH6" s="204"/>
      <c r="NYI6" s="204"/>
      <c r="NYJ6" s="204"/>
      <c r="NYK6" s="204"/>
      <c r="NYL6" s="204"/>
      <c r="NYM6" s="204"/>
      <c r="NYN6" s="204"/>
      <c r="NYO6" s="204"/>
      <c r="NYP6" s="204"/>
      <c r="NYQ6" s="204"/>
      <c r="NYR6" s="204"/>
      <c r="NYS6" s="204"/>
      <c r="NYT6" s="204"/>
      <c r="NYU6" s="204"/>
      <c r="NYV6" s="204"/>
      <c r="NYW6" s="204"/>
      <c r="NYX6" s="204"/>
      <c r="NYY6" s="204"/>
      <c r="NYZ6" s="204"/>
      <c r="NZA6" s="204"/>
      <c r="NZB6" s="204"/>
      <c r="NZC6" s="204"/>
      <c r="NZD6" s="204"/>
      <c r="NZE6" s="204"/>
      <c r="NZF6" s="204"/>
      <c r="NZG6" s="204"/>
      <c r="NZH6" s="204"/>
      <c r="NZI6" s="204"/>
      <c r="NZJ6" s="204"/>
      <c r="NZK6" s="204"/>
      <c r="NZL6" s="204"/>
      <c r="NZM6" s="204"/>
      <c r="NZN6" s="204"/>
      <c r="NZO6" s="204"/>
      <c r="NZP6" s="204"/>
      <c r="NZQ6" s="204"/>
      <c r="NZR6" s="204"/>
      <c r="NZS6" s="204"/>
      <c r="NZT6" s="204"/>
      <c r="NZU6" s="204"/>
      <c r="NZV6" s="204"/>
      <c r="NZW6" s="204"/>
      <c r="NZX6" s="204"/>
      <c r="NZY6" s="204"/>
      <c r="NZZ6" s="204"/>
      <c r="OAA6" s="204"/>
      <c r="OAB6" s="204"/>
      <c r="OAC6" s="204"/>
      <c r="OAD6" s="204"/>
      <c r="OAE6" s="204"/>
      <c r="OAF6" s="204"/>
      <c r="OAG6" s="204"/>
      <c r="OAH6" s="204"/>
      <c r="OAI6" s="204"/>
      <c r="OAJ6" s="204"/>
      <c r="OAK6" s="204"/>
      <c r="OAL6" s="204"/>
      <c r="OAM6" s="204"/>
      <c r="OAN6" s="204"/>
      <c r="OAO6" s="204"/>
      <c r="OAP6" s="204"/>
      <c r="OAQ6" s="204"/>
      <c r="OAR6" s="204"/>
      <c r="OAS6" s="204"/>
      <c r="OAT6" s="204"/>
      <c r="OAU6" s="204"/>
      <c r="OAV6" s="204"/>
      <c r="OAW6" s="204"/>
      <c r="OAX6" s="204"/>
      <c r="OAY6" s="204"/>
      <c r="OAZ6" s="204"/>
      <c r="OBA6" s="204"/>
      <c r="OBB6" s="204"/>
      <c r="OBC6" s="204"/>
      <c r="OBD6" s="204"/>
      <c r="OBE6" s="204"/>
      <c r="OBF6" s="204"/>
      <c r="OBG6" s="204"/>
      <c r="OBH6" s="204"/>
      <c r="OBI6" s="204"/>
      <c r="OBJ6" s="204"/>
      <c r="OBK6" s="204"/>
      <c r="OBL6" s="204"/>
      <c r="OBM6" s="204"/>
      <c r="OBN6" s="204"/>
      <c r="OBO6" s="204"/>
      <c r="OBP6" s="204"/>
      <c r="OBQ6" s="204"/>
      <c r="OBR6" s="204"/>
      <c r="OBS6" s="204"/>
      <c r="OBT6" s="204"/>
      <c r="OBU6" s="204"/>
      <c r="OBV6" s="204"/>
      <c r="OBW6" s="204"/>
      <c r="OBX6" s="204"/>
      <c r="OBY6" s="204"/>
      <c r="OBZ6" s="204"/>
      <c r="OCA6" s="204"/>
      <c r="OCB6" s="204"/>
      <c r="OCC6" s="204"/>
      <c r="OCD6" s="204"/>
      <c r="OCE6" s="204"/>
      <c r="OCF6" s="204"/>
      <c r="OCG6" s="204"/>
      <c r="OCH6" s="204"/>
      <c r="OCI6" s="204"/>
      <c r="OCJ6" s="204"/>
      <c r="OCK6" s="204"/>
      <c r="OCL6" s="204"/>
      <c r="OCM6" s="204"/>
      <c r="OCN6" s="204"/>
      <c r="OCO6" s="204"/>
      <c r="OCP6" s="204"/>
      <c r="OCQ6" s="204"/>
      <c r="OCR6" s="204"/>
      <c r="OCS6" s="204"/>
      <c r="OCT6" s="204"/>
      <c r="OCU6" s="204"/>
      <c r="OCV6" s="204"/>
      <c r="OCW6" s="204"/>
      <c r="OCX6" s="204"/>
      <c r="OCY6" s="204"/>
      <c r="OCZ6" s="204"/>
      <c r="ODA6" s="204"/>
      <c r="ODB6" s="204"/>
      <c r="ODC6" s="204"/>
      <c r="ODD6" s="204"/>
      <c r="ODE6" s="204"/>
      <c r="ODF6" s="204"/>
      <c r="ODG6" s="204"/>
      <c r="ODH6" s="204"/>
      <c r="ODI6" s="204"/>
      <c r="ODJ6" s="204"/>
      <c r="ODK6" s="204"/>
      <c r="ODL6" s="204"/>
      <c r="ODM6" s="204"/>
      <c r="ODN6" s="204"/>
      <c r="ODO6" s="204"/>
      <c r="ODP6" s="204"/>
      <c r="ODQ6" s="204"/>
      <c r="ODR6" s="204"/>
      <c r="ODS6" s="204"/>
      <c r="ODT6" s="204"/>
      <c r="ODU6" s="204"/>
      <c r="ODV6" s="204"/>
      <c r="ODW6" s="204"/>
      <c r="ODX6" s="204"/>
      <c r="ODY6" s="204"/>
      <c r="ODZ6" s="204"/>
      <c r="OEA6" s="204"/>
      <c r="OEB6" s="204"/>
      <c r="OEC6" s="204"/>
      <c r="OED6" s="204"/>
      <c r="OEE6" s="204"/>
      <c r="OEF6" s="204"/>
      <c r="OEG6" s="204"/>
      <c r="OEH6" s="204"/>
      <c r="OEI6" s="204"/>
      <c r="OEJ6" s="204"/>
      <c r="OEK6" s="204"/>
      <c r="OEL6" s="204"/>
      <c r="OEM6" s="204"/>
      <c r="OEN6" s="204"/>
      <c r="OEO6" s="204"/>
      <c r="OEP6" s="204"/>
      <c r="OEQ6" s="204"/>
      <c r="OER6" s="204"/>
      <c r="OES6" s="204"/>
      <c r="OET6" s="204"/>
      <c r="OEU6" s="204"/>
      <c r="OEV6" s="204"/>
      <c r="OEW6" s="204"/>
      <c r="OEX6" s="204"/>
      <c r="OEY6" s="204"/>
      <c r="OEZ6" s="204"/>
      <c r="OFA6" s="204"/>
      <c r="OFB6" s="204"/>
      <c r="OFC6" s="204"/>
      <c r="OFD6" s="204"/>
      <c r="OFE6" s="204"/>
      <c r="OFF6" s="204"/>
      <c r="OFG6" s="204"/>
      <c r="OFH6" s="204"/>
      <c r="OFI6" s="204"/>
      <c r="OFJ6" s="204"/>
      <c r="OFK6" s="204"/>
      <c r="OFL6" s="204"/>
      <c r="OFM6" s="204"/>
      <c r="OFN6" s="204"/>
      <c r="OFO6" s="204"/>
      <c r="OFP6" s="204"/>
      <c r="OFQ6" s="204"/>
      <c r="OFR6" s="204"/>
      <c r="OFS6" s="204"/>
      <c r="OFT6" s="204"/>
      <c r="OFU6" s="204"/>
      <c r="OFV6" s="204"/>
      <c r="OFW6" s="204"/>
      <c r="OFX6" s="204"/>
      <c r="OFY6" s="204"/>
      <c r="OFZ6" s="204"/>
      <c r="OGA6" s="204"/>
      <c r="OGB6" s="204"/>
      <c r="OGC6" s="204"/>
      <c r="OGD6" s="204"/>
      <c r="OGE6" s="204"/>
      <c r="OGF6" s="204"/>
      <c r="OGG6" s="204"/>
      <c r="OGH6" s="204"/>
      <c r="OGI6" s="204"/>
      <c r="OGJ6" s="204"/>
      <c r="OGK6" s="204"/>
      <c r="OGL6" s="204"/>
      <c r="OGM6" s="204"/>
      <c r="OGN6" s="204"/>
      <c r="OGO6" s="204"/>
      <c r="OGP6" s="204"/>
      <c r="OGQ6" s="204"/>
      <c r="OGR6" s="204"/>
      <c r="OGS6" s="204"/>
      <c r="OGT6" s="204"/>
      <c r="OGU6" s="204"/>
      <c r="OGV6" s="204"/>
      <c r="OGW6" s="204"/>
      <c r="OGX6" s="204"/>
      <c r="OGY6" s="204"/>
      <c r="OGZ6" s="204"/>
      <c r="OHA6" s="204"/>
      <c r="OHB6" s="204"/>
      <c r="OHC6" s="204"/>
      <c r="OHD6" s="204"/>
      <c r="OHE6" s="204"/>
      <c r="OHF6" s="204"/>
      <c r="OHG6" s="204"/>
      <c r="OHH6" s="204"/>
      <c r="OHI6" s="204"/>
      <c r="OHJ6" s="204"/>
      <c r="OHK6" s="204"/>
      <c r="OHL6" s="204"/>
      <c r="OHM6" s="204"/>
      <c r="OHN6" s="204"/>
      <c r="OHO6" s="204"/>
      <c r="OHP6" s="204"/>
      <c r="OHQ6" s="204"/>
      <c r="OHR6" s="204"/>
      <c r="OHS6" s="204"/>
      <c r="OHT6" s="204"/>
      <c r="OHU6" s="204"/>
      <c r="OHV6" s="204"/>
      <c r="OHW6" s="204"/>
      <c r="OHX6" s="204"/>
      <c r="OHY6" s="204"/>
      <c r="OHZ6" s="204"/>
      <c r="OIA6" s="204"/>
      <c r="OIB6" s="204"/>
      <c r="OIC6" s="204"/>
      <c r="OID6" s="204"/>
      <c r="OIE6" s="204"/>
      <c r="OIF6" s="204"/>
      <c r="OIG6" s="204"/>
      <c r="OIH6" s="204"/>
      <c r="OII6" s="204"/>
      <c r="OIJ6" s="204"/>
      <c r="OIK6" s="204"/>
      <c r="OIL6" s="204"/>
      <c r="OIM6" s="204"/>
      <c r="OIN6" s="204"/>
      <c r="OIO6" s="204"/>
      <c r="OIP6" s="204"/>
      <c r="OIQ6" s="204"/>
      <c r="OIR6" s="204"/>
      <c r="OIS6" s="204"/>
      <c r="OIT6" s="204"/>
      <c r="OIU6" s="204"/>
      <c r="OIV6" s="204"/>
      <c r="OIW6" s="204"/>
      <c r="OIX6" s="204"/>
      <c r="OIY6" s="204"/>
      <c r="OIZ6" s="204"/>
      <c r="OJA6" s="204"/>
      <c r="OJB6" s="204"/>
      <c r="OJC6" s="204"/>
      <c r="OJD6" s="204"/>
      <c r="OJE6" s="204"/>
      <c r="OJF6" s="204"/>
      <c r="OJG6" s="204"/>
      <c r="OJH6" s="204"/>
      <c r="OJI6" s="204"/>
      <c r="OJJ6" s="204"/>
      <c r="OJK6" s="204"/>
      <c r="OJL6" s="204"/>
      <c r="OJM6" s="204"/>
      <c r="OJN6" s="204"/>
      <c r="OJO6" s="204"/>
      <c r="OJP6" s="204"/>
      <c r="OJQ6" s="204"/>
      <c r="OJR6" s="204"/>
      <c r="OJS6" s="204"/>
      <c r="OJT6" s="204"/>
      <c r="OJU6" s="204"/>
      <c r="OJV6" s="204"/>
      <c r="OJW6" s="204"/>
      <c r="OJX6" s="204"/>
      <c r="OJY6" s="204"/>
      <c r="OJZ6" s="204"/>
      <c r="OKA6" s="204"/>
      <c r="OKB6" s="204"/>
      <c r="OKC6" s="204"/>
      <c r="OKD6" s="204"/>
      <c r="OKE6" s="204"/>
      <c r="OKF6" s="204"/>
      <c r="OKG6" s="204"/>
      <c r="OKH6" s="204"/>
      <c r="OKI6" s="204"/>
      <c r="OKJ6" s="204"/>
      <c r="OKK6" s="204"/>
      <c r="OKL6" s="204"/>
      <c r="OKM6" s="204"/>
      <c r="OKN6" s="204"/>
      <c r="OKO6" s="204"/>
      <c r="OKP6" s="204"/>
      <c r="OKQ6" s="204"/>
      <c r="OKR6" s="204"/>
      <c r="OKS6" s="204"/>
      <c r="OKT6" s="204"/>
      <c r="OKU6" s="204"/>
      <c r="OKV6" s="204"/>
      <c r="OKW6" s="204"/>
      <c r="OKX6" s="204"/>
      <c r="OKY6" s="204"/>
      <c r="OKZ6" s="204"/>
      <c r="OLA6" s="204"/>
      <c r="OLB6" s="204"/>
      <c r="OLC6" s="204"/>
      <c r="OLD6" s="204"/>
      <c r="OLE6" s="204"/>
      <c r="OLF6" s="204"/>
      <c r="OLG6" s="204"/>
      <c r="OLH6" s="204"/>
      <c r="OLI6" s="204"/>
      <c r="OLJ6" s="204"/>
      <c r="OLK6" s="204"/>
      <c r="OLL6" s="204"/>
      <c r="OLM6" s="204"/>
      <c r="OLN6" s="204"/>
      <c r="OLO6" s="204"/>
      <c r="OLP6" s="204"/>
      <c r="OLQ6" s="204"/>
      <c r="OLR6" s="204"/>
      <c r="OLS6" s="204"/>
      <c r="OLT6" s="204"/>
      <c r="OLU6" s="204"/>
      <c r="OLV6" s="204"/>
      <c r="OLW6" s="204"/>
      <c r="OLX6" s="204"/>
      <c r="OLY6" s="204"/>
      <c r="OLZ6" s="204"/>
      <c r="OMA6" s="204"/>
      <c r="OMB6" s="204"/>
      <c r="OMC6" s="204"/>
      <c r="OMD6" s="204"/>
      <c r="OME6" s="204"/>
      <c r="OMF6" s="204"/>
      <c r="OMG6" s="204"/>
      <c r="OMH6" s="204"/>
      <c r="OMI6" s="204"/>
      <c r="OMJ6" s="204"/>
      <c r="OMK6" s="204"/>
      <c r="OML6" s="204"/>
      <c r="OMM6" s="204"/>
      <c r="OMN6" s="204"/>
      <c r="OMO6" s="204"/>
      <c r="OMP6" s="204"/>
      <c r="OMQ6" s="204"/>
      <c r="OMR6" s="204"/>
      <c r="OMS6" s="204"/>
      <c r="OMT6" s="204"/>
      <c r="OMU6" s="204"/>
      <c r="OMV6" s="204"/>
      <c r="OMW6" s="204"/>
      <c r="OMX6" s="204"/>
      <c r="OMY6" s="204"/>
      <c r="OMZ6" s="204"/>
      <c r="ONA6" s="204"/>
      <c r="ONB6" s="204"/>
      <c r="ONC6" s="204"/>
      <c r="OND6" s="204"/>
      <c r="ONE6" s="204"/>
      <c r="ONF6" s="204"/>
      <c r="ONG6" s="204"/>
      <c r="ONH6" s="204"/>
      <c r="ONI6" s="204"/>
      <c r="ONJ6" s="204"/>
      <c r="ONK6" s="204"/>
      <c r="ONL6" s="204"/>
      <c r="ONM6" s="204"/>
      <c r="ONN6" s="204"/>
      <c r="ONO6" s="204"/>
      <c r="ONP6" s="204"/>
      <c r="ONQ6" s="204"/>
      <c r="ONR6" s="204"/>
      <c r="ONS6" s="204"/>
      <c r="ONT6" s="204"/>
      <c r="ONU6" s="204"/>
      <c r="ONV6" s="204"/>
      <c r="ONW6" s="204"/>
      <c r="ONX6" s="204"/>
      <c r="ONY6" s="204"/>
      <c r="ONZ6" s="204"/>
      <c r="OOA6" s="204"/>
      <c r="OOB6" s="204"/>
      <c r="OOC6" s="204"/>
      <c r="OOD6" s="204"/>
      <c r="OOE6" s="204"/>
      <c r="OOF6" s="204"/>
      <c r="OOG6" s="204"/>
      <c r="OOH6" s="204"/>
      <c r="OOI6" s="204"/>
      <c r="OOJ6" s="204"/>
      <c r="OOK6" s="204"/>
      <c r="OOL6" s="204"/>
      <c r="OOM6" s="204"/>
      <c r="OON6" s="204"/>
      <c r="OOO6" s="204"/>
      <c r="OOP6" s="204"/>
      <c r="OOQ6" s="204"/>
      <c r="OOR6" s="204"/>
      <c r="OOS6" s="204"/>
      <c r="OOT6" s="204"/>
      <c r="OOU6" s="204"/>
      <c r="OOV6" s="204"/>
      <c r="OOW6" s="204"/>
      <c r="OOX6" s="204"/>
      <c r="OOY6" s="204"/>
      <c r="OOZ6" s="204"/>
      <c r="OPA6" s="204"/>
      <c r="OPB6" s="204"/>
      <c r="OPC6" s="204"/>
      <c r="OPD6" s="204"/>
      <c r="OPE6" s="204"/>
      <c r="OPF6" s="204"/>
      <c r="OPG6" s="204"/>
      <c r="OPH6" s="204"/>
      <c r="OPI6" s="204"/>
      <c r="OPJ6" s="204"/>
      <c r="OPK6" s="204"/>
      <c r="OPL6" s="204"/>
      <c r="OPM6" s="204"/>
      <c r="OPN6" s="204"/>
      <c r="OPO6" s="204"/>
      <c r="OPP6" s="204"/>
      <c r="OPQ6" s="204"/>
      <c r="OPR6" s="204"/>
      <c r="OPS6" s="204"/>
      <c r="OPT6" s="204"/>
      <c r="OPU6" s="204"/>
      <c r="OPV6" s="204"/>
      <c r="OPW6" s="204"/>
      <c r="OPX6" s="204"/>
      <c r="OPY6" s="204"/>
      <c r="OPZ6" s="204"/>
      <c r="OQA6" s="204"/>
      <c r="OQB6" s="204"/>
      <c r="OQC6" s="204"/>
      <c r="OQD6" s="204"/>
      <c r="OQE6" s="204"/>
      <c r="OQF6" s="204"/>
      <c r="OQG6" s="204"/>
      <c r="OQH6" s="204"/>
      <c r="OQI6" s="204"/>
      <c r="OQJ6" s="204"/>
      <c r="OQK6" s="204"/>
      <c r="OQL6" s="204"/>
      <c r="OQM6" s="204"/>
      <c r="OQN6" s="204"/>
      <c r="OQO6" s="204"/>
      <c r="OQP6" s="204"/>
      <c r="OQQ6" s="204"/>
      <c r="OQR6" s="204"/>
      <c r="OQS6" s="204"/>
      <c r="OQT6" s="204"/>
      <c r="OQU6" s="204"/>
      <c r="OQV6" s="204"/>
      <c r="OQW6" s="204"/>
      <c r="OQX6" s="204"/>
      <c r="OQY6" s="204"/>
      <c r="OQZ6" s="204"/>
      <c r="ORA6" s="204"/>
      <c r="ORB6" s="204"/>
      <c r="ORC6" s="204"/>
      <c r="ORD6" s="204"/>
      <c r="ORE6" s="204"/>
      <c r="ORF6" s="204"/>
      <c r="ORG6" s="204"/>
      <c r="ORH6" s="204"/>
      <c r="ORI6" s="204"/>
      <c r="ORJ6" s="204"/>
      <c r="ORK6" s="204"/>
      <c r="ORL6" s="204"/>
      <c r="ORM6" s="204"/>
      <c r="ORN6" s="204"/>
      <c r="ORO6" s="204"/>
      <c r="ORP6" s="204"/>
      <c r="ORQ6" s="204"/>
      <c r="ORR6" s="204"/>
      <c r="ORS6" s="204"/>
      <c r="ORT6" s="204"/>
      <c r="ORU6" s="204"/>
      <c r="ORV6" s="204"/>
      <c r="ORW6" s="204"/>
      <c r="ORX6" s="204"/>
      <c r="ORY6" s="204"/>
      <c r="ORZ6" s="204"/>
      <c r="OSA6" s="204"/>
      <c r="OSB6" s="204"/>
      <c r="OSC6" s="204"/>
      <c r="OSD6" s="204"/>
      <c r="OSE6" s="204"/>
      <c r="OSF6" s="204"/>
      <c r="OSG6" s="204"/>
      <c r="OSH6" s="204"/>
      <c r="OSI6" s="204"/>
      <c r="OSJ6" s="204"/>
      <c r="OSK6" s="204"/>
      <c r="OSL6" s="204"/>
      <c r="OSM6" s="204"/>
      <c r="OSN6" s="204"/>
      <c r="OSO6" s="204"/>
      <c r="OSP6" s="204"/>
      <c r="OSQ6" s="204"/>
      <c r="OSR6" s="204"/>
      <c r="OSS6" s="204"/>
      <c r="OST6" s="204"/>
      <c r="OSU6" s="204"/>
      <c r="OSV6" s="204"/>
      <c r="OSW6" s="204"/>
      <c r="OSX6" s="204"/>
      <c r="OSY6" s="204"/>
      <c r="OSZ6" s="204"/>
      <c r="OTA6" s="204"/>
      <c r="OTB6" s="204"/>
      <c r="OTC6" s="204"/>
      <c r="OTD6" s="204"/>
      <c r="OTE6" s="204"/>
      <c r="OTF6" s="204"/>
      <c r="OTG6" s="204"/>
      <c r="OTH6" s="204"/>
      <c r="OTI6" s="204"/>
      <c r="OTJ6" s="204"/>
      <c r="OTK6" s="204"/>
      <c r="OTL6" s="204"/>
      <c r="OTM6" s="204"/>
      <c r="OTN6" s="204"/>
      <c r="OTO6" s="204"/>
      <c r="OTP6" s="204"/>
      <c r="OTQ6" s="204"/>
      <c r="OTR6" s="204"/>
      <c r="OTS6" s="204"/>
      <c r="OTT6" s="204"/>
      <c r="OTU6" s="204"/>
      <c r="OTV6" s="204"/>
      <c r="OTW6" s="204"/>
      <c r="OTX6" s="204"/>
      <c r="OTY6" s="204"/>
      <c r="OTZ6" s="204"/>
      <c r="OUA6" s="204"/>
      <c r="OUB6" s="204"/>
      <c r="OUC6" s="204"/>
      <c r="OUD6" s="204"/>
      <c r="OUE6" s="204"/>
      <c r="OUF6" s="204"/>
      <c r="OUG6" s="204"/>
      <c r="OUH6" s="204"/>
      <c r="OUI6" s="204"/>
      <c r="OUJ6" s="204"/>
      <c r="OUK6" s="204"/>
      <c r="OUL6" s="204"/>
      <c r="OUM6" s="204"/>
      <c r="OUN6" s="204"/>
      <c r="OUO6" s="204"/>
      <c r="OUP6" s="204"/>
      <c r="OUQ6" s="204"/>
      <c r="OUR6" s="204"/>
      <c r="OUS6" s="204"/>
      <c r="OUT6" s="204"/>
      <c r="OUU6" s="204"/>
      <c r="OUV6" s="204"/>
      <c r="OUW6" s="204"/>
      <c r="OUX6" s="204"/>
      <c r="OUY6" s="204"/>
      <c r="OUZ6" s="204"/>
      <c r="OVA6" s="204"/>
      <c r="OVB6" s="204"/>
      <c r="OVC6" s="204"/>
      <c r="OVD6" s="204"/>
      <c r="OVE6" s="204"/>
      <c r="OVF6" s="204"/>
      <c r="OVG6" s="204"/>
      <c r="OVH6" s="204"/>
      <c r="OVI6" s="204"/>
      <c r="OVJ6" s="204"/>
      <c r="OVK6" s="204"/>
      <c r="OVL6" s="204"/>
      <c r="OVM6" s="204"/>
      <c r="OVN6" s="204"/>
      <c r="OVO6" s="204"/>
      <c r="OVP6" s="204"/>
      <c r="OVQ6" s="204"/>
      <c r="OVR6" s="204"/>
      <c r="OVS6" s="204"/>
      <c r="OVT6" s="204"/>
      <c r="OVU6" s="204"/>
      <c r="OVV6" s="204"/>
      <c r="OVW6" s="204"/>
      <c r="OVX6" s="204"/>
      <c r="OVY6" s="204"/>
      <c r="OVZ6" s="204"/>
      <c r="OWA6" s="204"/>
      <c r="OWB6" s="204"/>
      <c r="OWC6" s="204"/>
      <c r="OWD6" s="204"/>
      <c r="OWE6" s="204"/>
      <c r="OWF6" s="204"/>
      <c r="OWG6" s="204"/>
      <c r="OWH6" s="204"/>
      <c r="OWI6" s="204"/>
      <c r="OWJ6" s="204"/>
      <c r="OWK6" s="204"/>
      <c r="OWL6" s="204"/>
      <c r="OWM6" s="204"/>
      <c r="OWN6" s="204"/>
      <c r="OWO6" s="204"/>
      <c r="OWP6" s="204"/>
      <c r="OWQ6" s="204"/>
      <c r="OWR6" s="204"/>
      <c r="OWS6" s="204"/>
      <c r="OWT6" s="204"/>
      <c r="OWU6" s="204"/>
      <c r="OWV6" s="204"/>
      <c r="OWW6" s="204"/>
      <c r="OWX6" s="204"/>
      <c r="OWY6" s="204"/>
      <c r="OWZ6" s="204"/>
      <c r="OXA6" s="204"/>
      <c r="OXB6" s="204"/>
      <c r="OXC6" s="204"/>
      <c r="OXD6" s="204"/>
      <c r="OXE6" s="204"/>
      <c r="OXF6" s="204"/>
      <c r="OXG6" s="204"/>
      <c r="OXH6" s="204"/>
      <c r="OXI6" s="204"/>
      <c r="OXJ6" s="204"/>
      <c r="OXK6" s="204"/>
      <c r="OXL6" s="204"/>
      <c r="OXM6" s="204"/>
      <c r="OXN6" s="204"/>
      <c r="OXO6" s="204"/>
      <c r="OXP6" s="204"/>
      <c r="OXQ6" s="204"/>
      <c r="OXR6" s="204"/>
      <c r="OXS6" s="204"/>
      <c r="OXT6" s="204"/>
      <c r="OXU6" s="204"/>
      <c r="OXV6" s="204"/>
      <c r="OXW6" s="204"/>
      <c r="OXX6" s="204"/>
      <c r="OXY6" s="204"/>
      <c r="OXZ6" s="204"/>
      <c r="OYA6" s="204"/>
      <c r="OYB6" s="204"/>
      <c r="OYC6" s="204"/>
      <c r="OYD6" s="204"/>
      <c r="OYE6" s="204"/>
      <c r="OYF6" s="204"/>
      <c r="OYG6" s="204"/>
      <c r="OYH6" s="204"/>
      <c r="OYI6" s="204"/>
      <c r="OYJ6" s="204"/>
      <c r="OYK6" s="204"/>
      <c r="OYL6" s="204"/>
      <c r="OYM6" s="204"/>
      <c r="OYN6" s="204"/>
      <c r="OYO6" s="204"/>
      <c r="OYP6" s="204"/>
      <c r="OYQ6" s="204"/>
      <c r="OYR6" s="204"/>
      <c r="OYS6" s="204"/>
      <c r="OYT6" s="204"/>
      <c r="OYU6" s="204"/>
      <c r="OYV6" s="204"/>
      <c r="OYW6" s="204"/>
      <c r="OYX6" s="204"/>
      <c r="OYY6" s="204"/>
      <c r="OYZ6" s="204"/>
      <c r="OZA6" s="204"/>
      <c r="OZB6" s="204"/>
      <c r="OZC6" s="204"/>
      <c r="OZD6" s="204"/>
      <c r="OZE6" s="204"/>
      <c r="OZF6" s="204"/>
      <c r="OZG6" s="204"/>
      <c r="OZH6" s="204"/>
      <c r="OZI6" s="204"/>
      <c r="OZJ6" s="204"/>
      <c r="OZK6" s="204"/>
      <c r="OZL6" s="204"/>
      <c r="OZM6" s="204"/>
      <c r="OZN6" s="204"/>
      <c r="OZO6" s="204"/>
      <c r="OZP6" s="204"/>
      <c r="OZQ6" s="204"/>
      <c r="OZR6" s="204"/>
      <c r="OZS6" s="204"/>
      <c r="OZT6" s="204"/>
      <c r="OZU6" s="204"/>
      <c r="OZV6" s="204"/>
      <c r="OZW6" s="204"/>
      <c r="OZX6" s="204"/>
      <c r="OZY6" s="204"/>
      <c r="OZZ6" s="204"/>
      <c r="PAA6" s="204"/>
      <c r="PAB6" s="204"/>
      <c r="PAC6" s="204"/>
      <c r="PAD6" s="204"/>
      <c r="PAE6" s="204"/>
      <c r="PAF6" s="204"/>
      <c r="PAG6" s="204"/>
      <c r="PAH6" s="204"/>
      <c r="PAI6" s="204"/>
      <c r="PAJ6" s="204"/>
      <c r="PAK6" s="204"/>
      <c r="PAL6" s="204"/>
      <c r="PAM6" s="204"/>
      <c r="PAN6" s="204"/>
      <c r="PAO6" s="204"/>
      <c r="PAP6" s="204"/>
      <c r="PAQ6" s="204"/>
      <c r="PAR6" s="204"/>
      <c r="PAS6" s="204"/>
      <c r="PAT6" s="204"/>
      <c r="PAU6" s="204"/>
      <c r="PAV6" s="204"/>
      <c r="PAW6" s="204"/>
      <c r="PAX6" s="204"/>
      <c r="PAY6" s="204"/>
      <c r="PAZ6" s="204"/>
      <c r="PBA6" s="204"/>
      <c r="PBB6" s="204"/>
      <c r="PBC6" s="204"/>
      <c r="PBD6" s="204"/>
      <c r="PBE6" s="204"/>
      <c r="PBF6" s="204"/>
      <c r="PBG6" s="204"/>
      <c r="PBH6" s="204"/>
      <c r="PBI6" s="204"/>
      <c r="PBJ6" s="204"/>
      <c r="PBK6" s="204"/>
      <c r="PBL6" s="204"/>
      <c r="PBM6" s="204"/>
      <c r="PBN6" s="204"/>
      <c r="PBO6" s="204"/>
      <c r="PBP6" s="204"/>
      <c r="PBQ6" s="204"/>
      <c r="PBR6" s="204"/>
      <c r="PBS6" s="204"/>
      <c r="PBT6" s="204"/>
      <c r="PBU6" s="204"/>
      <c r="PBV6" s="204"/>
      <c r="PBW6" s="204"/>
      <c r="PBX6" s="204"/>
      <c r="PBY6" s="204"/>
      <c r="PBZ6" s="204"/>
      <c r="PCA6" s="204"/>
      <c r="PCB6" s="204"/>
      <c r="PCC6" s="204"/>
      <c r="PCD6" s="204"/>
      <c r="PCE6" s="204"/>
      <c r="PCF6" s="204"/>
      <c r="PCG6" s="204"/>
      <c r="PCH6" s="204"/>
      <c r="PCI6" s="204"/>
      <c r="PCJ6" s="204"/>
      <c r="PCK6" s="204"/>
      <c r="PCL6" s="204"/>
      <c r="PCM6" s="204"/>
      <c r="PCN6" s="204"/>
      <c r="PCO6" s="204"/>
      <c r="PCP6" s="204"/>
      <c r="PCQ6" s="204"/>
      <c r="PCR6" s="204"/>
      <c r="PCS6" s="204"/>
      <c r="PCT6" s="204"/>
      <c r="PCU6" s="204"/>
      <c r="PCV6" s="204"/>
      <c r="PCW6" s="204"/>
      <c r="PCX6" s="204"/>
      <c r="PCY6" s="204"/>
      <c r="PCZ6" s="204"/>
      <c r="PDA6" s="204"/>
      <c r="PDB6" s="204"/>
      <c r="PDC6" s="204"/>
      <c r="PDD6" s="204"/>
      <c r="PDE6" s="204"/>
      <c r="PDF6" s="204"/>
      <c r="PDG6" s="204"/>
      <c r="PDH6" s="204"/>
      <c r="PDI6" s="204"/>
      <c r="PDJ6" s="204"/>
      <c r="PDK6" s="204"/>
      <c r="PDL6" s="204"/>
      <c r="PDM6" s="204"/>
      <c r="PDN6" s="204"/>
      <c r="PDO6" s="204"/>
      <c r="PDP6" s="204"/>
      <c r="PDQ6" s="204"/>
      <c r="PDR6" s="204"/>
      <c r="PDS6" s="204"/>
      <c r="PDT6" s="204"/>
      <c r="PDU6" s="204"/>
      <c r="PDV6" s="204"/>
      <c r="PDW6" s="204"/>
      <c r="PDX6" s="204"/>
      <c r="PDY6" s="204"/>
      <c r="PDZ6" s="204"/>
      <c r="PEA6" s="204"/>
      <c r="PEB6" s="204"/>
      <c r="PEC6" s="204"/>
      <c r="PED6" s="204"/>
      <c r="PEE6" s="204"/>
      <c r="PEF6" s="204"/>
      <c r="PEG6" s="204"/>
      <c r="PEH6" s="204"/>
      <c r="PEI6" s="204"/>
      <c r="PEJ6" s="204"/>
      <c r="PEK6" s="204"/>
      <c r="PEL6" s="204"/>
      <c r="PEM6" s="204"/>
      <c r="PEN6" s="204"/>
      <c r="PEO6" s="204"/>
      <c r="PEP6" s="204"/>
      <c r="PEQ6" s="204"/>
      <c r="PER6" s="204"/>
      <c r="PES6" s="204"/>
      <c r="PET6" s="204"/>
      <c r="PEU6" s="204"/>
      <c r="PEV6" s="204"/>
      <c r="PEW6" s="204"/>
      <c r="PEX6" s="204"/>
      <c r="PEY6" s="204"/>
      <c r="PEZ6" s="204"/>
      <c r="PFA6" s="204"/>
      <c r="PFB6" s="204"/>
      <c r="PFC6" s="204"/>
      <c r="PFD6" s="204"/>
      <c r="PFE6" s="204"/>
      <c r="PFF6" s="204"/>
      <c r="PFG6" s="204"/>
      <c r="PFH6" s="204"/>
      <c r="PFI6" s="204"/>
      <c r="PFJ6" s="204"/>
      <c r="PFK6" s="204"/>
      <c r="PFL6" s="204"/>
      <c r="PFM6" s="204"/>
      <c r="PFN6" s="204"/>
      <c r="PFO6" s="204"/>
      <c r="PFP6" s="204"/>
      <c r="PFQ6" s="204"/>
      <c r="PFR6" s="204"/>
      <c r="PFS6" s="204"/>
      <c r="PFT6" s="204"/>
      <c r="PFU6" s="204"/>
      <c r="PFV6" s="204"/>
      <c r="PFW6" s="204"/>
      <c r="PFX6" s="204"/>
      <c r="PFY6" s="204"/>
      <c r="PFZ6" s="204"/>
      <c r="PGA6" s="204"/>
      <c r="PGB6" s="204"/>
      <c r="PGC6" s="204"/>
      <c r="PGD6" s="204"/>
      <c r="PGE6" s="204"/>
      <c r="PGF6" s="204"/>
      <c r="PGG6" s="204"/>
      <c r="PGH6" s="204"/>
      <c r="PGI6" s="204"/>
      <c r="PGJ6" s="204"/>
      <c r="PGK6" s="204"/>
      <c r="PGL6" s="204"/>
      <c r="PGM6" s="204"/>
      <c r="PGN6" s="204"/>
      <c r="PGO6" s="204"/>
      <c r="PGP6" s="204"/>
      <c r="PGQ6" s="204"/>
      <c r="PGR6" s="204"/>
      <c r="PGS6" s="204"/>
      <c r="PGT6" s="204"/>
      <c r="PGU6" s="204"/>
      <c r="PGV6" s="204"/>
      <c r="PGW6" s="204"/>
      <c r="PGX6" s="204"/>
      <c r="PGY6" s="204"/>
      <c r="PGZ6" s="204"/>
      <c r="PHA6" s="204"/>
      <c r="PHB6" s="204"/>
      <c r="PHC6" s="204"/>
      <c r="PHD6" s="204"/>
      <c r="PHE6" s="204"/>
      <c r="PHF6" s="204"/>
      <c r="PHG6" s="204"/>
      <c r="PHH6" s="204"/>
      <c r="PHI6" s="204"/>
      <c r="PHJ6" s="204"/>
      <c r="PHK6" s="204"/>
      <c r="PHL6" s="204"/>
      <c r="PHM6" s="204"/>
      <c r="PHN6" s="204"/>
      <c r="PHO6" s="204"/>
      <c r="PHP6" s="204"/>
      <c r="PHQ6" s="204"/>
      <c r="PHR6" s="204"/>
      <c r="PHS6" s="204"/>
      <c r="PHT6" s="204"/>
      <c r="PHU6" s="204"/>
      <c r="PHV6" s="204"/>
      <c r="PHW6" s="204"/>
      <c r="PHX6" s="204"/>
      <c r="PHY6" s="204"/>
      <c r="PHZ6" s="204"/>
      <c r="PIA6" s="204"/>
      <c r="PIB6" s="204"/>
      <c r="PIC6" s="204"/>
      <c r="PID6" s="204"/>
      <c r="PIE6" s="204"/>
      <c r="PIF6" s="204"/>
      <c r="PIG6" s="204"/>
      <c r="PIH6" s="204"/>
      <c r="PII6" s="204"/>
      <c r="PIJ6" s="204"/>
      <c r="PIK6" s="204"/>
      <c r="PIL6" s="204"/>
      <c r="PIM6" s="204"/>
      <c r="PIN6" s="204"/>
      <c r="PIO6" s="204"/>
      <c r="PIP6" s="204"/>
      <c r="PIQ6" s="204"/>
      <c r="PIR6" s="204"/>
      <c r="PIS6" s="204"/>
      <c r="PIT6" s="204"/>
      <c r="PIU6" s="204"/>
      <c r="PIV6" s="204"/>
      <c r="PIW6" s="204"/>
      <c r="PIX6" s="204"/>
      <c r="PIY6" s="204"/>
      <c r="PIZ6" s="204"/>
      <c r="PJA6" s="204"/>
      <c r="PJB6" s="204"/>
      <c r="PJC6" s="204"/>
      <c r="PJD6" s="204"/>
      <c r="PJE6" s="204"/>
      <c r="PJF6" s="204"/>
      <c r="PJG6" s="204"/>
      <c r="PJH6" s="204"/>
      <c r="PJI6" s="204"/>
      <c r="PJJ6" s="204"/>
      <c r="PJK6" s="204"/>
      <c r="PJL6" s="204"/>
      <c r="PJM6" s="204"/>
      <c r="PJN6" s="204"/>
      <c r="PJO6" s="204"/>
      <c r="PJP6" s="204"/>
      <c r="PJQ6" s="204"/>
      <c r="PJR6" s="204"/>
      <c r="PJS6" s="204"/>
      <c r="PJT6" s="204"/>
      <c r="PJU6" s="204"/>
      <c r="PJV6" s="204"/>
      <c r="PJW6" s="204"/>
      <c r="PJX6" s="204"/>
      <c r="PJY6" s="204"/>
      <c r="PJZ6" s="204"/>
      <c r="PKA6" s="204"/>
      <c r="PKB6" s="204"/>
      <c r="PKC6" s="204"/>
      <c r="PKD6" s="204"/>
      <c r="PKE6" s="204"/>
      <c r="PKF6" s="204"/>
      <c r="PKG6" s="204"/>
      <c r="PKH6" s="204"/>
      <c r="PKI6" s="204"/>
      <c r="PKJ6" s="204"/>
      <c r="PKK6" s="204"/>
      <c r="PKL6" s="204"/>
      <c r="PKM6" s="204"/>
      <c r="PKN6" s="204"/>
      <c r="PKO6" s="204"/>
      <c r="PKP6" s="204"/>
      <c r="PKQ6" s="204"/>
      <c r="PKR6" s="204"/>
      <c r="PKS6" s="204"/>
      <c r="PKT6" s="204"/>
      <c r="PKU6" s="204"/>
      <c r="PKV6" s="204"/>
      <c r="PKW6" s="204"/>
      <c r="PKX6" s="204"/>
      <c r="PKY6" s="204"/>
      <c r="PKZ6" s="204"/>
      <c r="PLA6" s="204"/>
      <c r="PLB6" s="204"/>
      <c r="PLC6" s="204"/>
      <c r="PLD6" s="204"/>
      <c r="PLE6" s="204"/>
      <c r="PLF6" s="204"/>
      <c r="PLG6" s="204"/>
      <c r="PLH6" s="204"/>
      <c r="PLI6" s="204"/>
      <c r="PLJ6" s="204"/>
      <c r="PLK6" s="204"/>
      <c r="PLL6" s="204"/>
      <c r="PLM6" s="204"/>
      <c r="PLN6" s="204"/>
      <c r="PLO6" s="204"/>
      <c r="PLP6" s="204"/>
      <c r="PLQ6" s="204"/>
      <c r="PLR6" s="204"/>
      <c r="PLS6" s="204"/>
      <c r="PLT6" s="204"/>
      <c r="PLU6" s="204"/>
      <c r="PLV6" s="204"/>
      <c r="PLW6" s="204"/>
      <c r="PLX6" s="204"/>
      <c r="PLY6" s="204"/>
      <c r="PLZ6" s="204"/>
      <c r="PMA6" s="204"/>
      <c r="PMB6" s="204"/>
      <c r="PMC6" s="204"/>
      <c r="PMD6" s="204"/>
      <c r="PME6" s="204"/>
      <c r="PMF6" s="204"/>
      <c r="PMG6" s="204"/>
      <c r="PMH6" s="204"/>
      <c r="PMI6" s="204"/>
      <c r="PMJ6" s="204"/>
      <c r="PMK6" s="204"/>
      <c r="PML6" s="204"/>
      <c r="PMM6" s="204"/>
      <c r="PMN6" s="204"/>
      <c r="PMO6" s="204"/>
      <c r="PMP6" s="204"/>
      <c r="PMQ6" s="204"/>
      <c r="PMR6" s="204"/>
      <c r="PMS6" s="204"/>
      <c r="PMT6" s="204"/>
      <c r="PMU6" s="204"/>
      <c r="PMV6" s="204"/>
      <c r="PMW6" s="204"/>
      <c r="PMX6" s="204"/>
      <c r="PMY6" s="204"/>
      <c r="PMZ6" s="204"/>
      <c r="PNA6" s="204"/>
      <c r="PNB6" s="204"/>
      <c r="PNC6" s="204"/>
      <c r="PND6" s="204"/>
      <c r="PNE6" s="204"/>
      <c r="PNF6" s="204"/>
      <c r="PNG6" s="204"/>
      <c r="PNH6" s="204"/>
      <c r="PNI6" s="204"/>
      <c r="PNJ6" s="204"/>
      <c r="PNK6" s="204"/>
      <c r="PNL6" s="204"/>
      <c r="PNM6" s="204"/>
      <c r="PNN6" s="204"/>
      <c r="PNO6" s="204"/>
      <c r="PNP6" s="204"/>
      <c r="PNQ6" s="204"/>
      <c r="PNR6" s="204"/>
      <c r="PNS6" s="204"/>
      <c r="PNT6" s="204"/>
      <c r="PNU6" s="204"/>
      <c r="PNV6" s="204"/>
      <c r="PNW6" s="204"/>
      <c r="PNX6" s="204"/>
      <c r="PNY6" s="204"/>
      <c r="PNZ6" s="204"/>
      <c r="POA6" s="204"/>
      <c r="POB6" s="204"/>
      <c r="POC6" s="204"/>
      <c r="POD6" s="204"/>
      <c r="POE6" s="204"/>
      <c r="POF6" s="204"/>
      <c r="POG6" s="204"/>
      <c r="POH6" s="204"/>
      <c r="POI6" s="204"/>
      <c r="POJ6" s="204"/>
      <c r="POK6" s="204"/>
      <c r="POL6" s="204"/>
      <c r="POM6" s="204"/>
      <c r="PON6" s="204"/>
      <c r="POO6" s="204"/>
      <c r="POP6" s="204"/>
      <c r="POQ6" s="204"/>
      <c r="POR6" s="204"/>
      <c r="POS6" s="204"/>
      <c r="POT6" s="204"/>
      <c r="POU6" s="204"/>
      <c r="POV6" s="204"/>
      <c r="POW6" s="204"/>
      <c r="POX6" s="204"/>
      <c r="POY6" s="204"/>
      <c r="POZ6" s="204"/>
      <c r="PPA6" s="204"/>
      <c r="PPB6" s="204"/>
      <c r="PPC6" s="204"/>
      <c r="PPD6" s="204"/>
      <c r="PPE6" s="204"/>
      <c r="PPF6" s="204"/>
      <c r="PPG6" s="204"/>
      <c r="PPH6" s="204"/>
      <c r="PPI6" s="204"/>
      <c r="PPJ6" s="204"/>
      <c r="PPK6" s="204"/>
      <c r="PPL6" s="204"/>
      <c r="PPM6" s="204"/>
      <c r="PPN6" s="204"/>
      <c r="PPO6" s="204"/>
      <c r="PPP6" s="204"/>
      <c r="PPQ6" s="204"/>
      <c r="PPR6" s="204"/>
      <c r="PPS6" s="204"/>
      <c r="PPT6" s="204"/>
      <c r="PPU6" s="204"/>
      <c r="PPV6" s="204"/>
      <c r="PPW6" s="204"/>
      <c r="PPX6" s="204"/>
      <c r="PPY6" s="204"/>
      <c r="PPZ6" s="204"/>
      <c r="PQA6" s="204"/>
      <c r="PQB6" s="204"/>
      <c r="PQC6" s="204"/>
      <c r="PQD6" s="204"/>
      <c r="PQE6" s="204"/>
      <c r="PQF6" s="204"/>
      <c r="PQG6" s="204"/>
      <c r="PQH6" s="204"/>
      <c r="PQI6" s="204"/>
      <c r="PQJ6" s="204"/>
      <c r="PQK6" s="204"/>
      <c r="PQL6" s="204"/>
      <c r="PQM6" s="204"/>
      <c r="PQN6" s="204"/>
      <c r="PQO6" s="204"/>
      <c r="PQP6" s="204"/>
      <c r="PQQ6" s="204"/>
      <c r="PQR6" s="204"/>
      <c r="PQS6" s="204"/>
      <c r="PQT6" s="204"/>
      <c r="PQU6" s="204"/>
      <c r="PQV6" s="204"/>
      <c r="PQW6" s="204"/>
      <c r="PQX6" s="204"/>
      <c r="PQY6" s="204"/>
      <c r="PQZ6" s="204"/>
      <c r="PRA6" s="204"/>
      <c r="PRB6" s="204"/>
      <c r="PRC6" s="204"/>
      <c r="PRD6" s="204"/>
      <c r="PRE6" s="204"/>
      <c r="PRF6" s="204"/>
      <c r="PRG6" s="204"/>
      <c r="PRH6" s="204"/>
      <c r="PRI6" s="204"/>
      <c r="PRJ6" s="204"/>
      <c r="PRK6" s="204"/>
      <c r="PRL6" s="204"/>
      <c r="PRM6" s="204"/>
      <c r="PRN6" s="204"/>
      <c r="PRO6" s="204"/>
      <c r="PRP6" s="204"/>
      <c r="PRQ6" s="204"/>
      <c r="PRR6" s="204"/>
      <c r="PRS6" s="204"/>
      <c r="PRT6" s="204"/>
      <c r="PRU6" s="204"/>
      <c r="PRV6" s="204"/>
      <c r="PRW6" s="204"/>
      <c r="PRX6" s="204"/>
      <c r="PRY6" s="204"/>
      <c r="PRZ6" s="204"/>
      <c r="PSA6" s="204"/>
      <c r="PSB6" s="204"/>
      <c r="PSC6" s="204"/>
      <c r="PSD6" s="204"/>
      <c r="PSE6" s="204"/>
      <c r="PSF6" s="204"/>
      <c r="PSG6" s="204"/>
      <c r="PSH6" s="204"/>
      <c r="PSI6" s="204"/>
      <c r="PSJ6" s="204"/>
      <c r="PSK6" s="204"/>
      <c r="PSL6" s="204"/>
      <c r="PSM6" s="204"/>
      <c r="PSN6" s="204"/>
      <c r="PSO6" s="204"/>
      <c r="PSP6" s="204"/>
      <c r="PSQ6" s="204"/>
      <c r="PSR6" s="204"/>
      <c r="PSS6" s="204"/>
      <c r="PST6" s="204"/>
      <c r="PSU6" s="204"/>
      <c r="PSV6" s="204"/>
      <c r="PSW6" s="204"/>
      <c r="PSX6" s="204"/>
      <c r="PSY6" s="204"/>
      <c r="PSZ6" s="204"/>
      <c r="PTA6" s="204"/>
      <c r="PTB6" s="204"/>
      <c r="PTC6" s="204"/>
      <c r="PTD6" s="204"/>
      <c r="PTE6" s="204"/>
      <c r="PTF6" s="204"/>
      <c r="PTG6" s="204"/>
      <c r="PTH6" s="204"/>
      <c r="PTI6" s="204"/>
      <c r="PTJ6" s="204"/>
      <c r="PTK6" s="204"/>
      <c r="PTL6" s="204"/>
      <c r="PTM6" s="204"/>
      <c r="PTN6" s="204"/>
      <c r="PTO6" s="204"/>
      <c r="PTP6" s="204"/>
      <c r="PTQ6" s="204"/>
      <c r="PTR6" s="204"/>
      <c r="PTS6" s="204"/>
      <c r="PTT6" s="204"/>
      <c r="PTU6" s="204"/>
      <c r="PTV6" s="204"/>
      <c r="PTW6" s="204"/>
      <c r="PTX6" s="204"/>
      <c r="PTY6" s="204"/>
      <c r="PTZ6" s="204"/>
      <c r="PUA6" s="204"/>
      <c r="PUB6" s="204"/>
      <c r="PUC6" s="204"/>
      <c r="PUD6" s="204"/>
      <c r="PUE6" s="204"/>
      <c r="PUF6" s="204"/>
      <c r="PUG6" s="204"/>
      <c r="PUH6" s="204"/>
      <c r="PUI6" s="204"/>
      <c r="PUJ6" s="204"/>
      <c r="PUK6" s="204"/>
      <c r="PUL6" s="204"/>
      <c r="PUM6" s="204"/>
      <c r="PUN6" s="204"/>
      <c r="PUO6" s="204"/>
      <c r="PUP6" s="204"/>
      <c r="PUQ6" s="204"/>
      <c r="PUR6" s="204"/>
      <c r="PUS6" s="204"/>
      <c r="PUT6" s="204"/>
      <c r="PUU6" s="204"/>
      <c r="PUV6" s="204"/>
      <c r="PUW6" s="204"/>
      <c r="PUX6" s="204"/>
      <c r="PUY6" s="204"/>
      <c r="PUZ6" s="204"/>
      <c r="PVA6" s="204"/>
      <c r="PVB6" s="204"/>
      <c r="PVC6" s="204"/>
      <c r="PVD6" s="204"/>
      <c r="PVE6" s="204"/>
      <c r="PVF6" s="204"/>
      <c r="PVG6" s="204"/>
      <c r="PVH6" s="204"/>
      <c r="PVI6" s="204"/>
      <c r="PVJ6" s="204"/>
      <c r="PVK6" s="204"/>
      <c r="PVL6" s="204"/>
      <c r="PVM6" s="204"/>
      <c r="PVN6" s="204"/>
      <c r="PVO6" s="204"/>
      <c r="PVP6" s="204"/>
      <c r="PVQ6" s="204"/>
      <c r="PVR6" s="204"/>
      <c r="PVS6" s="204"/>
      <c r="PVT6" s="204"/>
      <c r="PVU6" s="204"/>
      <c r="PVV6" s="204"/>
      <c r="PVW6" s="204"/>
      <c r="PVX6" s="204"/>
      <c r="PVY6" s="204"/>
      <c r="PVZ6" s="204"/>
      <c r="PWA6" s="204"/>
      <c r="PWB6" s="204"/>
      <c r="PWC6" s="204"/>
      <c r="PWD6" s="204"/>
      <c r="PWE6" s="204"/>
      <c r="PWF6" s="204"/>
      <c r="PWG6" s="204"/>
      <c r="PWH6" s="204"/>
      <c r="PWI6" s="204"/>
      <c r="PWJ6" s="204"/>
      <c r="PWK6" s="204"/>
      <c r="PWL6" s="204"/>
      <c r="PWM6" s="204"/>
      <c r="PWN6" s="204"/>
      <c r="PWO6" s="204"/>
      <c r="PWP6" s="204"/>
      <c r="PWQ6" s="204"/>
      <c r="PWR6" s="204"/>
      <c r="PWS6" s="204"/>
      <c r="PWT6" s="204"/>
      <c r="PWU6" s="204"/>
      <c r="PWV6" s="204"/>
      <c r="PWW6" s="204"/>
      <c r="PWX6" s="204"/>
      <c r="PWY6" s="204"/>
      <c r="PWZ6" s="204"/>
      <c r="PXA6" s="204"/>
      <c r="PXB6" s="204"/>
      <c r="PXC6" s="204"/>
      <c r="PXD6" s="204"/>
      <c r="PXE6" s="204"/>
      <c r="PXF6" s="204"/>
      <c r="PXG6" s="204"/>
      <c r="PXH6" s="204"/>
      <c r="PXI6" s="204"/>
      <c r="PXJ6" s="204"/>
      <c r="PXK6" s="204"/>
      <c r="PXL6" s="204"/>
      <c r="PXM6" s="204"/>
      <c r="PXN6" s="204"/>
      <c r="PXO6" s="204"/>
      <c r="PXP6" s="204"/>
      <c r="PXQ6" s="204"/>
      <c r="PXR6" s="204"/>
      <c r="PXS6" s="204"/>
      <c r="PXT6" s="204"/>
      <c r="PXU6" s="204"/>
      <c r="PXV6" s="204"/>
      <c r="PXW6" s="204"/>
      <c r="PXX6" s="204"/>
      <c r="PXY6" s="204"/>
      <c r="PXZ6" s="204"/>
      <c r="PYA6" s="204"/>
      <c r="PYB6" s="204"/>
      <c r="PYC6" s="204"/>
      <c r="PYD6" s="204"/>
      <c r="PYE6" s="204"/>
      <c r="PYF6" s="204"/>
      <c r="PYG6" s="204"/>
      <c r="PYH6" s="204"/>
      <c r="PYI6" s="204"/>
      <c r="PYJ6" s="204"/>
      <c r="PYK6" s="204"/>
      <c r="PYL6" s="204"/>
      <c r="PYM6" s="204"/>
      <c r="PYN6" s="204"/>
      <c r="PYO6" s="204"/>
      <c r="PYP6" s="204"/>
      <c r="PYQ6" s="204"/>
      <c r="PYR6" s="204"/>
      <c r="PYS6" s="204"/>
      <c r="PYT6" s="204"/>
      <c r="PYU6" s="204"/>
      <c r="PYV6" s="204"/>
      <c r="PYW6" s="204"/>
      <c r="PYX6" s="204"/>
      <c r="PYY6" s="204"/>
      <c r="PYZ6" s="204"/>
      <c r="PZA6" s="204"/>
      <c r="PZB6" s="204"/>
      <c r="PZC6" s="204"/>
      <c r="PZD6" s="204"/>
      <c r="PZE6" s="204"/>
      <c r="PZF6" s="204"/>
      <c r="PZG6" s="204"/>
      <c r="PZH6" s="204"/>
      <c r="PZI6" s="204"/>
      <c r="PZJ6" s="204"/>
      <c r="PZK6" s="204"/>
      <c r="PZL6" s="204"/>
      <c r="PZM6" s="204"/>
      <c r="PZN6" s="204"/>
      <c r="PZO6" s="204"/>
      <c r="PZP6" s="204"/>
      <c r="PZQ6" s="204"/>
      <c r="PZR6" s="204"/>
      <c r="PZS6" s="204"/>
      <c r="PZT6" s="204"/>
      <c r="PZU6" s="204"/>
      <c r="PZV6" s="204"/>
      <c r="PZW6" s="204"/>
      <c r="PZX6" s="204"/>
      <c r="PZY6" s="204"/>
      <c r="PZZ6" s="204"/>
      <c r="QAA6" s="204"/>
      <c r="QAB6" s="204"/>
      <c r="QAC6" s="204"/>
      <c r="QAD6" s="204"/>
      <c r="QAE6" s="204"/>
      <c r="QAF6" s="204"/>
      <c r="QAG6" s="204"/>
      <c r="QAH6" s="204"/>
      <c r="QAI6" s="204"/>
      <c r="QAJ6" s="204"/>
      <c r="QAK6" s="204"/>
      <c r="QAL6" s="204"/>
      <c r="QAM6" s="204"/>
      <c r="QAN6" s="204"/>
      <c r="QAO6" s="204"/>
      <c r="QAP6" s="204"/>
      <c r="QAQ6" s="204"/>
      <c r="QAR6" s="204"/>
      <c r="QAS6" s="204"/>
      <c r="QAT6" s="204"/>
      <c r="QAU6" s="204"/>
      <c r="QAV6" s="204"/>
      <c r="QAW6" s="204"/>
      <c r="QAX6" s="204"/>
      <c r="QAY6" s="204"/>
      <c r="QAZ6" s="204"/>
      <c r="QBA6" s="204"/>
      <c r="QBB6" s="204"/>
      <c r="QBC6" s="204"/>
      <c r="QBD6" s="204"/>
      <c r="QBE6" s="204"/>
      <c r="QBF6" s="204"/>
      <c r="QBG6" s="204"/>
      <c r="QBH6" s="204"/>
      <c r="QBI6" s="204"/>
      <c r="QBJ6" s="204"/>
      <c r="QBK6" s="204"/>
      <c r="QBL6" s="204"/>
      <c r="QBM6" s="204"/>
      <c r="QBN6" s="204"/>
      <c r="QBO6" s="204"/>
      <c r="QBP6" s="204"/>
      <c r="QBQ6" s="204"/>
      <c r="QBR6" s="204"/>
      <c r="QBS6" s="204"/>
      <c r="QBT6" s="204"/>
      <c r="QBU6" s="204"/>
      <c r="QBV6" s="204"/>
      <c r="QBW6" s="204"/>
      <c r="QBX6" s="204"/>
      <c r="QBY6" s="204"/>
      <c r="QBZ6" s="204"/>
      <c r="QCA6" s="204"/>
      <c r="QCB6" s="204"/>
      <c r="QCC6" s="204"/>
      <c r="QCD6" s="204"/>
      <c r="QCE6" s="204"/>
      <c r="QCF6" s="204"/>
      <c r="QCG6" s="204"/>
      <c r="QCH6" s="204"/>
      <c r="QCI6" s="204"/>
      <c r="QCJ6" s="204"/>
      <c r="QCK6" s="204"/>
      <c r="QCL6" s="204"/>
      <c r="QCM6" s="204"/>
      <c r="QCN6" s="204"/>
      <c r="QCO6" s="204"/>
      <c r="QCP6" s="204"/>
      <c r="QCQ6" s="204"/>
      <c r="QCR6" s="204"/>
      <c r="QCS6" s="204"/>
      <c r="QCT6" s="204"/>
      <c r="QCU6" s="204"/>
      <c r="QCV6" s="204"/>
      <c r="QCW6" s="204"/>
      <c r="QCX6" s="204"/>
      <c r="QCY6" s="204"/>
      <c r="QCZ6" s="204"/>
      <c r="QDA6" s="204"/>
      <c r="QDB6" s="204"/>
      <c r="QDC6" s="204"/>
      <c r="QDD6" s="204"/>
      <c r="QDE6" s="204"/>
      <c r="QDF6" s="204"/>
      <c r="QDG6" s="204"/>
      <c r="QDH6" s="204"/>
      <c r="QDI6" s="204"/>
      <c r="QDJ6" s="204"/>
      <c r="QDK6" s="204"/>
      <c r="QDL6" s="204"/>
      <c r="QDM6" s="204"/>
      <c r="QDN6" s="204"/>
      <c r="QDO6" s="204"/>
      <c r="QDP6" s="204"/>
      <c r="QDQ6" s="204"/>
      <c r="QDR6" s="204"/>
      <c r="QDS6" s="204"/>
      <c r="QDT6" s="204"/>
      <c r="QDU6" s="204"/>
      <c r="QDV6" s="204"/>
      <c r="QDW6" s="204"/>
      <c r="QDX6" s="204"/>
      <c r="QDY6" s="204"/>
      <c r="QDZ6" s="204"/>
      <c r="QEA6" s="204"/>
      <c r="QEB6" s="204"/>
      <c r="QEC6" s="204"/>
      <c r="QED6" s="204"/>
      <c r="QEE6" s="204"/>
      <c r="QEF6" s="204"/>
      <c r="QEG6" s="204"/>
      <c r="QEH6" s="204"/>
      <c r="QEI6" s="204"/>
      <c r="QEJ6" s="204"/>
      <c r="QEK6" s="204"/>
      <c r="QEL6" s="204"/>
      <c r="QEM6" s="204"/>
      <c r="QEN6" s="204"/>
      <c r="QEO6" s="204"/>
      <c r="QEP6" s="204"/>
      <c r="QEQ6" s="204"/>
      <c r="QER6" s="204"/>
      <c r="QES6" s="204"/>
      <c r="QET6" s="204"/>
      <c r="QEU6" s="204"/>
      <c r="QEV6" s="204"/>
      <c r="QEW6" s="204"/>
      <c r="QEX6" s="204"/>
      <c r="QEY6" s="204"/>
      <c r="QEZ6" s="204"/>
      <c r="QFA6" s="204"/>
      <c r="QFB6" s="204"/>
      <c r="QFC6" s="204"/>
      <c r="QFD6" s="204"/>
      <c r="QFE6" s="204"/>
      <c r="QFF6" s="204"/>
      <c r="QFG6" s="204"/>
      <c r="QFH6" s="204"/>
      <c r="QFI6" s="204"/>
      <c r="QFJ6" s="204"/>
      <c r="QFK6" s="204"/>
      <c r="QFL6" s="204"/>
      <c r="QFM6" s="204"/>
      <c r="QFN6" s="204"/>
      <c r="QFO6" s="204"/>
      <c r="QFP6" s="204"/>
      <c r="QFQ6" s="204"/>
      <c r="QFR6" s="204"/>
      <c r="QFS6" s="204"/>
      <c r="QFT6" s="204"/>
      <c r="QFU6" s="204"/>
      <c r="QFV6" s="204"/>
      <c r="QFW6" s="204"/>
      <c r="QFX6" s="204"/>
      <c r="QFY6" s="204"/>
      <c r="QFZ6" s="204"/>
      <c r="QGA6" s="204"/>
      <c r="QGB6" s="204"/>
      <c r="QGC6" s="204"/>
      <c r="QGD6" s="204"/>
      <c r="QGE6" s="204"/>
      <c r="QGF6" s="204"/>
      <c r="QGG6" s="204"/>
      <c r="QGH6" s="204"/>
      <c r="QGI6" s="204"/>
      <c r="QGJ6" s="204"/>
      <c r="QGK6" s="204"/>
      <c r="QGL6" s="204"/>
      <c r="QGM6" s="204"/>
      <c r="QGN6" s="204"/>
      <c r="QGO6" s="204"/>
      <c r="QGP6" s="204"/>
      <c r="QGQ6" s="204"/>
      <c r="QGR6" s="204"/>
      <c r="QGS6" s="204"/>
      <c r="QGT6" s="204"/>
      <c r="QGU6" s="204"/>
      <c r="QGV6" s="204"/>
      <c r="QGW6" s="204"/>
      <c r="QGX6" s="204"/>
      <c r="QGY6" s="204"/>
      <c r="QGZ6" s="204"/>
      <c r="QHA6" s="204"/>
      <c r="QHB6" s="204"/>
      <c r="QHC6" s="204"/>
      <c r="QHD6" s="204"/>
      <c r="QHE6" s="204"/>
      <c r="QHF6" s="204"/>
      <c r="QHG6" s="204"/>
      <c r="QHH6" s="204"/>
      <c r="QHI6" s="204"/>
      <c r="QHJ6" s="204"/>
      <c r="QHK6" s="204"/>
      <c r="QHL6" s="204"/>
      <c r="QHM6" s="204"/>
      <c r="QHN6" s="204"/>
      <c r="QHO6" s="204"/>
      <c r="QHP6" s="204"/>
      <c r="QHQ6" s="204"/>
      <c r="QHR6" s="204"/>
      <c r="QHS6" s="204"/>
      <c r="QHT6" s="204"/>
      <c r="QHU6" s="204"/>
      <c r="QHV6" s="204"/>
      <c r="QHW6" s="204"/>
      <c r="QHX6" s="204"/>
      <c r="QHY6" s="204"/>
      <c r="QHZ6" s="204"/>
      <c r="QIA6" s="204"/>
      <c r="QIB6" s="204"/>
      <c r="QIC6" s="204"/>
      <c r="QID6" s="204"/>
      <c r="QIE6" s="204"/>
      <c r="QIF6" s="204"/>
      <c r="QIG6" s="204"/>
      <c r="QIH6" s="204"/>
      <c r="QII6" s="204"/>
      <c r="QIJ6" s="204"/>
      <c r="QIK6" s="204"/>
      <c r="QIL6" s="204"/>
      <c r="QIM6" s="204"/>
      <c r="QIN6" s="204"/>
      <c r="QIO6" s="204"/>
      <c r="QIP6" s="204"/>
      <c r="QIQ6" s="204"/>
      <c r="QIR6" s="204"/>
      <c r="QIS6" s="204"/>
      <c r="QIT6" s="204"/>
      <c r="QIU6" s="204"/>
      <c r="QIV6" s="204"/>
      <c r="QIW6" s="204"/>
      <c r="QIX6" s="204"/>
      <c r="QIY6" s="204"/>
      <c r="QIZ6" s="204"/>
      <c r="QJA6" s="204"/>
      <c r="QJB6" s="204"/>
      <c r="QJC6" s="204"/>
      <c r="QJD6" s="204"/>
      <c r="QJE6" s="204"/>
      <c r="QJF6" s="204"/>
      <c r="QJG6" s="204"/>
      <c r="QJH6" s="204"/>
      <c r="QJI6" s="204"/>
      <c r="QJJ6" s="204"/>
      <c r="QJK6" s="204"/>
      <c r="QJL6" s="204"/>
      <c r="QJM6" s="204"/>
      <c r="QJN6" s="204"/>
      <c r="QJO6" s="204"/>
      <c r="QJP6" s="204"/>
      <c r="QJQ6" s="204"/>
      <c r="QJR6" s="204"/>
      <c r="QJS6" s="204"/>
      <c r="QJT6" s="204"/>
      <c r="QJU6" s="204"/>
      <c r="QJV6" s="204"/>
      <c r="QJW6" s="204"/>
      <c r="QJX6" s="204"/>
      <c r="QJY6" s="204"/>
      <c r="QJZ6" s="204"/>
      <c r="QKA6" s="204"/>
      <c r="QKB6" s="204"/>
      <c r="QKC6" s="204"/>
      <c r="QKD6" s="204"/>
      <c r="QKE6" s="204"/>
      <c r="QKF6" s="204"/>
      <c r="QKG6" s="204"/>
      <c r="QKH6" s="204"/>
      <c r="QKI6" s="204"/>
      <c r="QKJ6" s="204"/>
      <c r="QKK6" s="204"/>
      <c r="QKL6" s="204"/>
      <c r="QKM6" s="204"/>
      <c r="QKN6" s="204"/>
      <c r="QKO6" s="204"/>
      <c r="QKP6" s="204"/>
      <c r="QKQ6" s="204"/>
      <c r="QKR6" s="204"/>
      <c r="QKS6" s="204"/>
      <c r="QKT6" s="204"/>
      <c r="QKU6" s="204"/>
      <c r="QKV6" s="204"/>
      <c r="QKW6" s="204"/>
      <c r="QKX6" s="204"/>
      <c r="QKY6" s="204"/>
      <c r="QKZ6" s="204"/>
      <c r="QLA6" s="204"/>
      <c r="QLB6" s="204"/>
      <c r="QLC6" s="204"/>
      <c r="QLD6" s="204"/>
      <c r="QLE6" s="204"/>
      <c r="QLF6" s="204"/>
      <c r="QLG6" s="204"/>
      <c r="QLH6" s="204"/>
      <c r="QLI6" s="204"/>
      <c r="QLJ6" s="204"/>
      <c r="QLK6" s="204"/>
      <c r="QLL6" s="204"/>
      <c r="QLM6" s="204"/>
      <c r="QLN6" s="204"/>
      <c r="QLO6" s="204"/>
      <c r="QLP6" s="204"/>
      <c r="QLQ6" s="204"/>
      <c r="QLR6" s="204"/>
      <c r="QLS6" s="204"/>
      <c r="QLT6" s="204"/>
      <c r="QLU6" s="204"/>
      <c r="QLV6" s="204"/>
      <c r="QLW6" s="204"/>
      <c r="QLX6" s="204"/>
      <c r="QLY6" s="204"/>
      <c r="QLZ6" s="204"/>
      <c r="QMA6" s="204"/>
      <c r="QMB6" s="204"/>
      <c r="QMC6" s="204"/>
      <c r="QMD6" s="204"/>
      <c r="QME6" s="204"/>
      <c r="QMF6" s="204"/>
      <c r="QMG6" s="204"/>
      <c r="QMH6" s="204"/>
      <c r="QMI6" s="204"/>
      <c r="QMJ6" s="204"/>
      <c r="QMK6" s="204"/>
      <c r="QML6" s="204"/>
      <c r="QMM6" s="204"/>
      <c r="QMN6" s="204"/>
      <c r="QMO6" s="204"/>
      <c r="QMP6" s="204"/>
      <c r="QMQ6" s="204"/>
      <c r="QMR6" s="204"/>
      <c r="QMS6" s="204"/>
      <c r="QMT6" s="204"/>
      <c r="QMU6" s="204"/>
      <c r="QMV6" s="204"/>
      <c r="QMW6" s="204"/>
      <c r="QMX6" s="204"/>
      <c r="QMY6" s="204"/>
      <c r="QMZ6" s="204"/>
      <c r="QNA6" s="204"/>
      <c r="QNB6" s="204"/>
      <c r="QNC6" s="204"/>
      <c r="QND6" s="204"/>
      <c r="QNE6" s="204"/>
      <c r="QNF6" s="204"/>
      <c r="QNG6" s="204"/>
      <c r="QNH6" s="204"/>
      <c r="QNI6" s="204"/>
      <c r="QNJ6" s="204"/>
      <c r="QNK6" s="204"/>
      <c r="QNL6" s="204"/>
      <c r="QNM6" s="204"/>
      <c r="QNN6" s="204"/>
      <c r="QNO6" s="204"/>
      <c r="QNP6" s="204"/>
      <c r="QNQ6" s="204"/>
      <c r="QNR6" s="204"/>
      <c r="QNS6" s="204"/>
      <c r="QNT6" s="204"/>
      <c r="QNU6" s="204"/>
      <c r="QNV6" s="204"/>
      <c r="QNW6" s="204"/>
      <c r="QNX6" s="204"/>
      <c r="QNY6" s="204"/>
      <c r="QNZ6" s="204"/>
      <c r="QOA6" s="204"/>
      <c r="QOB6" s="204"/>
      <c r="QOC6" s="204"/>
      <c r="QOD6" s="204"/>
      <c r="QOE6" s="204"/>
      <c r="QOF6" s="204"/>
      <c r="QOG6" s="204"/>
      <c r="QOH6" s="204"/>
      <c r="QOI6" s="204"/>
      <c r="QOJ6" s="204"/>
      <c r="QOK6" s="204"/>
      <c r="QOL6" s="204"/>
      <c r="QOM6" s="204"/>
      <c r="QON6" s="204"/>
      <c r="QOO6" s="204"/>
      <c r="QOP6" s="204"/>
      <c r="QOQ6" s="204"/>
      <c r="QOR6" s="204"/>
      <c r="QOS6" s="204"/>
      <c r="QOT6" s="204"/>
      <c r="QOU6" s="204"/>
      <c r="QOV6" s="204"/>
      <c r="QOW6" s="204"/>
      <c r="QOX6" s="204"/>
      <c r="QOY6" s="204"/>
      <c r="QOZ6" s="204"/>
      <c r="QPA6" s="204"/>
      <c r="QPB6" s="204"/>
      <c r="QPC6" s="204"/>
      <c r="QPD6" s="204"/>
      <c r="QPE6" s="204"/>
      <c r="QPF6" s="204"/>
      <c r="QPG6" s="204"/>
      <c r="QPH6" s="204"/>
      <c r="QPI6" s="204"/>
      <c r="QPJ6" s="204"/>
      <c r="QPK6" s="204"/>
      <c r="QPL6" s="204"/>
      <c r="QPM6" s="204"/>
      <c r="QPN6" s="204"/>
      <c r="QPO6" s="204"/>
      <c r="QPP6" s="204"/>
      <c r="QPQ6" s="204"/>
      <c r="QPR6" s="204"/>
      <c r="QPS6" s="204"/>
      <c r="QPT6" s="204"/>
      <c r="QPU6" s="204"/>
      <c r="QPV6" s="204"/>
      <c r="QPW6" s="204"/>
      <c r="QPX6" s="204"/>
      <c r="QPY6" s="204"/>
      <c r="QPZ6" s="204"/>
      <c r="QQA6" s="204"/>
      <c r="QQB6" s="204"/>
      <c r="QQC6" s="204"/>
      <c r="QQD6" s="204"/>
      <c r="QQE6" s="204"/>
      <c r="QQF6" s="204"/>
      <c r="QQG6" s="204"/>
      <c r="QQH6" s="204"/>
      <c r="QQI6" s="204"/>
      <c r="QQJ6" s="204"/>
      <c r="QQK6" s="204"/>
      <c r="QQL6" s="204"/>
      <c r="QQM6" s="204"/>
      <c r="QQN6" s="204"/>
      <c r="QQO6" s="204"/>
      <c r="QQP6" s="204"/>
      <c r="QQQ6" s="204"/>
      <c r="QQR6" s="204"/>
      <c r="QQS6" s="204"/>
      <c r="QQT6" s="204"/>
      <c r="QQU6" s="204"/>
      <c r="QQV6" s="204"/>
      <c r="QQW6" s="204"/>
      <c r="QQX6" s="204"/>
      <c r="QQY6" s="204"/>
      <c r="QQZ6" s="204"/>
      <c r="QRA6" s="204"/>
      <c r="QRB6" s="204"/>
      <c r="QRC6" s="204"/>
      <c r="QRD6" s="204"/>
      <c r="QRE6" s="204"/>
      <c r="QRF6" s="204"/>
      <c r="QRG6" s="204"/>
      <c r="QRH6" s="204"/>
      <c r="QRI6" s="204"/>
      <c r="QRJ6" s="204"/>
      <c r="QRK6" s="204"/>
      <c r="QRL6" s="204"/>
      <c r="QRM6" s="204"/>
      <c r="QRN6" s="204"/>
      <c r="QRO6" s="204"/>
      <c r="QRP6" s="204"/>
      <c r="QRQ6" s="204"/>
      <c r="QRR6" s="204"/>
      <c r="QRS6" s="204"/>
      <c r="QRT6" s="204"/>
      <c r="QRU6" s="204"/>
      <c r="QRV6" s="204"/>
      <c r="QRW6" s="204"/>
      <c r="QRX6" s="204"/>
      <c r="QRY6" s="204"/>
      <c r="QRZ6" s="204"/>
      <c r="QSA6" s="204"/>
      <c r="QSB6" s="204"/>
      <c r="QSC6" s="204"/>
      <c r="QSD6" s="204"/>
      <c r="QSE6" s="204"/>
      <c r="QSF6" s="204"/>
      <c r="QSG6" s="204"/>
      <c r="QSH6" s="204"/>
      <c r="QSI6" s="204"/>
      <c r="QSJ6" s="204"/>
      <c r="QSK6" s="204"/>
      <c r="QSL6" s="204"/>
      <c r="QSM6" s="204"/>
      <c r="QSN6" s="204"/>
      <c r="QSO6" s="204"/>
      <c r="QSP6" s="204"/>
      <c r="QSQ6" s="204"/>
      <c r="QSR6" s="204"/>
      <c r="QSS6" s="204"/>
      <c r="QST6" s="204"/>
      <c r="QSU6" s="204"/>
      <c r="QSV6" s="204"/>
      <c r="QSW6" s="204"/>
      <c r="QSX6" s="204"/>
      <c r="QSY6" s="204"/>
      <c r="QSZ6" s="204"/>
      <c r="QTA6" s="204"/>
      <c r="QTB6" s="204"/>
      <c r="QTC6" s="204"/>
      <c r="QTD6" s="204"/>
      <c r="QTE6" s="204"/>
      <c r="QTF6" s="204"/>
      <c r="QTG6" s="204"/>
      <c r="QTH6" s="204"/>
      <c r="QTI6" s="204"/>
      <c r="QTJ6" s="204"/>
      <c r="QTK6" s="204"/>
      <c r="QTL6" s="204"/>
      <c r="QTM6" s="204"/>
      <c r="QTN6" s="204"/>
      <c r="QTO6" s="204"/>
      <c r="QTP6" s="204"/>
      <c r="QTQ6" s="204"/>
      <c r="QTR6" s="204"/>
      <c r="QTS6" s="204"/>
      <c r="QTT6" s="204"/>
      <c r="QTU6" s="204"/>
      <c r="QTV6" s="204"/>
      <c r="QTW6" s="204"/>
      <c r="QTX6" s="204"/>
      <c r="QTY6" s="204"/>
      <c r="QTZ6" s="204"/>
      <c r="QUA6" s="204"/>
      <c r="QUB6" s="204"/>
      <c r="QUC6" s="204"/>
      <c r="QUD6" s="204"/>
      <c r="QUE6" s="204"/>
      <c r="QUF6" s="204"/>
      <c r="QUG6" s="204"/>
      <c r="QUH6" s="204"/>
      <c r="QUI6" s="204"/>
      <c r="QUJ6" s="204"/>
      <c r="QUK6" s="204"/>
      <c r="QUL6" s="204"/>
      <c r="QUM6" s="204"/>
      <c r="QUN6" s="204"/>
      <c r="QUO6" s="204"/>
      <c r="QUP6" s="204"/>
      <c r="QUQ6" s="204"/>
      <c r="QUR6" s="204"/>
      <c r="QUS6" s="204"/>
      <c r="QUT6" s="204"/>
      <c r="QUU6" s="204"/>
      <c r="QUV6" s="204"/>
      <c r="QUW6" s="204"/>
      <c r="QUX6" s="204"/>
      <c r="QUY6" s="204"/>
      <c r="QUZ6" s="204"/>
      <c r="QVA6" s="204"/>
      <c r="QVB6" s="204"/>
      <c r="QVC6" s="204"/>
      <c r="QVD6" s="204"/>
      <c r="QVE6" s="204"/>
      <c r="QVF6" s="204"/>
      <c r="QVG6" s="204"/>
      <c r="QVH6" s="204"/>
      <c r="QVI6" s="204"/>
      <c r="QVJ6" s="204"/>
      <c r="QVK6" s="204"/>
      <c r="QVL6" s="204"/>
      <c r="QVM6" s="204"/>
      <c r="QVN6" s="204"/>
      <c r="QVO6" s="204"/>
      <c r="QVP6" s="204"/>
      <c r="QVQ6" s="204"/>
      <c r="QVR6" s="204"/>
      <c r="QVS6" s="204"/>
      <c r="QVT6" s="204"/>
      <c r="QVU6" s="204"/>
      <c r="QVV6" s="204"/>
      <c r="QVW6" s="204"/>
      <c r="QVX6" s="204"/>
      <c r="QVY6" s="204"/>
      <c r="QVZ6" s="204"/>
      <c r="QWA6" s="204"/>
      <c r="QWB6" s="204"/>
      <c r="QWC6" s="204"/>
      <c r="QWD6" s="204"/>
      <c r="QWE6" s="204"/>
      <c r="QWF6" s="204"/>
      <c r="QWG6" s="204"/>
      <c r="QWH6" s="204"/>
      <c r="QWI6" s="204"/>
      <c r="QWJ6" s="204"/>
      <c r="QWK6" s="204"/>
      <c r="QWL6" s="204"/>
      <c r="QWM6" s="204"/>
      <c r="QWN6" s="204"/>
      <c r="QWO6" s="204"/>
      <c r="QWP6" s="204"/>
      <c r="QWQ6" s="204"/>
      <c r="QWR6" s="204"/>
      <c r="QWS6" s="204"/>
      <c r="QWT6" s="204"/>
      <c r="QWU6" s="204"/>
      <c r="QWV6" s="204"/>
      <c r="QWW6" s="204"/>
      <c r="QWX6" s="204"/>
      <c r="QWY6" s="204"/>
      <c r="QWZ6" s="204"/>
      <c r="QXA6" s="204"/>
      <c r="QXB6" s="204"/>
      <c r="QXC6" s="204"/>
      <c r="QXD6" s="204"/>
      <c r="QXE6" s="204"/>
      <c r="QXF6" s="204"/>
      <c r="QXG6" s="204"/>
      <c r="QXH6" s="204"/>
      <c r="QXI6" s="204"/>
      <c r="QXJ6" s="204"/>
      <c r="QXK6" s="204"/>
      <c r="QXL6" s="204"/>
      <c r="QXM6" s="204"/>
      <c r="QXN6" s="204"/>
      <c r="QXO6" s="204"/>
      <c r="QXP6" s="204"/>
      <c r="QXQ6" s="204"/>
      <c r="QXR6" s="204"/>
      <c r="QXS6" s="204"/>
      <c r="QXT6" s="204"/>
      <c r="QXU6" s="204"/>
      <c r="QXV6" s="204"/>
      <c r="QXW6" s="204"/>
      <c r="QXX6" s="204"/>
      <c r="QXY6" s="204"/>
      <c r="QXZ6" s="204"/>
      <c r="QYA6" s="204"/>
      <c r="QYB6" s="204"/>
      <c r="QYC6" s="204"/>
      <c r="QYD6" s="204"/>
      <c r="QYE6" s="204"/>
      <c r="QYF6" s="204"/>
      <c r="QYG6" s="204"/>
      <c r="QYH6" s="204"/>
      <c r="QYI6" s="204"/>
      <c r="QYJ6" s="204"/>
      <c r="QYK6" s="204"/>
      <c r="QYL6" s="204"/>
      <c r="QYM6" s="204"/>
      <c r="QYN6" s="204"/>
      <c r="QYO6" s="204"/>
      <c r="QYP6" s="204"/>
      <c r="QYQ6" s="204"/>
      <c r="QYR6" s="204"/>
      <c r="QYS6" s="204"/>
      <c r="QYT6" s="204"/>
      <c r="QYU6" s="204"/>
      <c r="QYV6" s="204"/>
      <c r="QYW6" s="204"/>
      <c r="QYX6" s="204"/>
      <c r="QYY6" s="204"/>
      <c r="QYZ6" s="204"/>
      <c r="QZA6" s="204"/>
      <c r="QZB6" s="204"/>
      <c r="QZC6" s="204"/>
      <c r="QZD6" s="204"/>
      <c r="QZE6" s="204"/>
      <c r="QZF6" s="204"/>
      <c r="QZG6" s="204"/>
      <c r="QZH6" s="204"/>
      <c r="QZI6" s="204"/>
      <c r="QZJ6" s="204"/>
      <c r="QZK6" s="204"/>
      <c r="QZL6" s="204"/>
      <c r="QZM6" s="204"/>
      <c r="QZN6" s="204"/>
      <c r="QZO6" s="204"/>
      <c r="QZP6" s="204"/>
      <c r="QZQ6" s="204"/>
      <c r="QZR6" s="204"/>
      <c r="QZS6" s="204"/>
      <c r="QZT6" s="204"/>
      <c r="QZU6" s="204"/>
      <c r="QZV6" s="204"/>
      <c r="QZW6" s="204"/>
      <c r="QZX6" s="204"/>
      <c r="QZY6" s="204"/>
      <c r="QZZ6" s="204"/>
      <c r="RAA6" s="204"/>
      <c r="RAB6" s="204"/>
      <c r="RAC6" s="204"/>
      <c r="RAD6" s="204"/>
      <c r="RAE6" s="204"/>
      <c r="RAF6" s="204"/>
      <c r="RAG6" s="204"/>
      <c r="RAH6" s="204"/>
      <c r="RAI6" s="204"/>
      <c r="RAJ6" s="204"/>
      <c r="RAK6" s="204"/>
      <c r="RAL6" s="204"/>
      <c r="RAM6" s="204"/>
      <c r="RAN6" s="204"/>
      <c r="RAO6" s="204"/>
      <c r="RAP6" s="204"/>
      <c r="RAQ6" s="204"/>
      <c r="RAR6" s="204"/>
      <c r="RAS6" s="204"/>
      <c r="RAT6" s="204"/>
      <c r="RAU6" s="204"/>
      <c r="RAV6" s="204"/>
      <c r="RAW6" s="204"/>
      <c r="RAX6" s="204"/>
      <c r="RAY6" s="204"/>
      <c r="RAZ6" s="204"/>
      <c r="RBA6" s="204"/>
      <c r="RBB6" s="204"/>
      <c r="RBC6" s="204"/>
      <c r="RBD6" s="204"/>
      <c r="RBE6" s="204"/>
      <c r="RBF6" s="204"/>
      <c r="RBG6" s="204"/>
      <c r="RBH6" s="204"/>
      <c r="RBI6" s="204"/>
      <c r="RBJ6" s="204"/>
      <c r="RBK6" s="204"/>
      <c r="RBL6" s="204"/>
      <c r="RBM6" s="204"/>
      <c r="RBN6" s="204"/>
      <c r="RBO6" s="204"/>
      <c r="RBP6" s="204"/>
      <c r="RBQ6" s="204"/>
      <c r="RBR6" s="204"/>
      <c r="RBS6" s="204"/>
      <c r="RBT6" s="204"/>
      <c r="RBU6" s="204"/>
      <c r="RBV6" s="204"/>
      <c r="RBW6" s="204"/>
      <c r="RBX6" s="204"/>
      <c r="RBY6" s="204"/>
      <c r="RBZ6" s="204"/>
      <c r="RCA6" s="204"/>
      <c r="RCB6" s="204"/>
      <c r="RCC6" s="204"/>
      <c r="RCD6" s="204"/>
      <c r="RCE6" s="204"/>
      <c r="RCF6" s="204"/>
      <c r="RCG6" s="204"/>
      <c r="RCH6" s="204"/>
      <c r="RCI6" s="204"/>
      <c r="RCJ6" s="204"/>
      <c r="RCK6" s="204"/>
      <c r="RCL6" s="204"/>
      <c r="RCM6" s="204"/>
      <c r="RCN6" s="204"/>
      <c r="RCO6" s="204"/>
      <c r="RCP6" s="204"/>
      <c r="RCQ6" s="204"/>
      <c r="RCR6" s="204"/>
      <c r="RCS6" s="204"/>
      <c r="RCT6" s="204"/>
      <c r="RCU6" s="204"/>
      <c r="RCV6" s="204"/>
      <c r="RCW6" s="204"/>
      <c r="RCX6" s="204"/>
      <c r="RCY6" s="204"/>
      <c r="RCZ6" s="204"/>
      <c r="RDA6" s="204"/>
      <c r="RDB6" s="204"/>
      <c r="RDC6" s="204"/>
      <c r="RDD6" s="204"/>
      <c r="RDE6" s="204"/>
      <c r="RDF6" s="204"/>
      <c r="RDG6" s="204"/>
      <c r="RDH6" s="204"/>
      <c r="RDI6" s="204"/>
      <c r="RDJ6" s="204"/>
      <c r="RDK6" s="204"/>
      <c r="RDL6" s="204"/>
      <c r="RDM6" s="204"/>
      <c r="RDN6" s="204"/>
      <c r="RDO6" s="204"/>
      <c r="RDP6" s="204"/>
      <c r="RDQ6" s="204"/>
      <c r="RDR6" s="204"/>
      <c r="RDS6" s="204"/>
      <c r="RDT6" s="204"/>
      <c r="RDU6" s="204"/>
      <c r="RDV6" s="204"/>
      <c r="RDW6" s="204"/>
      <c r="RDX6" s="204"/>
      <c r="RDY6" s="204"/>
      <c r="RDZ6" s="204"/>
      <c r="REA6" s="204"/>
      <c r="REB6" s="204"/>
      <c r="REC6" s="204"/>
      <c r="RED6" s="204"/>
      <c r="REE6" s="204"/>
      <c r="REF6" s="204"/>
      <c r="REG6" s="204"/>
      <c r="REH6" s="204"/>
      <c r="REI6" s="204"/>
      <c r="REJ6" s="204"/>
      <c r="REK6" s="204"/>
      <c r="REL6" s="204"/>
      <c r="REM6" s="204"/>
      <c r="REN6" s="204"/>
      <c r="REO6" s="204"/>
      <c r="REP6" s="204"/>
      <c r="REQ6" s="204"/>
      <c r="RER6" s="204"/>
      <c r="RES6" s="204"/>
      <c r="RET6" s="204"/>
      <c r="REU6" s="204"/>
      <c r="REV6" s="204"/>
      <c r="REW6" s="204"/>
      <c r="REX6" s="204"/>
      <c r="REY6" s="204"/>
      <c r="REZ6" s="204"/>
      <c r="RFA6" s="204"/>
      <c r="RFB6" s="204"/>
      <c r="RFC6" s="204"/>
      <c r="RFD6" s="204"/>
      <c r="RFE6" s="204"/>
      <c r="RFF6" s="204"/>
      <c r="RFG6" s="204"/>
      <c r="RFH6" s="204"/>
      <c r="RFI6" s="204"/>
      <c r="RFJ6" s="204"/>
      <c r="RFK6" s="204"/>
      <c r="RFL6" s="204"/>
      <c r="RFM6" s="204"/>
      <c r="RFN6" s="204"/>
      <c r="RFO6" s="204"/>
      <c r="RFP6" s="204"/>
      <c r="RFQ6" s="204"/>
      <c r="RFR6" s="204"/>
      <c r="RFS6" s="204"/>
      <c r="RFT6" s="204"/>
      <c r="RFU6" s="204"/>
      <c r="RFV6" s="204"/>
      <c r="RFW6" s="204"/>
      <c r="RFX6" s="204"/>
      <c r="RFY6" s="204"/>
      <c r="RFZ6" s="204"/>
      <c r="RGA6" s="204"/>
      <c r="RGB6" s="204"/>
      <c r="RGC6" s="204"/>
      <c r="RGD6" s="204"/>
      <c r="RGE6" s="204"/>
      <c r="RGF6" s="204"/>
      <c r="RGG6" s="204"/>
      <c r="RGH6" s="204"/>
      <c r="RGI6" s="204"/>
      <c r="RGJ6" s="204"/>
      <c r="RGK6" s="204"/>
      <c r="RGL6" s="204"/>
      <c r="RGM6" s="204"/>
      <c r="RGN6" s="204"/>
      <c r="RGO6" s="204"/>
      <c r="RGP6" s="204"/>
      <c r="RGQ6" s="204"/>
      <c r="RGR6" s="204"/>
      <c r="RGS6" s="204"/>
      <c r="RGT6" s="204"/>
      <c r="RGU6" s="204"/>
      <c r="RGV6" s="204"/>
      <c r="RGW6" s="204"/>
      <c r="RGX6" s="204"/>
      <c r="RGY6" s="204"/>
      <c r="RGZ6" s="204"/>
      <c r="RHA6" s="204"/>
      <c r="RHB6" s="204"/>
      <c r="RHC6" s="204"/>
      <c r="RHD6" s="204"/>
      <c r="RHE6" s="204"/>
      <c r="RHF6" s="204"/>
      <c r="RHG6" s="204"/>
      <c r="RHH6" s="204"/>
      <c r="RHI6" s="204"/>
      <c r="RHJ6" s="204"/>
      <c r="RHK6" s="204"/>
      <c r="RHL6" s="204"/>
      <c r="RHM6" s="204"/>
      <c r="RHN6" s="204"/>
      <c r="RHO6" s="204"/>
      <c r="RHP6" s="204"/>
      <c r="RHQ6" s="204"/>
      <c r="RHR6" s="204"/>
      <c r="RHS6" s="204"/>
      <c r="RHT6" s="204"/>
      <c r="RHU6" s="204"/>
      <c r="RHV6" s="204"/>
      <c r="RHW6" s="204"/>
      <c r="RHX6" s="204"/>
      <c r="RHY6" s="204"/>
      <c r="RHZ6" s="204"/>
      <c r="RIA6" s="204"/>
      <c r="RIB6" s="204"/>
      <c r="RIC6" s="204"/>
      <c r="RID6" s="204"/>
      <c r="RIE6" s="204"/>
      <c r="RIF6" s="204"/>
      <c r="RIG6" s="204"/>
      <c r="RIH6" s="204"/>
      <c r="RII6" s="204"/>
      <c r="RIJ6" s="204"/>
      <c r="RIK6" s="204"/>
      <c r="RIL6" s="204"/>
      <c r="RIM6" s="204"/>
      <c r="RIN6" s="204"/>
      <c r="RIO6" s="204"/>
      <c r="RIP6" s="204"/>
      <c r="RIQ6" s="204"/>
      <c r="RIR6" s="204"/>
      <c r="RIS6" s="204"/>
      <c r="RIT6" s="204"/>
      <c r="RIU6" s="204"/>
      <c r="RIV6" s="204"/>
      <c r="RIW6" s="204"/>
      <c r="RIX6" s="204"/>
      <c r="RIY6" s="204"/>
      <c r="RIZ6" s="204"/>
      <c r="RJA6" s="204"/>
      <c r="RJB6" s="204"/>
      <c r="RJC6" s="204"/>
      <c r="RJD6" s="204"/>
      <c r="RJE6" s="204"/>
      <c r="RJF6" s="204"/>
      <c r="RJG6" s="204"/>
      <c r="RJH6" s="204"/>
      <c r="RJI6" s="204"/>
      <c r="RJJ6" s="204"/>
      <c r="RJK6" s="204"/>
      <c r="RJL6" s="204"/>
      <c r="RJM6" s="204"/>
      <c r="RJN6" s="204"/>
      <c r="RJO6" s="204"/>
      <c r="RJP6" s="204"/>
      <c r="RJQ6" s="204"/>
      <c r="RJR6" s="204"/>
      <c r="RJS6" s="204"/>
      <c r="RJT6" s="204"/>
      <c r="RJU6" s="204"/>
      <c r="RJV6" s="204"/>
      <c r="RJW6" s="204"/>
      <c r="RJX6" s="204"/>
      <c r="RJY6" s="204"/>
      <c r="RJZ6" s="204"/>
      <c r="RKA6" s="204"/>
      <c r="RKB6" s="204"/>
      <c r="RKC6" s="204"/>
      <c r="RKD6" s="204"/>
      <c r="RKE6" s="204"/>
      <c r="RKF6" s="204"/>
      <c r="RKG6" s="204"/>
      <c r="RKH6" s="204"/>
      <c r="RKI6" s="204"/>
      <c r="RKJ6" s="204"/>
      <c r="RKK6" s="204"/>
      <c r="RKL6" s="204"/>
      <c r="RKM6" s="204"/>
      <c r="RKN6" s="204"/>
      <c r="RKO6" s="204"/>
      <c r="RKP6" s="204"/>
      <c r="RKQ6" s="204"/>
      <c r="RKR6" s="204"/>
      <c r="RKS6" s="204"/>
      <c r="RKT6" s="204"/>
      <c r="RKU6" s="204"/>
      <c r="RKV6" s="204"/>
      <c r="RKW6" s="204"/>
      <c r="RKX6" s="204"/>
      <c r="RKY6" s="204"/>
      <c r="RKZ6" s="204"/>
      <c r="RLA6" s="204"/>
      <c r="RLB6" s="204"/>
      <c r="RLC6" s="204"/>
      <c r="RLD6" s="204"/>
      <c r="RLE6" s="204"/>
      <c r="RLF6" s="204"/>
      <c r="RLG6" s="204"/>
      <c r="RLH6" s="204"/>
      <c r="RLI6" s="204"/>
      <c r="RLJ6" s="204"/>
      <c r="RLK6" s="204"/>
      <c r="RLL6" s="204"/>
      <c r="RLM6" s="204"/>
      <c r="RLN6" s="204"/>
      <c r="RLO6" s="204"/>
      <c r="RLP6" s="204"/>
      <c r="RLQ6" s="204"/>
      <c r="RLR6" s="204"/>
      <c r="RLS6" s="204"/>
      <c r="RLT6" s="204"/>
      <c r="RLU6" s="204"/>
      <c r="RLV6" s="204"/>
      <c r="RLW6" s="204"/>
      <c r="RLX6" s="204"/>
      <c r="RLY6" s="204"/>
      <c r="RLZ6" s="204"/>
      <c r="RMA6" s="204"/>
      <c r="RMB6" s="204"/>
      <c r="RMC6" s="204"/>
      <c r="RMD6" s="204"/>
      <c r="RME6" s="204"/>
      <c r="RMF6" s="204"/>
      <c r="RMG6" s="204"/>
      <c r="RMH6" s="204"/>
      <c r="RMI6" s="204"/>
      <c r="RMJ6" s="204"/>
      <c r="RMK6" s="204"/>
      <c r="RML6" s="204"/>
      <c r="RMM6" s="204"/>
      <c r="RMN6" s="204"/>
      <c r="RMO6" s="204"/>
      <c r="RMP6" s="204"/>
      <c r="RMQ6" s="204"/>
      <c r="RMR6" s="204"/>
      <c r="RMS6" s="204"/>
      <c r="RMT6" s="204"/>
      <c r="RMU6" s="204"/>
      <c r="RMV6" s="204"/>
      <c r="RMW6" s="204"/>
      <c r="RMX6" s="204"/>
      <c r="RMY6" s="204"/>
      <c r="RMZ6" s="204"/>
      <c r="RNA6" s="204"/>
      <c r="RNB6" s="204"/>
      <c r="RNC6" s="204"/>
      <c r="RND6" s="204"/>
      <c r="RNE6" s="204"/>
      <c r="RNF6" s="204"/>
      <c r="RNG6" s="204"/>
      <c r="RNH6" s="204"/>
      <c r="RNI6" s="204"/>
      <c r="RNJ6" s="204"/>
      <c r="RNK6" s="204"/>
      <c r="RNL6" s="204"/>
      <c r="RNM6" s="204"/>
      <c r="RNN6" s="204"/>
      <c r="RNO6" s="204"/>
      <c r="RNP6" s="204"/>
      <c r="RNQ6" s="204"/>
      <c r="RNR6" s="204"/>
      <c r="RNS6" s="204"/>
      <c r="RNT6" s="204"/>
      <c r="RNU6" s="204"/>
      <c r="RNV6" s="204"/>
      <c r="RNW6" s="204"/>
      <c r="RNX6" s="204"/>
      <c r="RNY6" s="204"/>
      <c r="RNZ6" s="204"/>
      <c r="ROA6" s="204"/>
      <c r="ROB6" s="204"/>
      <c r="ROC6" s="204"/>
      <c r="ROD6" s="204"/>
      <c r="ROE6" s="204"/>
      <c r="ROF6" s="204"/>
      <c r="ROG6" s="204"/>
      <c r="ROH6" s="204"/>
      <c r="ROI6" s="204"/>
      <c r="ROJ6" s="204"/>
      <c r="ROK6" s="204"/>
      <c r="ROL6" s="204"/>
      <c r="ROM6" s="204"/>
      <c r="RON6" s="204"/>
      <c r="ROO6" s="204"/>
      <c r="ROP6" s="204"/>
      <c r="ROQ6" s="204"/>
      <c r="ROR6" s="204"/>
      <c r="ROS6" s="204"/>
      <c r="ROT6" s="204"/>
      <c r="ROU6" s="204"/>
      <c r="ROV6" s="204"/>
      <c r="ROW6" s="204"/>
      <c r="ROX6" s="204"/>
      <c r="ROY6" s="204"/>
      <c r="ROZ6" s="204"/>
      <c r="RPA6" s="204"/>
      <c r="RPB6" s="204"/>
      <c r="RPC6" s="204"/>
      <c r="RPD6" s="204"/>
      <c r="RPE6" s="204"/>
      <c r="RPF6" s="204"/>
      <c r="RPG6" s="204"/>
      <c r="RPH6" s="204"/>
      <c r="RPI6" s="204"/>
      <c r="RPJ6" s="204"/>
      <c r="RPK6" s="204"/>
      <c r="RPL6" s="204"/>
      <c r="RPM6" s="204"/>
      <c r="RPN6" s="204"/>
      <c r="RPO6" s="204"/>
      <c r="RPP6" s="204"/>
      <c r="RPQ6" s="204"/>
      <c r="RPR6" s="204"/>
      <c r="RPS6" s="204"/>
      <c r="RPT6" s="204"/>
      <c r="RPU6" s="204"/>
      <c r="RPV6" s="204"/>
      <c r="RPW6" s="204"/>
      <c r="RPX6" s="204"/>
      <c r="RPY6" s="204"/>
      <c r="RPZ6" s="204"/>
      <c r="RQA6" s="204"/>
      <c r="RQB6" s="204"/>
      <c r="RQC6" s="204"/>
      <c r="RQD6" s="204"/>
      <c r="RQE6" s="204"/>
      <c r="RQF6" s="204"/>
      <c r="RQG6" s="204"/>
      <c r="RQH6" s="204"/>
      <c r="RQI6" s="204"/>
      <c r="RQJ6" s="204"/>
      <c r="RQK6" s="204"/>
      <c r="RQL6" s="204"/>
      <c r="RQM6" s="204"/>
      <c r="RQN6" s="204"/>
      <c r="RQO6" s="204"/>
      <c r="RQP6" s="204"/>
      <c r="RQQ6" s="204"/>
      <c r="RQR6" s="204"/>
      <c r="RQS6" s="204"/>
      <c r="RQT6" s="204"/>
      <c r="RQU6" s="204"/>
      <c r="RQV6" s="204"/>
      <c r="RQW6" s="204"/>
      <c r="RQX6" s="204"/>
      <c r="RQY6" s="204"/>
      <c r="RQZ6" s="204"/>
      <c r="RRA6" s="204"/>
      <c r="RRB6" s="204"/>
      <c r="RRC6" s="204"/>
      <c r="RRD6" s="204"/>
      <c r="RRE6" s="204"/>
      <c r="RRF6" s="204"/>
      <c r="RRG6" s="204"/>
      <c r="RRH6" s="204"/>
      <c r="RRI6" s="204"/>
      <c r="RRJ6" s="204"/>
      <c r="RRK6" s="204"/>
      <c r="RRL6" s="204"/>
      <c r="RRM6" s="204"/>
      <c r="RRN6" s="204"/>
      <c r="RRO6" s="204"/>
      <c r="RRP6" s="204"/>
      <c r="RRQ6" s="204"/>
      <c r="RRR6" s="204"/>
      <c r="RRS6" s="204"/>
      <c r="RRT6" s="204"/>
      <c r="RRU6" s="204"/>
      <c r="RRV6" s="204"/>
      <c r="RRW6" s="204"/>
      <c r="RRX6" s="204"/>
      <c r="RRY6" s="204"/>
      <c r="RRZ6" s="204"/>
      <c r="RSA6" s="204"/>
      <c r="RSB6" s="204"/>
      <c r="RSC6" s="204"/>
      <c r="RSD6" s="204"/>
      <c r="RSE6" s="204"/>
      <c r="RSF6" s="204"/>
      <c r="RSG6" s="204"/>
      <c r="RSH6" s="204"/>
      <c r="RSI6" s="204"/>
      <c r="RSJ6" s="204"/>
      <c r="RSK6" s="204"/>
      <c r="RSL6" s="204"/>
      <c r="RSM6" s="204"/>
      <c r="RSN6" s="204"/>
      <c r="RSO6" s="204"/>
      <c r="RSP6" s="204"/>
      <c r="RSQ6" s="204"/>
      <c r="RSR6" s="204"/>
      <c r="RSS6" s="204"/>
      <c r="RST6" s="204"/>
      <c r="RSU6" s="204"/>
      <c r="RSV6" s="204"/>
      <c r="RSW6" s="204"/>
      <c r="RSX6" s="204"/>
      <c r="RSY6" s="204"/>
      <c r="RSZ6" s="204"/>
      <c r="RTA6" s="204"/>
      <c r="RTB6" s="204"/>
      <c r="RTC6" s="204"/>
      <c r="RTD6" s="204"/>
      <c r="RTE6" s="204"/>
      <c r="RTF6" s="204"/>
      <c r="RTG6" s="204"/>
      <c r="RTH6" s="204"/>
      <c r="RTI6" s="204"/>
      <c r="RTJ6" s="204"/>
      <c r="RTK6" s="204"/>
      <c r="RTL6" s="204"/>
      <c r="RTM6" s="204"/>
      <c r="RTN6" s="204"/>
      <c r="RTO6" s="204"/>
      <c r="RTP6" s="204"/>
      <c r="RTQ6" s="204"/>
      <c r="RTR6" s="204"/>
      <c r="RTS6" s="204"/>
      <c r="RTT6" s="204"/>
      <c r="RTU6" s="204"/>
      <c r="RTV6" s="204"/>
      <c r="RTW6" s="204"/>
      <c r="RTX6" s="204"/>
      <c r="RTY6" s="204"/>
      <c r="RTZ6" s="204"/>
      <c r="RUA6" s="204"/>
      <c r="RUB6" s="204"/>
      <c r="RUC6" s="204"/>
      <c r="RUD6" s="204"/>
      <c r="RUE6" s="204"/>
      <c r="RUF6" s="204"/>
      <c r="RUG6" s="204"/>
      <c r="RUH6" s="204"/>
      <c r="RUI6" s="204"/>
      <c r="RUJ6" s="204"/>
      <c r="RUK6" s="204"/>
      <c r="RUL6" s="204"/>
      <c r="RUM6" s="204"/>
      <c r="RUN6" s="204"/>
      <c r="RUO6" s="204"/>
      <c r="RUP6" s="204"/>
      <c r="RUQ6" s="204"/>
      <c r="RUR6" s="204"/>
      <c r="RUS6" s="204"/>
      <c r="RUT6" s="204"/>
      <c r="RUU6" s="204"/>
      <c r="RUV6" s="204"/>
      <c r="RUW6" s="204"/>
      <c r="RUX6" s="204"/>
      <c r="RUY6" s="204"/>
      <c r="RUZ6" s="204"/>
      <c r="RVA6" s="204"/>
      <c r="RVB6" s="204"/>
      <c r="RVC6" s="204"/>
      <c r="RVD6" s="204"/>
      <c r="RVE6" s="204"/>
      <c r="RVF6" s="204"/>
      <c r="RVG6" s="204"/>
      <c r="RVH6" s="204"/>
      <c r="RVI6" s="204"/>
      <c r="RVJ6" s="204"/>
      <c r="RVK6" s="204"/>
      <c r="RVL6" s="204"/>
      <c r="RVM6" s="204"/>
      <c r="RVN6" s="204"/>
      <c r="RVO6" s="204"/>
      <c r="RVP6" s="204"/>
      <c r="RVQ6" s="204"/>
      <c r="RVR6" s="204"/>
      <c r="RVS6" s="204"/>
      <c r="RVT6" s="204"/>
      <c r="RVU6" s="204"/>
      <c r="RVV6" s="204"/>
      <c r="RVW6" s="204"/>
      <c r="RVX6" s="204"/>
      <c r="RVY6" s="204"/>
      <c r="RVZ6" s="204"/>
      <c r="RWA6" s="204"/>
      <c r="RWB6" s="204"/>
      <c r="RWC6" s="204"/>
      <c r="RWD6" s="204"/>
      <c r="RWE6" s="204"/>
      <c r="RWF6" s="204"/>
      <c r="RWG6" s="204"/>
      <c r="RWH6" s="204"/>
      <c r="RWI6" s="204"/>
      <c r="RWJ6" s="204"/>
      <c r="RWK6" s="204"/>
      <c r="RWL6" s="204"/>
      <c r="RWM6" s="204"/>
      <c r="RWN6" s="204"/>
      <c r="RWO6" s="204"/>
      <c r="RWP6" s="204"/>
      <c r="RWQ6" s="204"/>
      <c r="RWR6" s="204"/>
      <c r="RWS6" s="204"/>
      <c r="RWT6" s="204"/>
      <c r="RWU6" s="204"/>
      <c r="RWV6" s="204"/>
      <c r="RWW6" s="204"/>
      <c r="RWX6" s="204"/>
      <c r="RWY6" s="204"/>
      <c r="RWZ6" s="204"/>
      <c r="RXA6" s="204"/>
      <c r="RXB6" s="204"/>
      <c r="RXC6" s="204"/>
      <c r="RXD6" s="204"/>
      <c r="RXE6" s="204"/>
      <c r="RXF6" s="204"/>
      <c r="RXG6" s="204"/>
      <c r="RXH6" s="204"/>
      <c r="RXI6" s="204"/>
      <c r="RXJ6" s="204"/>
      <c r="RXK6" s="204"/>
      <c r="RXL6" s="204"/>
      <c r="RXM6" s="204"/>
      <c r="RXN6" s="204"/>
      <c r="RXO6" s="204"/>
      <c r="RXP6" s="204"/>
      <c r="RXQ6" s="204"/>
      <c r="RXR6" s="204"/>
      <c r="RXS6" s="204"/>
      <c r="RXT6" s="204"/>
      <c r="RXU6" s="204"/>
      <c r="RXV6" s="204"/>
      <c r="RXW6" s="204"/>
      <c r="RXX6" s="204"/>
      <c r="RXY6" s="204"/>
      <c r="RXZ6" s="204"/>
      <c r="RYA6" s="204"/>
      <c r="RYB6" s="204"/>
      <c r="RYC6" s="204"/>
      <c r="RYD6" s="204"/>
      <c r="RYE6" s="204"/>
      <c r="RYF6" s="204"/>
      <c r="RYG6" s="204"/>
      <c r="RYH6" s="204"/>
      <c r="RYI6" s="204"/>
      <c r="RYJ6" s="204"/>
      <c r="RYK6" s="204"/>
      <c r="RYL6" s="204"/>
      <c r="RYM6" s="204"/>
      <c r="RYN6" s="204"/>
      <c r="RYO6" s="204"/>
      <c r="RYP6" s="204"/>
      <c r="RYQ6" s="204"/>
      <c r="RYR6" s="204"/>
      <c r="RYS6" s="204"/>
      <c r="RYT6" s="204"/>
      <c r="RYU6" s="204"/>
      <c r="RYV6" s="204"/>
      <c r="RYW6" s="204"/>
      <c r="RYX6" s="204"/>
      <c r="RYY6" s="204"/>
      <c r="RYZ6" s="204"/>
      <c r="RZA6" s="204"/>
      <c r="RZB6" s="204"/>
      <c r="RZC6" s="204"/>
      <c r="RZD6" s="204"/>
      <c r="RZE6" s="204"/>
      <c r="RZF6" s="204"/>
      <c r="RZG6" s="204"/>
      <c r="RZH6" s="204"/>
      <c r="RZI6" s="204"/>
      <c r="RZJ6" s="204"/>
      <c r="RZK6" s="204"/>
      <c r="RZL6" s="204"/>
      <c r="RZM6" s="204"/>
      <c r="RZN6" s="204"/>
      <c r="RZO6" s="204"/>
      <c r="RZP6" s="204"/>
      <c r="RZQ6" s="204"/>
      <c r="RZR6" s="204"/>
      <c r="RZS6" s="204"/>
      <c r="RZT6" s="204"/>
      <c r="RZU6" s="204"/>
      <c r="RZV6" s="204"/>
      <c r="RZW6" s="204"/>
      <c r="RZX6" s="204"/>
      <c r="RZY6" s="204"/>
      <c r="RZZ6" s="204"/>
      <c r="SAA6" s="204"/>
      <c r="SAB6" s="204"/>
      <c r="SAC6" s="204"/>
      <c r="SAD6" s="204"/>
      <c r="SAE6" s="204"/>
      <c r="SAF6" s="204"/>
      <c r="SAG6" s="204"/>
      <c r="SAH6" s="204"/>
      <c r="SAI6" s="204"/>
      <c r="SAJ6" s="204"/>
      <c r="SAK6" s="204"/>
      <c r="SAL6" s="204"/>
      <c r="SAM6" s="204"/>
      <c r="SAN6" s="204"/>
      <c r="SAO6" s="204"/>
      <c r="SAP6" s="204"/>
      <c r="SAQ6" s="204"/>
      <c r="SAR6" s="204"/>
      <c r="SAS6" s="204"/>
      <c r="SAT6" s="204"/>
      <c r="SAU6" s="204"/>
      <c r="SAV6" s="204"/>
      <c r="SAW6" s="204"/>
      <c r="SAX6" s="204"/>
      <c r="SAY6" s="204"/>
      <c r="SAZ6" s="204"/>
      <c r="SBA6" s="204"/>
      <c r="SBB6" s="204"/>
      <c r="SBC6" s="204"/>
      <c r="SBD6" s="204"/>
      <c r="SBE6" s="204"/>
      <c r="SBF6" s="204"/>
      <c r="SBG6" s="204"/>
      <c r="SBH6" s="204"/>
      <c r="SBI6" s="204"/>
      <c r="SBJ6" s="204"/>
      <c r="SBK6" s="204"/>
      <c r="SBL6" s="204"/>
      <c r="SBM6" s="204"/>
      <c r="SBN6" s="204"/>
      <c r="SBO6" s="204"/>
      <c r="SBP6" s="204"/>
      <c r="SBQ6" s="204"/>
      <c r="SBR6" s="204"/>
      <c r="SBS6" s="204"/>
      <c r="SBT6" s="204"/>
      <c r="SBU6" s="204"/>
      <c r="SBV6" s="204"/>
      <c r="SBW6" s="204"/>
      <c r="SBX6" s="204"/>
      <c r="SBY6" s="204"/>
      <c r="SBZ6" s="204"/>
      <c r="SCA6" s="204"/>
      <c r="SCB6" s="204"/>
      <c r="SCC6" s="204"/>
      <c r="SCD6" s="204"/>
      <c r="SCE6" s="204"/>
      <c r="SCF6" s="204"/>
      <c r="SCG6" s="204"/>
      <c r="SCH6" s="204"/>
      <c r="SCI6" s="204"/>
      <c r="SCJ6" s="204"/>
      <c r="SCK6" s="204"/>
      <c r="SCL6" s="204"/>
      <c r="SCM6" s="204"/>
      <c r="SCN6" s="204"/>
      <c r="SCO6" s="204"/>
      <c r="SCP6" s="204"/>
      <c r="SCQ6" s="204"/>
      <c r="SCR6" s="204"/>
      <c r="SCS6" s="204"/>
      <c r="SCT6" s="204"/>
      <c r="SCU6" s="204"/>
      <c r="SCV6" s="204"/>
      <c r="SCW6" s="204"/>
      <c r="SCX6" s="204"/>
      <c r="SCY6" s="204"/>
      <c r="SCZ6" s="204"/>
      <c r="SDA6" s="204"/>
      <c r="SDB6" s="204"/>
      <c r="SDC6" s="204"/>
      <c r="SDD6" s="204"/>
      <c r="SDE6" s="204"/>
      <c r="SDF6" s="204"/>
      <c r="SDG6" s="204"/>
      <c r="SDH6" s="204"/>
      <c r="SDI6" s="204"/>
      <c r="SDJ6" s="204"/>
      <c r="SDK6" s="204"/>
      <c r="SDL6" s="204"/>
      <c r="SDM6" s="204"/>
      <c r="SDN6" s="204"/>
      <c r="SDO6" s="204"/>
      <c r="SDP6" s="204"/>
      <c r="SDQ6" s="204"/>
      <c r="SDR6" s="204"/>
      <c r="SDS6" s="204"/>
      <c r="SDT6" s="204"/>
      <c r="SDU6" s="204"/>
      <c r="SDV6" s="204"/>
      <c r="SDW6" s="204"/>
      <c r="SDX6" s="204"/>
      <c r="SDY6" s="204"/>
      <c r="SDZ6" s="204"/>
      <c r="SEA6" s="204"/>
      <c r="SEB6" s="204"/>
      <c r="SEC6" s="204"/>
      <c r="SED6" s="204"/>
      <c r="SEE6" s="204"/>
      <c r="SEF6" s="204"/>
      <c r="SEG6" s="204"/>
      <c r="SEH6" s="204"/>
      <c r="SEI6" s="204"/>
      <c r="SEJ6" s="204"/>
      <c r="SEK6" s="204"/>
      <c r="SEL6" s="204"/>
      <c r="SEM6" s="204"/>
      <c r="SEN6" s="204"/>
      <c r="SEO6" s="204"/>
      <c r="SEP6" s="204"/>
      <c r="SEQ6" s="204"/>
      <c r="SER6" s="204"/>
      <c r="SES6" s="204"/>
      <c r="SET6" s="204"/>
      <c r="SEU6" s="204"/>
      <c r="SEV6" s="204"/>
      <c r="SEW6" s="204"/>
      <c r="SEX6" s="204"/>
      <c r="SEY6" s="204"/>
      <c r="SEZ6" s="204"/>
      <c r="SFA6" s="204"/>
      <c r="SFB6" s="204"/>
      <c r="SFC6" s="204"/>
      <c r="SFD6" s="204"/>
      <c r="SFE6" s="204"/>
      <c r="SFF6" s="204"/>
      <c r="SFG6" s="204"/>
      <c r="SFH6" s="204"/>
      <c r="SFI6" s="204"/>
      <c r="SFJ6" s="204"/>
      <c r="SFK6" s="204"/>
      <c r="SFL6" s="204"/>
      <c r="SFM6" s="204"/>
      <c r="SFN6" s="204"/>
      <c r="SFO6" s="204"/>
      <c r="SFP6" s="204"/>
      <c r="SFQ6" s="204"/>
      <c r="SFR6" s="204"/>
      <c r="SFS6" s="204"/>
      <c r="SFT6" s="204"/>
      <c r="SFU6" s="204"/>
      <c r="SFV6" s="204"/>
      <c r="SFW6" s="204"/>
      <c r="SFX6" s="204"/>
      <c r="SFY6" s="204"/>
      <c r="SFZ6" s="204"/>
      <c r="SGA6" s="204"/>
      <c r="SGB6" s="204"/>
      <c r="SGC6" s="204"/>
      <c r="SGD6" s="204"/>
      <c r="SGE6" s="204"/>
      <c r="SGF6" s="204"/>
      <c r="SGG6" s="204"/>
      <c r="SGH6" s="204"/>
      <c r="SGI6" s="204"/>
      <c r="SGJ6" s="204"/>
      <c r="SGK6" s="204"/>
      <c r="SGL6" s="204"/>
      <c r="SGM6" s="204"/>
      <c r="SGN6" s="204"/>
      <c r="SGO6" s="204"/>
      <c r="SGP6" s="204"/>
      <c r="SGQ6" s="204"/>
      <c r="SGR6" s="204"/>
      <c r="SGS6" s="204"/>
      <c r="SGT6" s="204"/>
      <c r="SGU6" s="204"/>
      <c r="SGV6" s="204"/>
      <c r="SGW6" s="204"/>
      <c r="SGX6" s="204"/>
      <c r="SGY6" s="204"/>
      <c r="SGZ6" s="204"/>
      <c r="SHA6" s="204"/>
      <c r="SHB6" s="204"/>
      <c r="SHC6" s="204"/>
      <c r="SHD6" s="204"/>
      <c r="SHE6" s="204"/>
      <c r="SHF6" s="204"/>
      <c r="SHG6" s="204"/>
      <c r="SHH6" s="204"/>
      <c r="SHI6" s="204"/>
      <c r="SHJ6" s="204"/>
      <c r="SHK6" s="204"/>
      <c r="SHL6" s="204"/>
      <c r="SHM6" s="204"/>
      <c r="SHN6" s="204"/>
      <c r="SHO6" s="204"/>
      <c r="SHP6" s="204"/>
      <c r="SHQ6" s="204"/>
      <c r="SHR6" s="204"/>
      <c r="SHS6" s="204"/>
      <c r="SHT6" s="204"/>
      <c r="SHU6" s="204"/>
      <c r="SHV6" s="204"/>
      <c r="SHW6" s="204"/>
      <c r="SHX6" s="204"/>
      <c r="SHY6" s="204"/>
      <c r="SHZ6" s="204"/>
      <c r="SIA6" s="204"/>
      <c r="SIB6" s="204"/>
      <c r="SIC6" s="204"/>
      <c r="SID6" s="204"/>
      <c r="SIE6" s="204"/>
      <c r="SIF6" s="204"/>
      <c r="SIG6" s="204"/>
      <c r="SIH6" s="204"/>
      <c r="SII6" s="204"/>
      <c r="SIJ6" s="204"/>
      <c r="SIK6" s="204"/>
      <c r="SIL6" s="204"/>
      <c r="SIM6" s="204"/>
      <c r="SIN6" s="204"/>
      <c r="SIO6" s="204"/>
      <c r="SIP6" s="204"/>
      <c r="SIQ6" s="204"/>
      <c r="SIR6" s="204"/>
      <c r="SIS6" s="204"/>
      <c r="SIT6" s="204"/>
      <c r="SIU6" s="204"/>
      <c r="SIV6" s="204"/>
      <c r="SIW6" s="204"/>
      <c r="SIX6" s="204"/>
      <c r="SIY6" s="204"/>
      <c r="SIZ6" s="204"/>
      <c r="SJA6" s="204"/>
      <c r="SJB6" s="204"/>
      <c r="SJC6" s="204"/>
      <c r="SJD6" s="204"/>
      <c r="SJE6" s="204"/>
      <c r="SJF6" s="204"/>
      <c r="SJG6" s="204"/>
      <c r="SJH6" s="204"/>
      <c r="SJI6" s="204"/>
      <c r="SJJ6" s="204"/>
      <c r="SJK6" s="204"/>
      <c r="SJL6" s="204"/>
      <c r="SJM6" s="204"/>
      <c r="SJN6" s="204"/>
      <c r="SJO6" s="204"/>
      <c r="SJP6" s="204"/>
      <c r="SJQ6" s="204"/>
      <c r="SJR6" s="204"/>
      <c r="SJS6" s="204"/>
      <c r="SJT6" s="204"/>
      <c r="SJU6" s="204"/>
      <c r="SJV6" s="204"/>
      <c r="SJW6" s="204"/>
      <c r="SJX6" s="204"/>
      <c r="SJY6" s="204"/>
      <c r="SJZ6" s="204"/>
      <c r="SKA6" s="204"/>
      <c r="SKB6" s="204"/>
      <c r="SKC6" s="204"/>
      <c r="SKD6" s="204"/>
      <c r="SKE6" s="204"/>
      <c r="SKF6" s="204"/>
      <c r="SKG6" s="204"/>
      <c r="SKH6" s="204"/>
      <c r="SKI6" s="204"/>
      <c r="SKJ6" s="204"/>
      <c r="SKK6" s="204"/>
      <c r="SKL6" s="204"/>
      <c r="SKM6" s="204"/>
      <c r="SKN6" s="204"/>
      <c r="SKO6" s="204"/>
      <c r="SKP6" s="204"/>
      <c r="SKQ6" s="204"/>
      <c r="SKR6" s="204"/>
      <c r="SKS6" s="204"/>
      <c r="SKT6" s="204"/>
      <c r="SKU6" s="204"/>
      <c r="SKV6" s="204"/>
      <c r="SKW6" s="204"/>
      <c r="SKX6" s="204"/>
      <c r="SKY6" s="204"/>
      <c r="SKZ6" s="204"/>
      <c r="SLA6" s="204"/>
      <c r="SLB6" s="204"/>
      <c r="SLC6" s="204"/>
      <c r="SLD6" s="204"/>
      <c r="SLE6" s="204"/>
      <c r="SLF6" s="204"/>
      <c r="SLG6" s="204"/>
      <c r="SLH6" s="204"/>
      <c r="SLI6" s="204"/>
      <c r="SLJ6" s="204"/>
      <c r="SLK6" s="204"/>
      <c r="SLL6" s="204"/>
      <c r="SLM6" s="204"/>
      <c r="SLN6" s="204"/>
      <c r="SLO6" s="204"/>
      <c r="SLP6" s="204"/>
      <c r="SLQ6" s="204"/>
      <c r="SLR6" s="204"/>
      <c r="SLS6" s="204"/>
      <c r="SLT6" s="204"/>
      <c r="SLU6" s="204"/>
      <c r="SLV6" s="204"/>
      <c r="SLW6" s="204"/>
      <c r="SLX6" s="204"/>
      <c r="SLY6" s="204"/>
      <c r="SLZ6" s="204"/>
      <c r="SMA6" s="204"/>
      <c r="SMB6" s="204"/>
      <c r="SMC6" s="204"/>
      <c r="SMD6" s="204"/>
      <c r="SME6" s="204"/>
      <c r="SMF6" s="204"/>
      <c r="SMG6" s="204"/>
      <c r="SMH6" s="204"/>
      <c r="SMI6" s="204"/>
      <c r="SMJ6" s="204"/>
      <c r="SMK6" s="204"/>
      <c r="SML6" s="204"/>
      <c r="SMM6" s="204"/>
      <c r="SMN6" s="204"/>
      <c r="SMO6" s="204"/>
      <c r="SMP6" s="204"/>
      <c r="SMQ6" s="204"/>
      <c r="SMR6" s="204"/>
      <c r="SMS6" s="204"/>
      <c r="SMT6" s="204"/>
      <c r="SMU6" s="204"/>
      <c r="SMV6" s="204"/>
      <c r="SMW6" s="204"/>
      <c r="SMX6" s="204"/>
      <c r="SMY6" s="204"/>
      <c r="SMZ6" s="204"/>
      <c r="SNA6" s="204"/>
      <c r="SNB6" s="204"/>
      <c r="SNC6" s="204"/>
      <c r="SND6" s="204"/>
      <c r="SNE6" s="204"/>
      <c r="SNF6" s="204"/>
      <c r="SNG6" s="204"/>
      <c r="SNH6" s="204"/>
      <c r="SNI6" s="204"/>
      <c r="SNJ6" s="204"/>
      <c r="SNK6" s="204"/>
      <c r="SNL6" s="204"/>
      <c r="SNM6" s="204"/>
      <c r="SNN6" s="204"/>
      <c r="SNO6" s="204"/>
      <c r="SNP6" s="204"/>
      <c r="SNQ6" s="204"/>
      <c r="SNR6" s="204"/>
      <c r="SNS6" s="204"/>
      <c r="SNT6" s="204"/>
      <c r="SNU6" s="204"/>
      <c r="SNV6" s="204"/>
      <c r="SNW6" s="204"/>
      <c r="SNX6" s="204"/>
      <c r="SNY6" s="204"/>
      <c r="SNZ6" s="204"/>
      <c r="SOA6" s="204"/>
      <c r="SOB6" s="204"/>
      <c r="SOC6" s="204"/>
      <c r="SOD6" s="204"/>
      <c r="SOE6" s="204"/>
      <c r="SOF6" s="204"/>
      <c r="SOG6" s="204"/>
      <c r="SOH6" s="204"/>
      <c r="SOI6" s="204"/>
      <c r="SOJ6" s="204"/>
      <c r="SOK6" s="204"/>
      <c r="SOL6" s="204"/>
      <c r="SOM6" s="204"/>
      <c r="SON6" s="204"/>
      <c r="SOO6" s="204"/>
      <c r="SOP6" s="204"/>
      <c r="SOQ6" s="204"/>
      <c r="SOR6" s="204"/>
      <c r="SOS6" s="204"/>
      <c r="SOT6" s="204"/>
      <c r="SOU6" s="204"/>
      <c r="SOV6" s="204"/>
      <c r="SOW6" s="204"/>
      <c r="SOX6" s="204"/>
      <c r="SOY6" s="204"/>
      <c r="SOZ6" s="204"/>
      <c r="SPA6" s="204"/>
      <c r="SPB6" s="204"/>
      <c r="SPC6" s="204"/>
      <c r="SPD6" s="204"/>
      <c r="SPE6" s="204"/>
      <c r="SPF6" s="204"/>
      <c r="SPG6" s="204"/>
      <c r="SPH6" s="204"/>
      <c r="SPI6" s="204"/>
      <c r="SPJ6" s="204"/>
      <c r="SPK6" s="204"/>
      <c r="SPL6" s="204"/>
      <c r="SPM6" s="204"/>
      <c r="SPN6" s="204"/>
      <c r="SPO6" s="204"/>
      <c r="SPP6" s="204"/>
      <c r="SPQ6" s="204"/>
      <c r="SPR6" s="204"/>
      <c r="SPS6" s="204"/>
      <c r="SPT6" s="204"/>
      <c r="SPU6" s="204"/>
      <c r="SPV6" s="204"/>
      <c r="SPW6" s="204"/>
      <c r="SPX6" s="204"/>
      <c r="SPY6" s="204"/>
      <c r="SPZ6" s="204"/>
      <c r="SQA6" s="204"/>
      <c r="SQB6" s="204"/>
      <c r="SQC6" s="204"/>
      <c r="SQD6" s="204"/>
      <c r="SQE6" s="204"/>
      <c r="SQF6" s="204"/>
      <c r="SQG6" s="204"/>
      <c r="SQH6" s="204"/>
      <c r="SQI6" s="204"/>
      <c r="SQJ6" s="204"/>
      <c r="SQK6" s="204"/>
      <c r="SQL6" s="204"/>
      <c r="SQM6" s="204"/>
      <c r="SQN6" s="204"/>
      <c r="SQO6" s="204"/>
      <c r="SQP6" s="204"/>
      <c r="SQQ6" s="204"/>
      <c r="SQR6" s="204"/>
      <c r="SQS6" s="204"/>
      <c r="SQT6" s="204"/>
      <c r="SQU6" s="204"/>
      <c r="SQV6" s="204"/>
      <c r="SQW6" s="204"/>
      <c r="SQX6" s="204"/>
      <c r="SQY6" s="204"/>
      <c r="SQZ6" s="204"/>
      <c r="SRA6" s="204"/>
      <c r="SRB6" s="204"/>
      <c r="SRC6" s="204"/>
      <c r="SRD6" s="204"/>
      <c r="SRE6" s="204"/>
      <c r="SRF6" s="204"/>
      <c r="SRG6" s="204"/>
      <c r="SRH6" s="204"/>
      <c r="SRI6" s="204"/>
      <c r="SRJ6" s="204"/>
      <c r="SRK6" s="204"/>
      <c r="SRL6" s="204"/>
      <c r="SRM6" s="204"/>
      <c r="SRN6" s="204"/>
      <c r="SRO6" s="204"/>
      <c r="SRP6" s="204"/>
      <c r="SRQ6" s="204"/>
      <c r="SRR6" s="204"/>
      <c r="SRS6" s="204"/>
      <c r="SRT6" s="204"/>
      <c r="SRU6" s="204"/>
      <c r="SRV6" s="204"/>
      <c r="SRW6" s="204"/>
      <c r="SRX6" s="204"/>
      <c r="SRY6" s="204"/>
      <c r="SRZ6" s="204"/>
      <c r="SSA6" s="204"/>
      <c r="SSB6" s="204"/>
      <c r="SSC6" s="204"/>
      <c r="SSD6" s="204"/>
      <c r="SSE6" s="204"/>
      <c r="SSF6" s="204"/>
      <c r="SSG6" s="204"/>
      <c r="SSH6" s="204"/>
      <c r="SSI6" s="204"/>
      <c r="SSJ6" s="204"/>
      <c r="SSK6" s="204"/>
      <c r="SSL6" s="204"/>
      <c r="SSM6" s="204"/>
      <c r="SSN6" s="204"/>
      <c r="SSO6" s="204"/>
      <c r="SSP6" s="204"/>
      <c r="SSQ6" s="204"/>
      <c r="SSR6" s="204"/>
      <c r="SSS6" s="204"/>
      <c r="SST6" s="204"/>
      <c r="SSU6" s="204"/>
      <c r="SSV6" s="204"/>
      <c r="SSW6" s="204"/>
      <c r="SSX6" s="204"/>
      <c r="SSY6" s="204"/>
      <c r="SSZ6" s="204"/>
      <c r="STA6" s="204"/>
      <c r="STB6" s="204"/>
      <c r="STC6" s="204"/>
      <c r="STD6" s="204"/>
      <c r="STE6" s="204"/>
      <c r="STF6" s="204"/>
      <c r="STG6" s="204"/>
      <c r="STH6" s="204"/>
      <c r="STI6" s="204"/>
      <c r="STJ6" s="204"/>
      <c r="STK6" s="204"/>
      <c r="STL6" s="204"/>
      <c r="STM6" s="204"/>
      <c r="STN6" s="204"/>
      <c r="STO6" s="204"/>
      <c r="STP6" s="204"/>
      <c r="STQ6" s="204"/>
      <c r="STR6" s="204"/>
      <c r="STS6" s="204"/>
      <c r="STT6" s="204"/>
      <c r="STU6" s="204"/>
      <c r="STV6" s="204"/>
      <c r="STW6" s="204"/>
      <c r="STX6" s="204"/>
      <c r="STY6" s="204"/>
      <c r="STZ6" s="204"/>
      <c r="SUA6" s="204"/>
      <c r="SUB6" s="204"/>
      <c r="SUC6" s="204"/>
      <c r="SUD6" s="204"/>
      <c r="SUE6" s="204"/>
      <c r="SUF6" s="204"/>
      <c r="SUG6" s="204"/>
      <c r="SUH6" s="204"/>
      <c r="SUI6" s="204"/>
      <c r="SUJ6" s="204"/>
      <c r="SUK6" s="204"/>
      <c r="SUL6" s="204"/>
      <c r="SUM6" s="204"/>
      <c r="SUN6" s="204"/>
      <c r="SUO6" s="204"/>
      <c r="SUP6" s="204"/>
      <c r="SUQ6" s="204"/>
      <c r="SUR6" s="204"/>
      <c r="SUS6" s="204"/>
      <c r="SUT6" s="204"/>
      <c r="SUU6" s="204"/>
      <c r="SUV6" s="204"/>
      <c r="SUW6" s="204"/>
      <c r="SUX6" s="204"/>
      <c r="SUY6" s="204"/>
      <c r="SUZ6" s="204"/>
      <c r="SVA6" s="204"/>
      <c r="SVB6" s="204"/>
      <c r="SVC6" s="204"/>
      <c r="SVD6" s="204"/>
      <c r="SVE6" s="204"/>
      <c r="SVF6" s="204"/>
      <c r="SVG6" s="204"/>
      <c r="SVH6" s="204"/>
      <c r="SVI6" s="204"/>
      <c r="SVJ6" s="204"/>
      <c r="SVK6" s="204"/>
      <c r="SVL6" s="204"/>
      <c r="SVM6" s="204"/>
      <c r="SVN6" s="204"/>
      <c r="SVO6" s="204"/>
      <c r="SVP6" s="204"/>
      <c r="SVQ6" s="204"/>
      <c r="SVR6" s="204"/>
      <c r="SVS6" s="204"/>
      <c r="SVT6" s="204"/>
      <c r="SVU6" s="204"/>
      <c r="SVV6" s="204"/>
      <c r="SVW6" s="204"/>
      <c r="SVX6" s="204"/>
      <c r="SVY6" s="204"/>
      <c r="SVZ6" s="204"/>
      <c r="SWA6" s="204"/>
      <c r="SWB6" s="204"/>
      <c r="SWC6" s="204"/>
      <c r="SWD6" s="204"/>
      <c r="SWE6" s="204"/>
      <c r="SWF6" s="204"/>
      <c r="SWG6" s="204"/>
      <c r="SWH6" s="204"/>
      <c r="SWI6" s="204"/>
      <c r="SWJ6" s="204"/>
      <c r="SWK6" s="204"/>
      <c r="SWL6" s="204"/>
      <c r="SWM6" s="204"/>
      <c r="SWN6" s="204"/>
      <c r="SWO6" s="204"/>
      <c r="SWP6" s="204"/>
      <c r="SWQ6" s="204"/>
      <c r="SWR6" s="204"/>
      <c r="SWS6" s="204"/>
      <c r="SWT6" s="204"/>
      <c r="SWU6" s="204"/>
      <c r="SWV6" s="204"/>
      <c r="SWW6" s="204"/>
      <c r="SWX6" s="204"/>
      <c r="SWY6" s="204"/>
      <c r="SWZ6" s="204"/>
      <c r="SXA6" s="204"/>
      <c r="SXB6" s="204"/>
      <c r="SXC6" s="204"/>
      <c r="SXD6" s="204"/>
      <c r="SXE6" s="204"/>
      <c r="SXF6" s="204"/>
      <c r="SXG6" s="204"/>
      <c r="SXH6" s="204"/>
      <c r="SXI6" s="204"/>
      <c r="SXJ6" s="204"/>
      <c r="SXK6" s="204"/>
      <c r="SXL6" s="204"/>
      <c r="SXM6" s="204"/>
      <c r="SXN6" s="204"/>
      <c r="SXO6" s="204"/>
      <c r="SXP6" s="204"/>
      <c r="SXQ6" s="204"/>
      <c r="SXR6" s="204"/>
      <c r="SXS6" s="204"/>
      <c r="SXT6" s="204"/>
      <c r="SXU6" s="204"/>
      <c r="SXV6" s="204"/>
      <c r="SXW6" s="204"/>
      <c r="SXX6" s="204"/>
      <c r="SXY6" s="204"/>
      <c r="SXZ6" s="204"/>
      <c r="SYA6" s="204"/>
      <c r="SYB6" s="204"/>
      <c r="SYC6" s="204"/>
      <c r="SYD6" s="204"/>
      <c r="SYE6" s="204"/>
      <c r="SYF6" s="204"/>
      <c r="SYG6" s="204"/>
      <c r="SYH6" s="204"/>
      <c r="SYI6" s="204"/>
      <c r="SYJ6" s="204"/>
      <c r="SYK6" s="204"/>
      <c r="SYL6" s="204"/>
      <c r="SYM6" s="204"/>
      <c r="SYN6" s="204"/>
      <c r="SYO6" s="204"/>
      <c r="SYP6" s="204"/>
      <c r="SYQ6" s="204"/>
      <c r="SYR6" s="204"/>
      <c r="SYS6" s="204"/>
      <c r="SYT6" s="204"/>
      <c r="SYU6" s="204"/>
      <c r="SYV6" s="204"/>
      <c r="SYW6" s="204"/>
      <c r="SYX6" s="204"/>
      <c r="SYY6" s="204"/>
      <c r="SYZ6" s="204"/>
      <c r="SZA6" s="204"/>
      <c r="SZB6" s="204"/>
      <c r="SZC6" s="204"/>
      <c r="SZD6" s="204"/>
      <c r="SZE6" s="204"/>
      <c r="SZF6" s="204"/>
      <c r="SZG6" s="204"/>
      <c r="SZH6" s="204"/>
      <c r="SZI6" s="204"/>
      <c r="SZJ6" s="204"/>
      <c r="SZK6" s="204"/>
      <c r="SZL6" s="204"/>
      <c r="SZM6" s="204"/>
      <c r="SZN6" s="204"/>
      <c r="SZO6" s="204"/>
      <c r="SZP6" s="204"/>
      <c r="SZQ6" s="204"/>
      <c r="SZR6" s="204"/>
      <c r="SZS6" s="204"/>
      <c r="SZT6" s="204"/>
      <c r="SZU6" s="204"/>
      <c r="SZV6" s="204"/>
      <c r="SZW6" s="204"/>
      <c r="SZX6" s="204"/>
      <c r="SZY6" s="204"/>
      <c r="SZZ6" s="204"/>
      <c r="TAA6" s="204"/>
      <c r="TAB6" s="204"/>
      <c r="TAC6" s="204"/>
      <c r="TAD6" s="204"/>
      <c r="TAE6" s="204"/>
      <c r="TAF6" s="204"/>
      <c r="TAG6" s="204"/>
      <c r="TAH6" s="204"/>
      <c r="TAI6" s="204"/>
      <c r="TAJ6" s="204"/>
      <c r="TAK6" s="204"/>
      <c r="TAL6" s="204"/>
      <c r="TAM6" s="204"/>
      <c r="TAN6" s="204"/>
      <c r="TAO6" s="204"/>
      <c r="TAP6" s="204"/>
      <c r="TAQ6" s="204"/>
      <c r="TAR6" s="204"/>
      <c r="TAS6" s="204"/>
      <c r="TAT6" s="204"/>
      <c r="TAU6" s="204"/>
      <c r="TAV6" s="204"/>
      <c r="TAW6" s="204"/>
      <c r="TAX6" s="204"/>
      <c r="TAY6" s="204"/>
      <c r="TAZ6" s="204"/>
      <c r="TBA6" s="204"/>
      <c r="TBB6" s="204"/>
      <c r="TBC6" s="204"/>
      <c r="TBD6" s="204"/>
      <c r="TBE6" s="204"/>
      <c r="TBF6" s="204"/>
      <c r="TBG6" s="204"/>
      <c r="TBH6" s="204"/>
      <c r="TBI6" s="204"/>
      <c r="TBJ6" s="204"/>
      <c r="TBK6" s="204"/>
      <c r="TBL6" s="204"/>
      <c r="TBM6" s="204"/>
      <c r="TBN6" s="204"/>
      <c r="TBO6" s="204"/>
      <c r="TBP6" s="204"/>
      <c r="TBQ6" s="204"/>
      <c r="TBR6" s="204"/>
      <c r="TBS6" s="204"/>
      <c r="TBT6" s="204"/>
      <c r="TBU6" s="204"/>
      <c r="TBV6" s="204"/>
      <c r="TBW6" s="204"/>
      <c r="TBX6" s="204"/>
      <c r="TBY6" s="204"/>
      <c r="TBZ6" s="204"/>
      <c r="TCA6" s="204"/>
      <c r="TCB6" s="204"/>
      <c r="TCC6" s="204"/>
      <c r="TCD6" s="204"/>
      <c r="TCE6" s="204"/>
      <c r="TCF6" s="204"/>
      <c r="TCG6" s="204"/>
      <c r="TCH6" s="204"/>
      <c r="TCI6" s="204"/>
      <c r="TCJ6" s="204"/>
      <c r="TCK6" s="204"/>
      <c r="TCL6" s="204"/>
      <c r="TCM6" s="204"/>
      <c r="TCN6" s="204"/>
      <c r="TCO6" s="204"/>
      <c r="TCP6" s="204"/>
      <c r="TCQ6" s="204"/>
      <c r="TCR6" s="204"/>
      <c r="TCS6" s="204"/>
      <c r="TCT6" s="204"/>
      <c r="TCU6" s="204"/>
      <c r="TCV6" s="204"/>
      <c r="TCW6" s="204"/>
      <c r="TCX6" s="204"/>
      <c r="TCY6" s="204"/>
      <c r="TCZ6" s="204"/>
      <c r="TDA6" s="204"/>
      <c r="TDB6" s="204"/>
      <c r="TDC6" s="204"/>
      <c r="TDD6" s="204"/>
      <c r="TDE6" s="204"/>
      <c r="TDF6" s="204"/>
      <c r="TDG6" s="204"/>
      <c r="TDH6" s="204"/>
      <c r="TDI6" s="204"/>
      <c r="TDJ6" s="204"/>
      <c r="TDK6" s="204"/>
      <c r="TDL6" s="204"/>
      <c r="TDM6" s="204"/>
      <c r="TDN6" s="204"/>
      <c r="TDO6" s="204"/>
      <c r="TDP6" s="204"/>
      <c r="TDQ6" s="204"/>
      <c r="TDR6" s="204"/>
      <c r="TDS6" s="204"/>
      <c r="TDT6" s="204"/>
      <c r="TDU6" s="204"/>
      <c r="TDV6" s="204"/>
      <c r="TDW6" s="204"/>
      <c r="TDX6" s="204"/>
      <c r="TDY6" s="204"/>
      <c r="TDZ6" s="204"/>
      <c r="TEA6" s="204"/>
      <c r="TEB6" s="204"/>
      <c r="TEC6" s="204"/>
      <c r="TED6" s="204"/>
      <c r="TEE6" s="204"/>
      <c r="TEF6" s="204"/>
      <c r="TEG6" s="204"/>
      <c r="TEH6" s="204"/>
      <c r="TEI6" s="204"/>
      <c r="TEJ6" s="204"/>
      <c r="TEK6" s="204"/>
      <c r="TEL6" s="204"/>
      <c r="TEM6" s="204"/>
      <c r="TEN6" s="204"/>
      <c r="TEO6" s="204"/>
      <c r="TEP6" s="204"/>
      <c r="TEQ6" s="204"/>
      <c r="TER6" s="204"/>
      <c r="TES6" s="204"/>
      <c r="TET6" s="204"/>
      <c r="TEU6" s="204"/>
      <c r="TEV6" s="204"/>
      <c r="TEW6" s="204"/>
      <c r="TEX6" s="204"/>
      <c r="TEY6" s="204"/>
      <c r="TEZ6" s="204"/>
      <c r="TFA6" s="204"/>
      <c r="TFB6" s="204"/>
      <c r="TFC6" s="204"/>
      <c r="TFD6" s="204"/>
      <c r="TFE6" s="204"/>
      <c r="TFF6" s="204"/>
      <c r="TFG6" s="204"/>
      <c r="TFH6" s="204"/>
      <c r="TFI6" s="204"/>
      <c r="TFJ6" s="204"/>
      <c r="TFK6" s="204"/>
      <c r="TFL6" s="204"/>
      <c r="TFM6" s="204"/>
      <c r="TFN6" s="204"/>
      <c r="TFO6" s="204"/>
      <c r="TFP6" s="204"/>
      <c r="TFQ6" s="204"/>
      <c r="TFR6" s="204"/>
      <c r="TFS6" s="204"/>
      <c r="TFT6" s="204"/>
      <c r="TFU6" s="204"/>
      <c r="TFV6" s="204"/>
      <c r="TFW6" s="204"/>
      <c r="TFX6" s="204"/>
      <c r="TFY6" s="204"/>
      <c r="TFZ6" s="204"/>
      <c r="TGA6" s="204"/>
      <c r="TGB6" s="204"/>
      <c r="TGC6" s="204"/>
      <c r="TGD6" s="204"/>
      <c r="TGE6" s="204"/>
      <c r="TGF6" s="204"/>
      <c r="TGG6" s="204"/>
      <c r="TGH6" s="204"/>
      <c r="TGI6" s="204"/>
      <c r="TGJ6" s="204"/>
      <c r="TGK6" s="204"/>
      <c r="TGL6" s="204"/>
      <c r="TGM6" s="204"/>
      <c r="TGN6" s="204"/>
      <c r="TGO6" s="204"/>
      <c r="TGP6" s="204"/>
      <c r="TGQ6" s="204"/>
      <c r="TGR6" s="204"/>
      <c r="TGS6" s="204"/>
      <c r="TGT6" s="204"/>
      <c r="TGU6" s="204"/>
      <c r="TGV6" s="204"/>
      <c r="TGW6" s="204"/>
      <c r="TGX6" s="204"/>
      <c r="TGY6" s="204"/>
      <c r="TGZ6" s="204"/>
      <c r="THA6" s="204"/>
      <c r="THB6" s="204"/>
      <c r="THC6" s="204"/>
      <c r="THD6" s="204"/>
      <c r="THE6" s="204"/>
      <c r="THF6" s="204"/>
      <c r="THG6" s="204"/>
      <c r="THH6" s="204"/>
      <c r="THI6" s="204"/>
      <c r="THJ6" s="204"/>
      <c r="THK6" s="204"/>
      <c r="THL6" s="204"/>
      <c r="THM6" s="204"/>
      <c r="THN6" s="204"/>
      <c r="THO6" s="204"/>
      <c r="THP6" s="204"/>
      <c r="THQ6" s="204"/>
      <c r="THR6" s="204"/>
      <c r="THS6" s="204"/>
      <c r="THT6" s="204"/>
      <c r="THU6" s="204"/>
      <c r="THV6" s="204"/>
      <c r="THW6" s="204"/>
      <c r="THX6" s="204"/>
      <c r="THY6" s="204"/>
      <c r="THZ6" s="204"/>
      <c r="TIA6" s="204"/>
      <c r="TIB6" s="204"/>
      <c r="TIC6" s="204"/>
      <c r="TID6" s="204"/>
      <c r="TIE6" s="204"/>
      <c r="TIF6" s="204"/>
      <c r="TIG6" s="204"/>
      <c r="TIH6" s="204"/>
      <c r="TII6" s="204"/>
      <c r="TIJ6" s="204"/>
      <c r="TIK6" s="204"/>
      <c r="TIL6" s="204"/>
      <c r="TIM6" s="204"/>
      <c r="TIN6" s="204"/>
      <c r="TIO6" s="204"/>
      <c r="TIP6" s="204"/>
      <c r="TIQ6" s="204"/>
      <c r="TIR6" s="204"/>
      <c r="TIS6" s="204"/>
      <c r="TIT6" s="204"/>
      <c r="TIU6" s="204"/>
      <c r="TIV6" s="204"/>
      <c r="TIW6" s="204"/>
      <c r="TIX6" s="204"/>
      <c r="TIY6" s="204"/>
      <c r="TIZ6" s="204"/>
      <c r="TJA6" s="204"/>
      <c r="TJB6" s="204"/>
      <c r="TJC6" s="204"/>
      <c r="TJD6" s="204"/>
      <c r="TJE6" s="204"/>
      <c r="TJF6" s="204"/>
      <c r="TJG6" s="204"/>
      <c r="TJH6" s="204"/>
      <c r="TJI6" s="204"/>
      <c r="TJJ6" s="204"/>
      <c r="TJK6" s="204"/>
      <c r="TJL6" s="204"/>
      <c r="TJM6" s="204"/>
      <c r="TJN6" s="204"/>
      <c r="TJO6" s="204"/>
      <c r="TJP6" s="204"/>
      <c r="TJQ6" s="204"/>
      <c r="TJR6" s="204"/>
      <c r="TJS6" s="204"/>
      <c r="TJT6" s="204"/>
      <c r="TJU6" s="204"/>
      <c r="TJV6" s="204"/>
      <c r="TJW6" s="204"/>
      <c r="TJX6" s="204"/>
      <c r="TJY6" s="204"/>
      <c r="TJZ6" s="204"/>
      <c r="TKA6" s="204"/>
      <c r="TKB6" s="204"/>
      <c r="TKC6" s="204"/>
      <c r="TKD6" s="204"/>
      <c r="TKE6" s="204"/>
      <c r="TKF6" s="204"/>
      <c r="TKG6" s="204"/>
      <c r="TKH6" s="204"/>
      <c r="TKI6" s="204"/>
      <c r="TKJ6" s="204"/>
      <c r="TKK6" s="204"/>
      <c r="TKL6" s="204"/>
      <c r="TKM6" s="204"/>
      <c r="TKN6" s="204"/>
      <c r="TKO6" s="204"/>
      <c r="TKP6" s="204"/>
      <c r="TKQ6" s="204"/>
      <c r="TKR6" s="204"/>
      <c r="TKS6" s="204"/>
      <c r="TKT6" s="204"/>
      <c r="TKU6" s="204"/>
      <c r="TKV6" s="204"/>
      <c r="TKW6" s="204"/>
      <c r="TKX6" s="204"/>
      <c r="TKY6" s="204"/>
      <c r="TKZ6" s="204"/>
      <c r="TLA6" s="204"/>
      <c r="TLB6" s="204"/>
      <c r="TLC6" s="204"/>
      <c r="TLD6" s="204"/>
      <c r="TLE6" s="204"/>
      <c r="TLF6" s="204"/>
      <c r="TLG6" s="204"/>
      <c r="TLH6" s="204"/>
      <c r="TLI6" s="204"/>
      <c r="TLJ6" s="204"/>
      <c r="TLK6" s="204"/>
      <c r="TLL6" s="204"/>
      <c r="TLM6" s="204"/>
      <c r="TLN6" s="204"/>
      <c r="TLO6" s="204"/>
      <c r="TLP6" s="204"/>
      <c r="TLQ6" s="204"/>
      <c r="TLR6" s="204"/>
      <c r="TLS6" s="204"/>
      <c r="TLT6" s="204"/>
      <c r="TLU6" s="204"/>
      <c r="TLV6" s="204"/>
      <c r="TLW6" s="204"/>
      <c r="TLX6" s="204"/>
      <c r="TLY6" s="204"/>
      <c r="TLZ6" s="204"/>
      <c r="TMA6" s="204"/>
      <c r="TMB6" s="204"/>
      <c r="TMC6" s="204"/>
      <c r="TMD6" s="204"/>
      <c r="TME6" s="204"/>
      <c r="TMF6" s="204"/>
      <c r="TMG6" s="204"/>
      <c r="TMH6" s="204"/>
      <c r="TMI6" s="204"/>
      <c r="TMJ6" s="204"/>
      <c r="TMK6" s="204"/>
      <c r="TML6" s="204"/>
      <c r="TMM6" s="204"/>
      <c r="TMN6" s="204"/>
      <c r="TMO6" s="204"/>
      <c r="TMP6" s="204"/>
      <c r="TMQ6" s="204"/>
      <c r="TMR6" s="204"/>
      <c r="TMS6" s="204"/>
      <c r="TMT6" s="204"/>
      <c r="TMU6" s="204"/>
      <c r="TMV6" s="204"/>
      <c r="TMW6" s="204"/>
      <c r="TMX6" s="204"/>
      <c r="TMY6" s="204"/>
      <c r="TMZ6" s="204"/>
      <c r="TNA6" s="204"/>
      <c r="TNB6" s="204"/>
      <c r="TNC6" s="204"/>
      <c r="TND6" s="204"/>
      <c r="TNE6" s="204"/>
      <c r="TNF6" s="204"/>
      <c r="TNG6" s="204"/>
      <c r="TNH6" s="204"/>
      <c r="TNI6" s="204"/>
      <c r="TNJ6" s="204"/>
      <c r="TNK6" s="204"/>
      <c r="TNL6" s="204"/>
      <c r="TNM6" s="204"/>
      <c r="TNN6" s="204"/>
      <c r="TNO6" s="204"/>
      <c r="TNP6" s="204"/>
      <c r="TNQ6" s="204"/>
      <c r="TNR6" s="204"/>
      <c r="TNS6" s="204"/>
      <c r="TNT6" s="204"/>
      <c r="TNU6" s="204"/>
      <c r="TNV6" s="204"/>
      <c r="TNW6" s="204"/>
      <c r="TNX6" s="204"/>
      <c r="TNY6" s="204"/>
      <c r="TNZ6" s="204"/>
      <c r="TOA6" s="204"/>
      <c r="TOB6" s="204"/>
      <c r="TOC6" s="204"/>
      <c r="TOD6" s="204"/>
      <c r="TOE6" s="204"/>
      <c r="TOF6" s="204"/>
      <c r="TOG6" s="204"/>
      <c r="TOH6" s="204"/>
      <c r="TOI6" s="204"/>
      <c r="TOJ6" s="204"/>
      <c r="TOK6" s="204"/>
      <c r="TOL6" s="204"/>
      <c r="TOM6" s="204"/>
      <c r="TON6" s="204"/>
      <c r="TOO6" s="204"/>
      <c r="TOP6" s="204"/>
      <c r="TOQ6" s="204"/>
      <c r="TOR6" s="204"/>
      <c r="TOS6" s="204"/>
      <c r="TOT6" s="204"/>
      <c r="TOU6" s="204"/>
      <c r="TOV6" s="204"/>
      <c r="TOW6" s="204"/>
      <c r="TOX6" s="204"/>
      <c r="TOY6" s="204"/>
      <c r="TOZ6" s="204"/>
      <c r="TPA6" s="204"/>
      <c r="TPB6" s="204"/>
      <c r="TPC6" s="204"/>
      <c r="TPD6" s="204"/>
      <c r="TPE6" s="204"/>
      <c r="TPF6" s="204"/>
      <c r="TPG6" s="204"/>
      <c r="TPH6" s="204"/>
      <c r="TPI6" s="204"/>
      <c r="TPJ6" s="204"/>
      <c r="TPK6" s="204"/>
      <c r="TPL6" s="204"/>
      <c r="TPM6" s="204"/>
      <c r="TPN6" s="204"/>
      <c r="TPO6" s="204"/>
      <c r="TPP6" s="204"/>
      <c r="TPQ6" s="204"/>
      <c r="TPR6" s="204"/>
      <c r="TPS6" s="204"/>
      <c r="TPT6" s="204"/>
      <c r="TPU6" s="204"/>
      <c r="TPV6" s="204"/>
      <c r="TPW6" s="204"/>
      <c r="TPX6" s="204"/>
      <c r="TPY6" s="204"/>
      <c r="TPZ6" s="204"/>
      <c r="TQA6" s="204"/>
      <c r="TQB6" s="204"/>
      <c r="TQC6" s="204"/>
      <c r="TQD6" s="204"/>
      <c r="TQE6" s="204"/>
      <c r="TQF6" s="204"/>
      <c r="TQG6" s="204"/>
      <c r="TQH6" s="204"/>
      <c r="TQI6" s="204"/>
      <c r="TQJ6" s="204"/>
      <c r="TQK6" s="204"/>
      <c r="TQL6" s="204"/>
      <c r="TQM6" s="204"/>
      <c r="TQN6" s="204"/>
      <c r="TQO6" s="204"/>
      <c r="TQP6" s="204"/>
      <c r="TQQ6" s="204"/>
      <c r="TQR6" s="204"/>
      <c r="TQS6" s="204"/>
      <c r="TQT6" s="204"/>
      <c r="TQU6" s="204"/>
      <c r="TQV6" s="204"/>
      <c r="TQW6" s="204"/>
      <c r="TQX6" s="204"/>
      <c r="TQY6" s="204"/>
      <c r="TQZ6" s="204"/>
      <c r="TRA6" s="204"/>
      <c r="TRB6" s="204"/>
      <c r="TRC6" s="204"/>
      <c r="TRD6" s="204"/>
      <c r="TRE6" s="204"/>
      <c r="TRF6" s="204"/>
      <c r="TRG6" s="204"/>
      <c r="TRH6" s="204"/>
      <c r="TRI6" s="204"/>
      <c r="TRJ6" s="204"/>
      <c r="TRK6" s="204"/>
      <c r="TRL6" s="204"/>
      <c r="TRM6" s="204"/>
      <c r="TRN6" s="204"/>
      <c r="TRO6" s="204"/>
      <c r="TRP6" s="204"/>
      <c r="TRQ6" s="204"/>
      <c r="TRR6" s="204"/>
      <c r="TRS6" s="204"/>
      <c r="TRT6" s="204"/>
      <c r="TRU6" s="204"/>
      <c r="TRV6" s="204"/>
      <c r="TRW6" s="204"/>
      <c r="TRX6" s="204"/>
      <c r="TRY6" s="204"/>
      <c r="TRZ6" s="204"/>
      <c r="TSA6" s="204"/>
      <c r="TSB6" s="204"/>
      <c r="TSC6" s="204"/>
      <c r="TSD6" s="204"/>
      <c r="TSE6" s="204"/>
      <c r="TSF6" s="204"/>
      <c r="TSG6" s="204"/>
      <c r="TSH6" s="204"/>
      <c r="TSI6" s="204"/>
      <c r="TSJ6" s="204"/>
      <c r="TSK6" s="204"/>
      <c r="TSL6" s="204"/>
      <c r="TSM6" s="204"/>
      <c r="TSN6" s="204"/>
      <c r="TSO6" s="204"/>
      <c r="TSP6" s="204"/>
      <c r="TSQ6" s="204"/>
      <c r="TSR6" s="204"/>
      <c r="TSS6" s="204"/>
      <c r="TST6" s="204"/>
      <c r="TSU6" s="204"/>
      <c r="TSV6" s="204"/>
      <c r="TSW6" s="204"/>
      <c r="TSX6" s="204"/>
      <c r="TSY6" s="204"/>
      <c r="TSZ6" s="204"/>
      <c r="TTA6" s="204"/>
      <c r="TTB6" s="204"/>
      <c r="TTC6" s="204"/>
      <c r="TTD6" s="204"/>
      <c r="TTE6" s="204"/>
      <c r="TTF6" s="204"/>
      <c r="TTG6" s="204"/>
      <c r="TTH6" s="204"/>
      <c r="TTI6" s="204"/>
      <c r="TTJ6" s="204"/>
      <c r="TTK6" s="204"/>
      <c r="TTL6" s="204"/>
      <c r="TTM6" s="204"/>
      <c r="TTN6" s="204"/>
      <c r="TTO6" s="204"/>
      <c r="TTP6" s="204"/>
      <c r="TTQ6" s="204"/>
      <c r="TTR6" s="204"/>
      <c r="TTS6" s="204"/>
      <c r="TTT6" s="204"/>
      <c r="TTU6" s="204"/>
      <c r="TTV6" s="204"/>
      <c r="TTW6" s="204"/>
      <c r="TTX6" s="204"/>
      <c r="TTY6" s="204"/>
      <c r="TTZ6" s="204"/>
      <c r="TUA6" s="204"/>
      <c r="TUB6" s="204"/>
      <c r="TUC6" s="204"/>
      <c r="TUD6" s="204"/>
      <c r="TUE6" s="204"/>
      <c r="TUF6" s="204"/>
      <c r="TUG6" s="204"/>
      <c r="TUH6" s="204"/>
      <c r="TUI6" s="204"/>
      <c r="TUJ6" s="204"/>
      <c r="TUK6" s="204"/>
      <c r="TUL6" s="204"/>
      <c r="TUM6" s="204"/>
      <c r="TUN6" s="204"/>
      <c r="TUO6" s="204"/>
      <c r="TUP6" s="204"/>
      <c r="TUQ6" s="204"/>
      <c r="TUR6" s="204"/>
      <c r="TUS6" s="204"/>
      <c r="TUT6" s="204"/>
      <c r="TUU6" s="204"/>
      <c r="TUV6" s="204"/>
      <c r="TUW6" s="204"/>
      <c r="TUX6" s="204"/>
      <c r="TUY6" s="204"/>
      <c r="TUZ6" s="204"/>
      <c r="TVA6" s="204"/>
      <c r="TVB6" s="204"/>
      <c r="TVC6" s="204"/>
      <c r="TVD6" s="204"/>
      <c r="TVE6" s="204"/>
      <c r="TVF6" s="204"/>
      <c r="TVG6" s="204"/>
      <c r="TVH6" s="204"/>
      <c r="TVI6" s="204"/>
      <c r="TVJ6" s="204"/>
      <c r="TVK6" s="204"/>
      <c r="TVL6" s="204"/>
      <c r="TVM6" s="204"/>
      <c r="TVN6" s="204"/>
      <c r="TVO6" s="204"/>
      <c r="TVP6" s="204"/>
      <c r="TVQ6" s="204"/>
      <c r="TVR6" s="204"/>
      <c r="TVS6" s="204"/>
      <c r="TVT6" s="204"/>
      <c r="TVU6" s="204"/>
      <c r="TVV6" s="204"/>
      <c r="TVW6" s="204"/>
      <c r="TVX6" s="204"/>
      <c r="TVY6" s="204"/>
      <c r="TVZ6" s="204"/>
      <c r="TWA6" s="204"/>
      <c r="TWB6" s="204"/>
      <c r="TWC6" s="204"/>
      <c r="TWD6" s="204"/>
      <c r="TWE6" s="204"/>
      <c r="TWF6" s="204"/>
      <c r="TWG6" s="204"/>
      <c r="TWH6" s="204"/>
      <c r="TWI6" s="204"/>
      <c r="TWJ6" s="204"/>
      <c r="TWK6" s="204"/>
      <c r="TWL6" s="204"/>
      <c r="TWM6" s="204"/>
      <c r="TWN6" s="204"/>
      <c r="TWO6" s="204"/>
      <c r="TWP6" s="204"/>
      <c r="TWQ6" s="204"/>
      <c r="TWR6" s="204"/>
      <c r="TWS6" s="204"/>
      <c r="TWT6" s="204"/>
      <c r="TWU6" s="204"/>
      <c r="TWV6" s="204"/>
      <c r="TWW6" s="204"/>
      <c r="TWX6" s="204"/>
      <c r="TWY6" s="204"/>
      <c r="TWZ6" s="204"/>
      <c r="TXA6" s="204"/>
      <c r="TXB6" s="204"/>
      <c r="TXC6" s="204"/>
      <c r="TXD6" s="204"/>
      <c r="TXE6" s="204"/>
      <c r="TXF6" s="204"/>
      <c r="TXG6" s="204"/>
      <c r="TXH6" s="204"/>
      <c r="TXI6" s="204"/>
      <c r="TXJ6" s="204"/>
      <c r="TXK6" s="204"/>
      <c r="TXL6" s="204"/>
      <c r="TXM6" s="204"/>
      <c r="TXN6" s="204"/>
      <c r="TXO6" s="204"/>
      <c r="TXP6" s="204"/>
      <c r="TXQ6" s="204"/>
      <c r="TXR6" s="204"/>
      <c r="TXS6" s="204"/>
      <c r="TXT6" s="204"/>
      <c r="TXU6" s="204"/>
      <c r="TXV6" s="204"/>
      <c r="TXW6" s="204"/>
      <c r="TXX6" s="204"/>
      <c r="TXY6" s="204"/>
      <c r="TXZ6" s="204"/>
      <c r="TYA6" s="204"/>
      <c r="TYB6" s="204"/>
      <c r="TYC6" s="204"/>
      <c r="TYD6" s="204"/>
      <c r="TYE6" s="204"/>
      <c r="TYF6" s="204"/>
      <c r="TYG6" s="204"/>
      <c r="TYH6" s="204"/>
      <c r="TYI6" s="204"/>
      <c r="TYJ6" s="204"/>
      <c r="TYK6" s="204"/>
      <c r="TYL6" s="204"/>
      <c r="TYM6" s="204"/>
      <c r="TYN6" s="204"/>
      <c r="TYO6" s="204"/>
      <c r="TYP6" s="204"/>
      <c r="TYQ6" s="204"/>
      <c r="TYR6" s="204"/>
      <c r="TYS6" s="204"/>
      <c r="TYT6" s="204"/>
      <c r="TYU6" s="204"/>
      <c r="TYV6" s="204"/>
      <c r="TYW6" s="204"/>
      <c r="TYX6" s="204"/>
      <c r="TYY6" s="204"/>
      <c r="TYZ6" s="204"/>
      <c r="TZA6" s="204"/>
      <c r="TZB6" s="204"/>
      <c r="TZC6" s="204"/>
      <c r="TZD6" s="204"/>
      <c r="TZE6" s="204"/>
      <c r="TZF6" s="204"/>
      <c r="TZG6" s="204"/>
      <c r="TZH6" s="204"/>
      <c r="TZI6" s="204"/>
      <c r="TZJ6" s="204"/>
      <c r="TZK6" s="204"/>
      <c r="TZL6" s="204"/>
      <c r="TZM6" s="204"/>
      <c r="TZN6" s="204"/>
      <c r="TZO6" s="204"/>
      <c r="TZP6" s="204"/>
      <c r="TZQ6" s="204"/>
      <c r="TZR6" s="204"/>
      <c r="TZS6" s="204"/>
      <c r="TZT6" s="204"/>
      <c r="TZU6" s="204"/>
      <c r="TZV6" s="204"/>
      <c r="TZW6" s="204"/>
      <c r="TZX6" s="204"/>
      <c r="TZY6" s="204"/>
      <c r="TZZ6" s="204"/>
      <c r="UAA6" s="204"/>
      <c r="UAB6" s="204"/>
      <c r="UAC6" s="204"/>
      <c r="UAD6" s="204"/>
      <c r="UAE6" s="204"/>
      <c r="UAF6" s="204"/>
      <c r="UAG6" s="204"/>
      <c r="UAH6" s="204"/>
      <c r="UAI6" s="204"/>
      <c r="UAJ6" s="204"/>
      <c r="UAK6" s="204"/>
      <c r="UAL6" s="204"/>
      <c r="UAM6" s="204"/>
      <c r="UAN6" s="204"/>
      <c r="UAO6" s="204"/>
      <c r="UAP6" s="204"/>
      <c r="UAQ6" s="204"/>
      <c r="UAR6" s="204"/>
      <c r="UAS6" s="204"/>
      <c r="UAT6" s="204"/>
      <c r="UAU6" s="204"/>
      <c r="UAV6" s="204"/>
      <c r="UAW6" s="204"/>
      <c r="UAX6" s="204"/>
      <c r="UAY6" s="204"/>
      <c r="UAZ6" s="204"/>
      <c r="UBA6" s="204"/>
      <c r="UBB6" s="204"/>
      <c r="UBC6" s="204"/>
      <c r="UBD6" s="204"/>
      <c r="UBE6" s="204"/>
      <c r="UBF6" s="204"/>
      <c r="UBG6" s="204"/>
      <c r="UBH6" s="204"/>
      <c r="UBI6" s="204"/>
      <c r="UBJ6" s="204"/>
      <c r="UBK6" s="204"/>
      <c r="UBL6" s="204"/>
      <c r="UBM6" s="204"/>
      <c r="UBN6" s="204"/>
      <c r="UBO6" s="204"/>
      <c r="UBP6" s="204"/>
      <c r="UBQ6" s="204"/>
      <c r="UBR6" s="204"/>
      <c r="UBS6" s="204"/>
      <c r="UBT6" s="204"/>
      <c r="UBU6" s="204"/>
      <c r="UBV6" s="204"/>
      <c r="UBW6" s="204"/>
      <c r="UBX6" s="204"/>
      <c r="UBY6" s="204"/>
      <c r="UBZ6" s="204"/>
      <c r="UCA6" s="204"/>
      <c r="UCB6" s="204"/>
      <c r="UCC6" s="204"/>
      <c r="UCD6" s="204"/>
      <c r="UCE6" s="204"/>
      <c r="UCF6" s="204"/>
      <c r="UCG6" s="204"/>
      <c r="UCH6" s="204"/>
      <c r="UCI6" s="204"/>
      <c r="UCJ6" s="204"/>
      <c r="UCK6" s="204"/>
      <c r="UCL6" s="204"/>
      <c r="UCM6" s="204"/>
      <c r="UCN6" s="204"/>
      <c r="UCO6" s="204"/>
      <c r="UCP6" s="204"/>
      <c r="UCQ6" s="204"/>
      <c r="UCR6" s="204"/>
      <c r="UCS6" s="204"/>
      <c r="UCT6" s="204"/>
      <c r="UCU6" s="204"/>
      <c r="UCV6" s="204"/>
      <c r="UCW6" s="204"/>
      <c r="UCX6" s="204"/>
      <c r="UCY6" s="204"/>
      <c r="UCZ6" s="204"/>
      <c r="UDA6" s="204"/>
      <c r="UDB6" s="204"/>
      <c r="UDC6" s="204"/>
      <c r="UDD6" s="204"/>
      <c r="UDE6" s="204"/>
      <c r="UDF6" s="204"/>
      <c r="UDG6" s="204"/>
      <c r="UDH6" s="204"/>
      <c r="UDI6" s="204"/>
      <c r="UDJ6" s="204"/>
      <c r="UDK6" s="204"/>
      <c r="UDL6" s="204"/>
      <c r="UDM6" s="204"/>
      <c r="UDN6" s="204"/>
      <c r="UDO6" s="204"/>
      <c r="UDP6" s="204"/>
      <c r="UDQ6" s="204"/>
      <c r="UDR6" s="204"/>
      <c r="UDS6" s="204"/>
      <c r="UDT6" s="204"/>
      <c r="UDU6" s="204"/>
      <c r="UDV6" s="204"/>
      <c r="UDW6" s="204"/>
      <c r="UDX6" s="204"/>
      <c r="UDY6" s="204"/>
      <c r="UDZ6" s="204"/>
      <c r="UEA6" s="204"/>
      <c r="UEB6" s="204"/>
      <c r="UEC6" s="204"/>
      <c r="UED6" s="204"/>
      <c r="UEE6" s="204"/>
      <c r="UEF6" s="204"/>
      <c r="UEG6" s="204"/>
      <c r="UEH6" s="204"/>
      <c r="UEI6" s="204"/>
      <c r="UEJ6" s="204"/>
      <c r="UEK6" s="204"/>
      <c r="UEL6" s="204"/>
      <c r="UEM6" s="204"/>
      <c r="UEN6" s="204"/>
      <c r="UEO6" s="204"/>
      <c r="UEP6" s="204"/>
      <c r="UEQ6" s="204"/>
      <c r="UER6" s="204"/>
      <c r="UES6" s="204"/>
      <c r="UET6" s="204"/>
      <c r="UEU6" s="204"/>
      <c r="UEV6" s="204"/>
      <c r="UEW6" s="204"/>
      <c r="UEX6" s="204"/>
      <c r="UEY6" s="204"/>
      <c r="UEZ6" s="204"/>
      <c r="UFA6" s="204"/>
      <c r="UFB6" s="204"/>
      <c r="UFC6" s="204"/>
      <c r="UFD6" s="204"/>
      <c r="UFE6" s="204"/>
      <c r="UFF6" s="204"/>
      <c r="UFG6" s="204"/>
      <c r="UFH6" s="204"/>
      <c r="UFI6" s="204"/>
      <c r="UFJ6" s="204"/>
      <c r="UFK6" s="204"/>
      <c r="UFL6" s="204"/>
      <c r="UFM6" s="204"/>
      <c r="UFN6" s="204"/>
      <c r="UFO6" s="204"/>
      <c r="UFP6" s="204"/>
      <c r="UFQ6" s="204"/>
      <c r="UFR6" s="204"/>
      <c r="UFS6" s="204"/>
      <c r="UFT6" s="204"/>
      <c r="UFU6" s="204"/>
      <c r="UFV6" s="204"/>
      <c r="UFW6" s="204"/>
      <c r="UFX6" s="204"/>
      <c r="UFY6" s="204"/>
      <c r="UFZ6" s="204"/>
      <c r="UGA6" s="204"/>
      <c r="UGB6" s="204"/>
      <c r="UGC6" s="204"/>
      <c r="UGD6" s="204"/>
      <c r="UGE6" s="204"/>
      <c r="UGF6" s="204"/>
      <c r="UGG6" s="204"/>
      <c r="UGH6" s="204"/>
      <c r="UGI6" s="204"/>
      <c r="UGJ6" s="204"/>
      <c r="UGK6" s="204"/>
      <c r="UGL6" s="204"/>
      <c r="UGM6" s="204"/>
      <c r="UGN6" s="204"/>
      <c r="UGO6" s="204"/>
      <c r="UGP6" s="204"/>
      <c r="UGQ6" s="204"/>
      <c r="UGR6" s="204"/>
      <c r="UGS6" s="204"/>
      <c r="UGT6" s="204"/>
      <c r="UGU6" s="204"/>
      <c r="UGV6" s="204"/>
      <c r="UGW6" s="204"/>
      <c r="UGX6" s="204"/>
      <c r="UGY6" s="204"/>
      <c r="UGZ6" s="204"/>
      <c r="UHA6" s="204"/>
      <c r="UHB6" s="204"/>
      <c r="UHC6" s="204"/>
      <c r="UHD6" s="204"/>
      <c r="UHE6" s="204"/>
      <c r="UHF6" s="204"/>
      <c r="UHG6" s="204"/>
      <c r="UHH6" s="204"/>
      <c r="UHI6" s="204"/>
      <c r="UHJ6" s="204"/>
      <c r="UHK6" s="204"/>
      <c r="UHL6" s="204"/>
      <c r="UHM6" s="204"/>
      <c r="UHN6" s="204"/>
      <c r="UHO6" s="204"/>
      <c r="UHP6" s="204"/>
      <c r="UHQ6" s="204"/>
      <c r="UHR6" s="204"/>
      <c r="UHS6" s="204"/>
      <c r="UHT6" s="204"/>
      <c r="UHU6" s="204"/>
      <c r="UHV6" s="204"/>
      <c r="UHW6" s="204"/>
      <c r="UHX6" s="204"/>
      <c r="UHY6" s="204"/>
      <c r="UHZ6" s="204"/>
      <c r="UIA6" s="204"/>
      <c r="UIB6" s="204"/>
      <c r="UIC6" s="204"/>
      <c r="UID6" s="204"/>
      <c r="UIE6" s="204"/>
      <c r="UIF6" s="204"/>
      <c r="UIG6" s="204"/>
      <c r="UIH6" s="204"/>
      <c r="UII6" s="204"/>
      <c r="UIJ6" s="204"/>
      <c r="UIK6" s="204"/>
      <c r="UIL6" s="204"/>
      <c r="UIM6" s="204"/>
      <c r="UIN6" s="204"/>
      <c r="UIO6" s="204"/>
      <c r="UIP6" s="204"/>
      <c r="UIQ6" s="204"/>
      <c r="UIR6" s="204"/>
      <c r="UIS6" s="204"/>
      <c r="UIT6" s="204"/>
      <c r="UIU6" s="204"/>
      <c r="UIV6" s="204"/>
      <c r="UIW6" s="204"/>
      <c r="UIX6" s="204"/>
      <c r="UIY6" s="204"/>
      <c r="UIZ6" s="204"/>
      <c r="UJA6" s="204"/>
      <c r="UJB6" s="204"/>
      <c r="UJC6" s="204"/>
      <c r="UJD6" s="204"/>
      <c r="UJE6" s="204"/>
      <c r="UJF6" s="204"/>
      <c r="UJG6" s="204"/>
      <c r="UJH6" s="204"/>
      <c r="UJI6" s="204"/>
      <c r="UJJ6" s="204"/>
      <c r="UJK6" s="204"/>
      <c r="UJL6" s="204"/>
      <c r="UJM6" s="204"/>
      <c r="UJN6" s="204"/>
      <c r="UJO6" s="204"/>
      <c r="UJP6" s="204"/>
      <c r="UJQ6" s="204"/>
      <c r="UJR6" s="204"/>
      <c r="UJS6" s="204"/>
      <c r="UJT6" s="204"/>
      <c r="UJU6" s="204"/>
      <c r="UJV6" s="204"/>
      <c r="UJW6" s="204"/>
      <c r="UJX6" s="204"/>
      <c r="UJY6" s="204"/>
      <c r="UJZ6" s="204"/>
      <c r="UKA6" s="204"/>
      <c r="UKB6" s="204"/>
      <c r="UKC6" s="204"/>
      <c r="UKD6" s="204"/>
      <c r="UKE6" s="204"/>
      <c r="UKF6" s="204"/>
      <c r="UKG6" s="204"/>
      <c r="UKH6" s="204"/>
      <c r="UKI6" s="204"/>
      <c r="UKJ6" s="204"/>
      <c r="UKK6" s="204"/>
      <c r="UKL6" s="204"/>
      <c r="UKM6" s="204"/>
      <c r="UKN6" s="204"/>
      <c r="UKO6" s="204"/>
      <c r="UKP6" s="204"/>
      <c r="UKQ6" s="204"/>
      <c r="UKR6" s="204"/>
      <c r="UKS6" s="204"/>
      <c r="UKT6" s="204"/>
      <c r="UKU6" s="204"/>
      <c r="UKV6" s="204"/>
      <c r="UKW6" s="204"/>
      <c r="UKX6" s="204"/>
      <c r="UKY6" s="204"/>
      <c r="UKZ6" s="204"/>
      <c r="ULA6" s="204"/>
      <c r="ULB6" s="204"/>
      <c r="ULC6" s="204"/>
      <c r="ULD6" s="204"/>
      <c r="ULE6" s="204"/>
      <c r="ULF6" s="204"/>
      <c r="ULG6" s="204"/>
      <c r="ULH6" s="204"/>
      <c r="ULI6" s="204"/>
      <c r="ULJ6" s="204"/>
      <c r="ULK6" s="204"/>
      <c r="ULL6" s="204"/>
      <c r="ULM6" s="204"/>
      <c r="ULN6" s="204"/>
      <c r="ULO6" s="204"/>
      <c r="ULP6" s="204"/>
      <c r="ULQ6" s="204"/>
      <c r="ULR6" s="204"/>
      <c r="ULS6" s="204"/>
      <c r="ULT6" s="204"/>
      <c r="ULU6" s="204"/>
      <c r="ULV6" s="204"/>
      <c r="ULW6" s="204"/>
      <c r="ULX6" s="204"/>
      <c r="ULY6" s="204"/>
      <c r="ULZ6" s="204"/>
      <c r="UMA6" s="204"/>
      <c r="UMB6" s="204"/>
      <c r="UMC6" s="204"/>
      <c r="UMD6" s="204"/>
      <c r="UME6" s="204"/>
      <c r="UMF6" s="204"/>
      <c r="UMG6" s="204"/>
      <c r="UMH6" s="204"/>
      <c r="UMI6" s="204"/>
      <c r="UMJ6" s="204"/>
      <c r="UMK6" s="204"/>
      <c r="UML6" s="204"/>
      <c r="UMM6" s="204"/>
      <c r="UMN6" s="204"/>
      <c r="UMO6" s="204"/>
      <c r="UMP6" s="204"/>
      <c r="UMQ6" s="204"/>
      <c r="UMR6" s="204"/>
      <c r="UMS6" s="204"/>
      <c r="UMT6" s="204"/>
      <c r="UMU6" s="204"/>
      <c r="UMV6" s="204"/>
      <c r="UMW6" s="204"/>
      <c r="UMX6" s="204"/>
      <c r="UMY6" s="204"/>
      <c r="UMZ6" s="204"/>
      <c r="UNA6" s="204"/>
      <c r="UNB6" s="204"/>
      <c r="UNC6" s="204"/>
      <c r="UND6" s="204"/>
      <c r="UNE6" s="204"/>
      <c r="UNF6" s="204"/>
      <c r="UNG6" s="204"/>
      <c r="UNH6" s="204"/>
      <c r="UNI6" s="204"/>
      <c r="UNJ6" s="204"/>
      <c r="UNK6" s="204"/>
      <c r="UNL6" s="204"/>
      <c r="UNM6" s="204"/>
      <c r="UNN6" s="204"/>
      <c r="UNO6" s="204"/>
      <c r="UNP6" s="204"/>
      <c r="UNQ6" s="204"/>
      <c r="UNR6" s="204"/>
      <c r="UNS6" s="204"/>
      <c r="UNT6" s="204"/>
      <c r="UNU6" s="204"/>
      <c r="UNV6" s="204"/>
      <c r="UNW6" s="204"/>
      <c r="UNX6" s="204"/>
      <c r="UNY6" s="204"/>
      <c r="UNZ6" s="204"/>
      <c r="UOA6" s="204"/>
      <c r="UOB6" s="204"/>
      <c r="UOC6" s="204"/>
      <c r="UOD6" s="204"/>
      <c r="UOE6" s="204"/>
      <c r="UOF6" s="204"/>
      <c r="UOG6" s="204"/>
      <c r="UOH6" s="204"/>
      <c r="UOI6" s="204"/>
      <c r="UOJ6" s="204"/>
      <c r="UOK6" s="204"/>
      <c r="UOL6" s="204"/>
      <c r="UOM6" s="204"/>
      <c r="UON6" s="204"/>
      <c r="UOO6" s="204"/>
      <c r="UOP6" s="204"/>
      <c r="UOQ6" s="204"/>
      <c r="UOR6" s="204"/>
      <c r="UOS6" s="204"/>
      <c r="UOT6" s="204"/>
      <c r="UOU6" s="204"/>
      <c r="UOV6" s="204"/>
      <c r="UOW6" s="204"/>
      <c r="UOX6" s="204"/>
      <c r="UOY6" s="204"/>
      <c r="UOZ6" s="204"/>
      <c r="UPA6" s="204"/>
      <c r="UPB6" s="204"/>
      <c r="UPC6" s="204"/>
      <c r="UPD6" s="204"/>
      <c r="UPE6" s="204"/>
      <c r="UPF6" s="204"/>
      <c r="UPG6" s="204"/>
      <c r="UPH6" s="204"/>
      <c r="UPI6" s="204"/>
      <c r="UPJ6" s="204"/>
      <c r="UPK6" s="204"/>
      <c r="UPL6" s="204"/>
      <c r="UPM6" s="204"/>
      <c r="UPN6" s="204"/>
      <c r="UPO6" s="204"/>
      <c r="UPP6" s="204"/>
      <c r="UPQ6" s="204"/>
      <c r="UPR6" s="204"/>
      <c r="UPS6" s="204"/>
      <c r="UPT6" s="204"/>
      <c r="UPU6" s="204"/>
      <c r="UPV6" s="204"/>
      <c r="UPW6" s="204"/>
      <c r="UPX6" s="204"/>
      <c r="UPY6" s="204"/>
      <c r="UPZ6" s="204"/>
      <c r="UQA6" s="204"/>
      <c r="UQB6" s="204"/>
      <c r="UQC6" s="204"/>
      <c r="UQD6" s="204"/>
      <c r="UQE6" s="204"/>
      <c r="UQF6" s="204"/>
      <c r="UQG6" s="204"/>
      <c r="UQH6" s="204"/>
      <c r="UQI6" s="204"/>
      <c r="UQJ6" s="204"/>
      <c r="UQK6" s="204"/>
      <c r="UQL6" s="204"/>
      <c r="UQM6" s="204"/>
      <c r="UQN6" s="204"/>
      <c r="UQO6" s="204"/>
      <c r="UQP6" s="204"/>
      <c r="UQQ6" s="204"/>
      <c r="UQR6" s="204"/>
      <c r="UQS6" s="204"/>
      <c r="UQT6" s="204"/>
      <c r="UQU6" s="204"/>
      <c r="UQV6" s="204"/>
      <c r="UQW6" s="204"/>
      <c r="UQX6" s="204"/>
      <c r="UQY6" s="204"/>
      <c r="UQZ6" s="204"/>
      <c r="URA6" s="204"/>
      <c r="URB6" s="204"/>
      <c r="URC6" s="204"/>
      <c r="URD6" s="204"/>
      <c r="URE6" s="204"/>
      <c r="URF6" s="204"/>
      <c r="URG6" s="204"/>
      <c r="URH6" s="204"/>
      <c r="URI6" s="204"/>
      <c r="URJ6" s="204"/>
      <c r="URK6" s="204"/>
      <c r="URL6" s="204"/>
      <c r="URM6" s="204"/>
      <c r="URN6" s="204"/>
      <c r="URO6" s="204"/>
      <c r="URP6" s="204"/>
      <c r="URQ6" s="204"/>
      <c r="URR6" s="204"/>
      <c r="URS6" s="204"/>
      <c r="URT6" s="204"/>
      <c r="URU6" s="204"/>
      <c r="URV6" s="204"/>
      <c r="URW6" s="204"/>
      <c r="URX6" s="204"/>
      <c r="URY6" s="204"/>
      <c r="URZ6" s="204"/>
      <c r="USA6" s="204"/>
      <c r="USB6" s="204"/>
      <c r="USC6" s="204"/>
      <c r="USD6" s="204"/>
      <c r="USE6" s="204"/>
      <c r="USF6" s="204"/>
      <c r="USG6" s="204"/>
      <c r="USH6" s="204"/>
      <c r="USI6" s="204"/>
      <c r="USJ6" s="204"/>
      <c r="USK6" s="204"/>
      <c r="USL6" s="204"/>
      <c r="USM6" s="204"/>
      <c r="USN6" s="204"/>
      <c r="USO6" s="204"/>
      <c r="USP6" s="204"/>
      <c r="USQ6" s="204"/>
      <c r="USR6" s="204"/>
      <c r="USS6" s="204"/>
      <c r="UST6" s="204"/>
      <c r="USU6" s="204"/>
      <c r="USV6" s="204"/>
      <c r="USW6" s="204"/>
      <c r="USX6" s="204"/>
      <c r="USY6" s="204"/>
      <c r="USZ6" s="204"/>
      <c r="UTA6" s="204"/>
      <c r="UTB6" s="204"/>
      <c r="UTC6" s="204"/>
      <c r="UTD6" s="204"/>
      <c r="UTE6" s="204"/>
      <c r="UTF6" s="204"/>
      <c r="UTG6" s="204"/>
      <c r="UTH6" s="204"/>
      <c r="UTI6" s="204"/>
      <c r="UTJ6" s="204"/>
      <c r="UTK6" s="204"/>
      <c r="UTL6" s="204"/>
      <c r="UTM6" s="204"/>
      <c r="UTN6" s="204"/>
      <c r="UTO6" s="204"/>
      <c r="UTP6" s="204"/>
      <c r="UTQ6" s="204"/>
      <c r="UTR6" s="204"/>
      <c r="UTS6" s="204"/>
      <c r="UTT6" s="204"/>
      <c r="UTU6" s="204"/>
      <c r="UTV6" s="204"/>
      <c r="UTW6" s="204"/>
      <c r="UTX6" s="204"/>
      <c r="UTY6" s="204"/>
      <c r="UTZ6" s="204"/>
      <c r="UUA6" s="204"/>
      <c r="UUB6" s="204"/>
      <c r="UUC6" s="204"/>
      <c r="UUD6" s="204"/>
      <c r="UUE6" s="204"/>
      <c r="UUF6" s="204"/>
      <c r="UUG6" s="204"/>
      <c r="UUH6" s="204"/>
      <c r="UUI6" s="204"/>
      <c r="UUJ6" s="204"/>
      <c r="UUK6" s="204"/>
      <c r="UUL6" s="204"/>
      <c r="UUM6" s="204"/>
      <c r="UUN6" s="204"/>
      <c r="UUO6" s="204"/>
      <c r="UUP6" s="204"/>
      <c r="UUQ6" s="204"/>
      <c r="UUR6" s="204"/>
      <c r="UUS6" s="204"/>
      <c r="UUT6" s="204"/>
      <c r="UUU6" s="204"/>
      <c r="UUV6" s="204"/>
      <c r="UUW6" s="204"/>
      <c r="UUX6" s="204"/>
      <c r="UUY6" s="204"/>
      <c r="UUZ6" s="204"/>
      <c r="UVA6" s="204"/>
      <c r="UVB6" s="204"/>
      <c r="UVC6" s="204"/>
      <c r="UVD6" s="204"/>
      <c r="UVE6" s="204"/>
      <c r="UVF6" s="204"/>
      <c r="UVG6" s="204"/>
      <c r="UVH6" s="204"/>
      <c r="UVI6" s="204"/>
      <c r="UVJ6" s="204"/>
      <c r="UVK6" s="204"/>
      <c r="UVL6" s="204"/>
      <c r="UVM6" s="204"/>
      <c r="UVN6" s="204"/>
      <c r="UVO6" s="204"/>
      <c r="UVP6" s="204"/>
      <c r="UVQ6" s="204"/>
      <c r="UVR6" s="204"/>
      <c r="UVS6" s="204"/>
      <c r="UVT6" s="204"/>
      <c r="UVU6" s="204"/>
      <c r="UVV6" s="204"/>
      <c r="UVW6" s="204"/>
      <c r="UVX6" s="204"/>
      <c r="UVY6" s="204"/>
      <c r="UVZ6" s="204"/>
      <c r="UWA6" s="204"/>
      <c r="UWB6" s="204"/>
      <c r="UWC6" s="204"/>
      <c r="UWD6" s="204"/>
      <c r="UWE6" s="204"/>
      <c r="UWF6" s="204"/>
      <c r="UWG6" s="204"/>
      <c r="UWH6" s="204"/>
      <c r="UWI6" s="204"/>
      <c r="UWJ6" s="204"/>
      <c r="UWK6" s="204"/>
      <c r="UWL6" s="204"/>
      <c r="UWM6" s="204"/>
      <c r="UWN6" s="204"/>
      <c r="UWO6" s="204"/>
      <c r="UWP6" s="204"/>
      <c r="UWQ6" s="204"/>
      <c r="UWR6" s="204"/>
      <c r="UWS6" s="204"/>
      <c r="UWT6" s="204"/>
      <c r="UWU6" s="204"/>
      <c r="UWV6" s="204"/>
      <c r="UWW6" s="204"/>
      <c r="UWX6" s="204"/>
      <c r="UWY6" s="204"/>
      <c r="UWZ6" s="204"/>
      <c r="UXA6" s="204"/>
      <c r="UXB6" s="204"/>
      <c r="UXC6" s="204"/>
      <c r="UXD6" s="204"/>
      <c r="UXE6" s="204"/>
      <c r="UXF6" s="204"/>
      <c r="UXG6" s="204"/>
      <c r="UXH6" s="204"/>
      <c r="UXI6" s="204"/>
      <c r="UXJ6" s="204"/>
      <c r="UXK6" s="204"/>
      <c r="UXL6" s="204"/>
      <c r="UXM6" s="204"/>
      <c r="UXN6" s="204"/>
      <c r="UXO6" s="204"/>
      <c r="UXP6" s="204"/>
      <c r="UXQ6" s="204"/>
      <c r="UXR6" s="204"/>
      <c r="UXS6" s="204"/>
      <c r="UXT6" s="204"/>
      <c r="UXU6" s="204"/>
      <c r="UXV6" s="204"/>
      <c r="UXW6" s="204"/>
      <c r="UXX6" s="204"/>
      <c r="UXY6" s="204"/>
      <c r="UXZ6" s="204"/>
      <c r="UYA6" s="204"/>
      <c r="UYB6" s="204"/>
      <c r="UYC6" s="204"/>
      <c r="UYD6" s="204"/>
      <c r="UYE6" s="204"/>
      <c r="UYF6" s="204"/>
      <c r="UYG6" s="204"/>
      <c r="UYH6" s="204"/>
      <c r="UYI6" s="204"/>
      <c r="UYJ6" s="204"/>
      <c r="UYK6" s="204"/>
      <c r="UYL6" s="204"/>
      <c r="UYM6" s="204"/>
      <c r="UYN6" s="204"/>
      <c r="UYO6" s="204"/>
      <c r="UYP6" s="204"/>
      <c r="UYQ6" s="204"/>
      <c r="UYR6" s="204"/>
      <c r="UYS6" s="204"/>
      <c r="UYT6" s="204"/>
      <c r="UYU6" s="204"/>
      <c r="UYV6" s="204"/>
      <c r="UYW6" s="204"/>
      <c r="UYX6" s="204"/>
      <c r="UYY6" s="204"/>
      <c r="UYZ6" s="204"/>
      <c r="UZA6" s="204"/>
      <c r="UZB6" s="204"/>
      <c r="UZC6" s="204"/>
      <c r="UZD6" s="204"/>
      <c r="UZE6" s="204"/>
      <c r="UZF6" s="204"/>
      <c r="UZG6" s="204"/>
      <c r="UZH6" s="204"/>
      <c r="UZI6" s="204"/>
      <c r="UZJ6" s="204"/>
      <c r="UZK6" s="204"/>
      <c r="UZL6" s="204"/>
      <c r="UZM6" s="204"/>
      <c r="UZN6" s="204"/>
      <c r="UZO6" s="204"/>
      <c r="UZP6" s="204"/>
      <c r="UZQ6" s="204"/>
      <c r="UZR6" s="204"/>
      <c r="UZS6" s="204"/>
      <c r="UZT6" s="204"/>
      <c r="UZU6" s="204"/>
      <c r="UZV6" s="204"/>
      <c r="UZW6" s="204"/>
      <c r="UZX6" s="204"/>
      <c r="UZY6" s="204"/>
      <c r="UZZ6" s="204"/>
      <c r="VAA6" s="204"/>
      <c r="VAB6" s="204"/>
      <c r="VAC6" s="204"/>
      <c r="VAD6" s="204"/>
      <c r="VAE6" s="204"/>
      <c r="VAF6" s="204"/>
      <c r="VAG6" s="204"/>
      <c r="VAH6" s="204"/>
      <c r="VAI6" s="204"/>
      <c r="VAJ6" s="204"/>
      <c r="VAK6" s="204"/>
      <c r="VAL6" s="204"/>
      <c r="VAM6" s="204"/>
      <c r="VAN6" s="204"/>
      <c r="VAO6" s="204"/>
      <c r="VAP6" s="204"/>
      <c r="VAQ6" s="204"/>
      <c r="VAR6" s="204"/>
      <c r="VAS6" s="204"/>
      <c r="VAT6" s="204"/>
      <c r="VAU6" s="204"/>
      <c r="VAV6" s="204"/>
      <c r="VAW6" s="204"/>
      <c r="VAX6" s="204"/>
      <c r="VAY6" s="204"/>
      <c r="VAZ6" s="204"/>
      <c r="VBA6" s="204"/>
      <c r="VBB6" s="204"/>
      <c r="VBC6" s="204"/>
      <c r="VBD6" s="204"/>
      <c r="VBE6" s="204"/>
      <c r="VBF6" s="204"/>
      <c r="VBG6" s="204"/>
      <c r="VBH6" s="204"/>
      <c r="VBI6" s="204"/>
      <c r="VBJ6" s="204"/>
      <c r="VBK6" s="204"/>
      <c r="VBL6" s="204"/>
      <c r="VBM6" s="204"/>
      <c r="VBN6" s="204"/>
      <c r="VBO6" s="204"/>
      <c r="VBP6" s="204"/>
      <c r="VBQ6" s="204"/>
      <c r="VBR6" s="204"/>
      <c r="VBS6" s="204"/>
      <c r="VBT6" s="204"/>
      <c r="VBU6" s="204"/>
      <c r="VBV6" s="204"/>
      <c r="VBW6" s="204"/>
      <c r="VBX6" s="204"/>
      <c r="VBY6" s="204"/>
      <c r="VBZ6" s="204"/>
      <c r="VCA6" s="204"/>
      <c r="VCB6" s="204"/>
      <c r="VCC6" s="204"/>
      <c r="VCD6" s="204"/>
      <c r="VCE6" s="204"/>
      <c r="VCF6" s="204"/>
      <c r="VCG6" s="204"/>
      <c r="VCH6" s="204"/>
      <c r="VCI6" s="204"/>
      <c r="VCJ6" s="204"/>
      <c r="VCK6" s="204"/>
      <c r="VCL6" s="204"/>
      <c r="VCM6" s="204"/>
      <c r="VCN6" s="204"/>
      <c r="VCO6" s="204"/>
      <c r="VCP6" s="204"/>
      <c r="VCQ6" s="204"/>
      <c r="VCR6" s="204"/>
      <c r="VCS6" s="204"/>
      <c r="VCT6" s="204"/>
      <c r="VCU6" s="204"/>
      <c r="VCV6" s="204"/>
      <c r="VCW6" s="204"/>
      <c r="VCX6" s="204"/>
      <c r="VCY6" s="204"/>
      <c r="VCZ6" s="204"/>
      <c r="VDA6" s="204"/>
      <c r="VDB6" s="204"/>
      <c r="VDC6" s="204"/>
      <c r="VDD6" s="204"/>
      <c r="VDE6" s="204"/>
      <c r="VDF6" s="204"/>
      <c r="VDG6" s="204"/>
      <c r="VDH6" s="204"/>
      <c r="VDI6" s="204"/>
      <c r="VDJ6" s="204"/>
      <c r="VDK6" s="204"/>
      <c r="VDL6" s="204"/>
      <c r="VDM6" s="204"/>
      <c r="VDN6" s="204"/>
      <c r="VDO6" s="204"/>
      <c r="VDP6" s="204"/>
      <c r="VDQ6" s="204"/>
      <c r="VDR6" s="204"/>
      <c r="VDS6" s="204"/>
      <c r="VDT6" s="204"/>
      <c r="VDU6" s="204"/>
      <c r="VDV6" s="204"/>
      <c r="VDW6" s="204"/>
      <c r="VDX6" s="204"/>
      <c r="VDY6" s="204"/>
      <c r="VDZ6" s="204"/>
      <c r="VEA6" s="204"/>
      <c r="VEB6" s="204"/>
      <c r="VEC6" s="204"/>
      <c r="VED6" s="204"/>
      <c r="VEE6" s="204"/>
      <c r="VEF6" s="204"/>
      <c r="VEG6" s="204"/>
      <c r="VEH6" s="204"/>
      <c r="VEI6" s="204"/>
      <c r="VEJ6" s="204"/>
      <c r="VEK6" s="204"/>
      <c r="VEL6" s="204"/>
      <c r="VEM6" s="204"/>
      <c r="VEN6" s="204"/>
      <c r="VEO6" s="204"/>
      <c r="VEP6" s="204"/>
      <c r="VEQ6" s="204"/>
      <c r="VER6" s="204"/>
      <c r="VES6" s="204"/>
      <c r="VET6" s="204"/>
      <c r="VEU6" s="204"/>
      <c r="VEV6" s="204"/>
      <c r="VEW6" s="204"/>
      <c r="VEX6" s="204"/>
      <c r="VEY6" s="204"/>
      <c r="VEZ6" s="204"/>
      <c r="VFA6" s="204"/>
      <c r="VFB6" s="204"/>
      <c r="VFC6" s="204"/>
      <c r="VFD6" s="204"/>
      <c r="VFE6" s="204"/>
      <c r="VFF6" s="204"/>
      <c r="VFG6" s="204"/>
      <c r="VFH6" s="204"/>
      <c r="VFI6" s="204"/>
      <c r="VFJ6" s="204"/>
      <c r="VFK6" s="204"/>
      <c r="VFL6" s="204"/>
      <c r="VFM6" s="204"/>
      <c r="VFN6" s="204"/>
      <c r="VFO6" s="204"/>
      <c r="VFP6" s="204"/>
      <c r="VFQ6" s="204"/>
      <c r="VFR6" s="204"/>
      <c r="VFS6" s="204"/>
      <c r="VFT6" s="204"/>
      <c r="VFU6" s="204"/>
      <c r="VFV6" s="204"/>
      <c r="VFW6" s="204"/>
      <c r="VFX6" s="204"/>
      <c r="VFY6" s="204"/>
      <c r="VFZ6" s="204"/>
      <c r="VGA6" s="204"/>
      <c r="VGB6" s="204"/>
      <c r="VGC6" s="204"/>
      <c r="VGD6" s="204"/>
      <c r="VGE6" s="204"/>
      <c r="VGF6" s="204"/>
      <c r="VGG6" s="204"/>
      <c r="VGH6" s="204"/>
      <c r="VGI6" s="204"/>
      <c r="VGJ6" s="204"/>
      <c r="VGK6" s="204"/>
      <c r="VGL6" s="204"/>
      <c r="VGM6" s="204"/>
      <c r="VGN6" s="204"/>
      <c r="VGO6" s="204"/>
      <c r="VGP6" s="204"/>
      <c r="VGQ6" s="204"/>
      <c r="VGR6" s="204"/>
      <c r="VGS6" s="204"/>
      <c r="VGT6" s="204"/>
      <c r="VGU6" s="204"/>
      <c r="VGV6" s="204"/>
      <c r="VGW6" s="204"/>
      <c r="VGX6" s="204"/>
      <c r="VGY6" s="204"/>
      <c r="VGZ6" s="204"/>
      <c r="VHA6" s="204"/>
      <c r="VHB6" s="204"/>
      <c r="VHC6" s="204"/>
      <c r="VHD6" s="204"/>
      <c r="VHE6" s="204"/>
      <c r="VHF6" s="204"/>
      <c r="VHG6" s="204"/>
      <c r="VHH6" s="204"/>
      <c r="VHI6" s="204"/>
      <c r="VHJ6" s="204"/>
      <c r="VHK6" s="204"/>
      <c r="VHL6" s="204"/>
      <c r="VHM6" s="204"/>
      <c r="VHN6" s="204"/>
      <c r="VHO6" s="204"/>
      <c r="VHP6" s="204"/>
      <c r="VHQ6" s="204"/>
      <c r="VHR6" s="204"/>
      <c r="VHS6" s="204"/>
      <c r="VHT6" s="204"/>
      <c r="VHU6" s="204"/>
      <c r="VHV6" s="204"/>
      <c r="VHW6" s="204"/>
      <c r="VHX6" s="204"/>
      <c r="VHY6" s="204"/>
      <c r="VHZ6" s="204"/>
      <c r="VIA6" s="204"/>
      <c r="VIB6" s="204"/>
      <c r="VIC6" s="204"/>
      <c r="VID6" s="204"/>
      <c r="VIE6" s="204"/>
      <c r="VIF6" s="204"/>
      <c r="VIG6" s="204"/>
      <c r="VIH6" s="204"/>
      <c r="VII6" s="204"/>
      <c r="VIJ6" s="204"/>
      <c r="VIK6" s="204"/>
      <c r="VIL6" s="204"/>
      <c r="VIM6" s="204"/>
      <c r="VIN6" s="204"/>
      <c r="VIO6" s="204"/>
      <c r="VIP6" s="204"/>
      <c r="VIQ6" s="204"/>
      <c r="VIR6" s="204"/>
      <c r="VIS6" s="204"/>
      <c r="VIT6" s="204"/>
      <c r="VIU6" s="204"/>
      <c r="VIV6" s="204"/>
      <c r="VIW6" s="204"/>
      <c r="VIX6" s="204"/>
      <c r="VIY6" s="204"/>
      <c r="VIZ6" s="204"/>
      <c r="VJA6" s="204"/>
      <c r="VJB6" s="204"/>
      <c r="VJC6" s="204"/>
      <c r="VJD6" s="204"/>
      <c r="VJE6" s="204"/>
      <c r="VJF6" s="204"/>
      <c r="VJG6" s="204"/>
      <c r="VJH6" s="204"/>
      <c r="VJI6" s="204"/>
      <c r="VJJ6" s="204"/>
      <c r="VJK6" s="204"/>
      <c r="VJL6" s="204"/>
      <c r="VJM6" s="204"/>
      <c r="VJN6" s="204"/>
      <c r="VJO6" s="204"/>
      <c r="VJP6" s="204"/>
      <c r="VJQ6" s="204"/>
      <c r="VJR6" s="204"/>
      <c r="VJS6" s="204"/>
      <c r="VJT6" s="204"/>
      <c r="VJU6" s="204"/>
      <c r="VJV6" s="204"/>
      <c r="VJW6" s="204"/>
      <c r="VJX6" s="204"/>
      <c r="VJY6" s="204"/>
      <c r="VJZ6" s="204"/>
      <c r="VKA6" s="204"/>
      <c r="VKB6" s="204"/>
      <c r="VKC6" s="204"/>
      <c r="VKD6" s="204"/>
      <c r="VKE6" s="204"/>
      <c r="VKF6" s="204"/>
      <c r="VKG6" s="204"/>
      <c r="VKH6" s="204"/>
      <c r="VKI6" s="204"/>
      <c r="VKJ6" s="204"/>
      <c r="VKK6" s="204"/>
      <c r="VKL6" s="204"/>
      <c r="VKM6" s="204"/>
      <c r="VKN6" s="204"/>
      <c r="VKO6" s="204"/>
      <c r="VKP6" s="204"/>
      <c r="VKQ6" s="204"/>
      <c r="VKR6" s="204"/>
      <c r="VKS6" s="204"/>
      <c r="VKT6" s="204"/>
      <c r="VKU6" s="204"/>
      <c r="VKV6" s="204"/>
      <c r="VKW6" s="204"/>
      <c r="VKX6" s="204"/>
      <c r="VKY6" s="204"/>
      <c r="VKZ6" s="204"/>
      <c r="VLA6" s="204"/>
      <c r="VLB6" s="204"/>
      <c r="VLC6" s="204"/>
      <c r="VLD6" s="204"/>
      <c r="VLE6" s="204"/>
      <c r="VLF6" s="204"/>
      <c r="VLG6" s="204"/>
      <c r="VLH6" s="204"/>
      <c r="VLI6" s="204"/>
      <c r="VLJ6" s="204"/>
      <c r="VLK6" s="204"/>
      <c r="VLL6" s="204"/>
      <c r="VLM6" s="204"/>
      <c r="VLN6" s="204"/>
      <c r="VLO6" s="204"/>
      <c r="VLP6" s="204"/>
      <c r="VLQ6" s="204"/>
      <c r="VLR6" s="204"/>
      <c r="VLS6" s="204"/>
      <c r="VLT6" s="204"/>
      <c r="VLU6" s="204"/>
      <c r="VLV6" s="204"/>
      <c r="VLW6" s="204"/>
      <c r="VLX6" s="204"/>
      <c r="VLY6" s="204"/>
      <c r="VLZ6" s="204"/>
      <c r="VMA6" s="204"/>
      <c r="VMB6" s="204"/>
      <c r="VMC6" s="204"/>
      <c r="VMD6" s="204"/>
      <c r="VME6" s="204"/>
      <c r="VMF6" s="204"/>
      <c r="VMG6" s="204"/>
      <c r="VMH6" s="204"/>
      <c r="VMI6" s="204"/>
      <c r="VMJ6" s="204"/>
      <c r="VMK6" s="204"/>
      <c r="VML6" s="204"/>
      <c r="VMM6" s="204"/>
      <c r="VMN6" s="204"/>
      <c r="VMO6" s="204"/>
      <c r="VMP6" s="204"/>
      <c r="VMQ6" s="204"/>
      <c r="VMR6" s="204"/>
      <c r="VMS6" s="204"/>
      <c r="VMT6" s="204"/>
      <c r="VMU6" s="204"/>
      <c r="VMV6" s="204"/>
      <c r="VMW6" s="204"/>
      <c r="VMX6" s="204"/>
      <c r="VMY6" s="204"/>
      <c r="VMZ6" s="204"/>
      <c r="VNA6" s="204"/>
      <c r="VNB6" s="204"/>
      <c r="VNC6" s="204"/>
      <c r="VND6" s="204"/>
      <c r="VNE6" s="204"/>
      <c r="VNF6" s="204"/>
      <c r="VNG6" s="204"/>
      <c r="VNH6" s="204"/>
      <c r="VNI6" s="204"/>
      <c r="VNJ6" s="204"/>
      <c r="VNK6" s="204"/>
      <c r="VNL6" s="204"/>
      <c r="VNM6" s="204"/>
      <c r="VNN6" s="204"/>
      <c r="VNO6" s="204"/>
      <c r="VNP6" s="204"/>
      <c r="VNQ6" s="204"/>
      <c r="VNR6" s="204"/>
      <c r="VNS6" s="204"/>
      <c r="VNT6" s="204"/>
      <c r="VNU6" s="204"/>
      <c r="VNV6" s="204"/>
      <c r="VNW6" s="204"/>
      <c r="VNX6" s="204"/>
      <c r="VNY6" s="204"/>
      <c r="VNZ6" s="204"/>
      <c r="VOA6" s="204"/>
      <c r="VOB6" s="204"/>
      <c r="VOC6" s="204"/>
      <c r="VOD6" s="204"/>
      <c r="VOE6" s="204"/>
      <c r="VOF6" s="204"/>
      <c r="VOG6" s="204"/>
      <c r="VOH6" s="204"/>
      <c r="VOI6" s="204"/>
      <c r="VOJ6" s="204"/>
      <c r="VOK6" s="204"/>
      <c r="VOL6" s="204"/>
      <c r="VOM6" s="204"/>
      <c r="VON6" s="204"/>
      <c r="VOO6" s="204"/>
      <c r="VOP6" s="204"/>
      <c r="VOQ6" s="204"/>
      <c r="VOR6" s="204"/>
      <c r="VOS6" s="204"/>
      <c r="VOT6" s="204"/>
      <c r="VOU6" s="204"/>
      <c r="VOV6" s="204"/>
      <c r="VOW6" s="204"/>
      <c r="VOX6" s="204"/>
      <c r="VOY6" s="204"/>
      <c r="VOZ6" s="204"/>
      <c r="VPA6" s="204"/>
      <c r="VPB6" s="204"/>
      <c r="VPC6" s="204"/>
      <c r="VPD6" s="204"/>
      <c r="VPE6" s="204"/>
      <c r="VPF6" s="204"/>
      <c r="VPG6" s="204"/>
      <c r="VPH6" s="204"/>
      <c r="VPI6" s="204"/>
      <c r="VPJ6" s="204"/>
      <c r="VPK6" s="204"/>
      <c r="VPL6" s="204"/>
      <c r="VPM6" s="204"/>
      <c r="VPN6" s="204"/>
      <c r="VPO6" s="204"/>
      <c r="VPP6" s="204"/>
      <c r="VPQ6" s="204"/>
      <c r="VPR6" s="204"/>
      <c r="VPS6" s="204"/>
      <c r="VPT6" s="204"/>
      <c r="VPU6" s="204"/>
      <c r="VPV6" s="204"/>
      <c r="VPW6" s="204"/>
      <c r="VPX6" s="204"/>
      <c r="VPY6" s="204"/>
      <c r="VPZ6" s="204"/>
      <c r="VQA6" s="204"/>
      <c r="VQB6" s="204"/>
      <c r="VQC6" s="204"/>
      <c r="VQD6" s="204"/>
      <c r="VQE6" s="204"/>
      <c r="VQF6" s="204"/>
      <c r="VQG6" s="204"/>
      <c r="VQH6" s="204"/>
      <c r="VQI6" s="204"/>
      <c r="VQJ6" s="204"/>
      <c r="VQK6" s="204"/>
      <c r="VQL6" s="204"/>
      <c r="VQM6" s="204"/>
      <c r="VQN6" s="204"/>
      <c r="VQO6" s="204"/>
      <c r="VQP6" s="204"/>
      <c r="VQQ6" s="204"/>
      <c r="VQR6" s="204"/>
      <c r="VQS6" s="204"/>
      <c r="VQT6" s="204"/>
      <c r="VQU6" s="204"/>
      <c r="VQV6" s="204"/>
      <c r="VQW6" s="204"/>
      <c r="VQX6" s="204"/>
      <c r="VQY6" s="204"/>
      <c r="VQZ6" s="204"/>
      <c r="VRA6" s="204"/>
      <c r="VRB6" s="204"/>
      <c r="VRC6" s="204"/>
      <c r="VRD6" s="204"/>
      <c r="VRE6" s="204"/>
      <c r="VRF6" s="204"/>
      <c r="VRG6" s="204"/>
      <c r="VRH6" s="204"/>
      <c r="VRI6" s="204"/>
      <c r="VRJ6" s="204"/>
      <c r="VRK6" s="204"/>
      <c r="VRL6" s="204"/>
      <c r="VRM6" s="204"/>
      <c r="VRN6" s="204"/>
      <c r="VRO6" s="204"/>
      <c r="VRP6" s="204"/>
      <c r="VRQ6" s="204"/>
      <c r="VRR6" s="204"/>
      <c r="VRS6" s="204"/>
      <c r="VRT6" s="204"/>
      <c r="VRU6" s="204"/>
      <c r="VRV6" s="204"/>
      <c r="VRW6" s="204"/>
      <c r="VRX6" s="204"/>
      <c r="VRY6" s="204"/>
      <c r="VRZ6" s="204"/>
      <c r="VSA6" s="204"/>
      <c r="VSB6" s="204"/>
      <c r="VSC6" s="204"/>
      <c r="VSD6" s="204"/>
      <c r="VSE6" s="204"/>
      <c r="VSF6" s="204"/>
      <c r="VSG6" s="204"/>
      <c r="VSH6" s="204"/>
      <c r="VSI6" s="204"/>
      <c r="VSJ6" s="204"/>
      <c r="VSK6" s="204"/>
      <c r="VSL6" s="204"/>
      <c r="VSM6" s="204"/>
      <c r="VSN6" s="204"/>
      <c r="VSO6" s="204"/>
      <c r="VSP6" s="204"/>
      <c r="VSQ6" s="204"/>
      <c r="VSR6" s="204"/>
      <c r="VSS6" s="204"/>
      <c r="VST6" s="204"/>
      <c r="VSU6" s="204"/>
      <c r="VSV6" s="204"/>
      <c r="VSW6" s="204"/>
      <c r="VSX6" s="204"/>
      <c r="VSY6" s="204"/>
      <c r="VSZ6" s="204"/>
      <c r="VTA6" s="204"/>
      <c r="VTB6" s="204"/>
      <c r="VTC6" s="204"/>
      <c r="VTD6" s="204"/>
      <c r="VTE6" s="204"/>
      <c r="VTF6" s="204"/>
      <c r="VTG6" s="204"/>
      <c r="VTH6" s="204"/>
      <c r="VTI6" s="204"/>
      <c r="VTJ6" s="204"/>
      <c r="VTK6" s="204"/>
      <c r="VTL6" s="204"/>
      <c r="VTM6" s="204"/>
      <c r="VTN6" s="204"/>
      <c r="VTO6" s="204"/>
      <c r="VTP6" s="204"/>
      <c r="VTQ6" s="204"/>
      <c r="VTR6" s="204"/>
      <c r="VTS6" s="204"/>
      <c r="VTT6" s="204"/>
      <c r="VTU6" s="204"/>
      <c r="VTV6" s="204"/>
      <c r="VTW6" s="204"/>
      <c r="VTX6" s="204"/>
      <c r="VTY6" s="204"/>
      <c r="VTZ6" s="204"/>
      <c r="VUA6" s="204"/>
      <c r="VUB6" s="204"/>
      <c r="VUC6" s="204"/>
      <c r="VUD6" s="204"/>
      <c r="VUE6" s="204"/>
      <c r="VUF6" s="204"/>
      <c r="VUG6" s="204"/>
      <c r="VUH6" s="204"/>
      <c r="VUI6" s="204"/>
      <c r="VUJ6" s="204"/>
      <c r="VUK6" s="204"/>
      <c r="VUL6" s="204"/>
      <c r="VUM6" s="204"/>
      <c r="VUN6" s="204"/>
      <c r="VUO6" s="204"/>
      <c r="VUP6" s="204"/>
      <c r="VUQ6" s="204"/>
      <c r="VUR6" s="204"/>
      <c r="VUS6" s="204"/>
      <c r="VUT6" s="204"/>
      <c r="VUU6" s="204"/>
      <c r="VUV6" s="204"/>
      <c r="VUW6" s="204"/>
      <c r="VUX6" s="204"/>
      <c r="VUY6" s="204"/>
      <c r="VUZ6" s="204"/>
      <c r="VVA6" s="204"/>
      <c r="VVB6" s="204"/>
      <c r="VVC6" s="204"/>
      <c r="VVD6" s="204"/>
      <c r="VVE6" s="204"/>
      <c r="VVF6" s="204"/>
      <c r="VVG6" s="204"/>
      <c r="VVH6" s="204"/>
      <c r="VVI6" s="204"/>
      <c r="VVJ6" s="204"/>
      <c r="VVK6" s="204"/>
      <c r="VVL6" s="204"/>
      <c r="VVM6" s="204"/>
      <c r="VVN6" s="204"/>
      <c r="VVO6" s="204"/>
      <c r="VVP6" s="204"/>
      <c r="VVQ6" s="204"/>
      <c r="VVR6" s="204"/>
      <c r="VVS6" s="204"/>
      <c r="VVT6" s="204"/>
      <c r="VVU6" s="204"/>
      <c r="VVV6" s="204"/>
      <c r="VVW6" s="204"/>
      <c r="VVX6" s="204"/>
      <c r="VVY6" s="204"/>
      <c r="VVZ6" s="204"/>
      <c r="VWA6" s="204"/>
      <c r="VWB6" s="204"/>
      <c r="VWC6" s="204"/>
      <c r="VWD6" s="204"/>
      <c r="VWE6" s="204"/>
      <c r="VWF6" s="204"/>
      <c r="VWG6" s="204"/>
      <c r="VWH6" s="204"/>
      <c r="VWI6" s="204"/>
      <c r="VWJ6" s="204"/>
      <c r="VWK6" s="204"/>
      <c r="VWL6" s="204"/>
      <c r="VWM6" s="204"/>
      <c r="VWN6" s="204"/>
      <c r="VWO6" s="204"/>
      <c r="VWP6" s="204"/>
      <c r="VWQ6" s="204"/>
      <c r="VWR6" s="204"/>
      <c r="VWS6" s="204"/>
      <c r="VWT6" s="204"/>
      <c r="VWU6" s="204"/>
      <c r="VWV6" s="204"/>
      <c r="VWW6" s="204"/>
      <c r="VWX6" s="204"/>
      <c r="VWY6" s="204"/>
      <c r="VWZ6" s="204"/>
      <c r="VXA6" s="204"/>
      <c r="VXB6" s="204"/>
      <c r="VXC6" s="204"/>
      <c r="VXD6" s="204"/>
      <c r="VXE6" s="204"/>
      <c r="VXF6" s="204"/>
      <c r="VXG6" s="204"/>
      <c r="VXH6" s="204"/>
      <c r="VXI6" s="204"/>
      <c r="VXJ6" s="204"/>
      <c r="VXK6" s="204"/>
      <c r="VXL6" s="204"/>
      <c r="VXM6" s="204"/>
      <c r="VXN6" s="204"/>
      <c r="VXO6" s="204"/>
      <c r="VXP6" s="204"/>
      <c r="VXQ6" s="204"/>
      <c r="VXR6" s="204"/>
      <c r="VXS6" s="204"/>
      <c r="VXT6" s="204"/>
      <c r="VXU6" s="204"/>
      <c r="VXV6" s="204"/>
      <c r="VXW6" s="204"/>
      <c r="VXX6" s="204"/>
      <c r="VXY6" s="204"/>
      <c r="VXZ6" s="204"/>
      <c r="VYA6" s="204"/>
      <c r="VYB6" s="204"/>
      <c r="VYC6" s="204"/>
      <c r="VYD6" s="204"/>
      <c r="VYE6" s="204"/>
      <c r="VYF6" s="204"/>
      <c r="VYG6" s="204"/>
      <c r="VYH6" s="204"/>
      <c r="VYI6" s="204"/>
      <c r="VYJ6" s="204"/>
      <c r="VYK6" s="204"/>
      <c r="VYL6" s="204"/>
      <c r="VYM6" s="204"/>
      <c r="VYN6" s="204"/>
      <c r="VYO6" s="204"/>
      <c r="VYP6" s="204"/>
      <c r="VYQ6" s="204"/>
      <c r="VYR6" s="204"/>
      <c r="VYS6" s="204"/>
      <c r="VYT6" s="204"/>
      <c r="VYU6" s="204"/>
      <c r="VYV6" s="204"/>
      <c r="VYW6" s="204"/>
      <c r="VYX6" s="204"/>
      <c r="VYY6" s="204"/>
      <c r="VYZ6" s="204"/>
      <c r="VZA6" s="204"/>
      <c r="VZB6" s="204"/>
      <c r="VZC6" s="204"/>
      <c r="VZD6" s="204"/>
      <c r="VZE6" s="204"/>
      <c r="VZF6" s="204"/>
      <c r="VZG6" s="204"/>
      <c r="VZH6" s="204"/>
      <c r="VZI6" s="204"/>
      <c r="VZJ6" s="204"/>
      <c r="VZK6" s="204"/>
      <c r="VZL6" s="204"/>
      <c r="VZM6" s="204"/>
      <c r="VZN6" s="204"/>
      <c r="VZO6" s="204"/>
      <c r="VZP6" s="204"/>
      <c r="VZQ6" s="204"/>
      <c r="VZR6" s="204"/>
      <c r="VZS6" s="204"/>
      <c r="VZT6" s="204"/>
      <c r="VZU6" s="204"/>
      <c r="VZV6" s="204"/>
      <c r="VZW6" s="204"/>
      <c r="VZX6" s="204"/>
      <c r="VZY6" s="204"/>
      <c r="VZZ6" s="204"/>
      <c r="WAA6" s="204"/>
      <c r="WAB6" s="204"/>
      <c r="WAC6" s="204"/>
      <c r="WAD6" s="204"/>
      <c r="WAE6" s="204"/>
      <c r="WAF6" s="204"/>
      <c r="WAG6" s="204"/>
      <c r="WAH6" s="204"/>
      <c r="WAI6" s="204"/>
      <c r="WAJ6" s="204"/>
      <c r="WAK6" s="204"/>
      <c r="WAL6" s="204"/>
      <c r="WAM6" s="204"/>
      <c r="WAN6" s="204"/>
      <c r="WAO6" s="204"/>
      <c r="WAP6" s="204"/>
      <c r="WAQ6" s="204"/>
      <c r="WAR6" s="204"/>
      <c r="WAS6" s="204"/>
      <c r="WAT6" s="204"/>
      <c r="WAU6" s="204"/>
      <c r="WAV6" s="204"/>
      <c r="WAW6" s="204"/>
      <c r="WAX6" s="204"/>
      <c r="WAY6" s="204"/>
      <c r="WAZ6" s="204"/>
      <c r="WBA6" s="204"/>
      <c r="WBB6" s="204"/>
      <c r="WBC6" s="204"/>
      <c r="WBD6" s="204"/>
      <c r="WBE6" s="204"/>
      <c r="WBF6" s="204"/>
      <c r="WBG6" s="204"/>
      <c r="WBH6" s="204"/>
      <c r="WBI6" s="204"/>
      <c r="WBJ6" s="204"/>
      <c r="WBK6" s="204"/>
      <c r="WBL6" s="204"/>
      <c r="WBM6" s="204"/>
      <c r="WBN6" s="204"/>
      <c r="WBO6" s="204"/>
      <c r="WBP6" s="204"/>
      <c r="WBQ6" s="204"/>
      <c r="WBR6" s="204"/>
      <c r="WBS6" s="204"/>
      <c r="WBT6" s="204"/>
      <c r="WBU6" s="204"/>
      <c r="WBV6" s="204"/>
      <c r="WBW6" s="204"/>
      <c r="WBX6" s="204"/>
      <c r="WBY6" s="204"/>
      <c r="WBZ6" s="204"/>
      <c r="WCA6" s="204"/>
      <c r="WCB6" s="204"/>
      <c r="WCC6" s="204"/>
      <c r="WCD6" s="204"/>
      <c r="WCE6" s="204"/>
      <c r="WCF6" s="204"/>
      <c r="WCG6" s="204"/>
      <c r="WCH6" s="204"/>
      <c r="WCI6" s="204"/>
      <c r="WCJ6" s="204"/>
      <c r="WCK6" s="204"/>
      <c r="WCL6" s="204"/>
      <c r="WCM6" s="204"/>
      <c r="WCN6" s="204"/>
      <c r="WCO6" s="204"/>
      <c r="WCP6" s="204"/>
      <c r="WCQ6" s="204"/>
      <c r="WCR6" s="204"/>
      <c r="WCS6" s="204"/>
      <c r="WCT6" s="204"/>
      <c r="WCU6" s="204"/>
      <c r="WCV6" s="204"/>
      <c r="WCW6" s="204"/>
      <c r="WCX6" s="204"/>
      <c r="WCY6" s="204"/>
      <c r="WCZ6" s="204"/>
      <c r="WDA6" s="204"/>
      <c r="WDB6" s="204"/>
      <c r="WDC6" s="204"/>
      <c r="WDD6" s="204"/>
      <c r="WDE6" s="204"/>
      <c r="WDF6" s="204"/>
      <c r="WDG6" s="204"/>
      <c r="WDH6" s="204"/>
      <c r="WDI6" s="204"/>
      <c r="WDJ6" s="204"/>
      <c r="WDK6" s="204"/>
      <c r="WDL6" s="204"/>
      <c r="WDM6" s="204"/>
      <c r="WDN6" s="204"/>
      <c r="WDO6" s="204"/>
      <c r="WDP6" s="204"/>
      <c r="WDQ6" s="204"/>
      <c r="WDR6" s="204"/>
      <c r="WDS6" s="204"/>
      <c r="WDT6" s="204"/>
      <c r="WDU6" s="204"/>
      <c r="WDV6" s="204"/>
      <c r="WDW6" s="204"/>
      <c r="WDX6" s="204"/>
      <c r="WDY6" s="204"/>
      <c r="WDZ6" s="204"/>
      <c r="WEA6" s="204"/>
      <c r="WEB6" s="204"/>
      <c r="WEC6" s="204"/>
      <c r="WED6" s="204"/>
      <c r="WEE6" s="204"/>
      <c r="WEF6" s="204"/>
      <c r="WEG6" s="204"/>
      <c r="WEH6" s="204"/>
      <c r="WEI6" s="204"/>
      <c r="WEJ6" s="204"/>
      <c r="WEK6" s="204"/>
      <c r="WEL6" s="204"/>
      <c r="WEM6" s="204"/>
      <c r="WEN6" s="204"/>
      <c r="WEO6" s="204"/>
      <c r="WEP6" s="204"/>
      <c r="WEQ6" s="204"/>
      <c r="WER6" s="204"/>
      <c r="WES6" s="204"/>
      <c r="WET6" s="204"/>
      <c r="WEU6" s="204"/>
      <c r="WEV6" s="204"/>
      <c r="WEW6" s="204"/>
      <c r="WEX6" s="204"/>
      <c r="WEY6" s="204"/>
      <c r="WEZ6" s="204"/>
      <c r="WFA6" s="204"/>
      <c r="WFB6" s="204"/>
      <c r="WFC6" s="204"/>
      <c r="WFD6" s="204"/>
      <c r="WFE6" s="204"/>
      <c r="WFF6" s="204"/>
      <c r="WFG6" s="204"/>
      <c r="WFH6" s="204"/>
      <c r="WFI6" s="204"/>
      <c r="WFJ6" s="204"/>
      <c r="WFK6" s="204"/>
      <c r="WFL6" s="204"/>
      <c r="WFM6" s="204"/>
      <c r="WFN6" s="204"/>
      <c r="WFO6" s="204"/>
      <c r="WFP6" s="204"/>
      <c r="WFQ6" s="204"/>
      <c r="WFR6" s="204"/>
      <c r="WFS6" s="204"/>
      <c r="WFT6" s="204"/>
      <c r="WFU6" s="204"/>
      <c r="WFV6" s="204"/>
      <c r="WFW6" s="204"/>
      <c r="WFX6" s="204"/>
      <c r="WFY6" s="204"/>
      <c r="WFZ6" s="204"/>
      <c r="WGA6" s="204"/>
      <c r="WGB6" s="204"/>
      <c r="WGC6" s="204"/>
      <c r="WGD6" s="204"/>
      <c r="WGE6" s="204"/>
      <c r="WGF6" s="204"/>
      <c r="WGG6" s="204"/>
      <c r="WGH6" s="204"/>
      <c r="WGI6" s="204"/>
      <c r="WGJ6" s="204"/>
      <c r="WGK6" s="204"/>
      <c r="WGL6" s="204"/>
      <c r="WGM6" s="204"/>
      <c r="WGN6" s="204"/>
      <c r="WGO6" s="204"/>
      <c r="WGP6" s="204"/>
      <c r="WGQ6" s="204"/>
      <c r="WGR6" s="204"/>
      <c r="WGS6" s="204"/>
      <c r="WGT6" s="204"/>
      <c r="WGU6" s="204"/>
      <c r="WGV6" s="204"/>
      <c r="WGW6" s="204"/>
      <c r="WGX6" s="204"/>
      <c r="WGY6" s="204"/>
      <c r="WGZ6" s="204"/>
      <c r="WHA6" s="204"/>
      <c r="WHB6" s="204"/>
      <c r="WHC6" s="204"/>
      <c r="WHD6" s="204"/>
      <c r="WHE6" s="204"/>
      <c r="WHF6" s="204"/>
      <c r="WHG6" s="204"/>
      <c r="WHH6" s="204"/>
      <c r="WHI6" s="204"/>
      <c r="WHJ6" s="204"/>
      <c r="WHK6" s="204"/>
      <c r="WHL6" s="204"/>
      <c r="WHM6" s="204"/>
      <c r="WHN6" s="204"/>
      <c r="WHO6" s="204"/>
      <c r="WHP6" s="204"/>
      <c r="WHQ6" s="204"/>
      <c r="WHR6" s="204"/>
      <c r="WHS6" s="204"/>
      <c r="WHT6" s="204"/>
      <c r="WHU6" s="204"/>
      <c r="WHV6" s="204"/>
      <c r="WHW6" s="204"/>
      <c r="WHX6" s="204"/>
      <c r="WHY6" s="204"/>
      <c r="WHZ6" s="204"/>
      <c r="WIA6" s="204"/>
      <c r="WIB6" s="204"/>
      <c r="WIC6" s="204"/>
      <c r="WID6" s="204"/>
      <c r="WIE6" s="204"/>
      <c r="WIF6" s="204"/>
      <c r="WIG6" s="204"/>
      <c r="WIH6" s="204"/>
      <c r="WII6" s="204"/>
      <c r="WIJ6" s="204"/>
      <c r="WIK6" s="204"/>
      <c r="WIL6" s="204"/>
      <c r="WIM6" s="204"/>
      <c r="WIN6" s="204"/>
      <c r="WIO6" s="204"/>
      <c r="WIP6" s="204"/>
      <c r="WIQ6" s="204"/>
      <c r="WIR6" s="204"/>
      <c r="WIS6" s="204"/>
      <c r="WIT6" s="204"/>
      <c r="WIU6" s="204"/>
      <c r="WIV6" s="204"/>
      <c r="WIW6" s="204"/>
      <c r="WIX6" s="204"/>
      <c r="WIY6" s="204"/>
      <c r="WIZ6" s="204"/>
      <c r="WJA6" s="204"/>
      <c r="WJB6" s="204"/>
      <c r="WJC6" s="204"/>
      <c r="WJD6" s="204"/>
      <c r="WJE6" s="204"/>
      <c r="WJF6" s="204"/>
      <c r="WJG6" s="204"/>
      <c r="WJH6" s="204"/>
      <c r="WJI6" s="204"/>
      <c r="WJJ6" s="204"/>
      <c r="WJK6" s="204"/>
      <c r="WJL6" s="204"/>
      <c r="WJM6" s="204"/>
      <c r="WJN6" s="204"/>
      <c r="WJO6" s="204"/>
      <c r="WJP6" s="204"/>
      <c r="WJQ6" s="204"/>
      <c r="WJR6" s="204"/>
      <c r="WJS6" s="204"/>
      <c r="WJT6" s="204"/>
      <c r="WJU6" s="204"/>
      <c r="WJV6" s="204"/>
      <c r="WJW6" s="204"/>
      <c r="WJX6" s="204"/>
      <c r="WJY6" s="204"/>
      <c r="WJZ6" s="204"/>
      <c r="WKA6" s="204"/>
      <c r="WKB6" s="204"/>
      <c r="WKC6" s="204"/>
      <c r="WKD6" s="204"/>
      <c r="WKE6" s="204"/>
      <c r="WKF6" s="204"/>
      <c r="WKG6" s="204"/>
      <c r="WKH6" s="204"/>
      <c r="WKI6" s="204"/>
      <c r="WKJ6" s="204"/>
      <c r="WKK6" s="204"/>
      <c r="WKL6" s="204"/>
      <c r="WKM6" s="204"/>
      <c r="WKN6" s="204"/>
      <c r="WKO6" s="204"/>
      <c r="WKP6" s="204"/>
      <c r="WKQ6" s="204"/>
      <c r="WKR6" s="204"/>
      <c r="WKS6" s="204"/>
      <c r="WKT6" s="204"/>
      <c r="WKU6" s="204"/>
      <c r="WKV6" s="204"/>
      <c r="WKW6" s="204"/>
      <c r="WKX6" s="204"/>
      <c r="WKY6" s="204"/>
      <c r="WKZ6" s="204"/>
      <c r="WLA6" s="204"/>
      <c r="WLB6" s="204"/>
      <c r="WLC6" s="204"/>
      <c r="WLD6" s="204"/>
      <c r="WLE6" s="204"/>
      <c r="WLF6" s="204"/>
      <c r="WLG6" s="204"/>
      <c r="WLH6" s="204"/>
      <c r="WLI6" s="204"/>
      <c r="WLJ6" s="204"/>
      <c r="WLK6" s="204"/>
      <c r="WLL6" s="204"/>
      <c r="WLM6" s="204"/>
      <c r="WLN6" s="204"/>
      <c r="WLO6" s="204"/>
      <c r="WLP6" s="204"/>
      <c r="WLQ6" s="204"/>
      <c r="WLR6" s="204"/>
      <c r="WLS6" s="204"/>
      <c r="WLT6" s="204"/>
      <c r="WLU6" s="204"/>
      <c r="WLV6" s="204"/>
      <c r="WLW6" s="204"/>
      <c r="WLX6" s="204"/>
      <c r="WLY6" s="204"/>
      <c r="WLZ6" s="204"/>
      <c r="WMA6" s="204"/>
      <c r="WMB6" s="204"/>
      <c r="WMC6" s="204"/>
      <c r="WMD6" s="204"/>
      <c r="WME6" s="204"/>
      <c r="WMF6" s="204"/>
      <c r="WMG6" s="204"/>
      <c r="WMH6" s="204"/>
      <c r="WMI6" s="204"/>
      <c r="WMJ6" s="204"/>
      <c r="WMK6" s="204"/>
      <c r="WML6" s="204"/>
      <c r="WMM6" s="204"/>
      <c r="WMN6" s="204"/>
      <c r="WMO6" s="204"/>
      <c r="WMP6" s="204"/>
      <c r="WMQ6" s="204"/>
      <c r="WMR6" s="204"/>
      <c r="WMS6" s="204"/>
      <c r="WMT6" s="204"/>
      <c r="WMU6" s="204"/>
      <c r="WMV6" s="204"/>
      <c r="WMW6" s="204"/>
      <c r="WMX6" s="204"/>
      <c r="WMY6" s="204"/>
      <c r="WMZ6" s="204"/>
      <c r="WNA6" s="204"/>
      <c r="WNB6" s="204"/>
      <c r="WNC6" s="204"/>
      <c r="WND6" s="204"/>
      <c r="WNE6" s="204"/>
      <c r="WNF6" s="204"/>
      <c r="WNG6" s="204"/>
      <c r="WNH6" s="204"/>
      <c r="WNI6" s="204"/>
      <c r="WNJ6" s="204"/>
      <c r="WNK6" s="204"/>
      <c r="WNL6" s="204"/>
      <c r="WNM6" s="204"/>
      <c r="WNN6" s="204"/>
      <c r="WNO6" s="204"/>
      <c r="WNP6" s="204"/>
      <c r="WNQ6" s="204"/>
      <c r="WNR6" s="204"/>
      <c r="WNS6" s="204"/>
      <c r="WNT6" s="204"/>
      <c r="WNU6" s="204"/>
      <c r="WNV6" s="204"/>
      <c r="WNW6" s="204"/>
      <c r="WNX6" s="204"/>
      <c r="WNY6" s="204"/>
      <c r="WNZ6" s="204"/>
      <c r="WOA6" s="204"/>
      <c r="WOB6" s="204"/>
      <c r="WOC6" s="204"/>
      <c r="WOD6" s="204"/>
      <c r="WOE6" s="204"/>
      <c r="WOF6" s="204"/>
      <c r="WOG6" s="204"/>
      <c r="WOH6" s="204"/>
      <c r="WOI6" s="204"/>
      <c r="WOJ6" s="204"/>
      <c r="WOK6" s="204"/>
      <c r="WOL6" s="204"/>
      <c r="WOM6" s="204"/>
      <c r="WON6" s="204"/>
      <c r="WOO6" s="204"/>
      <c r="WOP6" s="204"/>
      <c r="WOQ6" s="204"/>
      <c r="WOR6" s="204"/>
      <c r="WOS6" s="204"/>
      <c r="WOT6" s="204"/>
      <c r="WOU6" s="204"/>
      <c r="WOV6" s="204"/>
      <c r="WOW6" s="204"/>
      <c r="WOX6" s="204"/>
      <c r="WOY6" s="204"/>
      <c r="WOZ6" s="204"/>
      <c r="WPA6" s="204"/>
      <c r="WPB6" s="204"/>
      <c r="WPC6" s="204"/>
      <c r="WPD6" s="204"/>
      <c r="WPE6" s="204"/>
      <c r="WPF6" s="204"/>
      <c r="WPG6" s="204"/>
      <c r="WPH6" s="204"/>
      <c r="WPI6" s="204"/>
      <c r="WPJ6" s="204"/>
      <c r="WPK6" s="204"/>
      <c r="WPL6" s="204"/>
      <c r="WPM6" s="204"/>
      <c r="WPN6" s="204"/>
      <c r="WPO6" s="204"/>
      <c r="WPP6" s="204"/>
      <c r="WPQ6" s="204"/>
      <c r="WPR6" s="204"/>
      <c r="WPS6" s="204"/>
      <c r="WPT6" s="204"/>
      <c r="WPU6" s="204"/>
      <c r="WPV6" s="204"/>
      <c r="WPW6" s="204"/>
      <c r="WPX6" s="204"/>
      <c r="WPY6" s="204"/>
      <c r="WPZ6" s="204"/>
      <c r="WQA6" s="204"/>
      <c r="WQB6" s="204"/>
      <c r="WQC6" s="204"/>
      <c r="WQD6" s="204"/>
      <c r="WQE6" s="204"/>
      <c r="WQF6" s="204"/>
      <c r="WQG6" s="204"/>
      <c r="WQH6" s="204"/>
      <c r="WQI6" s="204"/>
      <c r="WQJ6" s="204"/>
      <c r="WQK6" s="204"/>
      <c r="WQL6" s="204"/>
      <c r="WQM6" s="204"/>
      <c r="WQN6" s="204"/>
      <c r="WQO6" s="204"/>
      <c r="WQP6" s="204"/>
      <c r="WQQ6" s="204"/>
      <c r="WQR6" s="204"/>
      <c r="WQS6" s="204"/>
      <c r="WQT6" s="204"/>
      <c r="WQU6" s="204"/>
      <c r="WQV6" s="204"/>
      <c r="WQW6" s="204"/>
      <c r="WQX6" s="204"/>
      <c r="WQY6" s="204"/>
      <c r="WQZ6" s="204"/>
      <c r="WRA6" s="204"/>
      <c r="WRB6" s="204"/>
      <c r="WRC6" s="204"/>
      <c r="WRD6" s="204"/>
      <c r="WRE6" s="204"/>
      <c r="WRF6" s="204"/>
      <c r="WRG6" s="204"/>
      <c r="WRH6" s="204"/>
      <c r="WRI6" s="204"/>
      <c r="WRJ6" s="204"/>
      <c r="WRK6" s="204"/>
      <c r="WRL6" s="204"/>
      <c r="WRM6" s="204"/>
      <c r="WRN6" s="204"/>
      <c r="WRO6" s="204"/>
      <c r="WRP6" s="204"/>
      <c r="WRQ6" s="204"/>
      <c r="WRR6" s="204"/>
      <c r="WRS6" s="204"/>
      <c r="WRT6" s="204"/>
      <c r="WRU6" s="204"/>
      <c r="WRV6" s="204"/>
      <c r="WRW6" s="204"/>
      <c r="WRX6" s="204"/>
      <c r="WRY6" s="204"/>
      <c r="WRZ6" s="204"/>
      <c r="WSA6" s="204"/>
      <c r="WSB6" s="204"/>
      <c r="WSC6" s="204"/>
      <c r="WSD6" s="204"/>
      <c r="WSE6" s="204"/>
      <c r="WSF6" s="204"/>
      <c r="WSG6" s="204"/>
      <c r="WSH6" s="204"/>
      <c r="WSI6" s="204"/>
      <c r="WSJ6" s="204"/>
      <c r="WSK6" s="204"/>
      <c r="WSL6" s="204"/>
      <c r="WSM6" s="204"/>
      <c r="WSN6" s="204"/>
      <c r="WSO6" s="204"/>
      <c r="WSP6" s="204"/>
      <c r="WSQ6" s="204"/>
      <c r="WSR6" s="204"/>
      <c r="WSS6" s="204"/>
      <c r="WST6" s="204"/>
      <c r="WSU6" s="204"/>
      <c r="WSV6" s="204"/>
      <c r="WSW6" s="204"/>
      <c r="WSX6" s="204"/>
      <c r="WSY6" s="204"/>
      <c r="WSZ6" s="204"/>
      <c r="WTA6" s="204"/>
      <c r="WTB6" s="204"/>
      <c r="WTC6" s="204"/>
      <c r="WTD6" s="204"/>
      <c r="WTE6" s="204"/>
      <c r="WTF6" s="204"/>
      <c r="WTG6" s="204"/>
      <c r="WTH6" s="204"/>
      <c r="WTI6" s="204"/>
      <c r="WTJ6" s="204"/>
      <c r="WTK6" s="204"/>
      <c r="WTL6" s="204"/>
      <c r="WTM6" s="204"/>
      <c r="WTN6" s="204"/>
      <c r="WTO6" s="204"/>
      <c r="WTP6" s="204"/>
      <c r="WTQ6" s="204"/>
      <c r="WTR6" s="204"/>
      <c r="WTS6" s="204"/>
      <c r="WTT6" s="204"/>
      <c r="WTU6" s="204"/>
      <c r="WTV6" s="204"/>
      <c r="WTW6" s="204"/>
      <c r="WTX6" s="204"/>
      <c r="WTY6" s="204"/>
      <c r="WTZ6" s="204"/>
      <c r="WUA6" s="204"/>
      <c r="WUB6" s="204"/>
      <c r="WUC6" s="204"/>
      <c r="WUD6" s="204"/>
      <c r="WUE6" s="204"/>
      <c r="WUF6" s="204"/>
      <c r="WUG6" s="204"/>
      <c r="WUH6" s="204"/>
      <c r="WUI6" s="204"/>
      <c r="WUJ6" s="204"/>
      <c r="WUK6" s="204"/>
      <c r="WUL6" s="204"/>
      <c r="WUM6" s="204"/>
      <c r="WUN6" s="204"/>
      <c r="WUO6" s="204"/>
      <c r="WUP6" s="204"/>
      <c r="WUQ6" s="204"/>
      <c r="WUR6" s="204"/>
      <c r="WUS6" s="204"/>
      <c r="WUT6" s="204"/>
      <c r="WUU6" s="204"/>
      <c r="WUV6" s="204"/>
      <c r="WUW6" s="204"/>
      <c r="WUX6" s="204"/>
      <c r="WUY6" s="204"/>
      <c r="WUZ6" s="204"/>
      <c r="WVA6" s="204"/>
      <c r="WVB6" s="204"/>
      <c r="WVC6" s="204"/>
      <c r="WVD6" s="204"/>
      <c r="WVE6" s="204"/>
      <c r="WVF6" s="204"/>
      <c r="WVG6" s="204"/>
      <c r="WVH6" s="204"/>
      <c r="WVI6" s="204"/>
      <c r="WVJ6" s="204"/>
      <c r="WVK6" s="204"/>
      <c r="WVL6" s="204"/>
      <c r="WVM6" s="204"/>
      <c r="WVN6" s="204"/>
      <c r="WVO6" s="204"/>
      <c r="WVP6" s="204"/>
      <c r="WVQ6" s="204"/>
      <c r="WVR6" s="204"/>
      <c r="WVS6" s="204"/>
      <c r="WVT6" s="204"/>
      <c r="WVU6" s="204"/>
      <c r="WVV6" s="204"/>
      <c r="WVW6" s="204"/>
      <c r="WVX6" s="204"/>
      <c r="WVY6" s="204"/>
      <c r="WVZ6" s="204"/>
      <c r="WWA6" s="204"/>
      <c r="WWB6" s="204"/>
      <c r="WWC6" s="204"/>
      <c r="WWD6" s="204"/>
      <c r="WWE6" s="204"/>
      <c r="WWF6" s="204"/>
      <c r="WWG6" s="204"/>
      <c r="WWH6" s="204"/>
      <c r="WWI6" s="204"/>
      <c r="WWJ6" s="204"/>
      <c r="WWK6" s="204"/>
      <c r="WWL6" s="204"/>
      <c r="WWM6" s="204"/>
      <c r="WWN6" s="204"/>
      <c r="WWO6" s="204"/>
      <c r="WWP6" s="204"/>
      <c r="WWQ6" s="204"/>
      <c r="WWR6" s="204"/>
      <c r="WWS6" s="204"/>
      <c r="WWT6" s="204"/>
      <c r="WWU6" s="204"/>
      <c r="WWV6" s="204"/>
      <c r="WWW6" s="204"/>
      <c r="WWX6" s="204"/>
      <c r="WWY6" s="204"/>
      <c r="WWZ6" s="204"/>
      <c r="WXA6" s="204"/>
      <c r="WXB6" s="204"/>
      <c r="WXC6" s="204"/>
      <c r="WXD6" s="204"/>
      <c r="WXE6" s="204"/>
      <c r="WXF6" s="204"/>
      <c r="WXG6" s="204"/>
      <c r="WXH6" s="204"/>
      <c r="WXI6" s="204"/>
      <c r="WXJ6" s="204"/>
      <c r="WXK6" s="204"/>
      <c r="WXL6" s="204"/>
      <c r="WXM6" s="204"/>
      <c r="WXN6" s="204"/>
      <c r="WXO6" s="204"/>
      <c r="WXP6" s="204"/>
      <c r="WXQ6" s="204"/>
      <c r="WXR6" s="204"/>
      <c r="WXS6" s="204"/>
      <c r="WXT6" s="204"/>
      <c r="WXU6" s="204"/>
      <c r="WXV6" s="204"/>
      <c r="WXW6" s="204"/>
      <c r="WXX6" s="204"/>
      <c r="WXY6" s="204"/>
      <c r="WXZ6" s="204"/>
      <c r="WYA6" s="204"/>
      <c r="WYB6" s="204"/>
      <c r="WYC6" s="204"/>
      <c r="WYD6" s="204"/>
      <c r="WYE6" s="204"/>
      <c r="WYF6" s="204"/>
      <c r="WYG6" s="204"/>
      <c r="WYH6" s="204"/>
      <c r="WYI6" s="204"/>
      <c r="WYJ6" s="204"/>
      <c r="WYK6" s="204"/>
      <c r="WYL6" s="204"/>
      <c r="WYM6" s="204"/>
      <c r="WYN6" s="204"/>
      <c r="WYO6" s="204"/>
      <c r="WYP6" s="204"/>
      <c r="WYQ6" s="204"/>
      <c r="WYR6" s="204"/>
      <c r="WYS6" s="204"/>
      <c r="WYT6" s="204"/>
      <c r="WYU6" s="204"/>
      <c r="WYV6" s="204"/>
      <c r="WYW6" s="204"/>
      <c r="WYX6" s="204"/>
      <c r="WYY6" s="204"/>
      <c r="WYZ6" s="204"/>
      <c r="WZA6" s="204"/>
      <c r="WZB6" s="204"/>
      <c r="WZC6" s="204"/>
      <c r="WZD6" s="204"/>
      <c r="WZE6" s="204"/>
      <c r="WZF6" s="204"/>
      <c r="WZG6" s="204"/>
      <c r="WZH6" s="204"/>
      <c r="WZI6" s="204"/>
      <c r="WZJ6" s="204"/>
      <c r="WZK6" s="204"/>
      <c r="WZL6" s="204"/>
      <c r="WZM6" s="204"/>
      <c r="WZN6" s="204"/>
      <c r="WZO6" s="204"/>
      <c r="WZP6" s="204"/>
      <c r="WZQ6" s="204"/>
      <c r="WZR6" s="204"/>
      <c r="WZS6" s="204"/>
      <c r="WZT6" s="204"/>
      <c r="WZU6" s="204"/>
      <c r="WZV6" s="204"/>
      <c r="WZW6" s="204"/>
      <c r="WZX6" s="204"/>
      <c r="WZY6" s="204"/>
      <c r="WZZ6" s="204"/>
      <c r="XAA6" s="204"/>
      <c r="XAB6" s="204"/>
      <c r="XAC6" s="204"/>
      <c r="XAD6" s="204"/>
      <c r="XAE6" s="204"/>
      <c r="XAF6" s="204"/>
      <c r="XAG6" s="204"/>
      <c r="XAH6" s="204"/>
      <c r="XAI6" s="204"/>
      <c r="XAJ6" s="204"/>
      <c r="XAK6" s="204"/>
      <c r="XAL6" s="204"/>
      <c r="XAM6" s="204"/>
      <c r="XAN6" s="204"/>
      <c r="XAO6" s="204"/>
      <c r="XAP6" s="204"/>
      <c r="XAQ6" s="204"/>
      <c r="XAR6" s="204"/>
      <c r="XAS6" s="204"/>
      <c r="XAT6" s="204"/>
      <c r="XAU6" s="204"/>
      <c r="XAV6" s="204"/>
      <c r="XAW6" s="204"/>
      <c r="XAX6" s="204"/>
      <c r="XAY6" s="204"/>
      <c r="XAZ6" s="204"/>
      <c r="XBA6" s="204"/>
      <c r="XBB6" s="204"/>
      <c r="XBC6" s="204"/>
      <c r="XBD6" s="204"/>
      <c r="XBE6" s="204"/>
      <c r="XBF6" s="204"/>
      <c r="XBG6" s="204"/>
      <c r="XBH6" s="204"/>
      <c r="XBI6" s="204"/>
      <c r="XBJ6" s="204"/>
      <c r="XBK6" s="204"/>
      <c r="XBL6" s="204"/>
      <c r="XBM6" s="204"/>
      <c r="XBN6" s="204"/>
      <c r="XBO6" s="204"/>
      <c r="XBP6" s="204"/>
      <c r="XBQ6" s="204"/>
      <c r="XBR6" s="204"/>
      <c r="XBS6" s="204"/>
      <c r="XBT6" s="204"/>
      <c r="XBU6" s="204"/>
      <c r="XBV6" s="204"/>
      <c r="XBW6" s="204"/>
      <c r="XBX6" s="204"/>
      <c r="XBY6" s="204"/>
      <c r="XBZ6" s="204"/>
      <c r="XCA6" s="204"/>
      <c r="XCB6" s="204"/>
      <c r="XCC6" s="204"/>
      <c r="XCD6" s="204"/>
      <c r="XCE6" s="204"/>
      <c r="XCF6" s="204"/>
      <c r="XCG6" s="204"/>
      <c r="XCH6" s="204"/>
      <c r="XCI6" s="204"/>
      <c r="XCJ6" s="204"/>
      <c r="XCK6" s="204"/>
      <c r="XCL6" s="204"/>
      <c r="XCM6" s="204"/>
      <c r="XCN6" s="204"/>
      <c r="XCO6" s="204"/>
      <c r="XCP6" s="204"/>
      <c r="XCQ6" s="204"/>
      <c r="XCR6" s="204"/>
      <c r="XCS6" s="204"/>
      <c r="XCT6" s="204"/>
      <c r="XCU6" s="204"/>
      <c r="XCV6" s="204"/>
      <c r="XCW6" s="204"/>
      <c r="XCX6" s="204"/>
      <c r="XCY6" s="204"/>
      <c r="XCZ6" s="204"/>
      <c r="XDA6" s="204"/>
      <c r="XDB6" s="204"/>
      <c r="XDC6" s="204"/>
      <c r="XDD6" s="204"/>
      <c r="XDE6" s="204"/>
      <c r="XDF6" s="204"/>
      <c r="XDG6" s="204"/>
      <c r="XDH6" s="204"/>
      <c r="XDI6" s="204"/>
      <c r="XDJ6" s="204"/>
      <c r="XDK6" s="204"/>
      <c r="XDL6" s="204"/>
      <c r="XDM6" s="204"/>
      <c r="XDN6" s="204"/>
      <c r="XDO6" s="204"/>
      <c r="XDP6" s="204"/>
      <c r="XDQ6" s="204"/>
      <c r="XDR6" s="204"/>
      <c r="XDS6" s="204"/>
      <c r="XDT6" s="204"/>
      <c r="XDU6" s="204"/>
      <c r="XDV6" s="204"/>
      <c r="XDW6" s="204"/>
      <c r="XDX6" s="204"/>
      <c r="XDY6" s="204"/>
      <c r="XDZ6" s="204"/>
      <c r="XEA6" s="204"/>
      <c r="XEB6" s="204"/>
      <c r="XEC6" s="204"/>
      <c r="XED6" s="204"/>
      <c r="XEE6" s="204"/>
      <c r="XEF6" s="204"/>
      <c r="XEG6" s="204"/>
      <c r="XEH6" s="204"/>
      <c r="XEI6" s="204"/>
      <c r="XEJ6" s="204"/>
      <c r="XEK6" s="204"/>
      <c r="XEL6" s="204"/>
    </row>
    <row r="7" spans="1:16366" hidden="1">
      <c r="A7" s="186">
        <f t="shared" ref="A7:A70" si="4">A6+1</f>
        <v>3</v>
      </c>
      <c r="B7" s="209" t="s">
        <v>62</v>
      </c>
      <c r="C7" s="268"/>
      <c r="D7" s="268" t="s">
        <v>2809</v>
      </c>
      <c r="E7" s="268" t="s">
        <v>4681</v>
      </c>
      <c r="F7" s="191" t="s">
        <v>66</v>
      </c>
      <c r="G7" s="268"/>
      <c r="H7" s="186" t="s">
        <v>4682</v>
      </c>
      <c r="I7" s="186" t="s">
        <v>108</v>
      </c>
      <c r="J7" s="268" t="s">
        <v>4682</v>
      </c>
      <c r="K7" s="268" t="s">
        <v>412</v>
      </c>
      <c r="L7" s="186" t="s">
        <v>85</v>
      </c>
      <c r="M7" s="186" t="s">
        <v>86</v>
      </c>
      <c r="N7" s="268"/>
      <c r="O7" s="268"/>
      <c r="P7" s="268"/>
      <c r="Q7" s="268"/>
      <c r="R7" s="268"/>
      <c r="S7" s="198" t="str">
        <f t="shared" ca="1" si="2"/>
        <v>122Tahun</v>
      </c>
      <c r="T7" s="199" t="str">
        <f t="shared" ca="1" si="3"/>
        <v>3Bulan</v>
      </c>
      <c r="U7" s="268"/>
      <c r="V7" s="268"/>
      <c r="W7" s="268"/>
      <c r="X7" s="268"/>
      <c r="AI7" s="418" t="s">
        <v>2810</v>
      </c>
    </row>
    <row r="8" spans="1:16366" s="204" customFormat="1" ht="15.75" hidden="1" customHeight="1">
      <c r="A8" s="186">
        <f t="shared" si="4"/>
        <v>4</v>
      </c>
      <c r="B8" s="187" t="s">
        <v>234</v>
      </c>
      <c r="C8" s="188" t="s">
        <v>900</v>
      </c>
      <c r="D8" s="189" t="s">
        <v>901</v>
      </c>
      <c r="E8" s="190" t="s">
        <v>2721</v>
      </c>
      <c r="F8" s="191" t="s">
        <v>12</v>
      </c>
      <c r="G8" s="186" t="s">
        <v>3170</v>
      </c>
      <c r="H8" s="186" t="s">
        <v>98</v>
      </c>
      <c r="I8" s="202" t="s">
        <v>99</v>
      </c>
      <c r="J8" s="191" t="s">
        <v>99</v>
      </c>
      <c r="K8" s="190" t="s">
        <v>3163</v>
      </c>
      <c r="L8" s="193" t="s">
        <v>85</v>
      </c>
      <c r="M8" s="188" t="s">
        <v>86</v>
      </c>
      <c r="N8" s="194" t="s">
        <v>902</v>
      </c>
      <c r="O8" s="195">
        <v>35197</v>
      </c>
      <c r="P8" s="196" t="str">
        <f t="shared" ref="P8:P36" ca="1" si="5">(DATEDIF($O8,NOW(),"Y")&amp;" Tahun ")&amp;(DATEDIF($O8,NOW(),"YM")&amp;" Bulan")</f>
        <v>25 Tahun 9 Bulan</v>
      </c>
      <c r="Q8" s="190"/>
      <c r="R8" s="197">
        <v>41801</v>
      </c>
      <c r="S8" s="198" t="str">
        <f t="shared" ref="S8:S67" ca="1" si="6">INT((NOW()-R8)/365)&amp;"Tahun"</f>
        <v>7Tahun</v>
      </c>
      <c r="T8" s="199" t="str">
        <f t="shared" ref="T8:T67" ca="1" si="7">INT(MOD((NOW()-R8),365)/30)&amp;"Bulan"</f>
        <v>9Bulan</v>
      </c>
      <c r="U8" s="186"/>
      <c r="V8" s="200" t="s">
        <v>1</v>
      </c>
      <c r="W8" s="190"/>
      <c r="X8" s="190"/>
      <c r="Y8" s="455" t="s">
        <v>903</v>
      </c>
      <c r="Z8" s="201" t="s">
        <v>904</v>
      </c>
      <c r="AA8" s="202" t="s">
        <v>76</v>
      </c>
      <c r="AB8" s="190"/>
      <c r="AC8" s="190"/>
      <c r="AD8" s="190"/>
      <c r="AE8" s="190"/>
      <c r="AF8" s="190"/>
      <c r="AG8" s="190"/>
      <c r="AH8" s="190"/>
      <c r="AI8" s="190"/>
      <c r="AJ8" s="190"/>
      <c r="AK8" s="190"/>
      <c r="AL8" s="187" t="s">
        <v>2955</v>
      </c>
      <c r="AM8" s="189"/>
      <c r="AN8" s="193"/>
      <c r="AO8" s="193"/>
      <c r="AP8" s="190"/>
      <c r="AQ8" s="190"/>
      <c r="AR8" s="190"/>
      <c r="AS8" s="190"/>
      <c r="AT8" s="193"/>
      <c r="AU8" s="193"/>
      <c r="AV8" s="200" t="s">
        <v>905</v>
      </c>
      <c r="AW8" s="200" t="s">
        <v>78</v>
      </c>
      <c r="AX8" s="190"/>
      <c r="AY8" s="203">
        <v>2696200</v>
      </c>
      <c r="AZ8" s="203">
        <f>20000*26</f>
        <v>520000</v>
      </c>
      <c r="BA8" s="203">
        <v>53343</v>
      </c>
      <c r="BB8" s="203"/>
      <c r="BC8" s="296">
        <f>26/26*400000</f>
        <v>400000</v>
      </c>
      <c r="BD8" s="203"/>
      <c r="BE8" s="203"/>
      <c r="BF8" s="203"/>
      <c r="BG8" s="202"/>
      <c r="BH8" s="190"/>
      <c r="BI8" s="190"/>
      <c r="BJ8" s="186">
        <v>12</v>
      </c>
      <c r="BK8" s="190">
        <v>2</v>
      </c>
      <c r="BL8" s="190"/>
      <c r="BM8" s="219">
        <v>44455</v>
      </c>
      <c r="BN8" s="307"/>
      <c r="BO8" s="190"/>
      <c r="BP8" s="190"/>
      <c r="BQ8" s="190"/>
      <c r="BR8" s="190"/>
      <c r="BS8" s="190"/>
      <c r="BT8" s="190"/>
      <c r="BU8" s="190"/>
      <c r="BV8" s="190"/>
      <c r="BW8" s="190"/>
    </row>
    <row r="9" spans="1:16366" s="204" customFormat="1" ht="15.75" hidden="1" customHeight="1">
      <c r="A9" s="186">
        <f t="shared" si="4"/>
        <v>5</v>
      </c>
      <c r="B9" s="187" t="s">
        <v>500</v>
      </c>
      <c r="C9" s="144" t="s">
        <v>2262</v>
      </c>
      <c r="D9" s="419" t="s">
        <v>2263</v>
      </c>
      <c r="E9" s="190" t="s">
        <v>2714</v>
      </c>
      <c r="F9" s="191" t="s">
        <v>12</v>
      </c>
      <c r="G9" s="186" t="s">
        <v>3189</v>
      </c>
      <c r="H9" s="186" t="s">
        <v>98</v>
      </c>
      <c r="I9" s="202" t="s">
        <v>99</v>
      </c>
      <c r="J9" s="191" t="s">
        <v>99</v>
      </c>
      <c r="K9" s="190"/>
      <c r="L9" s="202" t="s">
        <v>85</v>
      </c>
      <c r="M9" s="212" t="s">
        <v>2604</v>
      </c>
      <c r="N9" s="193" t="s">
        <v>2264</v>
      </c>
      <c r="O9" s="221">
        <v>37288</v>
      </c>
      <c r="P9" s="196" t="str">
        <f t="shared" ca="1" si="5"/>
        <v>20 Tahun 1 Bulan</v>
      </c>
      <c r="Q9" s="186" t="s">
        <v>2265</v>
      </c>
      <c r="R9" s="222">
        <v>44270</v>
      </c>
      <c r="S9" s="198" t="str">
        <f t="shared" ca="1" si="6"/>
        <v>0Tahun</v>
      </c>
      <c r="T9" s="199" t="str">
        <f t="shared" ca="1" si="7"/>
        <v>12Bulan</v>
      </c>
      <c r="U9" s="186" t="s">
        <v>73</v>
      </c>
      <c r="V9" s="223" t="s">
        <v>1</v>
      </c>
      <c r="W9" s="190"/>
      <c r="X9" s="190"/>
      <c r="Y9" s="456" t="s">
        <v>2266</v>
      </c>
      <c r="Z9" s="201" t="s">
        <v>2267</v>
      </c>
      <c r="AA9" s="202" t="s">
        <v>76</v>
      </c>
      <c r="AB9" s="190"/>
      <c r="AC9" s="190"/>
      <c r="AD9" s="190"/>
      <c r="AE9" s="190"/>
      <c r="AF9" s="190"/>
      <c r="AG9" s="190"/>
      <c r="AH9" s="190"/>
      <c r="AI9" s="190"/>
      <c r="AJ9" s="190"/>
      <c r="AK9" s="190"/>
      <c r="AL9" s="229" t="s">
        <v>2459</v>
      </c>
      <c r="AM9" s="189" t="s">
        <v>2268</v>
      </c>
      <c r="AN9" s="223"/>
      <c r="AO9" s="223" t="s">
        <v>2269</v>
      </c>
      <c r="AP9" s="190"/>
      <c r="AQ9" s="190"/>
      <c r="AR9" s="190"/>
      <c r="AS9" s="190"/>
      <c r="AT9" s="223" t="s">
        <v>3956</v>
      </c>
      <c r="AU9" s="223"/>
      <c r="AV9" s="200" t="s">
        <v>2270</v>
      </c>
      <c r="AW9" s="223" t="s">
        <v>2271</v>
      </c>
      <c r="AX9" s="190"/>
      <c r="AY9" s="203">
        <v>1500000</v>
      </c>
      <c r="AZ9" s="203">
        <v>500000</v>
      </c>
      <c r="BA9" s="203"/>
      <c r="BB9" s="203"/>
      <c r="BC9" s="203"/>
      <c r="BD9" s="203"/>
      <c r="BE9" s="203"/>
      <c r="BF9" s="203"/>
      <c r="BG9" s="211" t="s">
        <v>2272</v>
      </c>
      <c r="BH9" s="190"/>
      <c r="BI9" s="190" t="s">
        <v>3649</v>
      </c>
      <c r="BJ9" s="186"/>
      <c r="BK9" s="190"/>
      <c r="BL9" s="190"/>
      <c r="BM9" s="190"/>
      <c r="BN9" s="307"/>
      <c r="BO9" s="190"/>
      <c r="BP9" s="190"/>
      <c r="BQ9" s="190"/>
      <c r="BR9" s="190"/>
      <c r="BS9" s="190"/>
      <c r="BT9" s="190"/>
      <c r="BU9" s="190"/>
      <c r="BV9" s="190"/>
      <c r="BW9" s="190"/>
    </row>
    <row r="10" spans="1:16366" s="204" customFormat="1" ht="15.75" hidden="1" customHeight="1">
      <c r="A10" s="186">
        <f t="shared" si="4"/>
        <v>6</v>
      </c>
      <c r="B10" s="189" t="s">
        <v>187</v>
      </c>
      <c r="C10" s="144" t="s">
        <v>506</v>
      </c>
      <c r="D10" s="209" t="s">
        <v>507</v>
      </c>
      <c r="E10" s="190" t="s">
        <v>2716</v>
      </c>
      <c r="F10" s="193" t="s">
        <v>12</v>
      </c>
      <c r="G10" s="186" t="s">
        <v>1930</v>
      </c>
      <c r="H10" s="186" t="s">
        <v>9</v>
      </c>
      <c r="I10" s="186" t="s">
        <v>446</v>
      </c>
      <c r="J10" s="192" t="s">
        <v>447</v>
      </c>
      <c r="K10" s="190" t="s">
        <v>2886</v>
      </c>
      <c r="L10" s="193" t="s">
        <v>85</v>
      </c>
      <c r="M10" s="212" t="s">
        <v>2604</v>
      </c>
      <c r="N10" s="194" t="s">
        <v>72</v>
      </c>
      <c r="O10" s="195">
        <v>34488</v>
      </c>
      <c r="P10" s="196" t="str">
        <f t="shared" ca="1" si="5"/>
        <v>27 Tahun 9 Bulan</v>
      </c>
      <c r="Q10" s="236">
        <v>43998</v>
      </c>
      <c r="R10" s="236">
        <v>43998</v>
      </c>
      <c r="S10" s="198" t="str">
        <f t="shared" ca="1" si="6"/>
        <v>1Tahun</v>
      </c>
      <c r="T10" s="199" t="str">
        <f t="shared" ca="1" si="7"/>
        <v>8Bulan</v>
      </c>
      <c r="U10" s="186" t="s">
        <v>73</v>
      </c>
      <c r="V10" s="207" t="s">
        <v>486</v>
      </c>
      <c r="W10" s="190"/>
      <c r="X10" s="190"/>
      <c r="Y10" s="456" t="s">
        <v>508</v>
      </c>
      <c r="Z10" s="208" t="s">
        <v>509</v>
      </c>
      <c r="AA10" s="191" t="s">
        <v>451</v>
      </c>
      <c r="AB10" s="190"/>
      <c r="AC10" s="190"/>
      <c r="AD10" s="190"/>
      <c r="AE10" s="190"/>
      <c r="AF10" s="190"/>
      <c r="AG10" s="190"/>
      <c r="AH10" s="190"/>
      <c r="AI10" s="190"/>
      <c r="AJ10" s="190"/>
      <c r="AK10" s="190"/>
      <c r="AL10" s="209"/>
      <c r="AM10" s="189"/>
      <c r="AN10" s="193"/>
      <c r="AO10" s="193"/>
      <c r="AP10" s="190"/>
      <c r="AQ10" s="190"/>
      <c r="AR10" s="190"/>
      <c r="AS10" s="190"/>
      <c r="AT10" s="193"/>
      <c r="AU10" s="193"/>
      <c r="AV10" s="218" t="s">
        <v>510</v>
      </c>
      <c r="AW10" s="207" t="s">
        <v>511</v>
      </c>
      <c r="AX10" s="190"/>
      <c r="AY10" s="203"/>
      <c r="AZ10" s="203"/>
      <c r="BA10" s="203"/>
      <c r="BB10" s="203"/>
      <c r="BC10" s="203"/>
      <c r="BD10" s="203"/>
      <c r="BE10" s="203"/>
      <c r="BF10" s="203"/>
      <c r="BG10" s="191"/>
      <c r="BH10" s="190"/>
      <c r="BI10" s="190" t="s">
        <v>3792</v>
      </c>
      <c r="BJ10" s="186"/>
      <c r="BK10" s="190"/>
      <c r="BL10" s="190"/>
      <c r="BM10" s="190"/>
      <c r="BN10" s="307"/>
      <c r="BO10" s="190"/>
      <c r="BP10" s="190"/>
      <c r="BQ10" s="190"/>
      <c r="BR10" s="190"/>
      <c r="BS10" s="190"/>
      <c r="BT10" s="190"/>
      <c r="BU10" s="190"/>
      <c r="BV10" s="190"/>
      <c r="BW10" s="190"/>
    </row>
    <row r="11" spans="1:16366" s="204" customFormat="1" ht="15.75" hidden="1" customHeight="1">
      <c r="A11" s="186">
        <f t="shared" si="4"/>
        <v>7</v>
      </c>
      <c r="B11" s="217" t="s">
        <v>187</v>
      </c>
      <c r="C11" s="144" t="s">
        <v>1927</v>
      </c>
      <c r="D11" s="209" t="s">
        <v>1928</v>
      </c>
      <c r="E11" s="190" t="s">
        <v>1929</v>
      </c>
      <c r="F11" s="192" t="s">
        <v>12</v>
      </c>
      <c r="G11" s="186" t="s">
        <v>1930</v>
      </c>
      <c r="H11" s="186" t="s">
        <v>121</v>
      </c>
      <c r="I11" s="186" t="s">
        <v>122</v>
      </c>
      <c r="J11" s="191" t="s">
        <v>123</v>
      </c>
      <c r="K11" s="190"/>
      <c r="L11" s="202" t="s">
        <v>70</v>
      </c>
      <c r="M11" s="212" t="s">
        <v>2604</v>
      </c>
      <c r="N11" s="193" t="s">
        <v>87</v>
      </c>
      <c r="O11" s="221">
        <v>37527</v>
      </c>
      <c r="P11" s="196" t="str">
        <f t="shared" ca="1" si="5"/>
        <v>19 Tahun 5 Bulan</v>
      </c>
      <c r="Q11" s="239">
        <v>44362</v>
      </c>
      <c r="R11" s="239">
        <v>44362</v>
      </c>
      <c r="S11" s="198" t="str">
        <f t="shared" ca="1" si="6"/>
        <v>0Tahun</v>
      </c>
      <c r="T11" s="199" t="str">
        <f t="shared" ca="1" si="7"/>
        <v>8Bulan</v>
      </c>
      <c r="U11" s="186" t="s">
        <v>73</v>
      </c>
      <c r="V11" s="223" t="s">
        <v>88</v>
      </c>
      <c r="W11" s="190" t="s">
        <v>412</v>
      </c>
      <c r="X11" s="190" t="s">
        <v>1931</v>
      </c>
      <c r="Y11" s="454" t="s">
        <v>1932</v>
      </c>
      <c r="Z11" s="201" t="s">
        <v>1933</v>
      </c>
      <c r="AA11" s="191" t="s">
        <v>76</v>
      </c>
      <c r="AB11" s="190"/>
      <c r="AC11" s="190"/>
      <c r="AD11" s="190"/>
      <c r="AE11" s="190"/>
      <c r="AF11" s="190"/>
      <c r="AG11" s="190"/>
      <c r="AH11" s="190"/>
      <c r="AI11" s="190"/>
      <c r="AJ11" s="190"/>
      <c r="AK11" s="190"/>
      <c r="AL11" s="229" t="s">
        <v>2473</v>
      </c>
      <c r="AM11" s="189" t="s">
        <v>1934</v>
      </c>
      <c r="AN11" s="223" t="s">
        <v>271</v>
      </c>
      <c r="AO11" s="190" t="s">
        <v>1932</v>
      </c>
      <c r="AP11" s="190" t="s">
        <v>412</v>
      </c>
      <c r="AQ11" s="190" t="s">
        <v>412</v>
      </c>
      <c r="AR11" s="190" t="s">
        <v>412</v>
      </c>
      <c r="AS11" s="190" t="s">
        <v>412</v>
      </c>
      <c r="AT11" s="223"/>
      <c r="AU11" s="223"/>
      <c r="AV11" s="226" t="s">
        <v>1935</v>
      </c>
      <c r="AW11" s="200" t="s">
        <v>78</v>
      </c>
      <c r="AX11" s="190"/>
      <c r="AY11" s="203">
        <v>1410000</v>
      </c>
      <c r="AZ11" s="203">
        <v>390000</v>
      </c>
      <c r="BA11" s="203"/>
      <c r="BB11" s="203"/>
      <c r="BC11" s="203"/>
      <c r="BD11" s="203"/>
      <c r="BE11" s="203"/>
      <c r="BF11" s="203"/>
      <c r="BG11" s="202" t="s">
        <v>412</v>
      </c>
      <c r="BH11" s="190"/>
      <c r="BI11" s="190"/>
      <c r="BJ11" s="217" t="s">
        <v>3276</v>
      </c>
      <c r="BK11" s="190"/>
      <c r="BL11" s="190"/>
      <c r="BM11" s="190"/>
      <c r="BN11" s="307"/>
      <c r="BO11" s="190"/>
      <c r="BP11" s="190"/>
      <c r="BQ11" s="190"/>
      <c r="BR11" s="190"/>
      <c r="BS11" s="190"/>
      <c r="BT11" s="190"/>
      <c r="BU11" s="190"/>
      <c r="BV11" s="190"/>
      <c r="BW11" s="190"/>
    </row>
    <row r="12" spans="1:16366" s="204" customFormat="1" ht="15.75" hidden="1" customHeight="1">
      <c r="A12" s="186">
        <f t="shared" si="4"/>
        <v>8</v>
      </c>
      <c r="B12" s="187" t="s">
        <v>205</v>
      </c>
      <c r="C12" s="193"/>
      <c r="D12" s="189" t="s">
        <v>522</v>
      </c>
      <c r="E12" s="190" t="s">
        <v>2718</v>
      </c>
      <c r="F12" s="193" t="s">
        <v>12</v>
      </c>
      <c r="G12" s="186" t="s">
        <v>1810</v>
      </c>
      <c r="H12" s="186" t="s">
        <v>9</v>
      </c>
      <c r="I12" s="186" t="s">
        <v>446</v>
      </c>
      <c r="J12" s="192" t="s">
        <v>447</v>
      </c>
      <c r="K12" s="190"/>
      <c r="L12" s="193" t="s">
        <v>85</v>
      </c>
      <c r="M12" s="188" t="s">
        <v>86</v>
      </c>
      <c r="N12" s="194" t="s">
        <v>523</v>
      </c>
      <c r="O12" s="195">
        <v>32926</v>
      </c>
      <c r="P12" s="196" t="str">
        <f t="shared" ca="1" si="5"/>
        <v>32 Tahun 0 Bulan</v>
      </c>
      <c r="Q12" s="197">
        <v>43481</v>
      </c>
      <c r="R12" s="197">
        <v>43481</v>
      </c>
      <c r="S12" s="198" t="str">
        <f t="shared" ca="1" si="6"/>
        <v>3Tahun</v>
      </c>
      <c r="T12" s="199" t="str">
        <f t="shared" ca="1" si="7"/>
        <v>1Bulan</v>
      </c>
      <c r="U12" s="186"/>
      <c r="V12" s="200" t="s">
        <v>516</v>
      </c>
      <c r="W12" s="190"/>
      <c r="X12" s="190"/>
      <c r="Y12" s="455" t="s">
        <v>524</v>
      </c>
      <c r="Z12" s="201" t="s">
        <v>525</v>
      </c>
      <c r="AA12" s="202" t="s">
        <v>354</v>
      </c>
      <c r="AB12" s="190"/>
      <c r="AC12" s="190"/>
      <c r="AD12" s="190"/>
      <c r="AE12" s="190"/>
      <c r="AF12" s="190"/>
      <c r="AG12" s="190"/>
      <c r="AH12" s="190"/>
      <c r="AI12" s="190"/>
      <c r="AJ12" s="190"/>
      <c r="AK12" s="190"/>
      <c r="AL12" s="187" t="s">
        <v>202</v>
      </c>
      <c r="AM12" s="189"/>
      <c r="AN12" s="193"/>
      <c r="AO12" s="193"/>
      <c r="AP12" s="190"/>
      <c r="AQ12" s="190"/>
      <c r="AR12" s="190"/>
      <c r="AS12" s="190"/>
      <c r="AT12" s="193"/>
      <c r="AU12" s="193"/>
      <c r="AV12" s="200" t="s">
        <v>526</v>
      </c>
      <c r="AW12" s="200" t="s">
        <v>78</v>
      </c>
      <c r="AX12" s="190"/>
      <c r="AY12" s="203"/>
      <c r="AZ12" s="203"/>
      <c r="BA12" s="203"/>
      <c r="BB12" s="203"/>
      <c r="BC12" s="203"/>
      <c r="BD12" s="203"/>
      <c r="BE12" s="203"/>
      <c r="BF12" s="203"/>
      <c r="BG12" s="202"/>
      <c r="BH12" s="190"/>
      <c r="BI12" s="190"/>
      <c r="BJ12" s="186"/>
      <c r="BK12" s="190"/>
      <c r="BL12" s="190"/>
      <c r="BM12" s="190"/>
      <c r="BN12" s="307"/>
      <c r="BO12" s="190"/>
      <c r="BP12" s="190"/>
      <c r="BQ12" s="190"/>
      <c r="BR12" s="190"/>
      <c r="BS12" s="190"/>
      <c r="BT12" s="190"/>
      <c r="BU12" s="190"/>
      <c r="BV12" s="190"/>
      <c r="BW12" s="190"/>
    </row>
    <row r="13" spans="1:16366" s="204" customFormat="1" ht="15.75" hidden="1" customHeight="1">
      <c r="A13" s="186">
        <f t="shared" si="4"/>
        <v>9</v>
      </c>
      <c r="B13" s="189" t="s">
        <v>407</v>
      </c>
      <c r="C13" s="216" t="s">
        <v>1602</v>
      </c>
      <c r="D13" s="209" t="s">
        <v>1603</v>
      </c>
      <c r="E13" s="190" t="s">
        <v>1604</v>
      </c>
      <c r="F13" s="192" t="s">
        <v>12</v>
      </c>
      <c r="G13" s="186" t="s">
        <v>411</v>
      </c>
      <c r="H13" s="186" t="s">
        <v>98</v>
      </c>
      <c r="I13" s="202" t="s">
        <v>99</v>
      </c>
      <c r="J13" s="191" t="s">
        <v>99</v>
      </c>
      <c r="K13" s="190"/>
      <c r="L13" s="202" t="s">
        <v>85</v>
      </c>
      <c r="M13" s="220" t="s">
        <v>86</v>
      </c>
      <c r="N13" s="194" t="s">
        <v>229</v>
      </c>
      <c r="O13" s="195">
        <v>37183</v>
      </c>
      <c r="P13" s="196" t="str">
        <f t="shared" ca="1" si="5"/>
        <v>20 Tahun 4 Bulan</v>
      </c>
      <c r="Q13" s="219">
        <v>44018</v>
      </c>
      <c r="R13" s="206">
        <v>44018</v>
      </c>
      <c r="S13" s="198" t="str">
        <f t="shared" ca="1" si="6"/>
        <v>1Tahun</v>
      </c>
      <c r="T13" s="199" t="str">
        <f t="shared" ca="1" si="7"/>
        <v>8Bulan</v>
      </c>
      <c r="U13" s="186" t="s">
        <v>73</v>
      </c>
      <c r="V13" s="200" t="s">
        <v>1</v>
      </c>
      <c r="W13" s="190" t="s">
        <v>412</v>
      </c>
      <c r="X13" s="190"/>
      <c r="Y13" s="456" t="s">
        <v>1605</v>
      </c>
      <c r="Z13" s="201" t="s">
        <v>1606</v>
      </c>
      <c r="AA13" s="191" t="s">
        <v>76</v>
      </c>
      <c r="AB13" s="190" t="s">
        <v>412</v>
      </c>
      <c r="AC13" s="190" t="s">
        <v>412</v>
      </c>
      <c r="AD13" s="190" t="s">
        <v>412</v>
      </c>
      <c r="AE13" s="190" t="s">
        <v>412</v>
      </c>
      <c r="AF13" s="190" t="s">
        <v>412</v>
      </c>
      <c r="AG13" s="190" t="s">
        <v>412</v>
      </c>
      <c r="AH13" s="190" t="s">
        <v>412</v>
      </c>
      <c r="AI13" s="190" t="s">
        <v>412</v>
      </c>
      <c r="AJ13" s="190" t="s">
        <v>412</v>
      </c>
      <c r="AK13" s="190" t="s">
        <v>412</v>
      </c>
      <c r="AL13" s="229" t="s">
        <v>2485</v>
      </c>
      <c r="AM13" s="189"/>
      <c r="AN13" s="193"/>
      <c r="AO13" s="193"/>
      <c r="AP13" s="190"/>
      <c r="AQ13" s="190"/>
      <c r="AR13" s="190"/>
      <c r="AS13" s="190"/>
      <c r="AT13" s="193"/>
      <c r="AU13" s="193"/>
      <c r="AV13" s="210" t="s">
        <v>1607</v>
      </c>
      <c r="AW13" s="200" t="s">
        <v>78</v>
      </c>
      <c r="AX13" s="190"/>
      <c r="AY13" s="203">
        <v>1500000</v>
      </c>
      <c r="AZ13" s="203">
        <v>500000</v>
      </c>
      <c r="BA13" s="203"/>
      <c r="BB13" s="203"/>
      <c r="BC13" s="203"/>
      <c r="BD13" s="203"/>
      <c r="BE13" s="203"/>
      <c r="BF13" s="203"/>
      <c r="BG13" s="191"/>
      <c r="BH13" s="190"/>
      <c r="BI13" s="190"/>
      <c r="BJ13" s="186"/>
      <c r="BK13" s="190"/>
      <c r="BL13" s="190"/>
      <c r="BM13" s="190"/>
      <c r="BN13" s="307"/>
      <c r="BO13" s="190"/>
      <c r="BP13" s="190"/>
      <c r="BQ13" s="190"/>
      <c r="BR13" s="190"/>
      <c r="BS13" s="190"/>
      <c r="BT13" s="190"/>
      <c r="BU13" s="190"/>
      <c r="BV13" s="190"/>
      <c r="BW13" s="190"/>
    </row>
    <row r="14" spans="1:16366" s="204" customFormat="1" ht="15.75" hidden="1" customHeight="1">
      <c r="A14" s="186">
        <f t="shared" si="4"/>
        <v>10</v>
      </c>
      <c r="B14" s="189" t="s">
        <v>407</v>
      </c>
      <c r="C14" s="144" t="s">
        <v>2052</v>
      </c>
      <c r="D14" s="238" t="s">
        <v>2053</v>
      </c>
      <c r="E14" s="190" t="s">
        <v>2054</v>
      </c>
      <c r="F14" s="192" t="s">
        <v>12</v>
      </c>
      <c r="G14" s="186" t="s">
        <v>411</v>
      </c>
      <c r="H14" s="186" t="s">
        <v>121</v>
      </c>
      <c r="I14" s="186" t="s">
        <v>122</v>
      </c>
      <c r="J14" s="191" t="s">
        <v>123</v>
      </c>
      <c r="K14" s="190" t="s">
        <v>412</v>
      </c>
      <c r="L14" s="202" t="s">
        <v>85</v>
      </c>
      <c r="M14" s="193" t="s">
        <v>86</v>
      </c>
      <c r="N14" s="193" t="s">
        <v>1158</v>
      </c>
      <c r="O14" s="221">
        <v>36320</v>
      </c>
      <c r="P14" s="196" t="str">
        <f t="shared" ca="1" si="5"/>
        <v>22 Tahun 9 Bulan</v>
      </c>
      <c r="Q14" s="219">
        <v>44365</v>
      </c>
      <c r="R14" s="239">
        <v>44365</v>
      </c>
      <c r="S14" s="198" t="str">
        <f t="shared" ca="1" si="6"/>
        <v>0Tahun</v>
      </c>
      <c r="T14" s="199" t="str">
        <f t="shared" ca="1" si="7"/>
        <v>8Bulan</v>
      </c>
      <c r="U14" s="186" t="s">
        <v>73</v>
      </c>
      <c r="V14" s="223" t="s">
        <v>88</v>
      </c>
      <c r="W14" s="190" t="s">
        <v>412</v>
      </c>
      <c r="X14" s="190" t="s">
        <v>2883</v>
      </c>
      <c r="Y14" s="457" t="s">
        <v>2055</v>
      </c>
      <c r="Z14" s="201" t="s">
        <v>2056</v>
      </c>
      <c r="AA14" s="193" t="s">
        <v>76</v>
      </c>
      <c r="AB14" s="190" t="s">
        <v>412</v>
      </c>
      <c r="AC14" s="190" t="s">
        <v>412</v>
      </c>
      <c r="AD14" s="190" t="s">
        <v>412</v>
      </c>
      <c r="AE14" s="190" t="s">
        <v>412</v>
      </c>
      <c r="AF14" s="190" t="s">
        <v>412</v>
      </c>
      <c r="AG14" s="190" t="s">
        <v>412</v>
      </c>
      <c r="AH14" s="190" t="s">
        <v>412</v>
      </c>
      <c r="AI14" s="190" t="s">
        <v>412</v>
      </c>
      <c r="AJ14" s="190" t="s">
        <v>412</v>
      </c>
      <c r="AK14" s="190" t="s">
        <v>412</v>
      </c>
      <c r="AL14" s="229" t="s">
        <v>2490</v>
      </c>
      <c r="AM14" s="189" t="s">
        <v>1615</v>
      </c>
      <c r="AN14" s="223" t="s">
        <v>3401</v>
      </c>
      <c r="AO14" s="223" t="s">
        <v>3402</v>
      </c>
      <c r="AP14" s="190"/>
      <c r="AQ14" s="190"/>
      <c r="AR14" s="190"/>
      <c r="AS14" s="190"/>
      <c r="AT14" s="223"/>
      <c r="AU14" s="223"/>
      <c r="AV14" s="226" t="s">
        <v>2057</v>
      </c>
      <c r="AW14" s="223"/>
      <c r="AX14" s="190"/>
      <c r="AY14" s="203">
        <v>1410000</v>
      </c>
      <c r="AZ14" s="203">
        <v>390000</v>
      </c>
      <c r="BA14" s="203"/>
      <c r="BB14" s="203"/>
      <c r="BC14" s="203"/>
      <c r="BD14" s="203"/>
      <c r="BE14" s="203"/>
      <c r="BF14" s="203"/>
      <c r="BG14" s="186"/>
      <c r="BH14" s="190"/>
      <c r="BI14" s="190"/>
      <c r="BJ14" s="186"/>
      <c r="BK14" s="190"/>
      <c r="BL14" s="190"/>
      <c r="BM14" s="190"/>
      <c r="BN14" s="307"/>
      <c r="BO14" s="190"/>
      <c r="BP14" s="190"/>
      <c r="BQ14" s="190"/>
      <c r="BR14" s="190"/>
      <c r="BS14" s="190"/>
      <c r="BT14" s="190"/>
      <c r="BU14" s="190"/>
      <c r="BV14" s="190"/>
      <c r="BW14" s="190"/>
    </row>
    <row r="15" spans="1:16366" s="204" customFormat="1" ht="15.75" hidden="1" customHeight="1">
      <c r="A15" s="186">
        <f t="shared" si="4"/>
        <v>11</v>
      </c>
      <c r="B15" s="187" t="s">
        <v>94</v>
      </c>
      <c r="C15" s="193"/>
      <c r="D15" s="189" t="s">
        <v>584</v>
      </c>
      <c r="E15" s="190" t="s">
        <v>2706</v>
      </c>
      <c r="F15" s="193" t="s">
        <v>12</v>
      </c>
      <c r="G15" s="186" t="s">
        <v>3178</v>
      </c>
      <c r="H15" s="186" t="s">
        <v>9</v>
      </c>
      <c r="I15" s="186" t="s">
        <v>446</v>
      </c>
      <c r="J15" s="192" t="s">
        <v>447</v>
      </c>
      <c r="K15" s="190"/>
      <c r="L15" s="193" t="s">
        <v>85</v>
      </c>
      <c r="M15" s="193"/>
      <c r="N15" s="194"/>
      <c r="O15" s="195">
        <v>33218</v>
      </c>
      <c r="P15" s="196" t="str">
        <f t="shared" ca="1" si="5"/>
        <v>31 Tahun 3 Bulan</v>
      </c>
      <c r="Q15" s="236">
        <v>44076</v>
      </c>
      <c r="R15" s="236">
        <v>44076</v>
      </c>
      <c r="S15" s="198" t="str">
        <f t="shared" ca="1" si="6"/>
        <v>1Tahun</v>
      </c>
      <c r="T15" s="199" t="str">
        <f t="shared" ca="1" si="7"/>
        <v>6Bulan</v>
      </c>
      <c r="U15" s="186"/>
      <c r="V15" s="209"/>
      <c r="W15" s="190"/>
      <c r="X15" s="190"/>
      <c r="Y15" s="455" t="s">
        <v>585</v>
      </c>
      <c r="Z15" s="251" t="s">
        <v>586</v>
      </c>
      <c r="AA15" s="202" t="s">
        <v>202</v>
      </c>
      <c r="AB15" s="190"/>
      <c r="AC15" s="190"/>
      <c r="AD15" s="190"/>
      <c r="AE15" s="190"/>
      <c r="AF15" s="190"/>
      <c r="AG15" s="190"/>
      <c r="AH15" s="190"/>
      <c r="AI15" s="190"/>
      <c r="AJ15" s="190"/>
      <c r="AK15" s="190"/>
      <c r="AL15" s="187" t="s">
        <v>202</v>
      </c>
      <c r="AM15" s="189"/>
      <c r="AN15" s="193"/>
      <c r="AO15" s="193"/>
      <c r="AP15" s="190"/>
      <c r="AQ15" s="190"/>
      <c r="AR15" s="190"/>
      <c r="AS15" s="190"/>
      <c r="AT15" s="193"/>
      <c r="AU15" s="193"/>
      <c r="AV15" s="200" t="s">
        <v>587</v>
      </c>
      <c r="AW15" s="200" t="s">
        <v>78</v>
      </c>
      <c r="AX15" s="190"/>
      <c r="AY15" s="203"/>
      <c r="AZ15" s="203"/>
      <c r="BA15" s="203"/>
      <c r="BB15" s="203"/>
      <c r="BC15" s="203"/>
      <c r="BD15" s="203"/>
      <c r="BE15" s="203"/>
      <c r="BF15" s="203"/>
      <c r="BG15" s="202"/>
      <c r="BH15" s="190"/>
      <c r="BI15" s="190"/>
      <c r="BJ15" s="186"/>
      <c r="BK15" s="190"/>
      <c r="BL15" s="190"/>
      <c r="BM15" s="190"/>
      <c r="BN15" s="307"/>
      <c r="BO15" s="190"/>
      <c r="BP15" s="190"/>
      <c r="BQ15" s="190"/>
      <c r="BR15" s="190"/>
      <c r="BS15" s="190"/>
      <c r="BT15" s="190"/>
      <c r="BU15" s="190"/>
      <c r="BV15" s="190"/>
      <c r="BW15" s="190"/>
    </row>
    <row r="16" spans="1:16366" s="204" customFormat="1" ht="15.75" hidden="1" customHeight="1">
      <c r="A16" s="186">
        <f t="shared" si="4"/>
        <v>12</v>
      </c>
      <c r="B16" s="187" t="s">
        <v>558</v>
      </c>
      <c r="C16" s="144" t="s">
        <v>559</v>
      </c>
      <c r="D16" s="189" t="s">
        <v>560</v>
      </c>
      <c r="E16" s="190" t="s">
        <v>561</v>
      </c>
      <c r="F16" s="192" t="s">
        <v>12</v>
      </c>
      <c r="G16" s="186" t="s">
        <v>562</v>
      </c>
      <c r="H16" s="186" t="s">
        <v>9</v>
      </c>
      <c r="I16" s="186" t="s">
        <v>446</v>
      </c>
      <c r="J16" s="192" t="s">
        <v>447</v>
      </c>
      <c r="K16" s="190"/>
      <c r="L16" s="193" t="s">
        <v>85</v>
      </c>
      <c r="M16" s="193" t="s">
        <v>110</v>
      </c>
      <c r="N16" s="194" t="s">
        <v>492</v>
      </c>
      <c r="O16" s="195">
        <v>43661</v>
      </c>
      <c r="P16" s="196" t="str">
        <f t="shared" ca="1" si="5"/>
        <v>2 Tahun 7 Bulan</v>
      </c>
      <c r="Q16" s="197">
        <v>38704</v>
      </c>
      <c r="R16" s="197">
        <v>38704</v>
      </c>
      <c r="S16" s="198" t="str">
        <f t="shared" ca="1" si="6"/>
        <v>16Tahun</v>
      </c>
      <c r="T16" s="199" t="str">
        <f t="shared" ca="1" si="7"/>
        <v>2Bulan</v>
      </c>
      <c r="U16" s="186"/>
      <c r="V16" s="209" t="s">
        <v>111</v>
      </c>
      <c r="W16" s="190"/>
      <c r="X16" s="190" t="s">
        <v>563</v>
      </c>
      <c r="Y16" s="455" t="s">
        <v>564</v>
      </c>
      <c r="Z16" s="243">
        <v>0</v>
      </c>
      <c r="AA16" s="202" t="s">
        <v>114</v>
      </c>
      <c r="AB16" s="190" t="s">
        <v>565</v>
      </c>
      <c r="AC16" s="190" t="s">
        <v>566</v>
      </c>
      <c r="AD16" s="190" t="s">
        <v>567</v>
      </c>
      <c r="AE16" s="190" t="s">
        <v>568</v>
      </c>
      <c r="AF16" s="190" t="s">
        <v>569</v>
      </c>
      <c r="AG16" s="190" t="s">
        <v>570</v>
      </c>
      <c r="AH16" s="190"/>
      <c r="AI16" s="190"/>
      <c r="AJ16" s="190"/>
      <c r="AK16" s="190"/>
      <c r="AL16" s="187" t="s">
        <v>2954</v>
      </c>
      <c r="AM16" s="189" t="s">
        <v>571</v>
      </c>
      <c r="AN16" s="193" t="s">
        <v>572</v>
      </c>
      <c r="AO16" s="193" t="s">
        <v>573</v>
      </c>
      <c r="AP16" s="190"/>
      <c r="AQ16" s="190"/>
      <c r="AR16" s="190"/>
      <c r="AS16" s="190"/>
      <c r="AT16" s="193"/>
      <c r="AU16" s="193"/>
      <c r="AV16" s="200" t="s">
        <v>574</v>
      </c>
      <c r="AW16" s="200" t="s">
        <v>575</v>
      </c>
      <c r="AX16" s="190" t="s">
        <v>412</v>
      </c>
      <c r="AY16" s="203"/>
      <c r="AZ16" s="203"/>
      <c r="BA16" s="203"/>
      <c r="BB16" s="203"/>
      <c r="BC16" s="203"/>
      <c r="BD16" s="203"/>
      <c r="BE16" s="203"/>
      <c r="BF16" s="203"/>
      <c r="BG16" s="230" t="s">
        <v>576</v>
      </c>
      <c r="BH16" s="190"/>
      <c r="BI16" s="190"/>
      <c r="BJ16" s="186"/>
      <c r="BK16" s="190"/>
      <c r="BL16" s="190"/>
      <c r="BM16" s="190"/>
      <c r="BN16" s="307"/>
      <c r="BO16" s="190"/>
      <c r="BP16" s="190"/>
      <c r="BQ16" s="190"/>
      <c r="BR16" s="190"/>
      <c r="BS16" s="190"/>
      <c r="BT16" s="190"/>
      <c r="BU16" s="190"/>
      <c r="BV16" s="190"/>
      <c r="BW16" s="190"/>
    </row>
    <row r="17" spans="1:75" s="204" customFormat="1" ht="15.75" hidden="1" customHeight="1">
      <c r="A17" s="186">
        <f t="shared" si="4"/>
        <v>13</v>
      </c>
      <c r="B17" s="209" t="s">
        <v>558</v>
      </c>
      <c r="C17" s="144" t="s">
        <v>2312</v>
      </c>
      <c r="D17" s="209" t="s">
        <v>2313</v>
      </c>
      <c r="E17" s="190" t="s">
        <v>2314</v>
      </c>
      <c r="F17" s="191" t="s">
        <v>12</v>
      </c>
      <c r="G17" s="186" t="s">
        <v>562</v>
      </c>
      <c r="H17" s="186" t="s">
        <v>98</v>
      </c>
      <c r="I17" s="202" t="s">
        <v>99</v>
      </c>
      <c r="J17" s="191" t="s">
        <v>99</v>
      </c>
      <c r="K17" s="190" t="s">
        <v>412</v>
      </c>
      <c r="L17" s="193" t="s">
        <v>85</v>
      </c>
      <c r="M17" s="193" t="s">
        <v>86</v>
      </c>
      <c r="N17" s="193" t="s">
        <v>3842</v>
      </c>
      <c r="O17" s="221">
        <v>37503</v>
      </c>
      <c r="P17" s="196" t="str">
        <f t="shared" ca="1" si="5"/>
        <v>19 Tahun 6 Bulan</v>
      </c>
      <c r="Q17" s="236">
        <v>44343</v>
      </c>
      <c r="R17" s="239">
        <v>44343</v>
      </c>
      <c r="S17" s="198" t="str">
        <f t="shared" ca="1" si="6"/>
        <v>0Tahun</v>
      </c>
      <c r="T17" s="199" t="str">
        <f t="shared" ca="1" si="7"/>
        <v>9Bulan</v>
      </c>
      <c r="U17" s="186" t="s">
        <v>73</v>
      </c>
      <c r="V17" s="223" t="s">
        <v>1081</v>
      </c>
      <c r="W17" s="190" t="s">
        <v>412</v>
      </c>
      <c r="X17" s="190" t="s">
        <v>3843</v>
      </c>
      <c r="Y17" s="454" t="s">
        <v>2315</v>
      </c>
      <c r="Z17" s="201" t="s">
        <v>997</v>
      </c>
      <c r="AA17" s="191" t="s">
        <v>76</v>
      </c>
      <c r="AB17" s="190" t="s">
        <v>412</v>
      </c>
      <c r="AC17" s="190" t="s">
        <v>412</v>
      </c>
      <c r="AD17" s="190" t="s">
        <v>412</v>
      </c>
      <c r="AE17" s="190" t="s">
        <v>412</v>
      </c>
      <c r="AF17" s="190" t="s">
        <v>412</v>
      </c>
      <c r="AG17" s="190" t="s">
        <v>412</v>
      </c>
      <c r="AH17" s="190" t="s">
        <v>412</v>
      </c>
      <c r="AI17" s="190" t="s">
        <v>412</v>
      </c>
      <c r="AJ17" s="190" t="s">
        <v>412</v>
      </c>
      <c r="AK17" s="190" t="s">
        <v>412</v>
      </c>
      <c r="AL17" s="229" t="s">
        <v>2507</v>
      </c>
      <c r="AM17" s="189" t="s">
        <v>3844</v>
      </c>
      <c r="AN17" s="223" t="s">
        <v>3845</v>
      </c>
      <c r="AO17" s="223" t="s">
        <v>3846</v>
      </c>
      <c r="AP17" s="190" t="s">
        <v>412</v>
      </c>
      <c r="AQ17" s="190" t="s">
        <v>412</v>
      </c>
      <c r="AR17" s="190" t="s">
        <v>412</v>
      </c>
      <c r="AS17" s="190" t="s">
        <v>412</v>
      </c>
      <c r="AT17" s="190" t="s">
        <v>412</v>
      </c>
      <c r="AU17" s="190" t="s">
        <v>412</v>
      </c>
      <c r="AV17" s="231" t="s">
        <v>2400</v>
      </c>
      <c r="AW17" s="200" t="s">
        <v>78</v>
      </c>
      <c r="AX17" s="190" t="s">
        <v>412</v>
      </c>
      <c r="AY17" s="203">
        <v>1500000</v>
      </c>
      <c r="AZ17" s="203">
        <v>500000</v>
      </c>
      <c r="BA17" s="203"/>
      <c r="BB17" s="203"/>
      <c r="BC17" s="203"/>
      <c r="BD17" s="203"/>
      <c r="BE17" s="203"/>
      <c r="BF17" s="203"/>
      <c r="BG17" s="191"/>
      <c r="BH17" s="190"/>
      <c r="BI17" s="190"/>
      <c r="BJ17" s="186"/>
      <c r="BK17" s="190"/>
      <c r="BL17" s="190"/>
      <c r="BM17" s="190"/>
      <c r="BN17" s="307"/>
      <c r="BO17" s="190"/>
      <c r="BP17" s="190"/>
      <c r="BQ17" s="190"/>
      <c r="BR17" s="190"/>
      <c r="BS17" s="190"/>
      <c r="BT17" s="190"/>
      <c r="BU17" s="190"/>
      <c r="BV17" s="190"/>
      <c r="BW17" s="190"/>
    </row>
    <row r="18" spans="1:75" s="204" customFormat="1" ht="15.75" hidden="1" customHeight="1">
      <c r="A18" s="186">
        <f t="shared" si="4"/>
        <v>14</v>
      </c>
      <c r="B18" s="187" t="s">
        <v>3212</v>
      </c>
      <c r="C18" s="193"/>
      <c r="D18" s="189" t="s">
        <v>588</v>
      </c>
      <c r="E18" s="190" t="s">
        <v>2630</v>
      </c>
      <c r="F18" s="193" t="s">
        <v>12</v>
      </c>
      <c r="G18" s="186" t="s">
        <v>1970</v>
      </c>
      <c r="H18" s="186" t="s">
        <v>9</v>
      </c>
      <c r="I18" s="186" t="s">
        <v>446</v>
      </c>
      <c r="J18" s="192" t="s">
        <v>447</v>
      </c>
      <c r="K18" s="190"/>
      <c r="L18" s="193" t="s">
        <v>85</v>
      </c>
      <c r="M18" s="193" t="s">
        <v>86</v>
      </c>
      <c r="N18" s="194" t="s">
        <v>391</v>
      </c>
      <c r="O18" s="195">
        <v>33901</v>
      </c>
      <c r="P18" s="196" t="str">
        <f t="shared" ca="1" si="5"/>
        <v>29 Tahun 4 Bulan</v>
      </c>
      <c r="Q18" s="186"/>
      <c r="R18" s="197"/>
      <c r="S18" s="198" t="str">
        <f t="shared" ca="1" si="6"/>
        <v>122Tahun</v>
      </c>
      <c r="T18" s="199" t="str">
        <f t="shared" ca="1" si="7"/>
        <v>3Bulan</v>
      </c>
      <c r="U18" s="186"/>
      <c r="V18" s="200" t="s">
        <v>516</v>
      </c>
      <c r="W18" s="190"/>
      <c r="X18" s="190"/>
      <c r="Y18" s="455" t="s">
        <v>589</v>
      </c>
      <c r="Z18" s="243"/>
      <c r="AA18" s="202" t="s">
        <v>354</v>
      </c>
      <c r="AB18" s="190"/>
      <c r="AC18" s="190"/>
      <c r="AD18" s="190"/>
      <c r="AE18" s="190"/>
      <c r="AF18" s="190"/>
      <c r="AG18" s="190"/>
      <c r="AH18" s="190"/>
      <c r="AI18" s="190"/>
      <c r="AJ18" s="190"/>
      <c r="AK18" s="190"/>
      <c r="AL18" s="187" t="s">
        <v>202</v>
      </c>
      <c r="AM18" s="189"/>
      <c r="AN18" s="193"/>
      <c r="AO18" s="193"/>
      <c r="AP18" s="190"/>
      <c r="AQ18" s="190"/>
      <c r="AR18" s="190"/>
      <c r="AS18" s="190"/>
      <c r="AT18" s="193"/>
      <c r="AU18" s="193"/>
      <c r="AV18" s="200" t="s">
        <v>590</v>
      </c>
      <c r="AW18" s="200" t="s">
        <v>78</v>
      </c>
      <c r="AX18" s="190"/>
      <c r="AY18" s="203"/>
      <c r="AZ18" s="203"/>
      <c r="BA18" s="203"/>
      <c r="BB18" s="203"/>
      <c r="BC18" s="203"/>
      <c r="BD18" s="203"/>
      <c r="BE18" s="203"/>
      <c r="BF18" s="203"/>
      <c r="BG18" s="230" t="s">
        <v>591</v>
      </c>
      <c r="BH18" s="190"/>
      <c r="BI18" s="190"/>
      <c r="BJ18" s="186"/>
      <c r="BK18" s="190"/>
      <c r="BL18" s="190"/>
      <c r="BM18" s="190"/>
      <c r="BN18" s="307"/>
      <c r="BO18" s="190"/>
      <c r="BP18" s="190"/>
      <c r="BQ18" s="190"/>
      <c r="BR18" s="190"/>
      <c r="BS18" s="190"/>
      <c r="BT18" s="190"/>
      <c r="BU18" s="190"/>
      <c r="BV18" s="190"/>
      <c r="BW18" s="190"/>
    </row>
    <row r="19" spans="1:75" s="204" customFormat="1" ht="15.75" hidden="1" customHeight="1">
      <c r="A19" s="186">
        <f t="shared" si="4"/>
        <v>15</v>
      </c>
      <c r="B19" s="187" t="s">
        <v>3212</v>
      </c>
      <c r="C19" s="193"/>
      <c r="D19" s="189" t="s">
        <v>614</v>
      </c>
      <c r="E19" s="190" t="s">
        <v>615</v>
      </c>
      <c r="F19" s="193" t="s">
        <v>12</v>
      </c>
      <c r="G19" s="186" t="s">
        <v>1970</v>
      </c>
      <c r="H19" s="186" t="s">
        <v>9</v>
      </c>
      <c r="I19" s="186" t="s">
        <v>446</v>
      </c>
      <c r="J19" s="192" t="s">
        <v>447</v>
      </c>
      <c r="K19" s="190"/>
      <c r="L19" s="202" t="s">
        <v>85</v>
      </c>
      <c r="M19" s="193"/>
      <c r="N19" s="194"/>
      <c r="O19" s="195">
        <v>32619</v>
      </c>
      <c r="P19" s="196" t="str">
        <f t="shared" ca="1" si="5"/>
        <v>32 Tahun 10 Bulan</v>
      </c>
      <c r="Q19" s="236">
        <v>43481</v>
      </c>
      <c r="R19" s="197">
        <v>43481</v>
      </c>
      <c r="S19" s="198" t="str">
        <f t="shared" ca="1" si="6"/>
        <v>3Tahun</v>
      </c>
      <c r="T19" s="199" t="str">
        <f t="shared" ca="1" si="7"/>
        <v>1Bulan</v>
      </c>
      <c r="U19" s="186"/>
      <c r="V19" s="209"/>
      <c r="W19" s="190"/>
      <c r="X19" s="190"/>
      <c r="Y19" s="455" t="s">
        <v>616</v>
      </c>
      <c r="Z19" s="243"/>
      <c r="AA19" s="202" t="s">
        <v>202</v>
      </c>
      <c r="AB19" s="190"/>
      <c r="AC19" s="190"/>
      <c r="AD19" s="190"/>
      <c r="AE19" s="190"/>
      <c r="AF19" s="190"/>
      <c r="AG19" s="190"/>
      <c r="AH19" s="190"/>
      <c r="AI19" s="190"/>
      <c r="AJ19" s="190"/>
      <c r="AK19" s="190"/>
      <c r="AL19" s="187" t="s">
        <v>202</v>
      </c>
      <c r="AM19" s="189"/>
      <c r="AN19" s="193"/>
      <c r="AO19" s="193"/>
      <c r="AP19" s="190"/>
      <c r="AQ19" s="190"/>
      <c r="AR19" s="190"/>
      <c r="AS19" s="190"/>
      <c r="AT19" s="193"/>
      <c r="AU19" s="193"/>
      <c r="AV19" s="200" t="s">
        <v>617</v>
      </c>
      <c r="AW19" s="200" t="s">
        <v>78</v>
      </c>
      <c r="AX19" s="190"/>
      <c r="AY19" s="203"/>
      <c r="AZ19" s="203"/>
      <c r="BA19" s="203"/>
      <c r="BB19" s="203"/>
      <c r="BC19" s="203"/>
      <c r="BD19" s="203"/>
      <c r="BE19" s="203"/>
      <c r="BF19" s="203"/>
      <c r="BG19" s="202"/>
      <c r="BH19" s="190"/>
      <c r="BI19" s="190"/>
      <c r="BJ19" s="186"/>
      <c r="BK19" s="190"/>
      <c r="BL19" s="190"/>
      <c r="BM19" s="190"/>
      <c r="BN19" s="307"/>
      <c r="BO19" s="190"/>
      <c r="BP19" s="190"/>
      <c r="BQ19" s="190"/>
      <c r="BR19" s="190"/>
      <c r="BS19" s="190"/>
      <c r="BT19" s="190"/>
      <c r="BU19" s="190"/>
      <c r="BV19" s="190"/>
      <c r="BW19" s="190"/>
    </row>
    <row r="20" spans="1:75" s="204" customFormat="1" ht="15.75" hidden="1" customHeight="1">
      <c r="A20" s="186">
        <f t="shared" si="4"/>
        <v>16</v>
      </c>
      <c r="B20" s="187" t="s">
        <v>217</v>
      </c>
      <c r="C20" s="216"/>
      <c r="D20" s="217" t="s">
        <v>3575</v>
      </c>
      <c r="E20" s="190" t="s">
        <v>3543</v>
      </c>
      <c r="F20" s="191" t="s">
        <v>12</v>
      </c>
      <c r="G20" s="186" t="s">
        <v>3182</v>
      </c>
      <c r="H20" s="186" t="s">
        <v>9</v>
      </c>
      <c r="I20" s="202" t="s">
        <v>176</v>
      </c>
      <c r="J20" s="186" t="s">
        <v>249</v>
      </c>
      <c r="K20" s="186"/>
      <c r="L20" s="202" t="s">
        <v>85</v>
      </c>
      <c r="M20" s="188"/>
      <c r="N20" s="194"/>
      <c r="O20" s="195"/>
      <c r="P20" s="196" t="str">
        <f t="shared" ca="1" si="5"/>
        <v>122 Tahun 2 Bulan</v>
      </c>
      <c r="Q20" s="190"/>
      <c r="R20" s="197"/>
      <c r="S20" s="198" t="str">
        <f t="shared" ca="1" si="6"/>
        <v>122Tahun</v>
      </c>
      <c r="T20" s="199" t="str">
        <f t="shared" ca="1" si="7"/>
        <v>3Bulan</v>
      </c>
      <c r="U20" s="186"/>
      <c r="V20" s="209"/>
      <c r="W20" s="190"/>
      <c r="X20" s="190"/>
      <c r="Y20" s="455"/>
      <c r="Z20" s="201"/>
      <c r="AA20" s="202"/>
      <c r="AB20" s="190"/>
      <c r="AC20" s="190"/>
      <c r="AD20" s="190"/>
      <c r="AE20" s="190"/>
      <c r="AF20" s="190"/>
      <c r="AG20" s="190"/>
      <c r="AH20" s="190"/>
      <c r="AI20" s="190"/>
      <c r="AJ20" s="190"/>
      <c r="AK20" s="190"/>
      <c r="AL20" s="229"/>
      <c r="AM20" s="189"/>
      <c r="AN20" s="193"/>
      <c r="AO20" s="193"/>
      <c r="AP20" s="190"/>
      <c r="AQ20" s="190"/>
      <c r="AR20" s="190"/>
      <c r="AS20" s="190"/>
      <c r="AT20" s="193"/>
      <c r="AU20" s="193"/>
      <c r="AV20" s="200"/>
      <c r="AW20" s="200"/>
      <c r="AX20" s="190"/>
      <c r="AY20" s="203"/>
      <c r="AZ20" s="203"/>
      <c r="BA20" s="203"/>
      <c r="BB20" s="203"/>
      <c r="BC20" s="203"/>
      <c r="BD20" s="203"/>
      <c r="BE20" s="203"/>
      <c r="BF20" s="203"/>
      <c r="BG20" s="202"/>
      <c r="BH20" s="190"/>
      <c r="BI20" s="190"/>
      <c r="BJ20" s="186"/>
      <c r="BK20" s="190"/>
      <c r="BL20" s="190"/>
      <c r="BM20" s="190"/>
      <c r="BN20" s="307"/>
      <c r="BO20" s="190"/>
      <c r="BP20" s="190"/>
      <c r="BQ20" s="190"/>
      <c r="BR20" s="190"/>
      <c r="BS20" s="190"/>
      <c r="BT20" s="190"/>
      <c r="BU20" s="190"/>
      <c r="BV20" s="190"/>
      <c r="BW20" s="190"/>
    </row>
    <row r="21" spans="1:75" s="204" customFormat="1" ht="15.75" hidden="1" customHeight="1">
      <c r="A21" s="186">
        <f t="shared" si="4"/>
        <v>17</v>
      </c>
      <c r="B21" s="187" t="s">
        <v>532</v>
      </c>
      <c r="C21" s="193"/>
      <c r="D21" s="189" t="s">
        <v>601</v>
      </c>
      <c r="E21" s="190" t="s">
        <v>2727</v>
      </c>
      <c r="F21" s="193" t="s">
        <v>12</v>
      </c>
      <c r="G21" s="186" t="s">
        <v>3184</v>
      </c>
      <c r="H21" s="186" t="s">
        <v>9</v>
      </c>
      <c r="I21" s="186" t="s">
        <v>446</v>
      </c>
      <c r="J21" s="192" t="s">
        <v>447</v>
      </c>
      <c r="K21" s="190" t="s">
        <v>2887</v>
      </c>
      <c r="L21" s="202" t="s">
        <v>85</v>
      </c>
      <c r="M21" s="193"/>
      <c r="N21" s="194"/>
      <c r="O21" s="195">
        <v>33462</v>
      </c>
      <c r="P21" s="196" t="str">
        <f t="shared" ca="1" si="5"/>
        <v>30 Tahun 6 Bulan</v>
      </c>
      <c r="Q21" s="197">
        <v>43549</v>
      </c>
      <c r="R21" s="197">
        <v>43549</v>
      </c>
      <c r="S21" s="198" t="str">
        <f t="shared" ca="1" si="6"/>
        <v>2Tahun</v>
      </c>
      <c r="T21" s="199" t="str">
        <f t="shared" ca="1" si="7"/>
        <v>11Bulan</v>
      </c>
      <c r="U21" s="186"/>
      <c r="V21" s="209"/>
      <c r="W21" s="190"/>
      <c r="X21" s="190"/>
      <c r="Y21" s="455" t="s">
        <v>602</v>
      </c>
      <c r="Z21" s="243"/>
      <c r="AA21" s="202" t="s">
        <v>202</v>
      </c>
      <c r="AB21" s="190"/>
      <c r="AC21" s="190"/>
      <c r="AD21" s="190"/>
      <c r="AE21" s="190"/>
      <c r="AF21" s="190"/>
      <c r="AG21" s="190"/>
      <c r="AH21" s="190"/>
      <c r="AI21" s="190"/>
      <c r="AJ21" s="190"/>
      <c r="AK21" s="190"/>
      <c r="AL21" s="187" t="s">
        <v>202</v>
      </c>
      <c r="AM21" s="189"/>
      <c r="AN21" s="193"/>
      <c r="AO21" s="193"/>
      <c r="AP21" s="190"/>
      <c r="AQ21" s="190"/>
      <c r="AR21" s="190"/>
      <c r="AS21" s="190"/>
      <c r="AT21" s="193"/>
      <c r="AU21" s="193"/>
      <c r="AV21" s="200" t="s">
        <v>603</v>
      </c>
      <c r="AW21" s="200" t="s">
        <v>78</v>
      </c>
      <c r="AX21" s="190"/>
      <c r="AY21" s="203"/>
      <c r="AZ21" s="203"/>
      <c r="BA21" s="203"/>
      <c r="BB21" s="203"/>
      <c r="BC21" s="203"/>
      <c r="BD21" s="203"/>
      <c r="BE21" s="203"/>
      <c r="BF21" s="203"/>
      <c r="BG21" s="202"/>
      <c r="BH21" s="190"/>
      <c r="BI21" s="190"/>
      <c r="BJ21" s="186"/>
      <c r="BK21" s="190"/>
      <c r="BL21" s="190"/>
      <c r="BM21" s="190"/>
      <c r="BN21" s="307"/>
      <c r="BO21" s="190"/>
      <c r="BP21" s="190"/>
      <c r="BQ21" s="190"/>
      <c r="BR21" s="190"/>
      <c r="BS21" s="190"/>
      <c r="BT21" s="190"/>
      <c r="BU21" s="190"/>
      <c r="BV21" s="190"/>
      <c r="BW21" s="190"/>
    </row>
    <row r="22" spans="1:75" s="204" customFormat="1" ht="15.75" hidden="1" customHeight="1">
      <c r="A22" s="186">
        <f t="shared" si="4"/>
        <v>18</v>
      </c>
      <c r="B22" s="217" t="s">
        <v>610</v>
      </c>
      <c r="C22" s="144" t="s">
        <v>2742</v>
      </c>
      <c r="D22" s="209" t="s">
        <v>1857</v>
      </c>
      <c r="E22" s="190" t="s">
        <v>2685</v>
      </c>
      <c r="F22" s="191" t="s">
        <v>12</v>
      </c>
      <c r="G22" s="186" t="s">
        <v>2021</v>
      </c>
      <c r="H22" s="186" t="s">
        <v>175</v>
      </c>
      <c r="I22" s="186" t="s">
        <v>176</v>
      </c>
      <c r="J22" s="197" t="s">
        <v>174</v>
      </c>
      <c r="K22" s="190" t="s">
        <v>412</v>
      </c>
      <c r="L22" s="202" t="s">
        <v>85</v>
      </c>
      <c r="M22" s="212" t="s">
        <v>2604</v>
      </c>
      <c r="N22" s="193" t="s">
        <v>3860</v>
      </c>
      <c r="O22" s="221">
        <v>37830</v>
      </c>
      <c r="P22" s="196" t="str">
        <f t="shared" ca="1" si="5"/>
        <v>18 Tahun 7 Bulan</v>
      </c>
      <c r="Q22" s="239">
        <v>44340</v>
      </c>
      <c r="R22" s="239">
        <v>44340</v>
      </c>
      <c r="S22" s="198" t="str">
        <f t="shared" ca="1" si="6"/>
        <v>0Tahun</v>
      </c>
      <c r="T22" s="199" t="str">
        <f t="shared" ca="1" si="7"/>
        <v>9Bulan</v>
      </c>
      <c r="U22" s="186" t="s">
        <v>73</v>
      </c>
      <c r="V22" s="223" t="s">
        <v>1081</v>
      </c>
      <c r="W22" s="190" t="s">
        <v>412</v>
      </c>
      <c r="X22" s="190" t="s">
        <v>412</v>
      </c>
      <c r="Y22" s="454" t="s">
        <v>1858</v>
      </c>
      <c r="Z22" s="201" t="s">
        <v>3861</v>
      </c>
      <c r="AA22" s="191" t="s">
        <v>76</v>
      </c>
      <c r="AB22" s="190" t="s">
        <v>412</v>
      </c>
      <c r="AC22" s="190" t="s">
        <v>412</v>
      </c>
      <c r="AD22" s="190" t="s">
        <v>412</v>
      </c>
      <c r="AE22" s="190" t="s">
        <v>412</v>
      </c>
      <c r="AF22" s="190" t="s">
        <v>412</v>
      </c>
      <c r="AG22" s="190" t="s">
        <v>412</v>
      </c>
      <c r="AH22" s="190" t="s">
        <v>412</v>
      </c>
      <c r="AI22" s="190" t="s">
        <v>412</v>
      </c>
      <c r="AJ22" s="190" t="s">
        <v>412</v>
      </c>
      <c r="AK22" s="190" t="s">
        <v>412</v>
      </c>
      <c r="AL22" s="229" t="s">
        <v>2534</v>
      </c>
      <c r="AM22" s="189" t="s">
        <v>3862</v>
      </c>
      <c r="AN22" s="223" t="s">
        <v>3863</v>
      </c>
      <c r="AO22" s="190" t="s">
        <v>1858</v>
      </c>
      <c r="AP22" s="190" t="s">
        <v>412</v>
      </c>
      <c r="AQ22" s="190"/>
      <c r="AR22" s="190"/>
      <c r="AS22" s="190"/>
      <c r="AT22" s="223"/>
      <c r="AU22" s="223"/>
      <c r="AV22" s="226" t="s">
        <v>1859</v>
      </c>
      <c r="AW22" s="200" t="s">
        <v>78</v>
      </c>
      <c r="AX22" s="190" t="s">
        <v>412</v>
      </c>
      <c r="AY22" s="203">
        <v>1300000</v>
      </c>
      <c r="AZ22" s="203">
        <v>500000</v>
      </c>
      <c r="BA22" s="203"/>
      <c r="BB22" s="203"/>
      <c r="BC22" s="203"/>
      <c r="BD22" s="203"/>
      <c r="BE22" s="203"/>
      <c r="BF22" s="203"/>
      <c r="BG22" s="227" t="s">
        <v>3864</v>
      </c>
      <c r="BH22" s="190"/>
      <c r="BI22" s="190"/>
      <c r="BJ22" s="186"/>
      <c r="BK22" s="190"/>
      <c r="BL22" s="190"/>
      <c r="BM22" s="190"/>
      <c r="BN22" s="307"/>
      <c r="BO22" s="190"/>
      <c r="BP22" s="190"/>
      <c r="BQ22" s="190"/>
      <c r="BR22" s="190"/>
      <c r="BS22" s="190"/>
      <c r="BT22" s="190"/>
      <c r="BU22" s="190"/>
      <c r="BV22" s="190"/>
      <c r="BW22" s="190"/>
    </row>
    <row r="23" spans="1:75" s="204" customFormat="1" ht="15.75" hidden="1" customHeight="1">
      <c r="A23" s="186">
        <f t="shared" si="4"/>
        <v>19</v>
      </c>
      <c r="B23" s="187" t="s">
        <v>610</v>
      </c>
      <c r="C23" s="144" t="s">
        <v>1884</v>
      </c>
      <c r="D23" s="217" t="s">
        <v>2280</v>
      </c>
      <c r="E23" s="190" t="s">
        <v>2281</v>
      </c>
      <c r="F23" s="193" t="s">
        <v>12</v>
      </c>
      <c r="G23" s="186" t="s">
        <v>2021</v>
      </c>
      <c r="H23" s="186" t="s">
        <v>121</v>
      </c>
      <c r="I23" s="186" t="s">
        <v>122</v>
      </c>
      <c r="J23" s="191" t="s">
        <v>123</v>
      </c>
      <c r="K23" s="190"/>
      <c r="L23" s="193" t="s">
        <v>70</v>
      </c>
      <c r="M23" s="212" t="s">
        <v>2604</v>
      </c>
      <c r="N23" s="193" t="s">
        <v>258</v>
      </c>
      <c r="O23" s="221">
        <v>36553</v>
      </c>
      <c r="P23" s="196" t="str">
        <f t="shared" ca="1" si="5"/>
        <v>22 Tahun 1 Bulan</v>
      </c>
      <c r="Q23" s="358">
        <v>44347</v>
      </c>
      <c r="R23" s="358">
        <v>44347</v>
      </c>
      <c r="S23" s="198" t="str">
        <f t="shared" ca="1" si="6"/>
        <v>0Tahun</v>
      </c>
      <c r="T23" s="199" t="str">
        <f t="shared" ca="1" si="7"/>
        <v>9Bulan</v>
      </c>
      <c r="U23" s="186" t="s">
        <v>73</v>
      </c>
      <c r="V23" s="223" t="s">
        <v>88</v>
      </c>
      <c r="W23" s="190"/>
      <c r="X23" s="190" t="s">
        <v>2282</v>
      </c>
      <c r="Y23" s="454" t="s">
        <v>1885</v>
      </c>
      <c r="Z23" s="201" t="s">
        <v>2283</v>
      </c>
      <c r="AA23" s="191" t="s">
        <v>76</v>
      </c>
      <c r="AB23" s="190" t="s">
        <v>412</v>
      </c>
      <c r="AC23" s="190" t="s">
        <v>412</v>
      </c>
      <c r="AD23" s="190" t="s">
        <v>412</v>
      </c>
      <c r="AE23" s="190" t="s">
        <v>412</v>
      </c>
      <c r="AF23" s="190" t="s">
        <v>412</v>
      </c>
      <c r="AG23" s="190" t="s">
        <v>412</v>
      </c>
      <c r="AH23" s="190" t="s">
        <v>412</v>
      </c>
      <c r="AI23" s="190" t="s">
        <v>412</v>
      </c>
      <c r="AJ23" s="190" t="s">
        <v>412</v>
      </c>
      <c r="AK23" s="190" t="s">
        <v>412</v>
      </c>
      <c r="AL23" s="229" t="s">
        <v>2535</v>
      </c>
      <c r="AM23" s="189" t="s">
        <v>2284</v>
      </c>
      <c r="AN23" s="223" t="s">
        <v>2285</v>
      </c>
      <c r="AO23" s="190" t="s">
        <v>1885</v>
      </c>
      <c r="AP23" s="190" t="s">
        <v>412</v>
      </c>
      <c r="AQ23" s="190" t="s">
        <v>412</v>
      </c>
      <c r="AR23" s="190" t="s">
        <v>412</v>
      </c>
      <c r="AS23" s="190" t="s">
        <v>412</v>
      </c>
      <c r="AT23" s="190" t="s">
        <v>3968</v>
      </c>
      <c r="AU23" s="190" t="s">
        <v>412</v>
      </c>
      <c r="AV23" s="226" t="s">
        <v>1886</v>
      </c>
      <c r="AW23" s="200" t="s">
        <v>78</v>
      </c>
      <c r="AX23" s="190" t="s">
        <v>412</v>
      </c>
      <c r="AY23" s="203">
        <v>1410000</v>
      </c>
      <c r="AZ23" s="203">
        <v>390000</v>
      </c>
      <c r="BA23" s="203"/>
      <c r="BB23" s="203"/>
      <c r="BC23" s="203"/>
      <c r="BD23" s="203"/>
      <c r="BE23" s="203"/>
      <c r="BF23" s="203"/>
      <c r="BG23" s="191" t="s">
        <v>1926</v>
      </c>
      <c r="BH23" s="190"/>
      <c r="BI23" s="190"/>
      <c r="BJ23" s="186"/>
      <c r="BK23" s="190"/>
      <c r="BL23" s="190"/>
      <c r="BM23" s="190"/>
      <c r="BN23" s="307"/>
      <c r="BO23" s="190"/>
      <c r="BP23" s="190"/>
      <c r="BQ23" s="190"/>
      <c r="BR23" s="190"/>
      <c r="BS23" s="190"/>
      <c r="BT23" s="190"/>
      <c r="BU23" s="190"/>
      <c r="BV23" s="190"/>
      <c r="BW23" s="190"/>
    </row>
    <row r="24" spans="1:75" s="204" customFormat="1" ht="15.75" hidden="1" customHeight="1">
      <c r="A24" s="186">
        <f t="shared" si="4"/>
        <v>20</v>
      </c>
      <c r="B24" s="209" t="s">
        <v>195</v>
      </c>
      <c r="C24" s="216" t="s">
        <v>1660</v>
      </c>
      <c r="D24" s="209" t="s">
        <v>1661</v>
      </c>
      <c r="E24" s="190"/>
      <c r="F24" s="191" t="s">
        <v>12</v>
      </c>
      <c r="G24" s="186" t="s">
        <v>3188</v>
      </c>
      <c r="H24" s="186" t="s">
        <v>98</v>
      </c>
      <c r="I24" s="202" t="s">
        <v>99</v>
      </c>
      <c r="J24" s="191" t="s">
        <v>99</v>
      </c>
      <c r="K24" s="190"/>
      <c r="L24" s="193" t="s">
        <v>85</v>
      </c>
      <c r="M24" s="193" t="s">
        <v>86</v>
      </c>
      <c r="N24" s="194" t="s">
        <v>72</v>
      </c>
      <c r="O24" s="195">
        <v>34790</v>
      </c>
      <c r="P24" s="196" t="str">
        <f t="shared" ca="1" si="5"/>
        <v>26 Tahun 11 Bulan</v>
      </c>
      <c r="Q24" s="190"/>
      <c r="R24" s="338">
        <v>44074</v>
      </c>
      <c r="S24" s="198" t="str">
        <f t="shared" ca="1" si="6"/>
        <v>1Tahun</v>
      </c>
      <c r="T24" s="199" t="str">
        <f t="shared" ca="1" si="7"/>
        <v>6Bulan</v>
      </c>
      <c r="U24" s="186"/>
      <c r="V24" s="223" t="s">
        <v>88</v>
      </c>
      <c r="W24" s="190"/>
      <c r="X24" s="190"/>
      <c r="Y24" s="456" t="s">
        <v>1662</v>
      </c>
      <c r="Z24" s="201" t="s">
        <v>1663</v>
      </c>
      <c r="AA24" s="191" t="s">
        <v>76</v>
      </c>
      <c r="AB24" s="190"/>
      <c r="AC24" s="190"/>
      <c r="AD24" s="190"/>
      <c r="AE24" s="190"/>
      <c r="AF24" s="190"/>
      <c r="AG24" s="190"/>
      <c r="AH24" s="190"/>
      <c r="AI24" s="190"/>
      <c r="AJ24" s="190"/>
      <c r="AK24" s="190"/>
      <c r="AL24" s="229" t="s">
        <v>2513</v>
      </c>
      <c r="AM24" s="189"/>
      <c r="AN24" s="193"/>
      <c r="AO24" s="193"/>
      <c r="AP24" s="190"/>
      <c r="AQ24" s="190"/>
      <c r="AR24" s="190"/>
      <c r="AS24" s="190"/>
      <c r="AT24" s="193"/>
      <c r="AU24" s="193"/>
      <c r="AV24" s="231" t="s">
        <v>1664</v>
      </c>
      <c r="AW24" s="200" t="s">
        <v>78</v>
      </c>
      <c r="AX24" s="190"/>
      <c r="AY24" s="203"/>
      <c r="AZ24" s="203"/>
      <c r="BA24" s="203"/>
      <c r="BB24" s="203"/>
      <c r="BC24" s="203"/>
      <c r="BD24" s="203"/>
      <c r="BE24" s="203"/>
      <c r="BF24" s="203"/>
      <c r="BG24" s="191"/>
      <c r="BH24" s="190"/>
      <c r="BI24" s="190" t="s">
        <v>3083</v>
      </c>
      <c r="BJ24" s="186"/>
      <c r="BK24" s="190"/>
      <c r="BL24" s="190"/>
      <c r="BM24" s="190"/>
      <c r="BN24" s="307"/>
      <c r="BO24" s="190"/>
      <c r="BP24" s="190"/>
      <c r="BQ24" s="190"/>
      <c r="BR24" s="190"/>
      <c r="BS24" s="190"/>
      <c r="BT24" s="190"/>
      <c r="BU24" s="190"/>
      <c r="BV24" s="190"/>
      <c r="BW24" s="190"/>
    </row>
    <row r="25" spans="1:75" s="204" customFormat="1" ht="15.75" hidden="1" customHeight="1">
      <c r="A25" s="186">
        <f t="shared" si="4"/>
        <v>21</v>
      </c>
      <c r="B25" s="187" t="s">
        <v>3161</v>
      </c>
      <c r="C25" s="144" t="s">
        <v>2248</v>
      </c>
      <c r="D25" s="268" t="s">
        <v>2249</v>
      </c>
      <c r="E25" s="190" t="s">
        <v>3047</v>
      </c>
      <c r="F25" s="193" t="s">
        <v>12</v>
      </c>
      <c r="G25" s="186" t="s">
        <v>3194</v>
      </c>
      <c r="H25" s="186" t="s">
        <v>174</v>
      </c>
      <c r="I25" s="202" t="s">
        <v>176</v>
      </c>
      <c r="J25" s="192" t="s">
        <v>174</v>
      </c>
      <c r="K25" s="190" t="s">
        <v>3069</v>
      </c>
      <c r="L25" s="202" t="s">
        <v>85</v>
      </c>
      <c r="M25" s="212" t="s">
        <v>2604</v>
      </c>
      <c r="N25" s="194" t="s">
        <v>2102</v>
      </c>
      <c r="O25" s="195">
        <v>35652</v>
      </c>
      <c r="P25" s="196" t="str">
        <f t="shared" ca="1" si="5"/>
        <v>24 Tahun 7 Bulan</v>
      </c>
      <c r="Q25" s="420">
        <v>44411</v>
      </c>
      <c r="R25" s="420">
        <v>44411</v>
      </c>
      <c r="S25" s="198" t="str">
        <f t="shared" ca="1" si="6"/>
        <v>0Tahun</v>
      </c>
      <c r="T25" s="199" t="str">
        <f t="shared" ca="1" si="7"/>
        <v>7Bulan</v>
      </c>
      <c r="U25" s="186" t="s">
        <v>73</v>
      </c>
      <c r="V25" s="200" t="s">
        <v>88</v>
      </c>
      <c r="W25" s="190" t="s">
        <v>412</v>
      </c>
      <c r="X25" s="190" t="s">
        <v>412</v>
      </c>
      <c r="Y25" s="396" t="s">
        <v>3070</v>
      </c>
      <c r="Z25" s="201"/>
      <c r="AA25" s="202" t="s">
        <v>76</v>
      </c>
      <c r="AB25" s="190"/>
      <c r="AC25" s="190"/>
      <c r="AD25" s="190"/>
      <c r="AE25" s="190"/>
      <c r="AF25" s="190"/>
      <c r="AG25" s="190"/>
      <c r="AH25" s="190"/>
      <c r="AI25" s="190"/>
      <c r="AJ25" s="190"/>
      <c r="AK25" s="190"/>
      <c r="AL25" s="421" t="s">
        <v>3071</v>
      </c>
      <c r="AM25" s="189" t="s">
        <v>3380</v>
      </c>
      <c r="AN25" s="193" t="s">
        <v>3381</v>
      </c>
      <c r="AO25" s="268" t="s">
        <v>3070</v>
      </c>
      <c r="AP25" s="190"/>
      <c r="AQ25" s="190"/>
      <c r="AR25" s="190"/>
      <c r="AS25" s="190"/>
      <c r="AT25" s="193"/>
      <c r="AU25" s="193"/>
      <c r="AV25" s="422" t="s">
        <v>2250</v>
      </c>
      <c r="AW25" s="200" t="s">
        <v>78</v>
      </c>
      <c r="AX25" s="190"/>
      <c r="AY25" s="203">
        <v>1500000</v>
      </c>
      <c r="AZ25" s="203">
        <v>500000</v>
      </c>
      <c r="BA25" s="203"/>
      <c r="BB25" s="203"/>
      <c r="BC25" s="203">
        <v>300000</v>
      </c>
      <c r="BD25" s="203"/>
      <c r="BE25" s="203"/>
      <c r="BF25" s="203"/>
      <c r="BG25" s="202"/>
      <c r="BH25" s="190"/>
      <c r="BI25" s="190"/>
      <c r="BJ25" s="186"/>
      <c r="BK25" s="190"/>
      <c r="BL25" s="190"/>
      <c r="BM25" s="190"/>
      <c r="BN25" s="307"/>
      <c r="BO25" s="190"/>
      <c r="BP25" s="190"/>
      <c r="BQ25" s="190"/>
      <c r="BR25" s="190"/>
      <c r="BS25" s="190"/>
      <c r="BT25" s="190"/>
      <c r="BU25" s="190"/>
      <c r="BV25" s="190"/>
      <c r="BW25" s="190"/>
    </row>
    <row r="26" spans="1:75" s="204" customFormat="1" ht="15.75" hidden="1" customHeight="1">
      <c r="A26" s="186">
        <f t="shared" si="4"/>
        <v>22</v>
      </c>
      <c r="B26" s="187" t="s">
        <v>3161</v>
      </c>
      <c r="C26" s="144" t="s">
        <v>2100</v>
      </c>
      <c r="D26" s="238" t="s">
        <v>2101</v>
      </c>
      <c r="E26" s="190" t="s">
        <v>3553</v>
      </c>
      <c r="F26" s="186" t="s">
        <v>12</v>
      </c>
      <c r="G26" s="186" t="s">
        <v>3194</v>
      </c>
      <c r="H26" s="186" t="s">
        <v>98</v>
      </c>
      <c r="I26" s="202" t="s">
        <v>99</v>
      </c>
      <c r="J26" s="191" t="s">
        <v>99</v>
      </c>
      <c r="K26" s="190"/>
      <c r="L26" s="202" t="s">
        <v>85</v>
      </c>
      <c r="M26" s="212" t="s">
        <v>2604</v>
      </c>
      <c r="N26" s="193" t="s">
        <v>2102</v>
      </c>
      <c r="O26" s="221">
        <v>37885</v>
      </c>
      <c r="P26" s="196" t="str">
        <f t="shared" ca="1" si="5"/>
        <v>18 Tahun 5 Bulan</v>
      </c>
      <c r="Q26" s="236">
        <v>44348</v>
      </c>
      <c r="R26" s="222">
        <v>44348</v>
      </c>
      <c r="S26" s="198" t="str">
        <f t="shared" ca="1" si="6"/>
        <v>0Tahun</v>
      </c>
      <c r="T26" s="199" t="str">
        <f t="shared" ca="1" si="7"/>
        <v>9Bulan</v>
      </c>
      <c r="U26" s="186" t="s">
        <v>73</v>
      </c>
      <c r="V26" s="223" t="s">
        <v>1</v>
      </c>
      <c r="W26" s="190"/>
      <c r="X26" s="190"/>
      <c r="Y26" s="454" t="s">
        <v>2103</v>
      </c>
      <c r="Z26" s="201" t="s">
        <v>2104</v>
      </c>
      <c r="AA26" s="193" t="s">
        <v>76</v>
      </c>
      <c r="AB26" s="190"/>
      <c r="AC26" s="190"/>
      <c r="AD26" s="190"/>
      <c r="AE26" s="190"/>
      <c r="AF26" s="190"/>
      <c r="AG26" s="190"/>
      <c r="AH26" s="190"/>
      <c r="AI26" s="190"/>
      <c r="AJ26" s="190"/>
      <c r="AK26" s="190"/>
      <c r="AL26" s="209"/>
      <c r="AM26" s="189" t="s">
        <v>2105</v>
      </c>
      <c r="AN26" s="223"/>
      <c r="AO26" s="223" t="s">
        <v>2106</v>
      </c>
      <c r="AP26" s="190"/>
      <c r="AQ26" s="190"/>
      <c r="AR26" s="190"/>
      <c r="AS26" s="190"/>
      <c r="AT26" s="223"/>
      <c r="AU26" s="223"/>
      <c r="AV26" s="226" t="s">
        <v>2107</v>
      </c>
      <c r="AW26" s="188" t="s">
        <v>78</v>
      </c>
      <c r="AX26" s="190"/>
      <c r="AY26" s="203">
        <v>1300000</v>
      </c>
      <c r="AZ26" s="203">
        <v>500000</v>
      </c>
      <c r="BA26" s="203"/>
      <c r="BB26" s="203"/>
      <c r="BC26" s="203"/>
      <c r="BD26" s="203"/>
      <c r="BE26" s="203"/>
      <c r="BF26" s="203"/>
      <c r="BG26" s="227" t="s">
        <v>2108</v>
      </c>
      <c r="BH26" s="190"/>
      <c r="BI26" s="190"/>
      <c r="BJ26" s="186"/>
      <c r="BK26" s="190"/>
      <c r="BL26" s="190"/>
      <c r="BM26" s="190"/>
      <c r="BN26" s="307"/>
      <c r="BO26" s="190"/>
      <c r="BP26" s="190"/>
      <c r="BQ26" s="190"/>
      <c r="BR26" s="190"/>
      <c r="BS26" s="190"/>
      <c r="BT26" s="190"/>
      <c r="BU26" s="190"/>
      <c r="BV26" s="190"/>
      <c r="BW26" s="190"/>
    </row>
    <row r="27" spans="1:75" s="204" customFormat="1" ht="15.75" hidden="1" customHeight="1">
      <c r="A27" s="186">
        <f t="shared" si="4"/>
        <v>23</v>
      </c>
      <c r="B27" s="187" t="s">
        <v>3161</v>
      </c>
      <c r="C27" s="144" t="s">
        <v>2109</v>
      </c>
      <c r="D27" s="238" t="s">
        <v>2110</v>
      </c>
      <c r="E27" s="190" t="s">
        <v>3554</v>
      </c>
      <c r="F27" s="186" t="s">
        <v>12</v>
      </c>
      <c r="G27" s="186" t="s">
        <v>3194</v>
      </c>
      <c r="H27" s="186" t="s">
        <v>98</v>
      </c>
      <c r="I27" s="202" t="s">
        <v>99</v>
      </c>
      <c r="J27" s="191" t="s">
        <v>99</v>
      </c>
      <c r="K27" s="190"/>
      <c r="L27" s="202" t="s">
        <v>85</v>
      </c>
      <c r="M27" s="212" t="s">
        <v>2604</v>
      </c>
      <c r="N27" s="193" t="s">
        <v>2102</v>
      </c>
      <c r="O27" s="221">
        <v>34947</v>
      </c>
      <c r="P27" s="196" t="str">
        <f t="shared" ca="1" si="5"/>
        <v>26 Tahun 6 Bulan</v>
      </c>
      <c r="Q27" s="236">
        <v>44348</v>
      </c>
      <c r="R27" s="222">
        <v>44348</v>
      </c>
      <c r="S27" s="198" t="str">
        <f t="shared" ca="1" si="6"/>
        <v>0Tahun</v>
      </c>
      <c r="T27" s="199" t="str">
        <f t="shared" ca="1" si="7"/>
        <v>9Bulan</v>
      </c>
      <c r="U27" s="186" t="s">
        <v>73</v>
      </c>
      <c r="V27" s="223" t="s">
        <v>1</v>
      </c>
      <c r="W27" s="190"/>
      <c r="X27" s="190"/>
      <c r="Y27" s="454" t="s">
        <v>2111</v>
      </c>
      <c r="Z27" s="201" t="s">
        <v>2112</v>
      </c>
      <c r="AA27" s="193" t="s">
        <v>76</v>
      </c>
      <c r="AB27" s="190"/>
      <c r="AC27" s="190"/>
      <c r="AD27" s="190"/>
      <c r="AE27" s="190"/>
      <c r="AF27" s="190"/>
      <c r="AG27" s="190"/>
      <c r="AH27" s="190"/>
      <c r="AI27" s="190"/>
      <c r="AJ27" s="190"/>
      <c r="AK27" s="190"/>
      <c r="AL27" s="229" t="s">
        <v>2564</v>
      </c>
      <c r="AM27" s="189" t="s">
        <v>2113</v>
      </c>
      <c r="AN27" s="223"/>
      <c r="AO27" s="223" t="s">
        <v>2114</v>
      </c>
      <c r="AP27" s="190"/>
      <c r="AQ27" s="190"/>
      <c r="AR27" s="190"/>
      <c r="AS27" s="190"/>
      <c r="AT27" s="223"/>
      <c r="AU27" s="223"/>
      <c r="AV27" s="226" t="s">
        <v>2115</v>
      </c>
      <c r="AW27" s="188" t="s">
        <v>78</v>
      </c>
      <c r="AX27" s="190"/>
      <c r="AY27" s="203">
        <v>1300000</v>
      </c>
      <c r="AZ27" s="203">
        <v>500000</v>
      </c>
      <c r="BA27" s="203"/>
      <c r="BB27" s="203"/>
      <c r="BC27" s="203"/>
      <c r="BD27" s="203"/>
      <c r="BE27" s="203"/>
      <c r="BF27" s="203"/>
      <c r="BG27" s="227" t="s">
        <v>2116</v>
      </c>
      <c r="BH27" s="190"/>
      <c r="BI27" s="190"/>
      <c r="BJ27" s="186"/>
      <c r="BK27" s="190"/>
      <c r="BL27" s="190"/>
      <c r="BM27" s="190"/>
      <c r="BN27" s="307"/>
      <c r="BO27" s="190"/>
      <c r="BP27" s="190"/>
      <c r="BQ27" s="190"/>
      <c r="BR27" s="190"/>
      <c r="BS27" s="190"/>
      <c r="BT27" s="190"/>
      <c r="BU27" s="190"/>
      <c r="BV27" s="190"/>
      <c r="BW27" s="190"/>
    </row>
    <row r="28" spans="1:75" s="204" customFormat="1" ht="13.5" hidden="1" customHeight="1">
      <c r="A28" s="186">
        <f t="shared" si="4"/>
        <v>24</v>
      </c>
      <c r="B28" s="187" t="s">
        <v>62</v>
      </c>
      <c r="C28" s="216" t="s">
        <v>749</v>
      </c>
      <c r="D28" s="189" t="s">
        <v>750</v>
      </c>
      <c r="E28" s="190" t="s">
        <v>3567</v>
      </c>
      <c r="F28" s="191" t="s">
        <v>66</v>
      </c>
      <c r="G28" s="186" t="s">
        <v>3200</v>
      </c>
      <c r="H28" s="186" t="s">
        <v>82</v>
      </c>
      <c r="I28" s="191" t="s">
        <v>83</v>
      </c>
      <c r="J28" s="192" t="s">
        <v>751</v>
      </c>
      <c r="K28" s="190"/>
      <c r="L28" s="193" t="s">
        <v>70</v>
      </c>
      <c r="M28" s="193"/>
      <c r="N28" s="194" t="s">
        <v>87</v>
      </c>
      <c r="O28" s="195">
        <v>31738</v>
      </c>
      <c r="P28" s="196" t="str">
        <f t="shared" ca="1" si="5"/>
        <v>35 Tahun 3 Bulan</v>
      </c>
      <c r="Q28" s="190"/>
      <c r="R28" s="197">
        <v>43773</v>
      </c>
      <c r="S28" s="198" t="str">
        <f t="shared" ca="1" si="6"/>
        <v>2Tahun</v>
      </c>
      <c r="T28" s="199" t="str">
        <f t="shared" ca="1" si="7"/>
        <v>4Bulan</v>
      </c>
      <c r="U28" s="186"/>
      <c r="V28" s="209" t="s">
        <v>111</v>
      </c>
      <c r="W28" s="190"/>
      <c r="X28" s="190"/>
      <c r="Y28" s="455" t="s">
        <v>752</v>
      </c>
      <c r="Z28" s="251" t="s">
        <v>753</v>
      </c>
      <c r="AA28" s="202" t="s">
        <v>114</v>
      </c>
      <c r="AB28" s="190"/>
      <c r="AC28" s="190"/>
      <c r="AD28" s="190"/>
      <c r="AE28" s="190"/>
      <c r="AF28" s="190"/>
      <c r="AG28" s="190"/>
      <c r="AH28" s="190"/>
      <c r="AI28" s="190"/>
      <c r="AJ28" s="190"/>
      <c r="AK28" s="190"/>
      <c r="AL28" s="187" t="s">
        <v>202</v>
      </c>
      <c r="AM28" s="189"/>
      <c r="AN28" s="193"/>
      <c r="AO28" s="193"/>
      <c r="AP28" s="190"/>
      <c r="AQ28" s="190"/>
      <c r="AR28" s="190"/>
      <c r="AS28" s="190"/>
      <c r="AT28" s="193" t="s">
        <v>882</v>
      </c>
      <c r="AU28" s="193"/>
      <c r="AV28" s="200" t="s">
        <v>754</v>
      </c>
      <c r="AW28" s="200" t="s">
        <v>755</v>
      </c>
      <c r="AX28" s="190"/>
      <c r="AY28" s="203"/>
      <c r="AZ28" s="203"/>
      <c r="BA28" s="203"/>
      <c r="BB28" s="203"/>
      <c r="BC28" s="203"/>
      <c r="BD28" s="203"/>
      <c r="BE28" s="203"/>
      <c r="BF28" s="203"/>
      <c r="BG28" s="202"/>
      <c r="BH28" s="190"/>
      <c r="BI28" s="190" t="s">
        <v>3806</v>
      </c>
      <c r="BJ28" s="186">
        <v>12</v>
      </c>
      <c r="BK28" s="186">
        <f>0.5+2</f>
        <v>2.5</v>
      </c>
      <c r="BL28" s="190">
        <f>BJ28-BK28</f>
        <v>9.5</v>
      </c>
      <c r="BM28" s="190"/>
      <c r="BN28" s="307"/>
      <c r="BO28" s="190"/>
      <c r="BP28" s="190"/>
      <c r="BQ28" s="190"/>
      <c r="BR28" s="190"/>
      <c r="BS28" s="190"/>
      <c r="BT28" s="190"/>
      <c r="BU28" s="190"/>
      <c r="BV28" s="190"/>
      <c r="BW28" s="190"/>
    </row>
    <row r="29" spans="1:75" s="204" customFormat="1" ht="13.5" hidden="1" customHeight="1">
      <c r="A29" s="186">
        <f t="shared" si="4"/>
        <v>25</v>
      </c>
      <c r="B29" s="209" t="s">
        <v>62</v>
      </c>
      <c r="C29" s="216" t="s">
        <v>332</v>
      </c>
      <c r="D29" s="189" t="s">
        <v>333</v>
      </c>
      <c r="E29" s="190" t="s">
        <v>334</v>
      </c>
      <c r="F29" s="191" t="s">
        <v>66</v>
      </c>
      <c r="G29" s="186" t="s">
        <v>3200</v>
      </c>
      <c r="H29" s="186" t="s">
        <v>82</v>
      </c>
      <c r="I29" s="191" t="s">
        <v>83</v>
      </c>
      <c r="J29" s="191" t="s">
        <v>335</v>
      </c>
      <c r="K29" s="190"/>
      <c r="L29" s="193" t="s">
        <v>70</v>
      </c>
      <c r="M29" s="188" t="s">
        <v>280</v>
      </c>
      <c r="N29" s="194" t="s">
        <v>87</v>
      </c>
      <c r="O29" s="195">
        <v>31389</v>
      </c>
      <c r="P29" s="196" t="str">
        <f t="shared" ca="1" si="5"/>
        <v>36 Tahun 3 Bulan</v>
      </c>
      <c r="Q29" s="190"/>
      <c r="R29" s="338">
        <v>43887</v>
      </c>
      <c r="S29" s="198" t="str">
        <f t="shared" ca="1" si="6"/>
        <v>2Tahun</v>
      </c>
      <c r="T29" s="199" t="str">
        <f t="shared" ca="1" si="7"/>
        <v>0Bulan</v>
      </c>
      <c r="U29" s="186"/>
      <c r="V29" s="223" t="s">
        <v>111</v>
      </c>
      <c r="W29" s="190"/>
      <c r="X29" s="190"/>
      <c r="Y29" s="456" t="s">
        <v>336</v>
      </c>
      <c r="Z29" s="201" t="s">
        <v>337</v>
      </c>
      <c r="AA29" s="193" t="s">
        <v>114</v>
      </c>
      <c r="AB29" s="190"/>
      <c r="AC29" s="190"/>
      <c r="AD29" s="190"/>
      <c r="AE29" s="190"/>
      <c r="AF29" s="190"/>
      <c r="AG29" s="190"/>
      <c r="AH29" s="190"/>
      <c r="AI29" s="190"/>
      <c r="AJ29" s="190"/>
      <c r="AK29" s="190"/>
      <c r="AL29" s="209" t="s">
        <v>2986</v>
      </c>
      <c r="AM29" s="189"/>
      <c r="AN29" s="193"/>
      <c r="AO29" s="193"/>
      <c r="AP29" s="190"/>
      <c r="AQ29" s="190"/>
      <c r="AR29" s="190"/>
      <c r="AS29" s="190"/>
      <c r="AT29" s="188" t="s">
        <v>2798</v>
      </c>
      <c r="AU29" s="193"/>
      <c r="AV29" s="233" t="s">
        <v>339</v>
      </c>
      <c r="AW29" s="223" t="s">
        <v>340</v>
      </c>
      <c r="AX29" s="190"/>
      <c r="AY29" s="203"/>
      <c r="AZ29" s="203"/>
      <c r="BA29" s="203"/>
      <c r="BB29" s="203"/>
      <c r="BC29" s="203"/>
      <c r="BD29" s="203"/>
      <c r="BE29" s="203"/>
      <c r="BF29" s="203"/>
      <c r="BG29" s="191"/>
      <c r="BH29" s="190"/>
      <c r="BI29" s="190"/>
      <c r="BJ29" s="186">
        <v>12</v>
      </c>
      <c r="BK29" s="186">
        <f>0.5+3</f>
        <v>3.5</v>
      </c>
      <c r="BL29" s="190">
        <f>BJ29-BK29</f>
        <v>8.5</v>
      </c>
      <c r="BM29" s="190"/>
      <c r="BN29" s="307"/>
      <c r="BO29" s="190"/>
      <c r="BP29" s="190"/>
      <c r="BQ29" s="190"/>
      <c r="BR29" s="190"/>
      <c r="BS29" s="190"/>
      <c r="BT29" s="190"/>
      <c r="BU29" s="190"/>
      <c r="BV29" s="190"/>
      <c r="BW29" s="190"/>
    </row>
    <row r="30" spans="1:75" s="204" customFormat="1" ht="13.5" hidden="1" customHeight="1">
      <c r="A30" s="186">
        <f t="shared" si="4"/>
        <v>26</v>
      </c>
      <c r="B30" s="189" t="s">
        <v>62</v>
      </c>
      <c r="C30" s="216" t="s">
        <v>349</v>
      </c>
      <c r="D30" s="209" t="s">
        <v>350</v>
      </c>
      <c r="E30" s="190" t="s">
        <v>351</v>
      </c>
      <c r="F30" s="191" t="s">
        <v>66</v>
      </c>
      <c r="G30" s="186" t="s">
        <v>3200</v>
      </c>
      <c r="H30" s="186" t="s">
        <v>82</v>
      </c>
      <c r="I30" s="191" t="s">
        <v>83</v>
      </c>
      <c r="J30" s="191" t="s">
        <v>84</v>
      </c>
      <c r="K30" s="190"/>
      <c r="L30" s="193" t="s">
        <v>70</v>
      </c>
      <c r="M30" s="212" t="s">
        <v>2604</v>
      </c>
      <c r="N30" s="194" t="s">
        <v>87</v>
      </c>
      <c r="O30" s="195">
        <v>34428</v>
      </c>
      <c r="P30" s="196" t="str">
        <f t="shared" ca="1" si="5"/>
        <v>27 Tahun 11 Bulan</v>
      </c>
      <c r="Q30" s="190"/>
      <c r="R30" s="206">
        <v>44046</v>
      </c>
      <c r="S30" s="198" t="str">
        <f t="shared" ca="1" si="6"/>
        <v>1Tahun</v>
      </c>
      <c r="T30" s="199" t="str">
        <f t="shared" ca="1" si="7"/>
        <v>7Bulan</v>
      </c>
      <c r="U30" s="186"/>
      <c r="V30" s="207" t="s">
        <v>111</v>
      </c>
      <c r="W30" s="190"/>
      <c r="X30" s="190"/>
      <c r="Y30" s="456" t="s">
        <v>352</v>
      </c>
      <c r="Z30" s="208" t="s">
        <v>353</v>
      </c>
      <c r="AA30" s="191" t="s">
        <v>354</v>
      </c>
      <c r="AB30" s="190"/>
      <c r="AC30" s="190"/>
      <c r="AD30" s="190"/>
      <c r="AE30" s="190"/>
      <c r="AF30" s="190"/>
      <c r="AG30" s="190"/>
      <c r="AH30" s="190"/>
      <c r="AI30" s="190"/>
      <c r="AJ30" s="190"/>
      <c r="AK30" s="190"/>
      <c r="AL30" s="209"/>
      <c r="AM30" s="189" t="s">
        <v>3461</v>
      </c>
      <c r="AN30" s="193"/>
      <c r="AO30" s="193"/>
      <c r="AP30" s="190"/>
      <c r="AQ30" s="190"/>
      <c r="AR30" s="190"/>
      <c r="AS30" s="190"/>
      <c r="AT30" s="188" t="s">
        <v>2799</v>
      </c>
      <c r="AU30" s="193"/>
      <c r="AV30" s="218" t="s">
        <v>355</v>
      </c>
      <c r="AW30" s="207" t="s">
        <v>356</v>
      </c>
      <c r="AX30" s="190"/>
      <c r="AY30" s="203">
        <v>4500000</v>
      </c>
      <c r="AZ30" s="203"/>
      <c r="BA30" s="203"/>
      <c r="BB30" s="203"/>
      <c r="BC30" s="203"/>
      <c r="BD30" s="203"/>
      <c r="BE30" s="203"/>
      <c r="BF30" s="203"/>
      <c r="BG30" s="191"/>
      <c r="BH30" s="190"/>
      <c r="BI30" s="190"/>
      <c r="BJ30" s="186"/>
      <c r="BK30" s="190">
        <v>1</v>
      </c>
      <c r="BL30" s="190"/>
      <c r="BM30" s="190"/>
      <c r="BN30" s="307"/>
      <c r="BO30" s="190"/>
      <c r="BP30" s="190"/>
      <c r="BQ30" s="190"/>
      <c r="BR30" s="190"/>
      <c r="BS30" s="190"/>
      <c r="BT30" s="190"/>
      <c r="BU30" s="190"/>
      <c r="BV30" s="190"/>
      <c r="BW30" s="190"/>
    </row>
    <row r="31" spans="1:75" s="204" customFormat="1" ht="13.5" hidden="1" customHeight="1">
      <c r="A31" s="186">
        <f t="shared" si="4"/>
        <v>27</v>
      </c>
      <c r="B31" s="189" t="s">
        <v>62</v>
      </c>
      <c r="C31" s="144" t="s">
        <v>1421</v>
      </c>
      <c r="D31" s="209" t="s">
        <v>1422</v>
      </c>
      <c r="E31" s="190" t="s">
        <v>2767</v>
      </c>
      <c r="F31" s="191" t="s">
        <v>66</v>
      </c>
      <c r="G31" s="186" t="s">
        <v>3200</v>
      </c>
      <c r="H31" s="186" t="s">
        <v>107</v>
      </c>
      <c r="I31" s="186" t="s">
        <v>68</v>
      </c>
      <c r="J31" s="191" t="s">
        <v>109</v>
      </c>
      <c r="K31" s="190"/>
      <c r="L31" s="202" t="s">
        <v>70</v>
      </c>
      <c r="M31" s="212" t="s">
        <v>2604</v>
      </c>
      <c r="N31" s="194" t="s">
        <v>72</v>
      </c>
      <c r="O31" s="195">
        <v>33058</v>
      </c>
      <c r="P31" s="196" t="str">
        <f t="shared" ca="1" si="5"/>
        <v>31 Tahun 8 Bulan</v>
      </c>
      <c r="Q31" s="190"/>
      <c r="R31" s="206">
        <v>44105</v>
      </c>
      <c r="S31" s="198" t="str">
        <f t="shared" ca="1" si="6"/>
        <v>1Tahun</v>
      </c>
      <c r="T31" s="199" t="str">
        <f t="shared" ca="1" si="7"/>
        <v>5Bulan</v>
      </c>
      <c r="U31" s="186" t="s">
        <v>73</v>
      </c>
      <c r="V31" s="200" t="s">
        <v>111</v>
      </c>
      <c r="W31" s="190"/>
      <c r="X31" s="190"/>
      <c r="Y31" s="456" t="s">
        <v>1423</v>
      </c>
      <c r="Z31" s="201" t="s">
        <v>1424</v>
      </c>
      <c r="AA31" s="191" t="s">
        <v>76</v>
      </c>
      <c r="AB31" s="190"/>
      <c r="AC31" s="190"/>
      <c r="AD31" s="190"/>
      <c r="AE31" s="190"/>
      <c r="AF31" s="190"/>
      <c r="AG31" s="190"/>
      <c r="AH31" s="190"/>
      <c r="AI31" s="190"/>
      <c r="AJ31" s="190"/>
      <c r="AK31" s="190"/>
      <c r="AL31" s="200" t="s">
        <v>3000</v>
      </c>
      <c r="AM31" s="189"/>
      <c r="AN31" s="193"/>
      <c r="AO31" s="193"/>
      <c r="AP31" s="190"/>
      <c r="AQ31" s="190"/>
      <c r="AR31" s="190"/>
      <c r="AS31" s="190"/>
      <c r="AT31" s="188" t="s">
        <v>2796</v>
      </c>
      <c r="AU31" s="193"/>
      <c r="AV31" s="218" t="s">
        <v>1426</v>
      </c>
      <c r="AW31" s="200" t="s">
        <v>1427</v>
      </c>
      <c r="AX31" s="190"/>
      <c r="AY31" s="203">
        <v>5000000</v>
      </c>
      <c r="AZ31" s="203"/>
      <c r="BA31" s="203">
        <v>250000</v>
      </c>
      <c r="BB31" s="203"/>
      <c r="BC31" s="203">
        <v>500000</v>
      </c>
      <c r="BD31" s="203"/>
      <c r="BE31" s="203"/>
      <c r="BF31" s="203"/>
      <c r="BG31" s="191"/>
      <c r="BH31" s="190"/>
      <c r="BI31" s="190" t="s">
        <v>3650</v>
      </c>
      <c r="BJ31" s="186"/>
      <c r="BK31" s="190"/>
      <c r="BL31" s="190"/>
      <c r="BM31" s="190"/>
      <c r="BN31" s="307"/>
      <c r="BO31" s="190"/>
      <c r="BP31" s="190"/>
      <c r="BQ31" s="190"/>
      <c r="BR31" s="190"/>
      <c r="BS31" s="190"/>
      <c r="BT31" s="190"/>
      <c r="BU31" s="190"/>
      <c r="BV31" s="190"/>
      <c r="BW31" s="190"/>
    </row>
    <row r="32" spans="1:75" s="204" customFormat="1" ht="13.5" hidden="1" customHeight="1">
      <c r="A32" s="186">
        <f t="shared" si="4"/>
        <v>28</v>
      </c>
      <c r="B32" s="209" t="s">
        <v>1959</v>
      </c>
      <c r="C32" s="144" t="s">
        <v>2233</v>
      </c>
      <c r="D32" s="217" t="s">
        <v>2234</v>
      </c>
      <c r="E32" s="190" t="s">
        <v>3321</v>
      </c>
      <c r="F32" s="186" t="s">
        <v>12</v>
      </c>
      <c r="G32" s="186"/>
      <c r="H32" s="186" t="s">
        <v>98</v>
      </c>
      <c r="I32" s="202" t="s">
        <v>99</v>
      </c>
      <c r="J32" s="191" t="s">
        <v>99</v>
      </c>
      <c r="K32" s="190"/>
      <c r="L32" s="202" t="s">
        <v>85</v>
      </c>
      <c r="M32" s="212" t="s">
        <v>2604</v>
      </c>
      <c r="N32" s="193" t="s">
        <v>72</v>
      </c>
      <c r="O32" s="221">
        <v>35713</v>
      </c>
      <c r="P32" s="196" t="str">
        <f t="shared" ca="1" si="5"/>
        <v>24 Tahun 5 Bulan</v>
      </c>
      <c r="Q32" s="236">
        <v>44410</v>
      </c>
      <c r="R32" s="236">
        <v>44410</v>
      </c>
      <c r="S32" s="198" t="str">
        <f t="shared" ca="1" si="6"/>
        <v>0Tahun</v>
      </c>
      <c r="T32" s="199" t="str">
        <f t="shared" ca="1" si="7"/>
        <v>7Bulan</v>
      </c>
      <c r="U32" s="186" t="s">
        <v>73</v>
      </c>
      <c r="V32" s="223" t="s">
        <v>88</v>
      </c>
      <c r="W32" s="190"/>
      <c r="X32" s="190"/>
      <c r="Y32" s="456" t="s">
        <v>2235</v>
      </c>
      <c r="Z32" s="201" t="s">
        <v>2236</v>
      </c>
      <c r="AA32" s="193" t="s">
        <v>76</v>
      </c>
      <c r="AB32" s="190"/>
      <c r="AC32" s="190"/>
      <c r="AD32" s="190"/>
      <c r="AE32" s="190"/>
      <c r="AF32" s="190"/>
      <c r="AG32" s="190"/>
      <c r="AH32" s="190"/>
      <c r="AI32" s="190"/>
      <c r="AJ32" s="190"/>
      <c r="AK32" s="190"/>
      <c r="AL32" s="209"/>
      <c r="AM32" s="189" t="s">
        <v>2237</v>
      </c>
      <c r="AN32" s="223"/>
      <c r="AO32" s="223" t="s">
        <v>2238</v>
      </c>
      <c r="AP32" s="190"/>
      <c r="AQ32" s="190"/>
      <c r="AR32" s="190"/>
      <c r="AS32" s="190"/>
      <c r="AT32" s="223"/>
      <c r="AU32" s="223"/>
      <c r="AV32" s="200" t="s">
        <v>2239</v>
      </c>
      <c r="AW32" s="200" t="s">
        <v>78</v>
      </c>
      <c r="AX32" s="190"/>
      <c r="AY32" s="203">
        <v>1300000</v>
      </c>
      <c r="AZ32" s="203">
        <v>500000</v>
      </c>
      <c r="BA32" s="203"/>
      <c r="BB32" s="203"/>
      <c r="BC32" s="203"/>
      <c r="BD32" s="203"/>
      <c r="BE32" s="203"/>
      <c r="BF32" s="203"/>
      <c r="BG32" s="211" t="s">
        <v>2240</v>
      </c>
      <c r="BH32" s="190"/>
      <c r="BI32" s="190"/>
      <c r="BJ32" s="186"/>
      <c r="BK32" s="190"/>
      <c r="BL32" s="190"/>
      <c r="BM32" s="190"/>
      <c r="BN32" s="307"/>
      <c r="BO32" s="190"/>
      <c r="BP32" s="190"/>
      <c r="BQ32" s="190"/>
      <c r="BR32" s="190"/>
      <c r="BS32" s="190"/>
      <c r="BT32" s="190"/>
      <c r="BU32" s="190"/>
      <c r="BV32" s="190"/>
      <c r="BW32" s="190"/>
    </row>
    <row r="33" spans="1:76" s="204" customFormat="1" ht="13.5" hidden="1" customHeight="1">
      <c r="A33" s="186">
        <f t="shared" si="4"/>
        <v>29</v>
      </c>
      <c r="B33" s="319" t="s">
        <v>407</v>
      </c>
      <c r="C33" s="314" t="s">
        <v>2251</v>
      </c>
      <c r="D33" s="247" t="s">
        <v>2252</v>
      </c>
      <c r="E33" s="316" t="s">
        <v>3367</v>
      </c>
      <c r="F33" s="199" t="s">
        <v>12</v>
      </c>
      <c r="G33" s="199"/>
      <c r="H33" s="199" t="s">
        <v>121</v>
      </c>
      <c r="I33" s="199" t="s">
        <v>122</v>
      </c>
      <c r="J33" s="318" t="s">
        <v>123</v>
      </c>
      <c r="K33" s="316" t="s">
        <v>412</v>
      </c>
      <c r="L33" s="423" t="s">
        <v>70</v>
      </c>
      <c r="M33" s="424" t="s">
        <v>2604</v>
      </c>
      <c r="N33" s="425" t="s">
        <v>1158</v>
      </c>
      <c r="O33" s="426">
        <v>37443</v>
      </c>
      <c r="P33" s="427" t="str">
        <f t="shared" ca="1" si="5"/>
        <v>19 Tahun 8 Bulan</v>
      </c>
      <c r="Q33" s="344">
        <v>44412</v>
      </c>
      <c r="R33" s="344">
        <v>44412</v>
      </c>
      <c r="S33" s="198" t="str">
        <f t="shared" ca="1" si="6"/>
        <v>0Tahun</v>
      </c>
      <c r="T33" s="199" t="str">
        <f t="shared" ca="1" si="7"/>
        <v>7Bulan</v>
      </c>
      <c r="U33" s="199" t="s">
        <v>73</v>
      </c>
      <c r="V33" s="315" t="s">
        <v>88</v>
      </c>
      <c r="W33" s="316" t="s">
        <v>412</v>
      </c>
      <c r="X33" s="316" t="s">
        <v>412</v>
      </c>
      <c r="Y33" s="458" t="s">
        <v>2253</v>
      </c>
      <c r="Z33" s="428" t="s">
        <v>2254</v>
      </c>
      <c r="AA33" s="425" t="s">
        <v>76</v>
      </c>
      <c r="AB33" s="316"/>
      <c r="AC33" s="316"/>
      <c r="AD33" s="316"/>
      <c r="AE33" s="316"/>
      <c r="AF33" s="316"/>
      <c r="AG33" s="316"/>
      <c r="AH33" s="316"/>
      <c r="AI33" s="316"/>
      <c r="AJ33" s="316"/>
      <c r="AK33" s="316"/>
      <c r="AL33" s="319"/>
      <c r="AM33" s="320" t="s">
        <v>2255</v>
      </c>
      <c r="AN33" s="315" t="s">
        <v>2256</v>
      </c>
      <c r="AO33" s="315" t="s">
        <v>3419</v>
      </c>
      <c r="AP33" s="316"/>
      <c r="AQ33" s="316"/>
      <c r="AR33" s="316"/>
      <c r="AS33" s="316"/>
      <c r="AT33" s="315"/>
      <c r="AU33" s="315"/>
      <c r="AV33" s="429" t="s">
        <v>2257</v>
      </c>
      <c r="AW33" s="429" t="s">
        <v>78</v>
      </c>
      <c r="AX33" s="316"/>
      <c r="AY33" s="322">
        <v>1410000</v>
      </c>
      <c r="AZ33" s="322">
        <v>390000</v>
      </c>
      <c r="BA33" s="322"/>
      <c r="BB33" s="322"/>
      <c r="BC33" s="322"/>
      <c r="BD33" s="322"/>
      <c r="BE33" s="322"/>
      <c r="BF33" s="322"/>
      <c r="BG33" s="430" t="s">
        <v>2258</v>
      </c>
      <c r="BH33" s="316"/>
      <c r="BI33" s="316" t="s">
        <v>3420</v>
      </c>
      <c r="BJ33" s="199"/>
      <c r="BK33" s="316"/>
      <c r="BL33" s="316"/>
      <c r="BM33" s="316"/>
      <c r="BN33" s="323">
        <v>44423</v>
      </c>
      <c r="BO33" s="316"/>
      <c r="BP33" s="316"/>
      <c r="BQ33" s="316"/>
      <c r="BR33" s="316"/>
      <c r="BS33" s="316"/>
      <c r="BT33" s="316"/>
      <c r="BU33" s="316"/>
      <c r="BV33" s="316"/>
      <c r="BW33" s="316"/>
    </row>
    <row r="34" spans="1:76" s="204" customFormat="1" ht="15.75" hidden="1" customHeight="1">
      <c r="A34" s="186">
        <f t="shared" si="4"/>
        <v>30</v>
      </c>
      <c r="B34" s="187" t="s">
        <v>407</v>
      </c>
      <c r="C34" s="188" t="s">
        <v>1232</v>
      </c>
      <c r="D34" s="189" t="s">
        <v>4410</v>
      </c>
      <c r="E34" s="190" t="s">
        <v>1233</v>
      </c>
      <c r="F34" s="192" t="s">
        <v>12</v>
      </c>
      <c r="G34" s="186" t="s">
        <v>411</v>
      </c>
      <c r="H34" s="186" t="s">
        <v>98</v>
      </c>
      <c r="I34" s="202" t="s">
        <v>99</v>
      </c>
      <c r="J34" s="191" t="s">
        <v>99</v>
      </c>
      <c r="K34" s="190"/>
      <c r="L34" s="202" t="s">
        <v>85</v>
      </c>
      <c r="M34" s="193" t="s">
        <v>280</v>
      </c>
      <c r="N34" s="194" t="s">
        <v>1234</v>
      </c>
      <c r="O34" s="195">
        <v>34889</v>
      </c>
      <c r="P34" s="196" t="str">
        <f t="shared" ca="1" si="5"/>
        <v>26 Tahun 8 Bulan</v>
      </c>
      <c r="Q34" s="190"/>
      <c r="R34" s="197">
        <v>41883</v>
      </c>
      <c r="S34" s="198" t="str">
        <f t="shared" ca="1" si="6"/>
        <v>7Tahun</v>
      </c>
      <c r="T34" s="199" t="str">
        <f t="shared" ca="1" si="7"/>
        <v>6Bulan</v>
      </c>
      <c r="U34" s="186"/>
      <c r="V34" s="209"/>
      <c r="W34" s="190" t="s">
        <v>412</v>
      </c>
      <c r="X34" s="190"/>
      <c r="Y34" s="455" t="s">
        <v>1235</v>
      </c>
      <c r="Z34" s="251" t="s">
        <v>1236</v>
      </c>
      <c r="AA34" s="202" t="s">
        <v>76</v>
      </c>
      <c r="AB34" s="190"/>
      <c r="AC34" s="190"/>
      <c r="AD34" s="190"/>
      <c r="AE34" s="190"/>
      <c r="AF34" s="190"/>
      <c r="AG34" s="190"/>
      <c r="AH34" s="190"/>
      <c r="AI34" s="190"/>
      <c r="AJ34" s="190"/>
      <c r="AK34" s="190"/>
      <c r="AL34" s="187" t="s">
        <v>2951</v>
      </c>
      <c r="AM34" s="189"/>
      <c r="AN34" s="193"/>
      <c r="AO34" s="193"/>
      <c r="AP34" s="190"/>
      <c r="AQ34" s="190"/>
      <c r="AR34" s="190"/>
      <c r="AS34" s="190"/>
      <c r="AT34" s="193"/>
      <c r="AU34" s="193"/>
      <c r="AV34" s="200" t="s">
        <v>1237</v>
      </c>
      <c r="AW34" s="200" t="s">
        <v>78</v>
      </c>
      <c r="AX34" s="190"/>
      <c r="AY34" s="203"/>
      <c r="AZ34" s="203"/>
      <c r="BA34" s="203"/>
      <c r="BB34" s="203"/>
      <c r="BC34" s="203"/>
      <c r="BD34" s="203"/>
      <c r="BE34" s="203"/>
      <c r="BF34" s="203"/>
      <c r="BG34" s="202"/>
      <c r="BH34" s="190"/>
      <c r="BI34" s="190"/>
      <c r="BJ34" s="186"/>
      <c r="BK34" s="190"/>
      <c r="BL34" s="190"/>
      <c r="BM34" s="190"/>
      <c r="BN34" s="307"/>
      <c r="BO34" s="190"/>
      <c r="BP34" s="190"/>
      <c r="BQ34" s="190"/>
      <c r="BR34" s="190"/>
      <c r="BS34" s="190"/>
      <c r="BT34" s="190"/>
      <c r="BU34" s="190"/>
      <c r="BV34" s="190"/>
      <c r="BW34" s="190"/>
    </row>
    <row r="35" spans="1:76" s="204" customFormat="1" ht="15.75" hidden="1" customHeight="1">
      <c r="A35" s="186">
        <f t="shared" si="4"/>
        <v>31</v>
      </c>
      <c r="B35" s="187" t="s">
        <v>500</v>
      </c>
      <c r="C35" s="144"/>
      <c r="D35" s="217" t="s">
        <v>2588</v>
      </c>
      <c r="E35" s="190" t="s">
        <v>3526</v>
      </c>
      <c r="F35" s="191" t="s">
        <v>12</v>
      </c>
      <c r="G35" s="186" t="s">
        <v>3189</v>
      </c>
      <c r="H35" s="186" t="s">
        <v>9</v>
      </c>
      <c r="I35" s="202" t="s">
        <v>176</v>
      </c>
      <c r="J35" s="186" t="s">
        <v>249</v>
      </c>
      <c r="K35" s="190" t="s">
        <v>2391</v>
      </c>
      <c r="L35" s="202" t="s">
        <v>85</v>
      </c>
      <c r="M35" s="212" t="s">
        <v>2604</v>
      </c>
      <c r="N35" s="193"/>
      <c r="O35" s="221"/>
      <c r="P35" s="196" t="str">
        <f t="shared" ca="1" si="5"/>
        <v>122 Tahun 2 Bulan</v>
      </c>
      <c r="Q35" s="190"/>
      <c r="R35" s="193"/>
      <c r="S35" s="198" t="str">
        <f t="shared" ca="1" si="6"/>
        <v>122Tahun</v>
      </c>
      <c r="T35" s="199" t="str">
        <f t="shared" ca="1" si="7"/>
        <v>3Bulan</v>
      </c>
      <c r="U35" s="186"/>
      <c r="V35" s="223"/>
      <c r="W35" s="190" t="s">
        <v>3954</v>
      </c>
      <c r="X35" s="190"/>
      <c r="Y35" s="459"/>
      <c r="Z35" s="243"/>
      <c r="AA35" s="193"/>
      <c r="AB35" s="190"/>
      <c r="AC35" s="190"/>
      <c r="AD35" s="190"/>
      <c r="AE35" s="190"/>
      <c r="AF35" s="190"/>
      <c r="AG35" s="190"/>
      <c r="AH35" s="190"/>
      <c r="AI35" s="190"/>
      <c r="AJ35" s="190"/>
      <c r="AK35" s="190"/>
      <c r="AL35" s="229" t="s">
        <v>2948</v>
      </c>
      <c r="AM35" s="189"/>
      <c r="AN35" s="223"/>
      <c r="AO35" s="223"/>
      <c r="AP35" s="190"/>
      <c r="AQ35" s="190"/>
      <c r="AR35" s="190"/>
      <c r="AS35" s="190"/>
      <c r="AT35" s="223"/>
      <c r="AU35" s="223"/>
      <c r="AV35" s="321"/>
      <c r="AW35" s="223"/>
      <c r="AX35" s="190"/>
      <c r="AY35" s="203"/>
      <c r="AZ35" s="203"/>
      <c r="BA35" s="203"/>
      <c r="BB35" s="203"/>
      <c r="BC35" s="203"/>
      <c r="BD35" s="203"/>
      <c r="BE35" s="203"/>
      <c r="BF35" s="203"/>
      <c r="BG35" s="199"/>
      <c r="BH35" s="190"/>
      <c r="BI35" s="190"/>
      <c r="BJ35" s="186"/>
      <c r="BK35" s="190"/>
      <c r="BL35" s="190"/>
      <c r="BM35" s="190"/>
      <c r="BN35" s="307"/>
      <c r="BO35" s="190"/>
      <c r="BP35" s="190"/>
      <c r="BQ35" s="190"/>
      <c r="BR35" s="190"/>
      <c r="BS35" s="190"/>
      <c r="BT35" s="190"/>
      <c r="BU35" s="190"/>
      <c r="BV35" s="190"/>
      <c r="BW35" s="190"/>
    </row>
    <row r="36" spans="1:76" s="204" customFormat="1" ht="15.75" hidden="1" customHeight="1">
      <c r="A36" s="186">
        <f t="shared" si="4"/>
        <v>32</v>
      </c>
      <c r="B36" s="209" t="s">
        <v>610</v>
      </c>
      <c r="C36" s="144" t="s">
        <v>2018</v>
      </c>
      <c r="D36" s="238" t="s">
        <v>2019</v>
      </c>
      <c r="E36" s="190" t="s">
        <v>2020</v>
      </c>
      <c r="F36" s="192" t="s">
        <v>12</v>
      </c>
      <c r="G36" s="186" t="s">
        <v>2021</v>
      </c>
      <c r="H36" s="186" t="s">
        <v>98</v>
      </c>
      <c r="I36" s="202" t="s">
        <v>99</v>
      </c>
      <c r="J36" s="191" t="s">
        <v>99</v>
      </c>
      <c r="K36" s="190" t="s">
        <v>412</v>
      </c>
      <c r="L36" s="202" t="s">
        <v>85</v>
      </c>
      <c r="M36" s="212" t="s">
        <v>2604</v>
      </c>
      <c r="N36" s="193" t="s">
        <v>644</v>
      </c>
      <c r="O36" s="221">
        <v>37304</v>
      </c>
      <c r="P36" s="196" t="str">
        <f t="shared" ca="1" si="5"/>
        <v>20 Tahun 0 Bulan</v>
      </c>
      <c r="Q36" s="239">
        <v>44375</v>
      </c>
      <c r="R36" s="239">
        <v>44375</v>
      </c>
      <c r="S36" s="198" t="str">
        <f t="shared" ca="1" si="6"/>
        <v>0Tahun</v>
      </c>
      <c r="T36" s="199" t="str">
        <f t="shared" ca="1" si="7"/>
        <v>8Bulan</v>
      </c>
      <c r="U36" s="186" t="s">
        <v>73</v>
      </c>
      <c r="V36" s="223" t="s">
        <v>88</v>
      </c>
      <c r="W36" s="190" t="s">
        <v>412</v>
      </c>
      <c r="X36" s="190" t="s">
        <v>2022</v>
      </c>
      <c r="Y36" s="454" t="s">
        <v>2023</v>
      </c>
      <c r="Z36" s="201" t="s">
        <v>2024</v>
      </c>
      <c r="AA36" s="193" t="s">
        <v>76</v>
      </c>
      <c r="AB36" s="190" t="s">
        <v>412</v>
      </c>
      <c r="AC36" s="190" t="s">
        <v>412</v>
      </c>
      <c r="AD36" s="190" t="s">
        <v>412</v>
      </c>
      <c r="AE36" s="190" t="s">
        <v>412</v>
      </c>
      <c r="AF36" s="190" t="s">
        <v>412</v>
      </c>
      <c r="AG36" s="190" t="s">
        <v>412</v>
      </c>
      <c r="AH36" s="190" t="s">
        <v>412</v>
      </c>
      <c r="AI36" s="190" t="s">
        <v>412</v>
      </c>
      <c r="AJ36" s="190" t="s">
        <v>412</v>
      </c>
      <c r="AK36" s="190" t="s">
        <v>412</v>
      </c>
      <c r="AL36" s="238" t="s">
        <v>3017</v>
      </c>
      <c r="AM36" s="189" t="s">
        <v>2025</v>
      </c>
      <c r="AN36" s="223" t="s">
        <v>2026</v>
      </c>
      <c r="AO36" s="223" t="s">
        <v>2027</v>
      </c>
      <c r="AP36" s="190" t="s">
        <v>412</v>
      </c>
      <c r="AQ36" s="190" t="s">
        <v>412</v>
      </c>
      <c r="AR36" s="190" t="s">
        <v>412</v>
      </c>
      <c r="AS36" s="190" t="s">
        <v>412</v>
      </c>
      <c r="AT36" s="223" t="s">
        <v>3969</v>
      </c>
      <c r="AU36" s="223"/>
      <c r="AV36" s="226" t="s">
        <v>2028</v>
      </c>
      <c r="AW36" s="188" t="s">
        <v>78</v>
      </c>
      <c r="AX36" s="190" t="s">
        <v>412</v>
      </c>
      <c r="AY36" s="203">
        <v>1300000</v>
      </c>
      <c r="AZ36" s="203">
        <v>500000</v>
      </c>
      <c r="BA36" s="203"/>
      <c r="BB36" s="203"/>
      <c r="BC36" s="203"/>
      <c r="BD36" s="203"/>
      <c r="BE36" s="203"/>
      <c r="BF36" s="203"/>
      <c r="BG36" s="227" t="s">
        <v>2029</v>
      </c>
      <c r="BH36" s="190"/>
      <c r="BI36" s="190"/>
      <c r="BJ36" s="186"/>
      <c r="BK36" s="190"/>
      <c r="BL36" s="190"/>
      <c r="BM36" s="190"/>
      <c r="BN36" s="307"/>
      <c r="BO36" s="190"/>
      <c r="BP36" s="190"/>
      <c r="BQ36" s="190"/>
      <c r="BR36" s="190"/>
      <c r="BS36" s="190"/>
      <c r="BT36" s="190"/>
      <c r="BU36" s="190"/>
      <c r="BV36" s="190"/>
      <c r="BW36" s="190"/>
    </row>
    <row r="37" spans="1:76" s="204" customFormat="1" ht="15.75" hidden="1" customHeight="1">
      <c r="A37" s="186">
        <f t="shared" si="4"/>
        <v>33</v>
      </c>
      <c r="B37" s="189" t="s">
        <v>610</v>
      </c>
      <c r="C37" s="193"/>
      <c r="D37" s="189" t="s">
        <v>3964</v>
      </c>
      <c r="E37" s="190" t="s">
        <v>611</v>
      </c>
      <c r="F37" s="193" t="s">
        <v>12</v>
      </c>
      <c r="G37" s="186" t="s">
        <v>2021</v>
      </c>
      <c r="H37" s="186" t="s">
        <v>9</v>
      </c>
      <c r="I37" s="186" t="s">
        <v>446</v>
      </c>
      <c r="J37" s="192" t="s">
        <v>447</v>
      </c>
      <c r="K37" s="190"/>
      <c r="L37" s="202" t="s">
        <v>85</v>
      </c>
      <c r="M37" s="193"/>
      <c r="N37" s="194"/>
      <c r="O37" s="195">
        <v>31121</v>
      </c>
      <c r="P37" s="196" t="s">
        <v>3973</v>
      </c>
      <c r="Q37" s="186"/>
      <c r="R37" s="197"/>
      <c r="S37" s="198" t="str">
        <f t="shared" ca="1" si="6"/>
        <v>122Tahun</v>
      </c>
      <c r="T37" s="199" t="str">
        <f t="shared" ca="1" si="7"/>
        <v>3Bulan</v>
      </c>
      <c r="U37" s="186"/>
      <c r="V37" s="209"/>
      <c r="W37" s="190"/>
      <c r="X37" s="190"/>
      <c r="Y37" s="455" t="s">
        <v>612</v>
      </c>
      <c r="Z37" s="243"/>
      <c r="AA37" s="202" t="s">
        <v>202</v>
      </c>
      <c r="AB37" s="190"/>
      <c r="AC37" s="190"/>
      <c r="AD37" s="190"/>
      <c r="AE37" s="190"/>
      <c r="AF37" s="190"/>
      <c r="AG37" s="190"/>
      <c r="AH37" s="190"/>
      <c r="AI37" s="190"/>
      <c r="AJ37" s="190"/>
      <c r="AK37" s="190"/>
      <c r="AL37" s="187" t="s">
        <v>202</v>
      </c>
      <c r="AM37" s="189"/>
      <c r="AN37" s="193"/>
      <c r="AO37" s="193"/>
      <c r="AP37" s="190"/>
      <c r="AQ37" s="190"/>
      <c r="AR37" s="190"/>
      <c r="AS37" s="190"/>
      <c r="AT37" s="193"/>
      <c r="AU37" s="193"/>
      <c r="AV37" s="200" t="s">
        <v>613</v>
      </c>
      <c r="AW37" s="200" t="s">
        <v>78</v>
      </c>
      <c r="AX37" s="190"/>
      <c r="AY37" s="203"/>
      <c r="AZ37" s="203"/>
      <c r="BA37" s="203"/>
      <c r="BB37" s="203"/>
      <c r="BC37" s="203"/>
      <c r="BD37" s="203"/>
      <c r="BE37" s="203"/>
      <c r="BF37" s="203"/>
      <c r="BG37" s="202"/>
      <c r="BH37" s="190"/>
      <c r="BI37" s="190"/>
      <c r="BJ37" s="186"/>
      <c r="BK37" s="190"/>
      <c r="BL37" s="190"/>
      <c r="BM37" s="190"/>
      <c r="BN37" s="307"/>
      <c r="BO37" s="190"/>
      <c r="BP37" s="190"/>
      <c r="BQ37" s="190"/>
      <c r="BR37" s="190"/>
      <c r="BS37" s="190"/>
      <c r="BT37" s="190"/>
      <c r="BU37" s="190"/>
      <c r="BV37" s="190"/>
      <c r="BW37" s="190"/>
    </row>
    <row r="38" spans="1:76" s="204" customFormat="1" ht="15.75" hidden="1" customHeight="1">
      <c r="A38" s="186">
        <f t="shared" si="4"/>
        <v>34</v>
      </c>
      <c r="B38" s="189" t="s">
        <v>610</v>
      </c>
      <c r="C38" s="193"/>
      <c r="D38" s="207" t="s">
        <v>3966</v>
      </c>
      <c r="E38" s="190" t="s">
        <v>3211</v>
      </c>
      <c r="F38" s="193" t="s">
        <v>12</v>
      </c>
      <c r="G38" s="186" t="s">
        <v>2021</v>
      </c>
      <c r="H38" s="186" t="s">
        <v>9</v>
      </c>
      <c r="I38" s="186" t="s">
        <v>446</v>
      </c>
      <c r="J38" s="192" t="s">
        <v>447</v>
      </c>
      <c r="K38" s="190"/>
      <c r="L38" s="202" t="s">
        <v>85</v>
      </c>
      <c r="M38" s="193"/>
      <c r="N38" s="194" t="s">
        <v>3689</v>
      </c>
      <c r="O38" s="195">
        <v>31082</v>
      </c>
      <c r="P38" s="196" t="s">
        <v>4895</v>
      </c>
      <c r="Q38" s="186"/>
      <c r="R38" s="197"/>
      <c r="S38" s="198" t="str">
        <f t="shared" ca="1" si="6"/>
        <v>122Tahun</v>
      </c>
      <c r="T38" s="199" t="str">
        <f t="shared" ca="1" si="7"/>
        <v>3Bulan</v>
      </c>
      <c r="U38" s="186"/>
      <c r="V38" s="209"/>
      <c r="W38" s="190"/>
      <c r="X38" s="190"/>
      <c r="Y38" s="455"/>
      <c r="Z38" s="243"/>
      <c r="AA38" s="202"/>
      <c r="AB38" s="190"/>
      <c r="AC38" s="190"/>
      <c r="AD38" s="190"/>
      <c r="AE38" s="190"/>
      <c r="AF38" s="190"/>
      <c r="AG38" s="190"/>
      <c r="AH38" s="190"/>
      <c r="AI38" s="190"/>
      <c r="AJ38" s="190"/>
      <c r="AK38" s="190"/>
      <c r="AL38" s="187"/>
      <c r="AM38" s="189"/>
      <c r="AN38" s="193"/>
      <c r="AO38" s="193"/>
      <c r="AP38" s="190"/>
      <c r="AQ38" s="190"/>
      <c r="AR38" s="190"/>
      <c r="AS38" s="190"/>
      <c r="AT38" s="193"/>
      <c r="AU38" s="193"/>
      <c r="AV38" s="200"/>
      <c r="AW38" s="200"/>
      <c r="AX38" s="190"/>
      <c r="AY38" s="203"/>
      <c r="AZ38" s="203"/>
      <c r="BA38" s="203"/>
      <c r="BB38" s="203"/>
      <c r="BC38" s="203"/>
      <c r="BD38" s="203"/>
      <c r="BE38" s="203"/>
      <c r="BF38" s="203"/>
      <c r="BG38" s="202"/>
      <c r="BH38" s="190"/>
      <c r="BI38" s="190"/>
      <c r="BJ38" s="186"/>
      <c r="BK38" s="190"/>
      <c r="BL38" s="190"/>
      <c r="BM38" s="190"/>
      <c r="BN38" s="307"/>
      <c r="BO38" s="190"/>
      <c r="BP38" s="190"/>
      <c r="BQ38" s="190"/>
      <c r="BR38" s="190"/>
      <c r="BS38" s="190"/>
      <c r="BT38" s="190"/>
      <c r="BU38" s="190"/>
      <c r="BV38" s="190"/>
      <c r="BW38" s="190"/>
    </row>
    <row r="39" spans="1:76" s="204" customFormat="1" ht="15.75" hidden="1" customHeight="1">
      <c r="A39" s="186">
        <f t="shared" si="4"/>
        <v>35</v>
      </c>
      <c r="B39" s="187" t="s">
        <v>610</v>
      </c>
      <c r="C39" s="188"/>
      <c r="D39" s="217" t="s">
        <v>2598</v>
      </c>
      <c r="E39" s="190" t="s">
        <v>2598</v>
      </c>
      <c r="F39" s="191" t="s">
        <v>12</v>
      </c>
      <c r="G39" s="186" t="s">
        <v>2021</v>
      </c>
      <c r="H39" s="186"/>
      <c r="I39" s="186" t="s">
        <v>176</v>
      </c>
      <c r="J39" s="186" t="s">
        <v>2602</v>
      </c>
      <c r="K39" s="217" t="s">
        <v>2391</v>
      </c>
      <c r="L39" s="193"/>
      <c r="M39" s="193"/>
      <c r="N39" s="194"/>
      <c r="O39" s="195"/>
      <c r="P39" s="196" t="str">
        <f t="shared" ref="P39:P40" ca="1" si="8">(DATEDIF($O39,NOW(),"Y")&amp;" Tahun ")&amp;(DATEDIF($O39,NOW(),"YM")&amp;" Bulan")</f>
        <v>122 Tahun 2 Bulan</v>
      </c>
      <c r="Q39" s="190"/>
      <c r="R39" s="197"/>
      <c r="S39" s="198" t="str">
        <f t="shared" ca="1" si="6"/>
        <v>122Tahun</v>
      </c>
      <c r="T39" s="199" t="str">
        <f t="shared" ca="1" si="7"/>
        <v>3Bulan</v>
      </c>
      <c r="U39" s="186"/>
      <c r="V39" s="209"/>
      <c r="W39" s="190"/>
      <c r="X39" s="190"/>
      <c r="Y39" s="455"/>
      <c r="Z39" s="251"/>
      <c r="AA39" s="202"/>
      <c r="AB39" s="190"/>
      <c r="AC39" s="190"/>
      <c r="AD39" s="190"/>
      <c r="AE39" s="190"/>
      <c r="AF39" s="190"/>
      <c r="AG39" s="190"/>
      <c r="AH39" s="190"/>
      <c r="AI39" s="190"/>
      <c r="AJ39" s="190"/>
      <c r="AK39" s="190"/>
      <c r="AL39" s="187"/>
      <c r="AM39" s="189"/>
      <c r="AN39" s="193"/>
      <c r="AO39" s="193"/>
      <c r="AP39" s="190"/>
      <c r="AQ39" s="190"/>
      <c r="AR39" s="190"/>
      <c r="AS39" s="190"/>
      <c r="AT39" s="193"/>
      <c r="AU39" s="193"/>
      <c r="AV39" s="200"/>
      <c r="AW39" s="200"/>
      <c r="AX39" s="190"/>
      <c r="AY39" s="203"/>
      <c r="AZ39" s="203"/>
      <c r="BA39" s="203"/>
      <c r="BB39" s="203"/>
      <c r="BC39" s="203"/>
      <c r="BD39" s="203"/>
      <c r="BE39" s="203"/>
      <c r="BF39" s="203"/>
      <c r="BG39" s="202"/>
      <c r="BH39" s="190"/>
      <c r="BI39" s="190"/>
      <c r="BJ39" s="186"/>
      <c r="BK39" s="190"/>
      <c r="BL39" s="190"/>
      <c r="BM39" s="190"/>
      <c r="BN39" s="307"/>
      <c r="BO39" s="190"/>
      <c r="BP39" s="190"/>
      <c r="BQ39" s="190"/>
      <c r="BR39" s="190"/>
      <c r="BS39" s="190"/>
      <c r="BT39" s="190"/>
      <c r="BU39" s="190"/>
      <c r="BV39" s="190"/>
      <c r="BW39" s="190"/>
    </row>
    <row r="40" spans="1:76" s="204" customFormat="1" ht="15.75" hidden="1" customHeight="1">
      <c r="A40" s="186">
        <f t="shared" si="4"/>
        <v>36</v>
      </c>
      <c r="B40" s="189" t="s">
        <v>541</v>
      </c>
      <c r="C40" s="193"/>
      <c r="D40" s="189" t="s">
        <v>542</v>
      </c>
      <c r="E40" s="190" t="s">
        <v>543</v>
      </c>
      <c r="F40" s="193" t="s">
        <v>12</v>
      </c>
      <c r="G40" s="186" t="s">
        <v>3174</v>
      </c>
      <c r="H40" s="186" t="s">
        <v>9</v>
      </c>
      <c r="I40" s="186" t="s">
        <v>446</v>
      </c>
      <c r="J40" s="192" t="s">
        <v>447</v>
      </c>
      <c r="K40" s="190"/>
      <c r="L40" s="193" t="s">
        <v>85</v>
      </c>
      <c r="M40" s="193"/>
      <c r="N40" s="194"/>
      <c r="O40" s="195">
        <v>31487</v>
      </c>
      <c r="P40" s="196" t="str">
        <f t="shared" ca="1" si="8"/>
        <v>35 Tahun 11 Bulan</v>
      </c>
      <c r="Q40" s="186"/>
      <c r="R40" s="197"/>
      <c r="S40" s="198" t="str">
        <f t="shared" ca="1" si="6"/>
        <v>122Tahun</v>
      </c>
      <c r="T40" s="199" t="str">
        <f t="shared" ca="1" si="7"/>
        <v>3Bulan</v>
      </c>
      <c r="U40" s="186"/>
      <c r="V40" s="200" t="s">
        <v>516</v>
      </c>
      <c r="W40" s="190"/>
      <c r="X40" s="190"/>
      <c r="Y40" s="455" t="s">
        <v>544</v>
      </c>
      <c r="Z40" s="251" t="s">
        <v>545</v>
      </c>
      <c r="AA40" s="202" t="s">
        <v>114</v>
      </c>
      <c r="AB40" s="190"/>
      <c r="AC40" s="190"/>
      <c r="AD40" s="190"/>
      <c r="AE40" s="190"/>
      <c r="AF40" s="190"/>
      <c r="AG40" s="190"/>
      <c r="AH40" s="190"/>
      <c r="AI40" s="190"/>
      <c r="AJ40" s="190"/>
      <c r="AK40" s="190"/>
      <c r="AL40" s="187" t="s">
        <v>202</v>
      </c>
      <c r="AM40" s="189"/>
      <c r="AN40" s="193"/>
      <c r="AO40" s="193"/>
      <c r="AP40" s="190"/>
      <c r="AQ40" s="190"/>
      <c r="AR40" s="190"/>
      <c r="AS40" s="190"/>
      <c r="AT40" s="193"/>
      <c r="AU40" s="193"/>
      <c r="AV40" s="200" t="s">
        <v>546</v>
      </c>
      <c r="AW40" s="200" t="s">
        <v>78</v>
      </c>
      <c r="AX40" s="190"/>
      <c r="AY40" s="203"/>
      <c r="AZ40" s="203"/>
      <c r="BA40" s="203"/>
      <c r="BB40" s="203"/>
      <c r="BC40" s="203"/>
      <c r="BD40" s="203"/>
      <c r="BE40" s="203"/>
      <c r="BF40" s="203"/>
      <c r="BG40" s="191"/>
      <c r="BH40" s="190"/>
      <c r="BI40" s="190"/>
      <c r="BJ40" s="186"/>
      <c r="BK40" s="190"/>
      <c r="BL40" s="190"/>
      <c r="BM40" s="190"/>
      <c r="BN40" s="307"/>
      <c r="BO40" s="190"/>
      <c r="BP40" s="190"/>
      <c r="BQ40" s="190"/>
      <c r="BR40" s="190"/>
      <c r="BS40" s="190"/>
      <c r="BT40" s="190"/>
      <c r="BU40" s="190"/>
      <c r="BV40" s="190"/>
      <c r="BW40" s="190"/>
    </row>
    <row r="41" spans="1:76" s="204" customFormat="1" ht="15.75" hidden="1" customHeight="1">
      <c r="A41" s="186">
        <f t="shared" si="4"/>
        <v>37</v>
      </c>
      <c r="B41" s="189" t="s">
        <v>541</v>
      </c>
      <c r="C41" s="193"/>
      <c r="D41" s="217" t="s">
        <v>2585</v>
      </c>
      <c r="E41" s="190" t="s">
        <v>3525</v>
      </c>
      <c r="F41" s="191" t="s">
        <v>12</v>
      </c>
      <c r="G41" s="186" t="s">
        <v>3174</v>
      </c>
      <c r="H41" s="186" t="s">
        <v>649</v>
      </c>
      <c r="I41" s="202" t="s">
        <v>176</v>
      </c>
      <c r="J41" s="186" t="s">
        <v>659</v>
      </c>
      <c r="K41" s="190" t="s">
        <v>2391</v>
      </c>
      <c r="L41" s="193" t="s">
        <v>70</v>
      </c>
      <c r="M41" s="193"/>
      <c r="N41" s="194"/>
      <c r="O41" s="195"/>
      <c r="P41" s="196" t="s">
        <v>3975</v>
      </c>
      <c r="Q41" s="190"/>
      <c r="R41" s="197"/>
      <c r="S41" s="198" t="str">
        <f t="shared" ca="1" si="6"/>
        <v>122Tahun</v>
      </c>
      <c r="T41" s="199" t="str">
        <f t="shared" ca="1" si="7"/>
        <v>3Bulan</v>
      </c>
      <c r="U41" s="186"/>
      <c r="V41" s="200"/>
      <c r="W41" s="190"/>
      <c r="X41" s="190"/>
      <c r="Y41" s="455"/>
      <c r="Z41" s="251"/>
      <c r="AA41" s="202"/>
      <c r="AB41" s="190"/>
      <c r="AC41" s="190"/>
      <c r="AD41" s="190"/>
      <c r="AE41" s="190"/>
      <c r="AF41" s="190"/>
      <c r="AG41" s="190"/>
      <c r="AH41" s="190"/>
      <c r="AI41" s="190"/>
      <c r="AJ41" s="190"/>
      <c r="AK41" s="190"/>
      <c r="AL41" s="187"/>
      <c r="AM41" s="189"/>
      <c r="AN41" s="193"/>
      <c r="AO41" s="187" t="s">
        <v>2920</v>
      </c>
      <c r="AP41" s="190"/>
      <c r="AQ41" s="190"/>
      <c r="AR41" s="190"/>
      <c r="AS41" s="190"/>
      <c r="AT41" s="193"/>
      <c r="AU41" s="193"/>
      <c r="AV41" s="200" t="s">
        <v>2921</v>
      </c>
      <c r="AW41" s="200" t="s">
        <v>2922</v>
      </c>
      <c r="AX41" s="190"/>
      <c r="AY41" s="203">
        <v>1000000</v>
      </c>
      <c r="AZ41" s="203">
        <v>0</v>
      </c>
      <c r="BA41" s="203"/>
      <c r="BB41" s="203"/>
      <c r="BC41" s="203"/>
      <c r="BD41" s="203"/>
      <c r="BE41" s="203"/>
      <c r="BF41" s="203"/>
      <c r="BG41" s="211" t="s">
        <v>2923</v>
      </c>
      <c r="BH41" s="190"/>
      <c r="BI41" s="190" t="s">
        <v>2924</v>
      </c>
      <c r="BJ41" s="186"/>
      <c r="BK41" s="190"/>
      <c r="BL41" s="190"/>
      <c r="BM41" s="190"/>
      <c r="BN41" s="307"/>
      <c r="BO41" s="190"/>
      <c r="BP41" s="190"/>
      <c r="BQ41" s="190"/>
      <c r="BR41" s="190"/>
      <c r="BS41" s="190"/>
      <c r="BT41" s="190"/>
      <c r="BU41" s="190"/>
      <c r="BV41" s="190"/>
      <c r="BW41" s="190"/>
    </row>
    <row r="42" spans="1:76" s="204" customFormat="1" ht="15.75" hidden="1" customHeight="1">
      <c r="A42" s="186">
        <f t="shared" si="4"/>
        <v>38</v>
      </c>
      <c r="B42" s="189" t="s">
        <v>541</v>
      </c>
      <c r="C42" s="193"/>
      <c r="D42" s="217" t="s">
        <v>2587</v>
      </c>
      <c r="E42" s="190" t="s">
        <v>3528</v>
      </c>
      <c r="F42" s="191" t="s">
        <v>12</v>
      </c>
      <c r="G42" s="186" t="s">
        <v>3174</v>
      </c>
      <c r="H42" s="186" t="s">
        <v>1015</v>
      </c>
      <c r="I42" s="202" t="s">
        <v>176</v>
      </c>
      <c r="J42" s="186" t="s">
        <v>2389</v>
      </c>
      <c r="K42" s="190" t="s">
        <v>2391</v>
      </c>
      <c r="L42" s="193" t="s">
        <v>85</v>
      </c>
      <c r="M42" s="193"/>
      <c r="N42" s="194"/>
      <c r="O42" s="195"/>
      <c r="P42" s="196" t="s">
        <v>3975</v>
      </c>
      <c r="Q42" s="190"/>
      <c r="R42" s="197"/>
      <c r="S42" s="198" t="str">
        <f t="shared" ca="1" si="6"/>
        <v>122Tahun</v>
      </c>
      <c r="T42" s="199" t="str">
        <f t="shared" ca="1" si="7"/>
        <v>3Bulan</v>
      </c>
      <c r="U42" s="186"/>
      <c r="V42" s="200"/>
      <c r="W42" s="190"/>
      <c r="X42" s="190"/>
      <c r="Y42" s="455"/>
      <c r="Z42" s="251"/>
      <c r="AA42" s="202"/>
      <c r="AB42" s="190"/>
      <c r="AC42" s="190"/>
      <c r="AD42" s="190"/>
      <c r="AE42" s="190"/>
      <c r="AF42" s="190"/>
      <c r="AG42" s="190"/>
      <c r="AH42" s="190"/>
      <c r="AI42" s="190"/>
      <c r="AJ42" s="190"/>
      <c r="AK42" s="190"/>
      <c r="AL42" s="187"/>
      <c r="AM42" s="189"/>
      <c r="AN42" s="193"/>
      <c r="AO42" s="193"/>
      <c r="AP42" s="190"/>
      <c r="AQ42" s="190"/>
      <c r="AR42" s="190"/>
      <c r="AS42" s="190"/>
      <c r="AT42" s="193"/>
      <c r="AU42" s="193"/>
      <c r="AV42" s="200"/>
      <c r="AW42" s="200"/>
      <c r="AX42" s="190"/>
      <c r="AY42" s="203"/>
      <c r="AZ42" s="203"/>
      <c r="BA42" s="203"/>
      <c r="BB42" s="203"/>
      <c r="BC42" s="203"/>
      <c r="BD42" s="203"/>
      <c r="BE42" s="203"/>
      <c r="BF42" s="203"/>
      <c r="BG42" s="191"/>
      <c r="BH42" s="190"/>
      <c r="BI42" s="190"/>
      <c r="BJ42" s="186"/>
      <c r="BK42" s="190"/>
      <c r="BL42" s="190"/>
      <c r="BM42" s="190"/>
      <c r="BN42" s="307"/>
      <c r="BO42" s="190"/>
      <c r="BP42" s="190"/>
      <c r="BQ42" s="190"/>
      <c r="BR42" s="190"/>
      <c r="BS42" s="190"/>
      <c r="BT42" s="190"/>
      <c r="BU42" s="190"/>
      <c r="BV42" s="190"/>
      <c r="BW42" s="190"/>
    </row>
    <row r="43" spans="1:76" s="204" customFormat="1" ht="15.75" hidden="1" customHeight="1">
      <c r="A43" s="186">
        <f t="shared" si="4"/>
        <v>39</v>
      </c>
      <c r="B43" s="187" t="s">
        <v>3212</v>
      </c>
      <c r="C43" s="144" t="s">
        <v>3496</v>
      </c>
      <c r="D43" s="217" t="s">
        <v>2579</v>
      </c>
      <c r="E43" s="190" t="s">
        <v>2903</v>
      </c>
      <c r="F43" s="191" t="s">
        <v>12</v>
      </c>
      <c r="G43" s="186" t="s">
        <v>1970</v>
      </c>
      <c r="H43" s="186" t="s">
        <v>3213</v>
      </c>
      <c r="I43" s="192" t="s">
        <v>176</v>
      </c>
      <c r="J43" s="186" t="s">
        <v>249</v>
      </c>
      <c r="K43" s="190" t="s">
        <v>2391</v>
      </c>
      <c r="L43" s="202" t="s">
        <v>85</v>
      </c>
      <c r="M43" s="193"/>
      <c r="N43" s="193"/>
      <c r="O43" s="221"/>
      <c r="P43" s="196" t="str">
        <f t="shared" ref="P43:P47" ca="1" si="9">(DATEDIF($O43,NOW(),"Y")&amp;" Tahun ")&amp;(DATEDIF($O43,NOW(),"YM")&amp;" Bulan")</f>
        <v>122 Tahun 2 Bulan</v>
      </c>
      <c r="Q43" s="219"/>
      <c r="R43" s="219">
        <v>43374</v>
      </c>
      <c r="S43" s="198" t="str">
        <f t="shared" ca="1" si="6"/>
        <v>3Tahun</v>
      </c>
      <c r="T43" s="199" t="str">
        <f t="shared" ca="1" si="7"/>
        <v>5Bulan</v>
      </c>
      <c r="U43" s="217" t="s">
        <v>2898</v>
      </c>
      <c r="V43" s="223"/>
      <c r="W43" s="217" t="s">
        <v>3982</v>
      </c>
      <c r="X43" s="190"/>
      <c r="Y43" s="459"/>
      <c r="Z43" s="243"/>
      <c r="AA43" s="202"/>
      <c r="AB43" s="190"/>
      <c r="AC43" s="190"/>
      <c r="AD43" s="190"/>
      <c r="AE43" s="190"/>
      <c r="AF43" s="190"/>
      <c r="AG43" s="190"/>
      <c r="AH43" s="190"/>
      <c r="AI43" s="190"/>
      <c r="AJ43" s="190"/>
      <c r="AK43" s="190"/>
      <c r="AL43" s="229" t="s">
        <v>2928</v>
      </c>
      <c r="AM43" s="189"/>
      <c r="AN43" s="223"/>
      <c r="AO43" s="223"/>
      <c r="AP43" s="190"/>
      <c r="AQ43" s="190"/>
      <c r="AR43" s="190"/>
      <c r="AS43" s="190"/>
      <c r="AT43" s="223"/>
      <c r="AU43" s="223"/>
      <c r="AV43" s="321"/>
      <c r="AW43" s="223"/>
      <c r="AX43" s="190"/>
      <c r="AY43" s="203"/>
      <c r="AZ43" s="203"/>
      <c r="BA43" s="203"/>
      <c r="BB43" s="203"/>
      <c r="BC43" s="203"/>
      <c r="BD43" s="203"/>
      <c r="BE43" s="203"/>
      <c r="BF43" s="203"/>
      <c r="BG43" s="191"/>
      <c r="BH43" s="190"/>
      <c r="BI43" s="190" t="s">
        <v>3983</v>
      </c>
      <c r="BJ43" s="186"/>
      <c r="BK43" s="190"/>
      <c r="BL43" s="190"/>
      <c r="BM43" s="190"/>
      <c r="BN43" s="307"/>
      <c r="BO43" s="190"/>
      <c r="BP43" s="190"/>
      <c r="BQ43" s="190"/>
      <c r="BR43" s="190"/>
      <c r="BS43" s="190"/>
      <c r="BT43" s="190"/>
      <c r="BU43" s="190"/>
      <c r="BV43" s="190"/>
      <c r="BW43" s="190"/>
    </row>
    <row r="44" spans="1:76" s="204" customFormat="1" ht="15.75" hidden="1" customHeight="1">
      <c r="A44" s="186">
        <f t="shared" si="4"/>
        <v>40</v>
      </c>
      <c r="B44" s="187" t="s">
        <v>358</v>
      </c>
      <c r="C44" s="193"/>
      <c r="D44" s="189" t="s">
        <v>528</v>
      </c>
      <c r="E44" s="190" t="s">
        <v>529</v>
      </c>
      <c r="F44" s="193" t="s">
        <v>12</v>
      </c>
      <c r="G44" s="186" t="s">
        <v>3181</v>
      </c>
      <c r="H44" s="186" t="s">
        <v>9</v>
      </c>
      <c r="I44" s="186" t="s">
        <v>446</v>
      </c>
      <c r="J44" s="192" t="s">
        <v>447</v>
      </c>
      <c r="K44" s="190"/>
      <c r="L44" s="193" t="s">
        <v>85</v>
      </c>
      <c r="M44" s="193"/>
      <c r="N44" s="194"/>
      <c r="O44" s="195">
        <v>30831</v>
      </c>
      <c r="P44" s="196" t="str">
        <f t="shared" ca="1" si="9"/>
        <v>37 Tahun 9 Bulan</v>
      </c>
      <c r="Q44" s="186"/>
      <c r="R44" s="197"/>
      <c r="S44" s="198" t="str">
        <f t="shared" ca="1" si="6"/>
        <v>122Tahun</v>
      </c>
      <c r="T44" s="199" t="str">
        <f t="shared" ca="1" si="7"/>
        <v>3Bulan</v>
      </c>
      <c r="U44" s="186"/>
      <c r="V44" s="200" t="s">
        <v>516</v>
      </c>
      <c r="W44" s="190"/>
      <c r="X44" s="190"/>
      <c r="Y44" s="455" t="s">
        <v>530</v>
      </c>
      <c r="Z44" s="243"/>
      <c r="AA44" s="202" t="s">
        <v>451</v>
      </c>
      <c r="AB44" s="190"/>
      <c r="AC44" s="190"/>
      <c r="AD44" s="190"/>
      <c r="AE44" s="190"/>
      <c r="AF44" s="190"/>
      <c r="AG44" s="190"/>
      <c r="AH44" s="190"/>
      <c r="AI44" s="190"/>
      <c r="AJ44" s="190"/>
      <c r="AK44" s="190"/>
      <c r="AL44" s="187" t="s">
        <v>202</v>
      </c>
      <c r="AM44" s="189"/>
      <c r="AN44" s="193"/>
      <c r="AO44" s="193"/>
      <c r="AP44" s="190"/>
      <c r="AQ44" s="190"/>
      <c r="AR44" s="190"/>
      <c r="AS44" s="190"/>
      <c r="AT44" s="193"/>
      <c r="AU44" s="193"/>
      <c r="AV44" s="200" t="s">
        <v>531</v>
      </c>
      <c r="AW44" s="200" t="s">
        <v>78</v>
      </c>
      <c r="AX44" s="190"/>
      <c r="AY44" s="203"/>
      <c r="AZ44" s="203"/>
      <c r="BA44" s="203"/>
      <c r="BB44" s="203"/>
      <c r="BC44" s="203"/>
      <c r="BD44" s="203"/>
      <c r="BE44" s="203"/>
      <c r="BF44" s="203"/>
      <c r="BG44" s="202"/>
      <c r="BH44" s="190"/>
      <c r="BI44" s="190"/>
      <c r="BJ44" s="186"/>
      <c r="BK44" s="190"/>
      <c r="BL44" s="190"/>
      <c r="BM44" s="190"/>
      <c r="BN44" s="307"/>
      <c r="BO44" s="190"/>
      <c r="BP44" s="190"/>
      <c r="BQ44" s="190"/>
      <c r="BR44" s="190"/>
      <c r="BS44" s="190"/>
      <c r="BT44" s="190"/>
      <c r="BU44" s="190"/>
      <c r="BV44" s="190"/>
      <c r="BW44" s="190"/>
    </row>
    <row r="45" spans="1:76" s="204" customFormat="1" ht="15.75" hidden="1" customHeight="1">
      <c r="A45" s="186">
        <f t="shared" si="4"/>
        <v>41</v>
      </c>
      <c r="B45" s="187" t="s">
        <v>358</v>
      </c>
      <c r="C45" s="144" t="s">
        <v>3504</v>
      </c>
      <c r="D45" s="217" t="s">
        <v>3219</v>
      </c>
      <c r="E45" s="190" t="s">
        <v>3220</v>
      </c>
      <c r="F45" s="191" t="s">
        <v>12</v>
      </c>
      <c r="G45" s="186" t="s">
        <v>3181</v>
      </c>
      <c r="H45" s="186" t="s">
        <v>3218</v>
      </c>
      <c r="I45" s="202" t="s">
        <v>176</v>
      </c>
      <c r="J45" s="186" t="s">
        <v>659</v>
      </c>
      <c r="K45" s="190" t="s">
        <v>3221</v>
      </c>
      <c r="L45" s="193" t="s">
        <v>85</v>
      </c>
      <c r="M45" s="212"/>
      <c r="N45" s="194"/>
      <c r="O45" s="195"/>
      <c r="P45" s="196" t="str">
        <f t="shared" ca="1" si="9"/>
        <v>122 Tahun 2 Bulan</v>
      </c>
      <c r="Q45" s="190"/>
      <c r="R45" s="197">
        <v>43719</v>
      </c>
      <c r="S45" s="198" t="str">
        <f t="shared" ca="1" si="6"/>
        <v>2Tahun</v>
      </c>
      <c r="T45" s="199" t="str">
        <f t="shared" ca="1" si="7"/>
        <v>6Bulan</v>
      </c>
      <c r="U45" s="186" t="s">
        <v>3221</v>
      </c>
      <c r="V45" s="200"/>
      <c r="W45" s="190"/>
      <c r="X45" s="190"/>
      <c r="Y45" s="455"/>
      <c r="Z45" s="243"/>
      <c r="AA45" s="202"/>
      <c r="AB45" s="190"/>
      <c r="AC45" s="190"/>
      <c r="AD45" s="190"/>
      <c r="AE45" s="190"/>
      <c r="AF45" s="190"/>
      <c r="AG45" s="190"/>
      <c r="AH45" s="190"/>
      <c r="AI45" s="190"/>
      <c r="AJ45" s="190"/>
      <c r="AK45" s="190"/>
      <c r="AL45" s="229"/>
      <c r="AM45" s="189"/>
      <c r="AN45" s="193"/>
      <c r="AO45" s="193"/>
      <c r="AP45" s="190"/>
      <c r="AQ45" s="190"/>
      <c r="AR45" s="190"/>
      <c r="AS45" s="190"/>
      <c r="AT45" s="193"/>
      <c r="AU45" s="193"/>
      <c r="AV45" s="200"/>
      <c r="AW45" s="200"/>
      <c r="AX45" s="190"/>
      <c r="AY45" s="203"/>
      <c r="AZ45" s="203"/>
      <c r="BA45" s="203"/>
      <c r="BB45" s="203"/>
      <c r="BC45" s="203"/>
      <c r="BD45" s="203"/>
      <c r="BE45" s="203"/>
      <c r="BF45" s="203"/>
      <c r="BG45" s="202"/>
      <c r="BH45" s="190"/>
      <c r="BI45" s="190"/>
      <c r="BJ45" s="186"/>
      <c r="BK45" s="190"/>
      <c r="BL45" s="190"/>
      <c r="BM45" s="190"/>
      <c r="BN45" s="307"/>
      <c r="BO45" s="190"/>
      <c r="BP45" s="190"/>
      <c r="BQ45" s="190"/>
      <c r="BR45" s="190"/>
      <c r="BS45" s="190"/>
      <c r="BT45" s="190"/>
      <c r="BU45" s="190"/>
      <c r="BV45" s="190"/>
      <c r="BW45" s="190"/>
    </row>
    <row r="46" spans="1:76" s="204" customFormat="1" ht="15.75" hidden="1" customHeight="1">
      <c r="A46" s="186">
        <f t="shared" si="4"/>
        <v>42</v>
      </c>
      <c r="B46" s="189" t="s">
        <v>454</v>
      </c>
      <c r="C46" s="144" t="s">
        <v>2746</v>
      </c>
      <c r="D46" s="209" t="s">
        <v>1882</v>
      </c>
      <c r="E46" s="190" t="s">
        <v>3552</v>
      </c>
      <c r="F46" s="191" t="s">
        <v>12</v>
      </c>
      <c r="G46" s="186" t="s">
        <v>3190</v>
      </c>
      <c r="H46" s="197" t="s">
        <v>98</v>
      </c>
      <c r="I46" s="186" t="s">
        <v>99</v>
      </c>
      <c r="J46" s="186" t="s">
        <v>99</v>
      </c>
      <c r="K46" s="190" t="s">
        <v>412</v>
      </c>
      <c r="L46" s="202" t="s">
        <v>85</v>
      </c>
      <c r="M46" s="212" t="s">
        <v>2604</v>
      </c>
      <c r="N46" s="193" t="s">
        <v>3860</v>
      </c>
      <c r="O46" s="221">
        <v>37422</v>
      </c>
      <c r="P46" s="196" t="str">
        <f t="shared" ca="1" si="9"/>
        <v>19 Tahun 8 Bulan</v>
      </c>
      <c r="Q46" s="239">
        <v>44340</v>
      </c>
      <c r="R46" s="239">
        <v>44340</v>
      </c>
      <c r="S46" s="198" t="str">
        <f t="shared" ca="1" si="6"/>
        <v>0Tahun</v>
      </c>
      <c r="T46" s="199" t="str">
        <f t="shared" ca="1" si="7"/>
        <v>9Bulan</v>
      </c>
      <c r="U46" s="186" t="s">
        <v>73</v>
      </c>
      <c r="V46" s="223" t="s">
        <v>1</v>
      </c>
      <c r="W46" s="190" t="s">
        <v>412</v>
      </c>
      <c r="X46" s="190" t="s">
        <v>412</v>
      </c>
      <c r="Y46" s="454" t="s">
        <v>1858</v>
      </c>
      <c r="Z46" s="201" t="s">
        <v>3865</v>
      </c>
      <c r="AA46" s="202" t="s">
        <v>76</v>
      </c>
      <c r="AB46" s="190" t="s">
        <v>412</v>
      </c>
      <c r="AC46" s="190" t="s">
        <v>412</v>
      </c>
      <c r="AD46" s="190" t="s">
        <v>412</v>
      </c>
      <c r="AE46" s="190" t="s">
        <v>412</v>
      </c>
      <c r="AF46" s="190" t="s">
        <v>412</v>
      </c>
      <c r="AG46" s="190" t="s">
        <v>412</v>
      </c>
      <c r="AH46" s="190" t="s">
        <v>412</v>
      </c>
      <c r="AI46" s="190" t="s">
        <v>412</v>
      </c>
      <c r="AJ46" s="190" t="s">
        <v>412</v>
      </c>
      <c r="AK46" s="190" t="s">
        <v>412</v>
      </c>
      <c r="AL46" s="229" t="s">
        <v>2556</v>
      </c>
      <c r="AM46" s="189" t="s">
        <v>3866</v>
      </c>
      <c r="AN46" s="223" t="s">
        <v>3867</v>
      </c>
      <c r="AO46" s="223" t="s">
        <v>3868</v>
      </c>
      <c r="AP46" s="190" t="s">
        <v>412</v>
      </c>
      <c r="AQ46" s="190" t="s">
        <v>412</v>
      </c>
      <c r="AR46" s="190" t="s">
        <v>412</v>
      </c>
      <c r="AS46" s="190" t="s">
        <v>412</v>
      </c>
      <c r="AT46" s="190" t="s">
        <v>412</v>
      </c>
      <c r="AU46" s="190" t="s">
        <v>412</v>
      </c>
      <c r="AV46" s="226" t="s">
        <v>1883</v>
      </c>
      <c r="AW46" s="200" t="s">
        <v>78</v>
      </c>
      <c r="AX46" s="190"/>
      <c r="AY46" s="203">
        <v>1500000</v>
      </c>
      <c r="AZ46" s="203">
        <v>500000</v>
      </c>
      <c r="BA46" s="203"/>
      <c r="BB46" s="203"/>
      <c r="BC46" s="203"/>
      <c r="BD46" s="203"/>
      <c r="BE46" s="203"/>
      <c r="BF46" s="203"/>
      <c r="BG46" s="227" t="s">
        <v>3869</v>
      </c>
      <c r="BH46" s="190"/>
      <c r="BI46" s="190" t="s">
        <v>4002</v>
      </c>
      <c r="BJ46" s="186"/>
      <c r="BK46" s="190"/>
      <c r="BL46" s="190"/>
      <c r="BM46" s="219">
        <v>44471</v>
      </c>
      <c r="BN46" s="307"/>
      <c r="BO46" s="190"/>
      <c r="BP46" s="190"/>
      <c r="BQ46" s="190"/>
      <c r="BR46" s="190"/>
      <c r="BS46" s="190"/>
      <c r="BT46" s="190"/>
      <c r="BU46" s="190"/>
      <c r="BV46" s="190"/>
      <c r="BW46" s="190"/>
    </row>
    <row r="47" spans="1:76" s="204" customFormat="1" ht="13.5" hidden="1" customHeight="1">
      <c r="A47" s="186">
        <f t="shared" si="4"/>
        <v>43</v>
      </c>
      <c r="B47" s="209" t="s">
        <v>1959</v>
      </c>
      <c r="C47" s="144" t="s">
        <v>2820</v>
      </c>
      <c r="D47" s="268" t="s">
        <v>2815</v>
      </c>
      <c r="E47" s="190" t="s">
        <v>2825</v>
      </c>
      <c r="F47" s="186" t="s">
        <v>12</v>
      </c>
      <c r="G47" s="186"/>
      <c r="H47" s="186" t="s">
        <v>98</v>
      </c>
      <c r="I47" s="202" t="s">
        <v>99</v>
      </c>
      <c r="J47" s="191" t="s">
        <v>99</v>
      </c>
      <c r="K47" s="190"/>
      <c r="L47" s="186" t="s">
        <v>85</v>
      </c>
      <c r="M47" s="212" t="s">
        <v>2604</v>
      </c>
      <c r="N47" s="186" t="s">
        <v>87</v>
      </c>
      <c r="O47" s="236">
        <v>37628</v>
      </c>
      <c r="P47" s="196" t="str">
        <f t="shared" ca="1" si="9"/>
        <v>19 Tahun 2 Bulan</v>
      </c>
      <c r="Q47" s="236">
        <v>44438</v>
      </c>
      <c r="R47" s="236">
        <v>44438</v>
      </c>
      <c r="S47" s="198" t="str">
        <f t="shared" ca="1" si="6"/>
        <v>0Tahun</v>
      </c>
      <c r="T47" s="199" t="str">
        <f t="shared" ca="1" si="7"/>
        <v>6Bulan</v>
      </c>
      <c r="U47" s="186" t="s">
        <v>73</v>
      </c>
      <c r="V47" s="190" t="s">
        <v>1</v>
      </c>
      <c r="W47" s="190" t="s">
        <v>412</v>
      </c>
      <c r="X47" s="190"/>
      <c r="Y47" s="454" t="s">
        <v>2838</v>
      </c>
      <c r="Z47" s="251" t="s">
        <v>2839</v>
      </c>
      <c r="AA47" s="186" t="s">
        <v>76</v>
      </c>
      <c r="AB47" s="190"/>
      <c r="AC47" s="190"/>
      <c r="AD47" s="190"/>
      <c r="AE47" s="190"/>
      <c r="AF47" s="190"/>
      <c r="AG47" s="190"/>
      <c r="AH47" s="190"/>
      <c r="AI47" s="190"/>
      <c r="AJ47" s="190"/>
      <c r="AK47" s="190"/>
      <c r="AL47" s="217" t="s">
        <v>2830</v>
      </c>
      <c r="AM47" s="217" t="s">
        <v>2840</v>
      </c>
      <c r="AN47" s="190"/>
      <c r="AO47" s="190" t="s">
        <v>2838</v>
      </c>
      <c r="AP47" s="190"/>
      <c r="AQ47" s="190"/>
      <c r="AR47" s="190"/>
      <c r="AS47" s="190"/>
      <c r="AT47" s="190"/>
      <c r="AU47" s="190"/>
      <c r="AV47" s="226" t="s">
        <v>2841</v>
      </c>
      <c r="AW47" s="188" t="s">
        <v>78</v>
      </c>
      <c r="AX47" s="190"/>
      <c r="AY47" s="203">
        <v>1300000</v>
      </c>
      <c r="AZ47" s="203">
        <v>500000</v>
      </c>
      <c r="BA47" s="203"/>
      <c r="BB47" s="203"/>
      <c r="BC47" s="203"/>
      <c r="BD47" s="203"/>
      <c r="BE47" s="203"/>
      <c r="BF47" s="203"/>
      <c r="BG47" s="203"/>
      <c r="BH47" s="227" t="s">
        <v>2842</v>
      </c>
      <c r="BI47" s="190"/>
      <c r="BJ47" s="190"/>
      <c r="BK47" s="186"/>
      <c r="BL47" s="190"/>
      <c r="BM47" s="190">
        <f t="shared" ref="BM47" si="10">BK47-BL47</f>
        <v>0</v>
      </c>
      <c r="BN47" s="307"/>
      <c r="BO47" s="190"/>
      <c r="BP47" s="190"/>
      <c r="BQ47" s="190"/>
      <c r="BR47" s="190"/>
      <c r="BS47" s="190"/>
      <c r="BT47" s="190"/>
      <c r="BU47" s="190"/>
      <c r="BV47" s="190"/>
      <c r="BW47" s="190"/>
      <c r="BX47" s="190"/>
    </row>
    <row r="48" spans="1:76" hidden="1">
      <c r="A48" s="186">
        <f t="shared" si="4"/>
        <v>44</v>
      </c>
      <c r="B48" s="189" t="s">
        <v>234</v>
      </c>
      <c r="C48" s="268"/>
      <c r="D48" s="189" t="s">
        <v>4175</v>
      </c>
      <c r="E48" s="268"/>
      <c r="F48" s="268"/>
      <c r="G48" s="268"/>
      <c r="H48" s="268"/>
      <c r="I48" s="268"/>
      <c r="J48" s="268"/>
      <c r="K48" s="268"/>
      <c r="L48" s="268"/>
      <c r="M48" s="268"/>
      <c r="N48" s="268"/>
      <c r="O48" s="268"/>
      <c r="P48" s="268"/>
      <c r="Q48" s="268"/>
      <c r="R48" s="268"/>
      <c r="S48" s="198" t="str">
        <f t="shared" ca="1" si="6"/>
        <v>122Tahun</v>
      </c>
      <c r="T48" s="199" t="str">
        <f t="shared" ca="1" si="7"/>
        <v>3Bulan</v>
      </c>
      <c r="U48" s="268"/>
      <c r="V48" s="268"/>
      <c r="W48" s="268"/>
      <c r="X48" s="268"/>
      <c r="AY48" s="406">
        <v>2035584</v>
      </c>
      <c r="AZ48" s="203">
        <f>20000*26</f>
        <v>520000</v>
      </c>
      <c r="BA48" s="406">
        <v>45533</v>
      </c>
      <c r="BC48" s="296">
        <f>13/26*500000</f>
        <v>250000</v>
      </c>
    </row>
    <row r="49" spans="1:76" s="204" customFormat="1" ht="15.75" hidden="1" customHeight="1">
      <c r="A49" s="186">
        <f t="shared" si="4"/>
        <v>45</v>
      </c>
      <c r="B49" s="189" t="s">
        <v>163</v>
      </c>
      <c r="C49" s="144" t="s">
        <v>2743</v>
      </c>
      <c r="D49" s="343" t="s">
        <v>1231</v>
      </c>
      <c r="E49" s="190" t="s">
        <v>2696</v>
      </c>
      <c r="F49" s="191" t="s">
        <v>12</v>
      </c>
      <c r="G49" s="186" t="s">
        <v>3186</v>
      </c>
      <c r="H49" s="186" t="s">
        <v>1015</v>
      </c>
      <c r="I49" s="202" t="s">
        <v>176</v>
      </c>
      <c r="J49" s="192" t="s">
        <v>1015</v>
      </c>
      <c r="K49" s="190"/>
      <c r="L49" s="193" t="s">
        <v>85</v>
      </c>
      <c r="M49" s="212" t="s">
        <v>2604</v>
      </c>
      <c r="N49" s="193" t="s">
        <v>758</v>
      </c>
      <c r="O49" s="221">
        <v>36290</v>
      </c>
      <c r="P49" s="196" t="str">
        <f t="shared" ref="P49:P52" ca="1" si="11">(DATEDIF($O49,NOW(),"Y")&amp;" Tahun ")&amp;(DATEDIF($O49,NOW(),"YM")&amp;" Bulan")</f>
        <v>22 Tahun 10 Bulan</v>
      </c>
      <c r="Q49" s="190"/>
      <c r="R49" s="222">
        <v>44055</v>
      </c>
      <c r="S49" s="198" t="str">
        <f t="shared" ca="1" si="6"/>
        <v>1Tahun</v>
      </c>
      <c r="T49" s="199" t="str">
        <f t="shared" ca="1" si="7"/>
        <v>7Bulan</v>
      </c>
      <c r="U49" s="186"/>
      <c r="V49" s="223"/>
      <c r="W49" s="190"/>
      <c r="X49" s="190"/>
      <c r="Y49" s="456" t="s">
        <v>3925</v>
      </c>
      <c r="Z49" s="201" t="s">
        <v>3927</v>
      </c>
      <c r="AA49" s="191" t="s">
        <v>76</v>
      </c>
      <c r="AB49" s="190"/>
      <c r="AC49" s="190"/>
      <c r="AD49" s="190"/>
      <c r="AE49" s="190"/>
      <c r="AF49" s="190"/>
      <c r="AG49" s="190"/>
      <c r="AH49" s="190"/>
      <c r="AI49" s="190"/>
      <c r="AJ49" s="190"/>
      <c r="AK49" s="190"/>
      <c r="AL49" s="229" t="s">
        <v>2545</v>
      </c>
      <c r="AM49" s="189"/>
      <c r="AN49" s="223"/>
      <c r="AO49" s="223"/>
      <c r="AP49" s="190"/>
      <c r="AQ49" s="190"/>
      <c r="AR49" s="190"/>
      <c r="AS49" s="190"/>
      <c r="AT49" s="223"/>
      <c r="AU49" s="223"/>
      <c r="AV49" s="200" t="s">
        <v>3926</v>
      </c>
      <c r="AW49" s="200" t="s">
        <v>78</v>
      </c>
      <c r="AX49" s="190"/>
      <c r="AY49" s="376">
        <v>1700000</v>
      </c>
      <c r="AZ49" s="203">
        <f>15000*26</f>
        <v>390000</v>
      </c>
      <c r="BA49" s="203"/>
      <c r="BB49" s="203"/>
      <c r="BC49" s="376">
        <v>200000</v>
      </c>
      <c r="BD49" s="203"/>
      <c r="BE49" s="203"/>
      <c r="BF49" s="203"/>
      <c r="BG49" s="203"/>
      <c r="BH49" s="191"/>
      <c r="BI49" s="190"/>
      <c r="BJ49" s="190" t="s">
        <v>4174</v>
      </c>
      <c r="BK49" s="186"/>
      <c r="BL49" s="186">
        <v>0</v>
      </c>
      <c r="BM49" s="186">
        <f t="shared" ref="BM49:BM52" si="12">BK49-BL49</f>
        <v>0</v>
      </c>
      <c r="BN49" s="307">
        <v>44472</v>
      </c>
      <c r="BO49" s="190"/>
      <c r="BP49" s="190"/>
      <c r="BQ49" s="190"/>
      <c r="BR49" s="190"/>
      <c r="BS49" s="190"/>
      <c r="BT49" s="190"/>
      <c r="BU49" s="190"/>
      <c r="BV49" s="190"/>
      <c r="BW49" s="190"/>
      <c r="BX49" s="190"/>
    </row>
    <row r="50" spans="1:76" s="204" customFormat="1" ht="15.75" hidden="1" customHeight="1">
      <c r="A50" s="186">
        <f t="shared" si="4"/>
        <v>46</v>
      </c>
      <c r="B50" s="189" t="s">
        <v>1613</v>
      </c>
      <c r="C50" s="144" t="s">
        <v>3257</v>
      </c>
      <c r="D50" s="209" t="s">
        <v>3255</v>
      </c>
      <c r="E50" s="190" t="s">
        <v>3255</v>
      </c>
      <c r="F50" s="191" t="s">
        <v>12</v>
      </c>
      <c r="G50" s="186" t="s">
        <v>2366</v>
      </c>
      <c r="H50" s="186" t="s">
        <v>3256</v>
      </c>
      <c r="I50" s="202" t="s">
        <v>3256</v>
      </c>
      <c r="J50" s="191" t="s">
        <v>3256</v>
      </c>
      <c r="K50" s="190"/>
      <c r="L50" s="193" t="s">
        <v>85</v>
      </c>
      <c r="M50" s="212" t="s">
        <v>110</v>
      </c>
      <c r="N50" s="194" t="s">
        <v>72</v>
      </c>
      <c r="O50" s="195">
        <v>31168</v>
      </c>
      <c r="P50" s="196" t="str">
        <f t="shared" ca="1" si="11"/>
        <v>36 Tahun 10 Bulan</v>
      </c>
      <c r="Q50" s="206"/>
      <c r="R50" s="206">
        <v>44440</v>
      </c>
      <c r="S50" s="198" t="str">
        <f t="shared" ca="1" si="6"/>
        <v>0Tahun</v>
      </c>
      <c r="T50" s="199" t="str">
        <f t="shared" ca="1" si="7"/>
        <v>6Bulan</v>
      </c>
      <c r="U50" s="186" t="s">
        <v>73</v>
      </c>
      <c r="V50" s="207" t="s">
        <v>1</v>
      </c>
      <c r="W50" s="190" t="s">
        <v>412</v>
      </c>
      <c r="X50" s="190" t="s">
        <v>412</v>
      </c>
      <c r="Y50" s="456" t="s">
        <v>3258</v>
      </c>
      <c r="Z50" s="208" t="s">
        <v>3259</v>
      </c>
      <c r="AA50" s="191" t="s">
        <v>76</v>
      </c>
      <c r="AB50" s="190" t="s">
        <v>1572</v>
      </c>
      <c r="AC50" s="219">
        <v>30538</v>
      </c>
      <c r="AD50" s="190" t="s">
        <v>3260</v>
      </c>
      <c r="AE50" s="219">
        <v>40268</v>
      </c>
      <c r="AF50" s="190" t="s">
        <v>3261</v>
      </c>
      <c r="AG50" s="219">
        <v>41859</v>
      </c>
      <c r="AH50" s="190"/>
      <c r="AI50" s="190"/>
      <c r="AJ50" s="190"/>
      <c r="AK50" s="190"/>
      <c r="AL50" s="229" t="s">
        <v>3262</v>
      </c>
      <c r="AM50" s="189" t="s">
        <v>3263</v>
      </c>
      <c r="AN50" s="193" t="s">
        <v>3264</v>
      </c>
      <c r="AO50" s="209" t="s">
        <v>3265</v>
      </c>
      <c r="AP50" s="190"/>
      <c r="AQ50" s="190"/>
      <c r="AR50" s="190"/>
      <c r="AS50" s="190"/>
      <c r="AT50" s="193"/>
      <c r="AU50" s="188"/>
      <c r="AV50" s="210" t="s">
        <v>3266</v>
      </c>
      <c r="AW50" s="200" t="s">
        <v>78</v>
      </c>
      <c r="AX50" s="190"/>
      <c r="AY50" s="203">
        <v>3500000</v>
      </c>
      <c r="AZ50" s="203"/>
      <c r="BA50" s="203"/>
      <c r="BB50" s="203"/>
      <c r="BC50" s="203"/>
      <c r="BD50" s="203"/>
      <c r="BE50" s="203"/>
      <c r="BF50" s="203"/>
      <c r="BG50" s="203"/>
      <c r="BH50" s="211" t="s">
        <v>3267</v>
      </c>
      <c r="BI50" s="190"/>
      <c r="BJ50" s="190"/>
      <c r="BK50" s="186">
        <v>0</v>
      </c>
      <c r="BL50" s="186">
        <v>0</v>
      </c>
      <c r="BM50" s="186">
        <f t="shared" si="12"/>
        <v>0</v>
      </c>
      <c r="BN50" s="307"/>
      <c r="BO50" s="190"/>
      <c r="BP50" s="190"/>
      <c r="BQ50" s="190"/>
      <c r="BR50" s="190"/>
      <c r="BS50" s="190"/>
      <c r="BT50" s="190"/>
      <c r="BU50" s="190"/>
      <c r="BV50" s="190"/>
      <c r="BW50" s="190"/>
      <c r="BX50" s="190"/>
    </row>
    <row r="51" spans="1:76" s="204" customFormat="1" ht="15.75" hidden="1" customHeight="1">
      <c r="A51" s="186">
        <f t="shared" si="4"/>
        <v>47</v>
      </c>
      <c r="B51" s="187" t="s">
        <v>407</v>
      </c>
      <c r="C51" s="144" t="s">
        <v>997</v>
      </c>
      <c r="D51" s="217" t="s">
        <v>2592</v>
      </c>
      <c r="E51" s="190" t="s">
        <v>3534</v>
      </c>
      <c r="F51" s="191" t="s">
        <v>12</v>
      </c>
      <c r="G51" s="186" t="s">
        <v>411</v>
      </c>
      <c r="H51" s="186" t="s">
        <v>9</v>
      </c>
      <c r="I51" s="202" t="s">
        <v>176</v>
      </c>
      <c r="J51" s="186" t="s">
        <v>2389</v>
      </c>
      <c r="K51" s="190" t="s">
        <v>2391</v>
      </c>
      <c r="L51" s="202" t="s">
        <v>70</v>
      </c>
      <c r="M51" s="188"/>
      <c r="N51" s="194"/>
      <c r="O51" s="195"/>
      <c r="P51" s="196" t="str">
        <f t="shared" ca="1" si="11"/>
        <v>122 Tahun 2 Bulan</v>
      </c>
      <c r="Q51" s="190"/>
      <c r="R51" s="192">
        <v>42815</v>
      </c>
      <c r="S51" s="198" t="str">
        <f t="shared" ca="1" si="6"/>
        <v>4Tahun</v>
      </c>
      <c r="T51" s="199" t="str">
        <f t="shared" ca="1" si="7"/>
        <v>11Bulan</v>
      </c>
      <c r="U51" s="186"/>
      <c r="V51" s="200"/>
      <c r="W51" s="190" t="s">
        <v>4276</v>
      </c>
      <c r="X51" s="190"/>
      <c r="Y51" s="455"/>
      <c r="Z51" s="201"/>
      <c r="AA51" s="202"/>
      <c r="AB51" s="190"/>
      <c r="AC51" s="190"/>
      <c r="AD51" s="190"/>
      <c r="AE51" s="190"/>
      <c r="AF51" s="190"/>
      <c r="AG51" s="190"/>
      <c r="AH51" s="190"/>
      <c r="AI51" s="190"/>
      <c r="AJ51" s="190"/>
      <c r="AK51" s="190"/>
      <c r="AL51" s="187"/>
      <c r="AM51" s="189"/>
      <c r="AN51" s="193"/>
      <c r="AO51" s="193"/>
      <c r="AP51" s="190"/>
      <c r="AQ51" s="190"/>
      <c r="AR51" s="190"/>
      <c r="AS51" s="190"/>
      <c r="AT51" s="193"/>
      <c r="AU51" s="193"/>
      <c r="AV51" s="200"/>
      <c r="AW51" s="200"/>
      <c r="AX51" s="190"/>
      <c r="AY51" s="203"/>
      <c r="AZ51" s="203"/>
      <c r="BA51" s="203"/>
      <c r="BB51" s="203"/>
      <c r="BC51" s="203"/>
      <c r="BD51" s="203"/>
      <c r="BE51" s="203"/>
      <c r="BF51" s="203"/>
      <c r="BG51" s="203"/>
      <c r="BH51" s="202"/>
      <c r="BI51" s="190"/>
      <c r="BJ51" s="190"/>
      <c r="BK51" s="186">
        <v>12</v>
      </c>
      <c r="BL51" s="186">
        <v>0</v>
      </c>
      <c r="BM51" s="186">
        <f t="shared" si="12"/>
        <v>12</v>
      </c>
      <c r="BN51" s="307"/>
      <c r="BO51" s="190"/>
      <c r="BP51" s="190"/>
      <c r="BQ51" s="190"/>
      <c r="BR51" s="190"/>
      <c r="BS51" s="190"/>
      <c r="BT51" s="190"/>
      <c r="BU51" s="190"/>
      <c r="BV51" s="190"/>
      <c r="BW51" s="190"/>
      <c r="BX51" s="190"/>
    </row>
    <row r="52" spans="1:76" s="204" customFormat="1" ht="15.75" hidden="1" customHeight="1">
      <c r="A52" s="186">
        <f t="shared" si="4"/>
        <v>48</v>
      </c>
      <c r="B52" s="189" t="s">
        <v>94</v>
      </c>
      <c r="C52" s="216" t="s">
        <v>1097</v>
      </c>
      <c r="D52" s="189" t="s">
        <v>1098</v>
      </c>
      <c r="E52" s="190" t="s">
        <v>2645</v>
      </c>
      <c r="F52" s="191" t="s">
        <v>12</v>
      </c>
      <c r="G52" s="186" t="s">
        <v>3178</v>
      </c>
      <c r="H52" s="186" t="s">
        <v>1015</v>
      </c>
      <c r="I52" s="202" t="s">
        <v>176</v>
      </c>
      <c r="J52" s="192" t="s">
        <v>1015</v>
      </c>
      <c r="K52" s="190" t="s">
        <v>412</v>
      </c>
      <c r="L52" s="193" t="s">
        <v>85</v>
      </c>
      <c r="M52" s="205" t="s">
        <v>2604</v>
      </c>
      <c r="N52" s="194" t="s">
        <v>87</v>
      </c>
      <c r="O52" s="195">
        <v>35589</v>
      </c>
      <c r="P52" s="196" t="str">
        <f t="shared" ca="1" si="11"/>
        <v>24 Tahun 9 Bulan</v>
      </c>
      <c r="Q52" s="206">
        <v>44062</v>
      </c>
      <c r="R52" s="206">
        <v>44062</v>
      </c>
      <c r="S52" s="198" t="str">
        <f t="shared" ca="1" si="6"/>
        <v>1Tahun</v>
      </c>
      <c r="T52" s="199" t="str">
        <f t="shared" ca="1" si="7"/>
        <v>6Bulan</v>
      </c>
      <c r="U52" s="186" t="s">
        <v>73</v>
      </c>
      <c r="V52" s="200" t="s">
        <v>111</v>
      </c>
      <c r="W52" s="190"/>
      <c r="X52" s="190"/>
      <c r="Y52" s="456" t="s">
        <v>1099</v>
      </c>
      <c r="Z52" s="201" t="s">
        <v>1100</v>
      </c>
      <c r="AA52" s="191" t="s">
        <v>76</v>
      </c>
      <c r="AB52" s="190"/>
      <c r="AC52" s="190"/>
      <c r="AD52" s="190"/>
      <c r="AE52" s="190"/>
      <c r="AF52" s="190"/>
      <c r="AG52" s="190"/>
      <c r="AH52" s="190"/>
      <c r="AI52" s="190"/>
      <c r="AJ52" s="190"/>
      <c r="AK52" s="190"/>
      <c r="AL52" s="229" t="s">
        <v>2438</v>
      </c>
      <c r="AM52" s="189"/>
      <c r="AN52" s="193"/>
      <c r="AO52" s="193"/>
      <c r="AP52" s="190"/>
      <c r="AQ52" s="190"/>
      <c r="AR52" s="190"/>
      <c r="AS52" s="190"/>
      <c r="AT52" s="193"/>
      <c r="AU52" s="193"/>
      <c r="AV52" s="218" t="s">
        <v>1101</v>
      </c>
      <c r="AW52" s="200" t="s">
        <v>78</v>
      </c>
      <c r="AX52" s="190"/>
      <c r="AY52" s="203">
        <v>2200000</v>
      </c>
      <c r="AZ52" s="203">
        <v>500000</v>
      </c>
      <c r="BA52" s="203">
        <v>500000</v>
      </c>
      <c r="BB52" s="203"/>
      <c r="BC52" s="203"/>
      <c r="BD52" s="203">
        <v>300000</v>
      </c>
      <c r="BE52" s="203"/>
      <c r="BF52" s="203"/>
      <c r="BG52" s="203"/>
      <c r="BH52" s="191"/>
      <c r="BI52" s="190"/>
      <c r="BJ52" s="190"/>
      <c r="BK52" s="186">
        <f>12-7</f>
        <v>5</v>
      </c>
      <c r="BL52" s="186">
        <v>0</v>
      </c>
      <c r="BM52" s="186">
        <f t="shared" si="12"/>
        <v>5</v>
      </c>
      <c r="BN52" s="307"/>
      <c r="BO52" s="431" t="s">
        <v>4244</v>
      </c>
      <c r="BP52" s="190" t="s">
        <v>2753</v>
      </c>
      <c r="BQ52" s="190"/>
      <c r="BR52" s="190"/>
      <c r="BS52" s="190"/>
      <c r="BT52" s="190"/>
      <c r="BU52" s="190"/>
      <c r="BV52" s="190"/>
      <c r="BW52" s="190"/>
      <c r="BX52" s="190"/>
    </row>
    <row r="53" spans="1:76" s="204" customFormat="1" ht="15.75" hidden="1" customHeight="1">
      <c r="A53" s="186">
        <f t="shared" si="4"/>
        <v>49</v>
      </c>
      <c r="B53" s="209" t="s">
        <v>3195</v>
      </c>
      <c r="C53" s="144" t="s">
        <v>997</v>
      </c>
      <c r="D53" s="217" t="s">
        <v>2587</v>
      </c>
      <c r="E53" s="190" t="s">
        <v>3528</v>
      </c>
      <c r="F53" s="191" t="s">
        <v>12</v>
      </c>
      <c r="G53" s="186" t="s">
        <v>3196</v>
      </c>
      <c r="H53" s="186"/>
      <c r="I53" s="202" t="s">
        <v>176</v>
      </c>
      <c r="J53" s="186" t="s">
        <v>2389</v>
      </c>
      <c r="K53" s="190" t="s">
        <v>2393</v>
      </c>
      <c r="L53" s="193" t="s">
        <v>85</v>
      </c>
      <c r="M53" s="193"/>
      <c r="N53" s="193"/>
      <c r="O53" s="221"/>
      <c r="P53" s="196" t="str">
        <f t="shared" ref="P53:P58" ca="1" si="13">(DATEDIF($O53,NOW(),"Y")&amp;" Tahun ")&amp;(DATEDIF($O53,NOW(),"YM")&amp;" Bulan")</f>
        <v>122 Tahun 2 Bulan</v>
      </c>
      <c r="Q53" s="190"/>
      <c r="R53" s="222">
        <v>43394</v>
      </c>
      <c r="S53" s="198" t="str">
        <f t="shared" ca="1" si="6"/>
        <v>3Tahun</v>
      </c>
      <c r="T53" s="199" t="str">
        <f t="shared" ca="1" si="7"/>
        <v>4Bulan</v>
      </c>
      <c r="U53" s="186"/>
      <c r="V53" s="223"/>
      <c r="W53" s="190" t="s">
        <v>4286</v>
      </c>
      <c r="X53" s="190"/>
      <c r="Y53" s="456"/>
      <c r="Z53" s="243"/>
      <c r="AA53" s="193"/>
      <c r="AB53" s="190"/>
      <c r="AC53" s="190"/>
      <c r="AD53" s="190"/>
      <c r="AE53" s="190"/>
      <c r="AF53" s="190"/>
      <c r="AG53" s="190"/>
      <c r="AH53" s="190"/>
      <c r="AI53" s="190"/>
      <c r="AJ53" s="190"/>
      <c r="AK53" s="190"/>
      <c r="AL53" s="209"/>
      <c r="AM53" s="189"/>
      <c r="AN53" s="223"/>
      <c r="AO53" s="223"/>
      <c r="AP53" s="190"/>
      <c r="AQ53" s="190"/>
      <c r="AR53" s="190"/>
      <c r="AS53" s="190"/>
      <c r="AT53" s="223"/>
      <c r="AU53" s="223"/>
      <c r="AV53" s="209"/>
      <c r="AW53" s="188"/>
      <c r="AX53" s="190"/>
      <c r="AY53" s="203"/>
      <c r="AZ53" s="203"/>
      <c r="BA53" s="203"/>
      <c r="BB53" s="203"/>
      <c r="BC53" s="203"/>
      <c r="BD53" s="203"/>
      <c r="BE53" s="203"/>
      <c r="BF53" s="203"/>
      <c r="BG53" s="203"/>
      <c r="BH53" s="191"/>
      <c r="BI53" s="190"/>
      <c r="BJ53" s="190"/>
      <c r="BK53" s="186">
        <v>12</v>
      </c>
      <c r="BL53" s="186">
        <v>0</v>
      </c>
      <c r="BM53" s="186">
        <f>BK53-BL53</f>
        <v>12</v>
      </c>
      <c r="BN53" s="307"/>
      <c r="BO53" s="190"/>
      <c r="BP53" s="190"/>
      <c r="BQ53" s="190"/>
      <c r="BR53" s="190"/>
      <c r="BS53" s="190"/>
      <c r="BT53" s="190"/>
      <c r="BU53" s="190"/>
      <c r="BV53" s="190"/>
      <c r="BW53" s="190"/>
      <c r="BX53" s="190"/>
    </row>
    <row r="54" spans="1:76" s="204" customFormat="1" ht="15.75" hidden="1" customHeight="1">
      <c r="A54" s="186">
        <f t="shared" si="4"/>
        <v>50</v>
      </c>
      <c r="B54" s="189" t="s">
        <v>187</v>
      </c>
      <c r="C54" s="144" t="s">
        <v>3464</v>
      </c>
      <c r="D54" s="189" t="s">
        <v>3268</v>
      </c>
      <c r="E54" s="190" t="s">
        <v>3049</v>
      </c>
      <c r="F54" s="192" t="s">
        <v>12</v>
      </c>
      <c r="G54" s="186" t="s">
        <v>1930</v>
      </c>
      <c r="H54" s="186" t="s">
        <v>121</v>
      </c>
      <c r="I54" s="186" t="s">
        <v>122</v>
      </c>
      <c r="J54" s="191" t="s">
        <v>123</v>
      </c>
      <c r="K54" s="190" t="s">
        <v>412</v>
      </c>
      <c r="L54" s="193" t="s">
        <v>70</v>
      </c>
      <c r="M54" s="205" t="s">
        <v>2604</v>
      </c>
      <c r="N54" s="194" t="s">
        <v>1158</v>
      </c>
      <c r="O54" s="195">
        <v>37788</v>
      </c>
      <c r="P54" s="196" t="str">
        <f t="shared" ca="1" si="13"/>
        <v>18 Tahun 8 Bulan</v>
      </c>
      <c r="Q54" s="219">
        <v>44431</v>
      </c>
      <c r="R54" s="219">
        <v>44431</v>
      </c>
      <c r="S54" s="198" t="str">
        <f t="shared" ca="1" si="6"/>
        <v>0Tahun</v>
      </c>
      <c r="T54" s="199" t="str">
        <f t="shared" ca="1" si="7"/>
        <v>6Bulan</v>
      </c>
      <c r="U54" s="186" t="s">
        <v>73</v>
      </c>
      <c r="V54" s="207" t="s">
        <v>88</v>
      </c>
      <c r="W54" s="190" t="s">
        <v>412</v>
      </c>
      <c r="X54" s="190" t="s">
        <v>412</v>
      </c>
      <c r="Y54" s="456" t="s">
        <v>3269</v>
      </c>
      <c r="Z54" s="201" t="s">
        <v>3270</v>
      </c>
      <c r="AA54" s="191" t="s">
        <v>76</v>
      </c>
      <c r="AB54" s="190"/>
      <c r="AC54" s="190"/>
      <c r="AD54" s="190"/>
      <c r="AE54" s="190"/>
      <c r="AF54" s="190"/>
      <c r="AG54" s="190"/>
      <c r="AH54" s="190"/>
      <c r="AI54" s="190"/>
      <c r="AJ54" s="190"/>
      <c r="AK54" s="190"/>
      <c r="AL54" s="229" t="s">
        <v>3271</v>
      </c>
      <c r="AM54" s="189" t="s">
        <v>3272</v>
      </c>
      <c r="AN54" s="193" t="s">
        <v>3273</v>
      </c>
      <c r="AO54" s="193" t="s">
        <v>326</v>
      </c>
      <c r="AP54" s="190"/>
      <c r="AQ54" s="190"/>
      <c r="AR54" s="190"/>
      <c r="AS54" s="190"/>
      <c r="AT54" s="193"/>
      <c r="AU54" s="193"/>
      <c r="AV54" s="218" t="s">
        <v>3274</v>
      </c>
      <c r="AW54" s="200" t="s">
        <v>78</v>
      </c>
      <c r="AX54" s="190" t="s">
        <v>412</v>
      </c>
      <c r="AY54" s="203">
        <v>1410000</v>
      </c>
      <c r="AZ54" s="203">
        <v>390000</v>
      </c>
      <c r="BA54" s="203"/>
      <c r="BB54" s="203"/>
      <c r="BC54" s="203"/>
      <c r="BD54" s="203"/>
      <c r="BE54" s="203"/>
      <c r="BF54" s="203"/>
      <c r="BG54" s="203"/>
      <c r="BH54" s="211" t="s">
        <v>3275</v>
      </c>
      <c r="BI54" s="190"/>
      <c r="BJ54" s="190"/>
      <c r="BK54" s="186">
        <v>0</v>
      </c>
      <c r="BL54" s="186">
        <v>0</v>
      </c>
      <c r="BM54" s="186">
        <f t="shared" ref="BM54" si="14">BK54-BL54</f>
        <v>0</v>
      </c>
      <c r="BN54" s="307">
        <v>44470</v>
      </c>
      <c r="BO54" s="190"/>
      <c r="BP54" s="190"/>
      <c r="BQ54" s="190"/>
      <c r="BR54" s="190"/>
      <c r="BS54" s="190"/>
      <c r="BT54" s="190"/>
      <c r="BU54" s="190"/>
      <c r="BV54" s="190"/>
      <c r="BW54" s="190"/>
      <c r="BX54" s="190"/>
    </row>
    <row r="55" spans="1:76" s="204" customFormat="1" ht="15.75" hidden="1" customHeight="1">
      <c r="A55" s="186">
        <f t="shared" si="4"/>
        <v>51</v>
      </c>
      <c r="B55" s="187" t="s">
        <v>94</v>
      </c>
      <c r="C55" s="144" t="s">
        <v>2739</v>
      </c>
      <c r="D55" s="189" t="s">
        <v>1864</v>
      </c>
      <c r="E55" s="190" t="s">
        <v>1865</v>
      </c>
      <c r="F55" s="186" t="s">
        <v>12</v>
      </c>
      <c r="G55" s="186" t="s">
        <v>3178</v>
      </c>
      <c r="H55" s="186" t="s">
        <v>174</v>
      </c>
      <c r="I55" s="202" t="s">
        <v>176</v>
      </c>
      <c r="J55" s="191" t="s">
        <v>174</v>
      </c>
      <c r="K55" s="190" t="s">
        <v>412</v>
      </c>
      <c r="L55" s="202" t="s">
        <v>85</v>
      </c>
      <c r="M55" s="205" t="s">
        <v>2604</v>
      </c>
      <c r="N55" s="193" t="s">
        <v>125</v>
      </c>
      <c r="O55" s="221">
        <v>36329</v>
      </c>
      <c r="P55" s="196" t="str">
        <f t="shared" ca="1" si="13"/>
        <v>22 Tahun 8 Bulan</v>
      </c>
      <c r="Q55" s="239">
        <v>44340</v>
      </c>
      <c r="R55" s="239">
        <v>44340</v>
      </c>
      <c r="S55" s="198" t="str">
        <f t="shared" ca="1" si="6"/>
        <v>0Tahun</v>
      </c>
      <c r="T55" s="199" t="str">
        <f t="shared" ca="1" si="7"/>
        <v>9Bulan</v>
      </c>
      <c r="U55" s="186" t="s">
        <v>73</v>
      </c>
      <c r="V55" s="223" t="s">
        <v>1</v>
      </c>
      <c r="W55" s="190"/>
      <c r="X55" s="190"/>
      <c r="Y55" s="454" t="s">
        <v>1866</v>
      </c>
      <c r="Z55" s="243"/>
      <c r="AA55" s="202" t="s">
        <v>76</v>
      </c>
      <c r="AB55" s="190"/>
      <c r="AC55" s="190"/>
      <c r="AD55" s="190"/>
      <c r="AE55" s="190"/>
      <c r="AF55" s="190"/>
      <c r="AG55" s="190"/>
      <c r="AH55" s="190"/>
      <c r="AI55" s="190"/>
      <c r="AJ55" s="190"/>
      <c r="AK55" s="190"/>
      <c r="AL55" s="229" t="s">
        <v>2435</v>
      </c>
      <c r="AM55" s="189" t="s">
        <v>1867</v>
      </c>
      <c r="AN55" s="223" t="s">
        <v>1868</v>
      </c>
      <c r="AO55" s="223"/>
      <c r="AP55" s="190"/>
      <c r="AQ55" s="190"/>
      <c r="AR55" s="190"/>
      <c r="AS55" s="190"/>
      <c r="AT55" s="223"/>
      <c r="AU55" s="223"/>
      <c r="AV55" s="226" t="s">
        <v>1869</v>
      </c>
      <c r="AW55" s="223"/>
      <c r="AX55" s="190"/>
      <c r="AY55" s="203">
        <v>1300000</v>
      </c>
      <c r="AZ55" s="203">
        <v>500000</v>
      </c>
      <c r="BA55" s="203"/>
      <c r="BB55" s="203"/>
      <c r="BC55" s="203"/>
      <c r="BD55" s="203"/>
      <c r="BE55" s="203"/>
      <c r="BF55" s="203"/>
      <c r="BG55" s="203"/>
      <c r="BH55" s="202"/>
      <c r="BI55" s="190"/>
      <c r="BJ55" s="190"/>
      <c r="BK55" s="186">
        <v>0</v>
      </c>
      <c r="BL55" s="186">
        <v>0</v>
      </c>
      <c r="BM55" s="186">
        <f>BK55-BL55</f>
        <v>0</v>
      </c>
      <c r="BN55" s="307"/>
      <c r="BO55" s="431" t="s">
        <v>4244</v>
      </c>
      <c r="BP55" s="190" t="s">
        <v>2753</v>
      </c>
      <c r="BQ55" s="190"/>
      <c r="BR55" s="190"/>
      <c r="BS55" s="190"/>
      <c r="BT55" s="190"/>
      <c r="BU55" s="190"/>
      <c r="BV55" s="190"/>
      <c r="BW55" s="190"/>
      <c r="BX55" s="190"/>
    </row>
    <row r="56" spans="1:76" s="204" customFormat="1" ht="15.75" hidden="1" customHeight="1">
      <c r="A56" s="186">
        <f t="shared" si="4"/>
        <v>52</v>
      </c>
      <c r="B56" s="189" t="s">
        <v>964</v>
      </c>
      <c r="C56" s="216" t="s">
        <v>1837</v>
      </c>
      <c r="D56" s="189" t="s">
        <v>1838</v>
      </c>
      <c r="E56" s="190" t="s">
        <v>2726</v>
      </c>
      <c r="F56" s="191" t="s">
        <v>12</v>
      </c>
      <c r="G56" s="186" t="s">
        <v>3183</v>
      </c>
      <c r="H56" s="186" t="s">
        <v>174</v>
      </c>
      <c r="I56" s="186" t="s">
        <v>176</v>
      </c>
      <c r="J56" s="197" t="s">
        <v>174</v>
      </c>
      <c r="K56" s="190" t="s">
        <v>412</v>
      </c>
      <c r="L56" s="193" t="s">
        <v>85</v>
      </c>
      <c r="M56" s="205" t="s">
        <v>2604</v>
      </c>
      <c r="N56" s="194" t="s">
        <v>87</v>
      </c>
      <c r="O56" s="195">
        <v>36923</v>
      </c>
      <c r="P56" s="196" t="str">
        <f t="shared" ca="1" si="13"/>
        <v>21 Tahun 1 Bulan</v>
      </c>
      <c r="Q56" s="190"/>
      <c r="R56" s="206">
        <v>44046</v>
      </c>
      <c r="S56" s="198" t="str">
        <f t="shared" ca="1" si="6"/>
        <v>1Tahun</v>
      </c>
      <c r="T56" s="199" t="str">
        <f t="shared" ca="1" si="7"/>
        <v>7Bulan</v>
      </c>
      <c r="U56" s="186"/>
      <c r="V56" s="207" t="s">
        <v>88</v>
      </c>
      <c r="W56" s="190"/>
      <c r="X56" s="190"/>
      <c r="Y56" s="456" t="s">
        <v>1839</v>
      </c>
      <c r="Z56" s="208" t="s">
        <v>1840</v>
      </c>
      <c r="AA56" s="191" t="s">
        <v>76</v>
      </c>
      <c r="AB56" s="190"/>
      <c r="AC56" s="190"/>
      <c r="AD56" s="190"/>
      <c r="AE56" s="190"/>
      <c r="AF56" s="190"/>
      <c r="AG56" s="190"/>
      <c r="AH56" s="190"/>
      <c r="AI56" s="190"/>
      <c r="AJ56" s="190"/>
      <c r="AK56" s="190"/>
      <c r="AL56" s="229" t="s">
        <v>2528</v>
      </c>
      <c r="AM56" s="189"/>
      <c r="AN56" s="223"/>
      <c r="AO56" s="223"/>
      <c r="AP56" s="190"/>
      <c r="AQ56" s="190"/>
      <c r="AR56" s="190"/>
      <c r="AS56" s="190"/>
      <c r="AT56" s="223"/>
      <c r="AU56" s="223"/>
      <c r="AV56" s="218" t="s">
        <v>1841</v>
      </c>
      <c r="AW56" s="200" t="s">
        <v>78</v>
      </c>
      <c r="AX56" s="190"/>
      <c r="AY56" s="203">
        <v>1500000</v>
      </c>
      <c r="AZ56" s="203">
        <v>500000</v>
      </c>
      <c r="BA56" s="203"/>
      <c r="BB56" s="203"/>
      <c r="BC56" s="203"/>
      <c r="BD56" s="203">
        <v>300000</v>
      </c>
      <c r="BE56" s="203"/>
      <c r="BF56" s="203"/>
      <c r="BG56" s="203"/>
      <c r="BH56" s="191"/>
      <c r="BI56" s="190"/>
      <c r="BJ56" s="190" t="s">
        <v>4267</v>
      </c>
      <c r="BK56" s="186">
        <f>12-7</f>
        <v>5</v>
      </c>
      <c r="BL56" s="186">
        <v>0</v>
      </c>
      <c r="BM56" s="186">
        <f>BK56-BL56</f>
        <v>5</v>
      </c>
      <c r="BN56" s="307"/>
      <c r="BO56" s="190"/>
      <c r="BP56" s="190"/>
      <c r="BQ56" s="190"/>
      <c r="BR56" s="190"/>
      <c r="BS56" s="190"/>
      <c r="BT56" s="190"/>
      <c r="BU56" s="190"/>
      <c r="BV56" s="190"/>
      <c r="BW56" s="190"/>
      <c r="BX56" s="190"/>
    </row>
    <row r="57" spans="1:76" s="204" customFormat="1" ht="15.75" hidden="1" customHeight="1">
      <c r="A57" s="186">
        <f t="shared" si="4"/>
        <v>53</v>
      </c>
      <c r="B57" s="189" t="s">
        <v>610</v>
      </c>
      <c r="C57" s="216" t="s">
        <v>1540</v>
      </c>
      <c r="D57" s="189" t="s">
        <v>1541</v>
      </c>
      <c r="E57" s="190" t="s">
        <v>2684</v>
      </c>
      <c r="F57" s="191" t="s">
        <v>12</v>
      </c>
      <c r="G57" s="186" t="s">
        <v>2021</v>
      </c>
      <c r="H57" s="186" t="s">
        <v>98</v>
      </c>
      <c r="I57" s="202" t="s">
        <v>99</v>
      </c>
      <c r="J57" s="191" t="s">
        <v>99</v>
      </c>
      <c r="K57" s="190" t="s">
        <v>412</v>
      </c>
      <c r="L57" s="193" t="s">
        <v>85</v>
      </c>
      <c r="M57" s="212" t="s">
        <v>2604</v>
      </c>
      <c r="N57" s="194" t="s">
        <v>1542</v>
      </c>
      <c r="O57" s="195">
        <v>36941</v>
      </c>
      <c r="P57" s="196" t="str">
        <f t="shared" ca="1" si="13"/>
        <v>21 Tahun 0 Bulan</v>
      </c>
      <c r="Q57" s="190"/>
      <c r="R57" s="206">
        <v>43997</v>
      </c>
      <c r="S57" s="198" t="str">
        <f t="shared" ca="1" si="6"/>
        <v>1Tahun</v>
      </c>
      <c r="T57" s="199" t="str">
        <f t="shared" ca="1" si="7"/>
        <v>8Bulan</v>
      </c>
      <c r="U57" s="186" t="s">
        <v>73</v>
      </c>
      <c r="V57" s="200" t="s">
        <v>88</v>
      </c>
      <c r="W57" s="190"/>
      <c r="X57" s="190"/>
      <c r="Y57" s="456" t="s">
        <v>1543</v>
      </c>
      <c r="Z57" s="201" t="s">
        <v>1544</v>
      </c>
      <c r="AA57" s="191" t="s">
        <v>76</v>
      </c>
      <c r="AB57" s="190"/>
      <c r="AC57" s="190"/>
      <c r="AD57" s="190"/>
      <c r="AE57" s="190"/>
      <c r="AF57" s="190"/>
      <c r="AG57" s="190"/>
      <c r="AH57" s="190"/>
      <c r="AI57" s="190"/>
      <c r="AJ57" s="190"/>
      <c r="AK57" s="190"/>
      <c r="AL57" s="229" t="s">
        <v>2532</v>
      </c>
      <c r="AM57" s="189"/>
      <c r="AN57" s="193"/>
      <c r="AO57" s="193"/>
      <c r="AP57" s="190"/>
      <c r="AQ57" s="190"/>
      <c r="AR57" s="190"/>
      <c r="AS57" s="190"/>
      <c r="AT57" s="193"/>
      <c r="AU57" s="193"/>
      <c r="AV57" s="218" t="s">
        <v>1545</v>
      </c>
      <c r="AW57" s="200" t="s">
        <v>78</v>
      </c>
      <c r="AX57" s="190"/>
      <c r="AY57" s="203"/>
      <c r="AZ57" s="203"/>
      <c r="BA57" s="203"/>
      <c r="BB57" s="203"/>
      <c r="BC57" s="203"/>
      <c r="BD57" s="203"/>
      <c r="BE57" s="203"/>
      <c r="BF57" s="203"/>
      <c r="BG57" s="203"/>
      <c r="BH57" s="191"/>
      <c r="BI57" s="190"/>
      <c r="BJ57" s="190" t="s">
        <v>3970</v>
      </c>
      <c r="BK57" s="186">
        <f>12-5</f>
        <v>7</v>
      </c>
      <c r="BL57" s="186">
        <v>3</v>
      </c>
      <c r="BM57" s="186">
        <f>BK57-BL57</f>
        <v>4</v>
      </c>
      <c r="BN57" s="307"/>
      <c r="BO57" s="190"/>
      <c r="BP57" s="190"/>
      <c r="BQ57" s="190"/>
      <c r="BR57" s="190"/>
      <c r="BS57" s="190"/>
      <c r="BT57" s="190"/>
      <c r="BU57" s="190"/>
      <c r="BV57" s="190"/>
      <c r="BW57" s="190"/>
      <c r="BX57" s="190"/>
    </row>
    <row r="58" spans="1:76" s="204" customFormat="1" ht="15.75" hidden="1" customHeight="1">
      <c r="A58" s="186">
        <f t="shared" si="4"/>
        <v>54</v>
      </c>
      <c r="B58" s="187" t="s">
        <v>217</v>
      </c>
      <c r="C58" s="144" t="s">
        <v>3283</v>
      </c>
      <c r="D58" s="189" t="s">
        <v>3284</v>
      </c>
      <c r="E58" s="190" t="s">
        <v>3285</v>
      </c>
      <c r="F58" s="192" t="s">
        <v>12</v>
      </c>
      <c r="G58" s="186" t="s">
        <v>3182</v>
      </c>
      <c r="H58" s="186" t="s">
        <v>3286</v>
      </c>
      <c r="I58" s="202" t="s">
        <v>122</v>
      </c>
      <c r="J58" s="192" t="s">
        <v>123</v>
      </c>
      <c r="K58" s="190" t="s">
        <v>412</v>
      </c>
      <c r="L58" s="202" t="s">
        <v>70</v>
      </c>
      <c r="M58" s="205" t="s">
        <v>2604</v>
      </c>
      <c r="N58" s="194" t="s">
        <v>72</v>
      </c>
      <c r="O58" s="195">
        <v>37689</v>
      </c>
      <c r="P58" s="196" t="str">
        <f t="shared" ca="1" si="13"/>
        <v>19 Tahun 0 Bulan</v>
      </c>
      <c r="Q58" s="190"/>
      <c r="R58" s="197">
        <v>44431</v>
      </c>
      <c r="S58" s="198" t="str">
        <f t="shared" ca="1" si="6"/>
        <v>0Tahun</v>
      </c>
      <c r="T58" s="199" t="str">
        <f t="shared" ca="1" si="7"/>
        <v>6Bulan</v>
      </c>
      <c r="U58" s="186" t="s">
        <v>73</v>
      </c>
      <c r="V58" s="209" t="s">
        <v>88</v>
      </c>
      <c r="W58" s="190" t="s">
        <v>412</v>
      </c>
      <c r="X58" s="190" t="s">
        <v>412</v>
      </c>
      <c r="Y58" s="455" t="s">
        <v>3288</v>
      </c>
      <c r="Z58" s="201" t="s">
        <v>3289</v>
      </c>
      <c r="AA58" s="202" t="s">
        <v>76</v>
      </c>
      <c r="AB58" s="190" t="s">
        <v>412</v>
      </c>
      <c r="AC58" s="190" t="s">
        <v>412</v>
      </c>
      <c r="AD58" s="190" t="s">
        <v>412</v>
      </c>
      <c r="AE58" s="190" t="s">
        <v>412</v>
      </c>
      <c r="AF58" s="190" t="s">
        <v>412</v>
      </c>
      <c r="AG58" s="190" t="s">
        <v>412</v>
      </c>
      <c r="AH58" s="190" t="s">
        <v>412</v>
      </c>
      <c r="AI58" s="190" t="s">
        <v>412</v>
      </c>
      <c r="AJ58" s="190" t="s">
        <v>412</v>
      </c>
      <c r="AK58" s="190" t="s">
        <v>412</v>
      </c>
      <c r="AL58" s="229" t="s">
        <v>3281</v>
      </c>
      <c r="AM58" s="189" t="s">
        <v>3290</v>
      </c>
      <c r="AN58" s="193" t="s">
        <v>3291</v>
      </c>
      <c r="AO58" s="193" t="s">
        <v>3292</v>
      </c>
      <c r="AP58" s="190"/>
      <c r="AQ58" s="190"/>
      <c r="AR58" s="190"/>
      <c r="AS58" s="190"/>
      <c r="AT58" s="193"/>
      <c r="AU58" s="193"/>
      <c r="AV58" s="200" t="s">
        <v>3293</v>
      </c>
      <c r="AW58" s="200" t="s">
        <v>78</v>
      </c>
      <c r="AX58" s="190"/>
      <c r="AY58" s="203">
        <v>1410000</v>
      </c>
      <c r="AZ58" s="203">
        <v>390000</v>
      </c>
      <c r="BA58" s="203"/>
      <c r="BB58" s="203"/>
      <c r="BC58" s="203"/>
      <c r="BD58" s="203"/>
      <c r="BE58" s="203"/>
      <c r="BF58" s="203"/>
      <c r="BG58" s="203"/>
      <c r="BH58" s="202"/>
      <c r="BI58" s="190"/>
      <c r="BJ58" s="190"/>
      <c r="BK58" s="186">
        <v>0</v>
      </c>
      <c r="BL58" s="186">
        <v>0</v>
      </c>
      <c r="BM58" s="186">
        <f>BK58-BL58</f>
        <v>0</v>
      </c>
      <c r="BN58" s="307"/>
      <c r="BO58" s="190"/>
      <c r="BP58" s="190"/>
      <c r="BQ58" s="190"/>
      <c r="BR58" s="190"/>
      <c r="BS58" s="190"/>
      <c r="BT58" s="190"/>
      <c r="BU58" s="190"/>
      <c r="BV58" s="190"/>
      <c r="BW58" s="190"/>
      <c r="BX58" s="190"/>
    </row>
    <row r="59" spans="1:76" s="204" customFormat="1" ht="13.5" hidden="1" customHeight="1">
      <c r="A59" s="186">
        <f t="shared" si="4"/>
        <v>55</v>
      </c>
      <c r="B59" s="189" t="s">
        <v>62</v>
      </c>
      <c r="C59" s="216" t="s">
        <v>437</v>
      </c>
      <c r="D59" s="189" t="s">
        <v>438</v>
      </c>
      <c r="E59" s="190" t="s">
        <v>2763</v>
      </c>
      <c r="F59" s="191" t="s">
        <v>66</v>
      </c>
      <c r="G59" s="186" t="s">
        <v>3200</v>
      </c>
      <c r="H59" s="186" t="s">
        <v>439</v>
      </c>
      <c r="I59" s="193" t="s">
        <v>68</v>
      </c>
      <c r="J59" s="191" t="s">
        <v>440</v>
      </c>
      <c r="K59" s="190" t="s">
        <v>412</v>
      </c>
      <c r="L59" s="193" t="s">
        <v>70</v>
      </c>
      <c r="M59" s="212" t="s">
        <v>2604</v>
      </c>
      <c r="N59" s="194" t="s">
        <v>362</v>
      </c>
      <c r="O59" s="195">
        <v>33563</v>
      </c>
      <c r="P59" s="196" t="str">
        <f ca="1">(DATEDIF($O59,NOW(),"Y")&amp;" Tahun ")&amp;(DATEDIF($O59,NOW(),"YM")&amp;" Bulan")</f>
        <v>30 Tahun 3 Bulan</v>
      </c>
      <c r="Q59" s="206">
        <v>43689</v>
      </c>
      <c r="R59" s="206">
        <v>43689</v>
      </c>
      <c r="S59" s="198" t="str">
        <f t="shared" ca="1" si="6"/>
        <v>2Tahun</v>
      </c>
      <c r="T59" s="199" t="str">
        <f t="shared" ca="1" si="7"/>
        <v>7Bulan</v>
      </c>
      <c r="U59" s="186" t="s">
        <v>3452</v>
      </c>
      <c r="V59" s="207" t="s">
        <v>441</v>
      </c>
      <c r="W59" s="190" t="s">
        <v>412</v>
      </c>
      <c r="X59" s="190"/>
      <c r="Y59" s="454" t="s">
        <v>442</v>
      </c>
      <c r="Z59" s="208" t="s">
        <v>443</v>
      </c>
      <c r="AA59" s="191" t="s">
        <v>76</v>
      </c>
      <c r="AB59" s="190" t="s">
        <v>3453</v>
      </c>
      <c r="AC59" s="190"/>
      <c r="AD59" s="190"/>
      <c r="AE59" s="190"/>
      <c r="AF59" s="190"/>
      <c r="AG59" s="190"/>
      <c r="AH59" s="190"/>
      <c r="AI59" s="190"/>
      <c r="AJ59" s="190"/>
      <c r="AK59" s="190"/>
      <c r="AL59" s="229" t="s">
        <v>2571</v>
      </c>
      <c r="AM59" s="189" t="s">
        <v>3456</v>
      </c>
      <c r="AN59" s="193"/>
      <c r="AO59" s="193"/>
      <c r="AP59" s="190"/>
      <c r="AQ59" s="190"/>
      <c r="AR59" s="190"/>
      <c r="AS59" s="190"/>
      <c r="AT59" s="188" t="s">
        <v>3601</v>
      </c>
      <c r="AU59" s="193"/>
      <c r="AV59" s="370" t="s">
        <v>444</v>
      </c>
      <c r="AW59" s="200" t="s">
        <v>78</v>
      </c>
      <c r="AX59" s="190"/>
      <c r="AY59" s="203">
        <v>135000</v>
      </c>
      <c r="AZ59" s="203"/>
      <c r="BA59" s="203">
        <v>47587</v>
      </c>
      <c r="BB59" s="203"/>
      <c r="BC59" s="203"/>
      <c r="BD59" s="203"/>
      <c r="BE59" s="203"/>
      <c r="BF59" s="203"/>
      <c r="BG59" s="203"/>
      <c r="BH59" s="191"/>
      <c r="BI59" s="190"/>
      <c r="BJ59" s="190"/>
      <c r="BK59" s="186">
        <v>12</v>
      </c>
      <c r="BL59" s="186">
        <v>0</v>
      </c>
      <c r="BM59" s="186">
        <f>BK59-BL59</f>
        <v>12</v>
      </c>
      <c r="BN59" s="307">
        <v>44465</v>
      </c>
      <c r="BO59" s="190"/>
      <c r="BP59" s="190"/>
      <c r="BQ59" s="190"/>
      <c r="BR59" s="190"/>
      <c r="BS59" s="190"/>
      <c r="BT59" s="190"/>
      <c r="BU59" s="190"/>
      <c r="BV59" s="190"/>
      <c r="BW59" s="190"/>
      <c r="BX59" s="190"/>
    </row>
    <row r="60" spans="1:76" s="204" customFormat="1" ht="13.5" hidden="1" customHeight="1">
      <c r="A60" s="186">
        <f t="shared" si="4"/>
        <v>56</v>
      </c>
      <c r="B60" s="189" t="s">
        <v>62</v>
      </c>
      <c r="C60" s="216" t="s">
        <v>1766</v>
      </c>
      <c r="D60" s="189" t="s">
        <v>1767</v>
      </c>
      <c r="E60" s="190" t="s">
        <v>2778</v>
      </c>
      <c r="F60" s="191" t="s">
        <v>66</v>
      </c>
      <c r="G60" s="186" t="s">
        <v>3200</v>
      </c>
      <c r="H60" s="186" t="s">
        <v>630</v>
      </c>
      <c r="I60" s="186" t="s">
        <v>108</v>
      </c>
      <c r="J60" s="191" t="s">
        <v>3916</v>
      </c>
      <c r="K60" s="190" t="s">
        <v>412</v>
      </c>
      <c r="L60" s="202" t="s">
        <v>85</v>
      </c>
      <c r="M60" s="212" t="s">
        <v>2604</v>
      </c>
      <c r="N60" s="194" t="s">
        <v>229</v>
      </c>
      <c r="O60" s="195">
        <v>34808</v>
      </c>
      <c r="P60" s="196" t="str">
        <f t="shared" ref="P60:P62" ca="1" si="15">(DATEDIF($O60,NOW(),"Y")&amp;" Tahun ")&amp;(DATEDIF($O60,NOW(),"YM")&amp;" Bulan")</f>
        <v>26 Tahun 10 Bulan</v>
      </c>
      <c r="Q60" s="190"/>
      <c r="R60" s="206">
        <v>44081</v>
      </c>
      <c r="S60" s="198" t="str">
        <f t="shared" ca="1" si="6"/>
        <v>1Tahun</v>
      </c>
      <c r="T60" s="199" t="str">
        <f t="shared" ca="1" si="7"/>
        <v>6Bulan</v>
      </c>
      <c r="U60" s="186" t="s">
        <v>73</v>
      </c>
      <c r="V60" s="207" t="s">
        <v>111</v>
      </c>
      <c r="W60" s="190"/>
      <c r="X60" s="190"/>
      <c r="Y60" s="456" t="s">
        <v>1769</v>
      </c>
      <c r="Z60" s="208" t="s">
        <v>1770</v>
      </c>
      <c r="AA60" s="191" t="s">
        <v>76</v>
      </c>
      <c r="AB60" s="190"/>
      <c r="AC60" s="190"/>
      <c r="AD60" s="190"/>
      <c r="AE60" s="190"/>
      <c r="AF60" s="190"/>
      <c r="AG60" s="190"/>
      <c r="AH60" s="190"/>
      <c r="AI60" s="190"/>
      <c r="AJ60" s="190"/>
      <c r="AK60" s="190"/>
      <c r="AL60" s="229" t="s">
        <v>2567</v>
      </c>
      <c r="AM60" s="189"/>
      <c r="AN60" s="193"/>
      <c r="AO60" s="193"/>
      <c r="AP60" s="190"/>
      <c r="AQ60" s="190"/>
      <c r="AR60" s="190"/>
      <c r="AS60" s="190"/>
      <c r="AT60" s="193"/>
      <c r="AU60" s="193"/>
      <c r="AV60" s="218" t="s">
        <v>1771</v>
      </c>
      <c r="AW60" s="207" t="s">
        <v>1772</v>
      </c>
      <c r="AX60" s="190"/>
      <c r="AY60" s="203">
        <v>5500000</v>
      </c>
      <c r="AZ60" s="203">
        <v>500000</v>
      </c>
      <c r="BA60" s="203"/>
      <c r="BB60" s="203"/>
      <c r="BC60" s="203"/>
      <c r="BD60" s="203"/>
      <c r="BE60" s="203"/>
      <c r="BF60" s="203"/>
      <c r="BG60" s="203"/>
      <c r="BH60" s="211" t="s">
        <v>4546</v>
      </c>
      <c r="BI60" s="190"/>
      <c r="BJ60" s="190"/>
      <c r="BK60" s="186">
        <f>12-8</f>
        <v>4</v>
      </c>
      <c r="BL60" s="186">
        <v>0</v>
      </c>
      <c r="BM60" s="186">
        <f t="shared" ref="BM60:BM62" si="16">BK60-BL60</f>
        <v>4</v>
      </c>
      <c r="BN60" s="307">
        <v>44485</v>
      </c>
      <c r="BO60" s="190"/>
      <c r="BP60" s="190"/>
      <c r="BQ60" s="190"/>
      <c r="BR60" s="190"/>
      <c r="BS60" s="190"/>
      <c r="BT60" s="190"/>
      <c r="BU60" s="190"/>
      <c r="BV60" s="190"/>
      <c r="BW60" s="190"/>
      <c r="BX60" s="190"/>
    </row>
    <row r="61" spans="1:76" s="204" customFormat="1" ht="13.5" hidden="1" customHeight="1">
      <c r="A61" s="186">
        <f t="shared" si="4"/>
        <v>57</v>
      </c>
      <c r="B61" s="187" t="s">
        <v>62</v>
      </c>
      <c r="C61" s="188" t="s">
        <v>300</v>
      </c>
      <c r="D61" s="189" t="s">
        <v>301</v>
      </c>
      <c r="E61" s="190" t="s">
        <v>302</v>
      </c>
      <c r="F61" s="191" t="s">
        <v>66</v>
      </c>
      <c r="G61" s="186" t="s">
        <v>3200</v>
      </c>
      <c r="H61" s="186" t="s">
        <v>303</v>
      </c>
      <c r="I61" s="202" t="s">
        <v>304</v>
      </c>
      <c r="J61" s="191" t="s">
        <v>303</v>
      </c>
      <c r="K61" s="190" t="s">
        <v>412</v>
      </c>
      <c r="L61" s="193" t="s">
        <v>85</v>
      </c>
      <c r="M61" s="212" t="s">
        <v>2604</v>
      </c>
      <c r="N61" s="193" t="s">
        <v>87</v>
      </c>
      <c r="O61" s="222">
        <v>35056</v>
      </c>
      <c r="P61" s="196" t="str">
        <f t="shared" ca="1" si="15"/>
        <v>26 Tahun 2 Bulan</v>
      </c>
      <c r="Q61" s="190"/>
      <c r="R61" s="197">
        <v>44230</v>
      </c>
      <c r="S61" s="198" t="str">
        <f t="shared" ca="1" si="6"/>
        <v>1Tahun</v>
      </c>
      <c r="T61" s="199" t="str">
        <f t="shared" ca="1" si="7"/>
        <v>1Bulan</v>
      </c>
      <c r="U61" s="186" t="s">
        <v>73</v>
      </c>
      <c r="V61" s="209" t="s">
        <v>111</v>
      </c>
      <c r="W61" s="190"/>
      <c r="X61" s="190" t="s">
        <v>3828</v>
      </c>
      <c r="Y61" s="460" t="s">
        <v>305</v>
      </c>
      <c r="Z61" s="201" t="s">
        <v>306</v>
      </c>
      <c r="AA61" s="202" t="s">
        <v>76</v>
      </c>
      <c r="AB61" s="190" t="s">
        <v>412</v>
      </c>
      <c r="AC61" s="190" t="s">
        <v>412</v>
      </c>
      <c r="AD61" s="190" t="s">
        <v>412</v>
      </c>
      <c r="AE61" s="190" t="s">
        <v>412</v>
      </c>
      <c r="AF61" s="190" t="s">
        <v>412</v>
      </c>
      <c r="AG61" s="190" t="s">
        <v>412</v>
      </c>
      <c r="AH61" s="190" t="s">
        <v>412</v>
      </c>
      <c r="AI61" s="190" t="s">
        <v>412</v>
      </c>
      <c r="AJ61" s="190" t="s">
        <v>412</v>
      </c>
      <c r="AK61" s="190" t="s">
        <v>412</v>
      </c>
      <c r="AL61" s="187"/>
      <c r="AM61" s="189" t="s">
        <v>308</v>
      </c>
      <c r="AN61" s="193" t="s">
        <v>309</v>
      </c>
      <c r="AO61" s="210" t="s">
        <v>305</v>
      </c>
      <c r="AP61" s="190"/>
      <c r="AQ61" s="190"/>
      <c r="AR61" s="190"/>
      <c r="AS61" s="190"/>
      <c r="AT61" s="188" t="s">
        <v>2789</v>
      </c>
      <c r="AU61" s="338"/>
      <c r="AV61" s="200" t="s">
        <v>310</v>
      </c>
      <c r="AW61" s="200" t="s">
        <v>311</v>
      </c>
      <c r="AX61" s="190" t="s">
        <v>412</v>
      </c>
      <c r="AY61" s="203">
        <v>6000000</v>
      </c>
      <c r="AZ61" s="203"/>
      <c r="BA61" s="203"/>
      <c r="BB61" s="203"/>
      <c r="BC61" s="203"/>
      <c r="BD61" s="203"/>
      <c r="BE61" s="203"/>
      <c r="BF61" s="203"/>
      <c r="BG61" s="203"/>
      <c r="BH61" s="230" t="s">
        <v>312</v>
      </c>
      <c r="BI61" s="190"/>
      <c r="BJ61" s="190"/>
      <c r="BK61" s="186">
        <v>0</v>
      </c>
      <c r="BL61" s="186">
        <v>0</v>
      </c>
      <c r="BM61" s="186">
        <f t="shared" si="16"/>
        <v>0</v>
      </c>
      <c r="BN61" s="307">
        <v>44485</v>
      </c>
      <c r="BO61" s="190"/>
      <c r="BP61" s="190"/>
      <c r="BQ61" s="190"/>
      <c r="BR61" s="190"/>
      <c r="BS61" s="190"/>
      <c r="BT61" s="190"/>
      <c r="BU61" s="190"/>
      <c r="BV61" s="190"/>
      <c r="BW61" s="190"/>
      <c r="BX61" s="190"/>
    </row>
    <row r="62" spans="1:76" s="204" customFormat="1" ht="15.75" hidden="1" customHeight="1">
      <c r="A62" s="186">
        <f t="shared" si="4"/>
        <v>58</v>
      </c>
      <c r="B62" s="187" t="s">
        <v>3212</v>
      </c>
      <c r="C62" s="216" t="s">
        <v>118</v>
      </c>
      <c r="D62" s="189" t="s">
        <v>119</v>
      </c>
      <c r="E62" s="190" t="s">
        <v>120</v>
      </c>
      <c r="F62" s="191" t="s">
        <v>12</v>
      </c>
      <c r="G62" s="186" t="s">
        <v>1970</v>
      </c>
      <c r="H62" s="186" t="s">
        <v>121</v>
      </c>
      <c r="I62" s="186" t="s">
        <v>122</v>
      </c>
      <c r="J62" s="191" t="s">
        <v>123</v>
      </c>
      <c r="K62" s="190" t="s">
        <v>124</v>
      </c>
      <c r="L62" s="193" t="s">
        <v>70</v>
      </c>
      <c r="M62" s="212" t="s">
        <v>2604</v>
      </c>
      <c r="N62" s="194" t="s">
        <v>125</v>
      </c>
      <c r="O62" s="195">
        <v>32363</v>
      </c>
      <c r="P62" s="196" t="str">
        <f t="shared" ca="1" si="15"/>
        <v>33 Tahun 7 Bulan</v>
      </c>
      <c r="Q62" s="190"/>
      <c r="R62" s="206">
        <v>44078</v>
      </c>
      <c r="S62" s="198" t="str">
        <f t="shared" ca="1" si="6"/>
        <v>1Tahun</v>
      </c>
      <c r="T62" s="199" t="str">
        <f t="shared" ca="1" si="7"/>
        <v>6Bulan</v>
      </c>
      <c r="U62" s="186"/>
      <c r="V62" s="207" t="s">
        <v>88</v>
      </c>
      <c r="W62" s="190"/>
      <c r="X62" s="190"/>
      <c r="Y62" s="456" t="s">
        <v>126</v>
      </c>
      <c r="Z62" s="208" t="s">
        <v>127</v>
      </c>
      <c r="AA62" s="191" t="s">
        <v>76</v>
      </c>
      <c r="AB62" s="190"/>
      <c r="AC62" s="190"/>
      <c r="AD62" s="190"/>
      <c r="AE62" s="190"/>
      <c r="AF62" s="190"/>
      <c r="AG62" s="190"/>
      <c r="AH62" s="190"/>
      <c r="AI62" s="190"/>
      <c r="AJ62" s="190"/>
      <c r="AK62" s="190"/>
      <c r="AL62" s="431" t="s">
        <v>4255</v>
      </c>
      <c r="AM62" s="189"/>
      <c r="AN62" s="193"/>
      <c r="AO62" s="193"/>
      <c r="AP62" s="190"/>
      <c r="AQ62" s="190"/>
      <c r="AR62" s="190"/>
      <c r="AS62" s="190"/>
      <c r="AT62" s="193"/>
      <c r="AU62" s="193"/>
      <c r="AV62" s="218" t="s">
        <v>128</v>
      </c>
      <c r="AW62" s="200" t="s">
        <v>78</v>
      </c>
      <c r="AX62" s="190"/>
      <c r="AY62" s="203">
        <v>1610000</v>
      </c>
      <c r="AZ62" s="203"/>
      <c r="BA62" s="310">
        <v>200000</v>
      </c>
      <c r="BB62" s="203"/>
      <c r="BC62" s="203"/>
      <c r="BD62" s="203"/>
      <c r="BE62" s="203"/>
      <c r="BF62" s="203"/>
      <c r="BG62" s="203"/>
      <c r="BH62" s="191"/>
      <c r="BI62" s="190"/>
      <c r="BJ62" s="190"/>
      <c r="BK62" s="186">
        <v>12</v>
      </c>
      <c r="BL62" s="186">
        <v>0</v>
      </c>
      <c r="BM62" s="186">
        <f t="shared" si="16"/>
        <v>12</v>
      </c>
      <c r="BN62" s="307"/>
      <c r="BO62" s="431" t="s">
        <v>4243</v>
      </c>
      <c r="BP62" s="190" t="s">
        <v>2753</v>
      </c>
      <c r="BQ62" s="190"/>
      <c r="BR62" s="190"/>
      <c r="BS62" s="190"/>
      <c r="BT62" s="190"/>
      <c r="BU62" s="190"/>
      <c r="BV62" s="190"/>
      <c r="BW62" s="190"/>
      <c r="BX62" s="190"/>
    </row>
    <row r="63" spans="1:76" s="204" customFormat="1" ht="15.75" hidden="1" customHeight="1">
      <c r="A63" s="186">
        <f t="shared" si="4"/>
        <v>59</v>
      </c>
      <c r="B63" s="189" t="s">
        <v>541</v>
      </c>
      <c r="C63" s="216" t="s">
        <v>1264</v>
      </c>
      <c r="D63" s="189" t="s">
        <v>1265</v>
      </c>
      <c r="E63" s="190" t="s">
        <v>3158</v>
      </c>
      <c r="F63" s="191" t="s">
        <v>12</v>
      </c>
      <c r="G63" s="186" t="s">
        <v>3174</v>
      </c>
      <c r="H63" s="186" t="s">
        <v>98</v>
      </c>
      <c r="I63" s="202" t="s">
        <v>99</v>
      </c>
      <c r="J63" s="191" t="s">
        <v>99</v>
      </c>
      <c r="K63" s="190" t="s">
        <v>412</v>
      </c>
      <c r="L63" s="193" t="s">
        <v>85</v>
      </c>
      <c r="M63" s="212" t="s">
        <v>2604</v>
      </c>
      <c r="N63" s="194" t="s">
        <v>125</v>
      </c>
      <c r="O63" s="195">
        <v>36676</v>
      </c>
      <c r="P63" s="196" t="str">
        <f ca="1">(DATEDIF($O63,NOW(),"Y")&amp;" Tahun ")&amp;(DATEDIF($O63,NOW(),"YM")&amp;" Bulan")</f>
        <v>21 Tahun 9 Bulan</v>
      </c>
      <c r="Q63" s="190"/>
      <c r="R63" s="197">
        <v>43843</v>
      </c>
      <c r="S63" s="198" t="str">
        <f t="shared" ca="1" si="6"/>
        <v>2Tahun</v>
      </c>
      <c r="T63" s="199" t="str">
        <f t="shared" ca="1" si="7"/>
        <v>1Bulan</v>
      </c>
      <c r="U63" s="186" t="s">
        <v>73</v>
      </c>
      <c r="V63" s="200" t="s">
        <v>1</v>
      </c>
      <c r="W63" s="190"/>
      <c r="X63" s="190"/>
      <c r="Y63" s="455" t="s">
        <v>1266</v>
      </c>
      <c r="Z63" s="201" t="s">
        <v>1267</v>
      </c>
      <c r="AA63" s="202" t="s">
        <v>76</v>
      </c>
      <c r="AB63" s="190"/>
      <c r="AC63" s="190"/>
      <c r="AD63" s="190"/>
      <c r="AE63" s="190"/>
      <c r="AF63" s="190"/>
      <c r="AG63" s="190"/>
      <c r="AH63" s="190"/>
      <c r="AI63" s="190"/>
      <c r="AJ63" s="190"/>
      <c r="AK63" s="190"/>
      <c r="AL63" s="229" t="s">
        <v>2455</v>
      </c>
      <c r="AM63" s="189"/>
      <c r="AN63" s="193"/>
      <c r="AO63" s="193"/>
      <c r="AP63" s="190"/>
      <c r="AQ63" s="190"/>
      <c r="AR63" s="190"/>
      <c r="AS63" s="190"/>
      <c r="AT63" s="193"/>
      <c r="AU63" s="193"/>
      <c r="AV63" s="200" t="s">
        <v>1268</v>
      </c>
      <c r="AW63" s="200" t="s">
        <v>78</v>
      </c>
      <c r="AX63" s="190"/>
      <c r="AY63" s="203">
        <v>1500000</v>
      </c>
      <c r="AZ63" s="203">
        <v>500000</v>
      </c>
      <c r="BA63" s="203"/>
      <c r="BB63" s="203"/>
      <c r="BC63" s="203"/>
      <c r="BD63" s="203"/>
      <c r="BE63" s="203"/>
      <c r="BF63" s="203"/>
      <c r="BG63" s="203"/>
      <c r="BH63" s="191"/>
      <c r="BI63" s="190"/>
      <c r="BJ63" s="190"/>
      <c r="BK63" s="186">
        <v>12</v>
      </c>
      <c r="BL63" s="186">
        <v>3</v>
      </c>
      <c r="BM63" s="186">
        <f>BK63-BL63</f>
        <v>9</v>
      </c>
      <c r="BN63" s="307">
        <v>44527</v>
      </c>
      <c r="BO63" s="190"/>
      <c r="BP63" s="190"/>
      <c r="BQ63" s="190"/>
      <c r="BR63" s="190"/>
      <c r="BS63" s="190"/>
      <c r="BT63" s="190"/>
      <c r="BU63" s="190"/>
      <c r="BV63" s="190"/>
      <c r="BW63" s="190"/>
      <c r="BX63" s="190"/>
    </row>
    <row r="64" spans="1:76" s="204" customFormat="1" ht="15.75" hidden="1" customHeight="1">
      <c r="A64" s="186">
        <f t="shared" si="4"/>
        <v>60</v>
      </c>
      <c r="B64" s="189" t="s">
        <v>262</v>
      </c>
      <c r="C64" s="216" t="s">
        <v>402</v>
      </c>
      <c r="D64" s="189" t="s">
        <v>403</v>
      </c>
      <c r="E64" s="190" t="s">
        <v>2669</v>
      </c>
      <c r="F64" s="191" t="s">
        <v>12</v>
      </c>
      <c r="G64" s="186" t="s">
        <v>2378</v>
      </c>
      <c r="H64" s="186" t="s">
        <v>174</v>
      </c>
      <c r="I64" s="202" t="s">
        <v>176</v>
      </c>
      <c r="J64" s="191" t="s">
        <v>174</v>
      </c>
      <c r="K64" s="190"/>
      <c r="L64" s="193" t="s">
        <v>85</v>
      </c>
      <c r="M64" s="205" t="s">
        <v>2604</v>
      </c>
      <c r="N64" s="194" t="s">
        <v>258</v>
      </c>
      <c r="O64" s="195">
        <v>37100</v>
      </c>
      <c r="P64" s="196" t="str">
        <f ca="1">(DATEDIF($O64,NOW(),"Y")&amp;" Tahun ")&amp;(DATEDIF($O64,NOW(),"YM")&amp;" Bulan")</f>
        <v>20 Tahun 7 Bulan</v>
      </c>
      <c r="Q64" s="190"/>
      <c r="R64" s="197">
        <v>43633</v>
      </c>
      <c r="S64" s="198" t="str">
        <f t="shared" ca="1" si="6"/>
        <v>2Tahun</v>
      </c>
      <c r="T64" s="199" t="str">
        <f t="shared" ca="1" si="7"/>
        <v>8Bulan</v>
      </c>
      <c r="U64" s="186"/>
      <c r="V64" s="209"/>
      <c r="W64" s="190"/>
      <c r="X64" s="190"/>
      <c r="Y64" s="455" t="s">
        <v>404</v>
      </c>
      <c r="Z64" s="201" t="s">
        <v>405</v>
      </c>
      <c r="AA64" s="202" t="s">
        <v>76</v>
      </c>
      <c r="AB64" s="190"/>
      <c r="AC64" s="190"/>
      <c r="AD64" s="190"/>
      <c r="AE64" s="190"/>
      <c r="AF64" s="190"/>
      <c r="AG64" s="190"/>
      <c r="AH64" s="190"/>
      <c r="AI64" s="190"/>
      <c r="AJ64" s="190"/>
      <c r="AK64" s="190"/>
      <c r="AL64" s="229" t="s">
        <v>2501</v>
      </c>
      <c r="AM64" s="189"/>
      <c r="AN64" s="193"/>
      <c r="AO64" s="193"/>
      <c r="AP64" s="190"/>
      <c r="AQ64" s="190"/>
      <c r="AR64" s="190"/>
      <c r="AS64" s="190"/>
      <c r="AT64" s="193"/>
      <c r="AU64" s="193"/>
      <c r="AV64" s="200" t="s">
        <v>406</v>
      </c>
      <c r="AW64" s="200" t="s">
        <v>78</v>
      </c>
      <c r="AX64" s="190"/>
      <c r="AY64" s="203"/>
      <c r="AZ64" s="203"/>
      <c r="BA64" s="203"/>
      <c r="BB64" s="203"/>
      <c r="BC64" s="203"/>
      <c r="BD64" s="203"/>
      <c r="BE64" s="203"/>
      <c r="BF64" s="203"/>
      <c r="BG64" s="203"/>
      <c r="BH64" s="202"/>
      <c r="BI64" s="190"/>
      <c r="BJ64" s="190"/>
      <c r="BK64" s="186">
        <v>12</v>
      </c>
      <c r="BL64" s="186">
        <v>2</v>
      </c>
      <c r="BM64" s="186">
        <f>BK64-BL64</f>
        <v>10</v>
      </c>
      <c r="BN64" s="307">
        <v>44531</v>
      </c>
      <c r="BO64" s="190"/>
      <c r="BP64" s="190"/>
      <c r="BQ64" s="190"/>
      <c r="BR64" s="190"/>
      <c r="BS64" s="190"/>
      <c r="BT64" s="190"/>
      <c r="BU64" s="190"/>
      <c r="BV64" s="190"/>
      <c r="BW64" s="190"/>
      <c r="BX64" s="190"/>
    </row>
    <row r="65" spans="1:16372" s="204" customFormat="1" ht="13.5" hidden="1" customHeight="1">
      <c r="A65" s="186">
        <f t="shared" si="4"/>
        <v>61</v>
      </c>
      <c r="B65" s="209" t="s">
        <v>255</v>
      </c>
      <c r="C65" s="144" t="s">
        <v>2823</v>
      </c>
      <c r="D65" s="327" t="s">
        <v>2818</v>
      </c>
      <c r="E65" s="190" t="s">
        <v>2693</v>
      </c>
      <c r="F65" s="186" t="s">
        <v>12</v>
      </c>
      <c r="G65" s="186"/>
      <c r="H65" s="186" t="s">
        <v>2850</v>
      </c>
      <c r="I65" s="202" t="s">
        <v>176</v>
      </c>
      <c r="J65" s="186" t="s">
        <v>249</v>
      </c>
      <c r="K65" s="190"/>
      <c r="L65" s="186" t="s">
        <v>85</v>
      </c>
      <c r="M65" s="212" t="s">
        <v>2604</v>
      </c>
      <c r="N65" s="186" t="s">
        <v>199</v>
      </c>
      <c r="O65" s="236">
        <v>35141</v>
      </c>
      <c r="P65" s="196" t="str">
        <f ca="1">(DATEDIF($O65,NOW(),"Y")&amp;" Tahun ")&amp;(DATEDIF($O65,NOW(),"YM")&amp;" Bulan")</f>
        <v>25 Tahun 11 Bulan</v>
      </c>
      <c r="Q65" s="236">
        <v>44438</v>
      </c>
      <c r="R65" s="236">
        <v>44438</v>
      </c>
      <c r="S65" s="198" t="str">
        <f t="shared" ca="1" si="6"/>
        <v>0Tahun</v>
      </c>
      <c r="T65" s="199" t="str">
        <f t="shared" ca="1" si="7"/>
        <v>6Bulan</v>
      </c>
      <c r="U65" s="186" t="s">
        <v>73</v>
      </c>
      <c r="V65" s="190" t="s">
        <v>111</v>
      </c>
      <c r="W65" s="190" t="s">
        <v>412</v>
      </c>
      <c r="X65" s="190" t="s">
        <v>2851</v>
      </c>
      <c r="Y65" s="454" t="s">
        <v>2852</v>
      </c>
      <c r="Z65" s="251" t="s">
        <v>2853</v>
      </c>
      <c r="AA65" s="186" t="s">
        <v>76</v>
      </c>
      <c r="AB65" s="190"/>
      <c r="AC65" s="190"/>
      <c r="AD65" s="190"/>
      <c r="AE65" s="190"/>
      <c r="AF65" s="190"/>
      <c r="AG65" s="190"/>
      <c r="AH65" s="190"/>
      <c r="AI65" s="190"/>
      <c r="AJ65" s="190"/>
      <c r="AK65" s="190"/>
      <c r="AL65" s="217" t="s">
        <v>2830</v>
      </c>
      <c r="AM65" s="217" t="s">
        <v>2854</v>
      </c>
      <c r="AN65" s="190" t="s">
        <v>2855</v>
      </c>
      <c r="AO65" s="190" t="s">
        <v>2852</v>
      </c>
      <c r="AP65" s="190"/>
      <c r="AQ65" s="190"/>
      <c r="AR65" s="190"/>
      <c r="AS65" s="190"/>
      <c r="AT65" s="190"/>
      <c r="AU65" s="190"/>
      <c r="AV65" s="226" t="s">
        <v>2856</v>
      </c>
      <c r="AW65" s="200" t="s">
        <v>78</v>
      </c>
      <c r="AX65" s="190"/>
      <c r="AY65" s="345">
        <v>3500000</v>
      </c>
      <c r="AZ65" s="203"/>
      <c r="BA65" s="203"/>
      <c r="BB65" s="203"/>
      <c r="BC65" s="203"/>
      <c r="BD65" s="203"/>
      <c r="BE65" s="203"/>
      <c r="BF65" s="203"/>
      <c r="BG65" s="203"/>
      <c r="BH65" s="227" t="s">
        <v>2857</v>
      </c>
      <c r="BI65" s="190"/>
      <c r="BJ65" s="190"/>
      <c r="BK65" s="186">
        <v>0</v>
      </c>
      <c r="BL65" s="186">
        <v>0</v>
      </c>
      <c r="BM65" s="186">
        <f>BK65-BL65</f>
        <v>0</v>
      </c>
      <c r="BN65" s="307"/>
      <c r="BO65" s="190"/>
      <c r="BP65" s="190"/>
      <c r="BQ65" s="190"/>
      <c r="BR65" s="190"/>
      <c r="BS65" s="190"/>
      <c r="BT65" s="190"/>
      <c r="BU65" s="190"/>
      <c r="BV65" s="190"/>
      <c r="BW65" s="190"/>
      <c r="BX65" s="190"/>
    </row>
    <row r="66" spans="1:16372" s="204" customFormat="1" ht="15.75" hidden="1" customHeight="1">
      <c r="A66" s="186">
        <f t="shared" si="4"/>
        <v>62</v>
      </c>
      <c r="B66" s="189" t="s">
        <v>610</v>
      </c>
      <c r="C66" s="216" t="s">
        <v>938</v>
      </c>
      <c r="D66" s="189" t="s">
        <v>939</v>
      </c>
      <c r="E66" s="190" t="s">
        <v>2643</v>
      </c>
      <c r="F66" s="191" t="s">
        <v>12</v>
      </c>
      <c r="G66" s="186" t="s">
        <v>2021</v>
      </c>
      <c r="H66" s="186" t="s">
        <v>98</v>
      </c>
      <c r="I66" s="202" t="s">
        <v>99</v>
      </c>
      <c r="J66" s="191" t="s">
        <v>99</v>
      </c>
      <c r="K66" s="190" t="s">
        <v>412</v>
      </c>
      <c r="L66" s="193" t="s">
        <v>85</v>
      </c>
      <c r="M66" s="212" t="s">
        <v>2604</v>
      </c>
      <c r="N66" s="194" t="s">
        <v>940</v>
      </c>
      <c r="O66" s="195">
        <v>36444</v>
      </c>
      <c r="P66" s="196" t="str">
        <f t="shared" ref="P66:P67" ca="1" si="17">(DATEDIF($O66,NOW(),"Y")&amp;" Tahun ")&amp;(DATEDIF($O66,NOW(),"YM")&amp;" Bulan")</f>
        <v>22 Tahun 5 Bulan</v>
      </c>
      <c r="Q66" s="197">
        <v>43773</v>
      </c>
      <c r="R66" s="197">
        <v>43773</v>
      </c>
      <c r="S66" s="198" t="str">
        <f t="shared" ca="1" si="6"/>
        <v>2Tahun</v>
      </c>
      <c r="T66" s="199" t="str">
        <f t="shared" ca="1" si="7"/>
        <v>4Bulan</v>
      </c>
      <c r="U66" s="186" t="s">
        <v>73</v>
      </c>
      <c r="V66" s="200" t="s">
        <v>1</v>
      </c>
      <c r="W66" s="190"/>
      <c r="X66" s="190"/>
      <c r="Y66" s="455" t="s">
        <v>941</v>
      </c>
      <c r="Z66" s="201" t="s">
        <v>942</v>
      </c>
      <c r="AA66" s="202" t="s">
        <v>76</v>
      </c>
      <c r="AB66" s="190"/>
      <c r="AC66" s="190"/>
      <c r="AD66" s="190"/>
      <c r="AE66" s="190"/>
      <c r="AF66" s="190"/>
      <c r="AG66" s="190"/>
      <c r="AH66" s="190"/>
      <c r="AI66" s="190"/>
      <c r="AJ66" s="190"/>
      <c r="AK66" s="190"/>
      <c r="AL66" s="229" t="s">
        <v>2530</v>
      </c>
      <c r="AM66" s="189"/>
      <c r="AN66" s="193"/>
      <c r="AO66" s="193"/>
      <c r="AP66" s="190"/>
      <c r="AQ66" s="190"/>
      <c r="AR66" s="190"/>
      <c r="AS66" s="190"/>
      <c r="AT66" s="193"/>
      <c r="AU66" s="193"/>
      <c r="AV66" s="200" t="s">
        <v>943</v>
      </c>
      <c r="AW66" s="200" t="s">
        <v>944</v>
      </c>
      <c r="AX66" s="190"/>
      <c r="AY66" s="203">
        <v>1500000</v>
      </c>
      <c r="AZ66" s="203">
        <v>500000</v>
      </c>
      <c r="BA66" s="203">
        <v>29737</v>
      </c>
      <c r="BB66" s="203"/>
      <c r="BC66" s="203"/>
      <c r="BD66" s="203"/>
      <c r="BE66" s="203"/>
      <c r="BF66" s="203"/>
      <c r="BG66" s="203"/>
      <c r="BH66" s="203"/>
      <c r="BI66" s="203"/>
      <c r="BJ66" s="203"/>
      <c r="BK66" s="203">
        <v>12</v>
      </c>
      <c r="BL66" s="203">
        <v>3</v>
      </c>
      <c r="BM66" s="203">
        <f>BK66-BL66</f>
        <v>9</v>
      </c>
      <c r="BN66" s="311"/>
      <c r="BO66" s="203"/>
      <c r="BP66" s="203"/>
      <c r="BQ66" s="203"/>
      <c r="BR66" s="202"/>
      <c r="BS66" s="190"/>
      <c r="BT66" s="190"/>
      <c r="BU66" s="186">
        <v>12</v>
      </c>
      <c r="BV66" s="186">
        <f>3+1</f>
        <v>4</v>
      </c>
      <c r="BW66" s="186">
        <f t="shared" ref="BW66" si="18">BU66-BV66</f>
        <v>8</v>
      </c>
      <c r="BX66" s="190"/>
      <c r="BY66" s="190"/>
      <c r="BZ66" s="190"/>
      <c r="CA66" s="190"/>
      <c r="CB66" s="190"/>
      <c r="CC66" s="190"/>
      <c r="CD66" s="190"/>
      <c r="CE66" s="190"/>
      <c r="CF66" s="190"/>
      <c r="CG66" s="190"/>
      <c r="CH66" s="190"/>
    </row>
    <row r="67" spans="1:16372" hidden="1">
      <c r="A67" s="186">
        <f t="shared" si="4"/>
        <v>63</v>
      </c>
      <c r="B67" s="268" t="s">
        <v>4644</v>
      </c>
      <c r="C67" s="268"/>
      <c r="D67" s="326" t="s">
        <v>4641</v>
      </c>
      <c r="E67" s="190" t="s">
        <v>4645</v>
      </c>
      <c r="F67" s="191" t="s">
        <v>12</v>
      </c>
      <c r="G67" s="186" t="s">
        <v>4646</v>
      </c>
      <c r="H67" s="186" t="s">
        <v>877</v>
      </c>
      <c r="I67" s="186" t="s">
        <v>2354</v>
      </c>
      <c r="J67" s="192" t="s">
        <v>913</v>
      </c>
      <c r="K67" s="190" t="s">
        <v>412</v>
      </c>
      <c r="L67" s="193" t="s">
        <v>85</v>
      </c>
      <c r="M67" s="212" t="s">
        <v>2604</v>
      </c>
      <c r="N67" s="268"/>
      <c r="O67" s="268"/>
      <c r="P67" s="196" t="str">
        <f t="shared" ca="1" si="17"/>
        <v>122 Tahun 2 Bulan</v>
      </c>
      <c r="Q67" s="268"/>
      <c r="R67" s="432">
        <v>44137</v>
      </c>
      <c r="S67" s="198" t="str">
        <f t="shared" ca="1" si="6"/>
        <v>1Tahun</v>
      </c>
      <c r="T67" s="199" t="str">
        <f t="shared" ca="1" si="7"/>
        <v>4Bulan</v>
      </c>
      <c r="U67" s="186" t="s">
        <v>73</v>
      </c>
      <c r="V67" s="268"/>
      <c r="W67" s="268"/>
      <c r="X67" s="268"/>
      <c r="Y67" s="461" t="s">
        <v>4647</v>
      </c>
      <c r="AA67" s="406" t="s">
        <v>354</v>
      </c>
      <c r="AL67" s="433" t="s">
        <v>4643</v>
      </c>
      <c r="AV67" s="434" t="s">
        <v>4642</v>
      </c>
      <c r="BJ67" s="406" t="s">
        <v>4648</v>
      </c>
    </row>
    <row r="68" spans="1:16372" ht="27" hidden="1">
      <c r="A68" s="186">
        <f t="shared" si="4"/>
        <v>64</v>
      </c>
      <c r="B68" s="209" t="s">
        <v>407</v>
      </c>
      <c r="C68" s="144" t="s">
        <v>4360</v>
      </c>
      <c r="D68" s="327" t="s">
        <v>4361</v>
      </c>
      <c r="E68" s="191" t="s">
        <v>123</v>
      </c>
      <c r="F68" s="236">
        <v>44489</v>
      </c>
      <c r="G68" s="198" t="s">
        <v>4650</v>
      </c>
      <c r="H68" s="199" t="s">
        <v>2784</v>
      </c>
      <c r="I68" s="186" t="s">
        <v>73</v>
      </c>
      <c r="J68" s="190" t="s">
        <v>1</v>
      </c>
      <c r="K68" s="190" t="s">
        <v>412</v>
      </c>
      <c r="L68" s="190" t="s">
        <v>412</v>
      </c>
      <c r="M68" s="190" t="s">
        <v>4362</v>
      </c>
      <c r="N68" s="251" t="s">
        <v>4363</v>
      </c>
      <c r="O68" s="186" t="s">
        <v>76</v>
      </c>
      <c r="P68" s="190" t="s">
        <v>412</v>
      </c>
      <c r="Q68" s="190" t="s">
        <v>412</v>
      </c>
      <c r="R68" s="190" t="s">
        <v>412</v>
      </c>
      <c r="S68" s="190" t="s">
        <v>412</v>
      </c>
      <c r="T68" s="190" t="s">
        <v>412</v>
      </c>
      <c r="U68" s="190" t="s">
        <v>412</v>
      </c>
      <c r="V68" s="190" t="s">
        <v>412</v>
      </c>
      <c r="W68" s="190" t="s">
        <v>412</v>
      </c>
      <c r="X68" s="190" t="s">
        <v>412</v>
      </c>
      <c r="Y68" s="454" t="s">
        <v>412</v>
      </c>
      <c r="Z68" s="217"/>
      <c r="AA68" s="217" t="s">
        <v>4364</v>
      </c>
      <c r="AB68" s="190" t="s">
        <v>4365</v>
      </c>
      <c r="AC68" s="190" t="s">
        <v>4362</v>
      </c>
      <c r="AD68" s="190" t="s">
        <v>412</v>
      </c>
      <c r="AE68" s="190" t="s">
        <v>412</v>
      </c>
      <c r="AF68" s="190" t="s">
        <v>412</v>
      </c>
      <c r="AG68" s="190" t="s">
        <v>412</v>
      </c>
      <c r="AH68" s="190" t="s">
        <v>412</v>
      </c>
      <c r="AI68" s="190" t="s">
        <v>412</v>
      </c>
      <c r="AJ68" s="226" t="s">
        <v>4366</v>
      </c>
      <c r="AK68" s="200" t="s">
        <v>78</v>
      </c>
      <c r="AL68" s="190" t="s">
        <v>412</v>
      </c>
      <c r="AM68" s="203">
        <v>1410000</v>
      </c>
      <c r="AN68" s="203">
        <v>390000</v>
      </c>
      <c r="AO68" s="203"/>
      <c r="AP68" s="203"/>
      <c r="AQ68" s="203"/>
      <c r="AR68" s="203"/>
      <c r="AS68" s="203"/>
      <c r="AT68" s="203"/>
      <c r="AU68" s="203"/>
      <c r="AV68" s="203"/>
      <c r="AW68" s="203"/>
      <c r="AX68" s="203"/>
      <c r="AY68" s="203"/>
      <c r="AZ68" s="203"/>
      <c r="BA68" s="203"/>
      <c r="BB68" s="203"/>
      <c r="BC68" s="203"/>
      <c r="BD68" s="203"/>
      <c r="BE68" s="203"/>
      <c r="BF68" s="186" t="s">
        <v>412</v>
      </c>
      <c r="BG68" s="190"/>
      <c r="BH68" s="190"/>
      <c r="BI68" s="186">
        <v>0</v>
      </c>
      <c r="BJ68" s="186">
        <v>0</v>
      </c>
      <c r="BK68" s="186">
        <v>0</v>
      </c>
      <c r="BL68" s="190"/>
      <c r="BM68" s="190"/>
      <c r="BN68" s="307"/>
      <c r="BO68" s="190"/>
      <c r="BP68" s="190"/>
      <c r="BQ68" s="190"/>
      <c r="BR68" s="190"/>
      <c r="BS68" s="190"/>
      <c r="BT68" s="190"/>
      <c r="BU68" s="190"/>
      <c r="BV68" s="190"/>
      <c r="BW68" s="204"/>
      <c r="BX68" s="204"/>
      <c r="BY68" s="204"/>
      <c r="BZ68" s="204"/>
      <c r="CA68" s="204"/>
      <c r="CB68" s="204"/>
      <c r="CC68" s="204"/>
      <c r="CD68" s="204"/>
      <c r="CE68" s="204"/>
      <c r="CF68" s="204"/>
      <c r="CG68" s="204"/>
      <c r="CH68" s="204"/>
      <c r="CI68" s="204"/>
      <c r="CJ68" s="204"/>
      <c r="CK68" s="204"/>
      <c r="CL68" s="204"/>
      <c r="CM68" s="204"/>
      <c r="CN68" s="204"/>
      <c r="CO68" s="204"/>
      <c r="CP68" s="204"/>
      <c r="CQ68" s="204"/>
      <c r="CR68" s="204"/>
      <c r="CS68" s="204"/>
      <c r="CT68" s="204"/>
      <c r="CU68" s="204"/>
      <c r="CV68" s="204"/>
      <c r="CW68" s="204"/>
      <c r="CX68" s="204"/>
      <c r="CY68" s="204"/>
      <c r="CZ68" s="204"/>
      <c r="DA68" s="204"/>
      <c r="DB68" s="204"/>
      <c r="DC68" s="204"/>
      <c r="DD68" s="204"/>
      <c r="DE68" s="204"/>
      <c r="DF68" s="204"/>
      <c r="DG68" s="204"/>
      <c r="DH68" s="204"/>
      <c r="DI68" s="204"/>
      <c r="DJ68" s="204"/>
      <c r="DK68" s="204"/>
      <c r="DL68" s="204"/>
      <c r="DM68" s="204"/>
      <c r="DN68" s="204"/>
      <c r="DO68" s="204"/>
      <c r="DP68" s="204"/>
      <c r="DQ68" s="204"/>
      <c r="DR68" s="204"/>
      <c r="DS68" s="204"/>
      <c r="DT68" s="204"/>
      <c r="DU68" s="204"/>
      <c r="DV68" s="204"/>
      <c r="DW68" s="204"/>
      <c r="DX68" s="204"/>
      <c r="DY68" s="204"/>
      <c r="DZ68" s="204"/>
      <c r="EA68" s="204"/>
      <c r="EB68" s="204"/>
      <c r="EC68" s="204"/>
      <c r="ED68" s="204"/>
      <c r="EE68" s="204"/>
      <c r="EF68" s="204"/>
      <c r="EG68" s="204"/>
      <c r="EH68" s="204"/>
      <c r="EI68" s="204"/>
      <c r="EJ68" s="204"/>
      <c r="EK68" s="204"/>
      <c r="EL68" s="204"/>
      <c r="EM68" s="204"/>
      <c r="EN68" s="204"/>
      <c r="EO68" s="204"/>
      <c r="EP68" s="204"/>
      <c r="EQ68" s="204"/>
      <c r="ER68" s="204"/>
      <c r="ES68" s="204"/>
      <c r="ET68" s="204"/>
      <c r="EU68" s="204"/>
      <c r="EV68" s="204"/>
      <c r="EW68" s="204"/>
      <c r="EX68" s="204"/>
      <c r="EY68" s="204"/>
      <c r="EZ68" s="204"/>
      <c r="FA68" s="204"/>
      <c r="FB68" s="204"/>
      <c r="FC68" s="204"/>
      <c r="FD68" s="204"/>
      <c r="FE68" s="204"/>
      <c r="FF68" s="204"/>
      <c r="FG68" s="204"/>
      <c r="FH68" s="204"/>
      <c r="FI68" s="204"/>
      <c r="FJ68" s="204"/>
      <c r="FK68" s="204"/>
      <c r="FL68" s="204"/>
      <c r="FM68" s="204"/>
      <c r="FN68" s="204"/>
      <c r="FO68" s="204"/>
      <c r="FP68" s="204"/>
      <c r="FQ68" s="204"/>
      <c r="FR68" s="204"/>
      <c r="FS68" s="204"/>
      <c r="FT68" s="204"/>
      <c r="FU68" s="204"/>
      <c r="FV68" s="204"/>
      <c r="FW68" s="204"/>
      <c r="FX68" s="204"/>
      <c r="FY68" s="204"/>
      <c r="FZ68" s="204"/>
      <c r="GA68" s="204"/>
      <c r="GB68" s="204"/>
      <c r="GC68" s="204"/>
      <c r="GD68" s="204"/>
      <c r="GE68" s="204"/>
      <c r="GF68" s="204"/>
      <c r="GG68" s="204"/>
      <c r="GH68" s="204"/>
      <c r="GI68" s="204"/>
      <c r="GJ68" s="204"/>
      <c r="GK68" s="204"/>
      <c r="GL68" s="204"/>
      <c r="GM68" s="204"/>
      <c r="GN68" s="204"/>
      <c r="GO68" s="204"/>
      <c r="GP68" s="204"/>
      <c r="GQ68" s="204"/>
      <c r="GR68" s="204"/>
      <c r="GS68" s="204"/>
      <c r="GT68" s="204"/>
      <c r="GU68" s="204"/>
      <c r="GV68" s="204"/>
      <c r="GW68" s="204"/>
      <c r="GX68" s="204"/>
      <c r="GY68" s="204"/>
      <c r="GZ68" s="204"/>
      <c r="HA68" s="204"/>
      <c r="HB68" s="204"/>
      <c r="HC68" s="204"/>
      <c r="HD68" s="204"/>
      <c r="HE68" s="204"/>
      <c r="HF68" s="204"/>
      <c r="HG68" s="204"/>
      <c r="HH68" s="204"/>
      <c r="HI68" s="204"/>
      <c r="HJ68" s="204"/>
      <c r="HK68" s="204"/>
      <c r="HL68" s="204"/>
      <c r="HM68" s="204"/>
      <c r="HN68" s="204"/>
      <c r="HO68" s="204"/>
      <c r="HP68" s="204"/>
      <c r="HQ68" s="204"/>
      <c r="HR68" s="204"/>
      <c r="HS68" s="204"/>
      <c r="HT68" s="204"/>
      <c r="HU68" s="204"/>
      <c r="HV68" s="204"/>
      <c r="HW68" s="204"/>
      <c r="HX68" s="204"/>
      <c r="HY68" s="204"/>
      <c r="HZ68" s="204"/>
      <c r="IA68" s="204"/>
      <c r="IB68" s="204"/>
      <c r="IC68" s="204"/>
      <c r="ID68" s="204"/>
      <c r="IE68" s="204"/>
      <c r="IF68" s="204"/>
      <c r="IG68" s="204"/>
      <c r="IH68" s="204"/>
      <c r="II68" s="204"/>
      <c r="IJ68" s="204"/>
      <c r="IK68" s="204"/>
      <c r="IL68" s="204"/>
      <c r="IM68" s="204"/>
      <c r="IN68" s="204"/>
      <c r="IO68" s="204"/>
      <c r="IP68" s="204"/>
      <c r="IQ68" s="204"/>
      <c r="IR68" s="204"/>
      <c r="IS68" s="204"/>
      <c r="IT68" s="204"/>
      <c r="IU68" s="204"/>
      <c r="IV68" s="204"/>
      <c r="IW68" s="204"/>
      <c r="IX68" s="204"/>
      <c r="IY68" s="204"/>
      <c r="IZ68" s="204"/>
      <c r="JA68" s="204"/>
      <c r="JB68" s="204"/>
      <c r="JC68" s="204"/>
      <c r="JD68" s="204"/>
      <c r="JE68" s="204"/>
      <c r="JF68" s="204"/>
      <c r="JG68" s="204"/>
      <c r="JH68" s="204"/>
      <c r="JI68" s="204"/>
      <c r="JJ68" s="204"/>
      <c r="JK68" s="204"/>
      <c r="JL68" s="204"/>
      <c r="JM68" s="204"/>
      <c r="JN68" s="204"/>
      <c r="JO68" s="204"/>
      <c r="JP68" s="204"/>
      <c r="JQ68" s="204"/>
      <c r="JR68" s="204"/>
      <c r="JS68" s="204"/>
      <c r="JT68" s="204"/>
      <c r="JU68" s="204"/>
      <c r="JV68" s="204"/>
      <c r="JW68" s="204"/>
      <c r="JX68" s="204"/>
      <c r="JY68" s="204"/>
      <c r="JZ68" s="204"/>
      <c r="KA68" s="204"/>
      <c r="KB68" s="204"/>
      <c r="KC68" s="204"/>
      <c r="KD68" s="204"/>
      <c r="KE68" s="204"/>
      <c r="KF68" s="204"/>
      <c r="KG68" s="204"/>
      <c r="KH68" s="204"/>
      <c r="KI68" s="204"/>
      <c r="KJ68" s="204"/>
      <c r="KK68" s="204"/>
      <c r="KL68" s="204"/>
      <c r="KM68" s="204"/>
      <c r="KN68" s="204"/>
      <c r="KO68" s="204"/>
      <c r="KP68" s="204"/>
      <c r="KQ68" s="204"/>
      <c r="KR68" s="204"/>
      <c r="KS68" s="204"/>
      <c r="KT68" s="204"/>
      <c r="KU68" s="204"/>
      <c r="KV68" s="204"/>
      <c r="KW68" s="204"/>
      <c r="KX68" s="204"/>
      <c r="KY68" s="204"/>
      <c r="KZ68" s="204"/>
      <c r="LA68" s="204"/>
      <c r="LB68" s="204"/>
      <c r="LC68" s="204"/>
      <c r="LD68" s="204"/>
      <c r="LE68" s="204"/>
      <c r="LF68" s="204"/>
      <c r="LG68" s="204"/>
      <c r="LH68" s="204"/>
      <c r="LI68" s="204"/>
      <c r="LJ68" s="204"/>
      <c r="LK68" s="204"/>
      <c r="LL68" s="204"/>
      <c r="LM68" s="204"/>
      <c r="LN68" s="204"/>
      <c r="LO68" s="204"/>
      <c r="LP68" s="204"/>
      <c r="LQ68" s="204"/>
      <c r="LR68" s="204"/>
      <c r="LS68" s="204"/>
      <c r="LT68" s="204"/>
      <c r="LU68" s="204"/>
      <c r="LV68" s="204"/>
      <c r="LW68" s="204"/>
      <c r="LX68" s="204"/>
      <c r="LY68" s="204"/>
      <c r="LZ68" s="204"/>
      <c r="MA68" s="204"/>
      <c r="MB68" s="204"/>
      <c r="MC68" s="204"/>
      <c r="MD68" s="204"/>
      <c r="ME68" s="204"/>
      <c r="MF68" s="204"/>
      <c r="MG68" s="204"/>
      <c r="MH68" s="204"/>
      <c r="MI68" s="204"/>
      <c r="MJ68" s="204"/>
      <c r="MK68" s="204"/>
      <c r="ML68" s="204"/>
      <c r="MM68" s="204"/>
      <c r="MN68" s="204"/>
      <c r="MO68" s="204"/>
      <c r="MP68" s="204"/>
      <c r="MQ68" s="204"/>
      <c r="MR68" s="204"/>
      <c r="MS68" s="204"/>
      <c r="MT68" s="204"/>
      <c r="MU68" s="204"/>
      <c r="MV68" s="204"/>
      <c r="MW68" s="204"/>
      <c r="MX68" s="204"/>
      <c r="MY68" s="204"/>
      <c r="MZ68" s="204"/>
      <c r="NA68" s="204"/>
      <c r="NB68" s="204"/>
      <c r="NC68" s="204"/>
      <c r="ND68" s="204"/>
      <c r="NE68" s="204"/>
      <c r="NF68" s="204"/>
      <c r="NG68" s="204"/>
      <c r="NH68" s="204"/>
      <c r="NI68" s="204"/>
      <c r="NJ68" s="204"/>
      <c r="NK68" s="204"/>
      <c r="NL68" s="204"/>
      <c r="NM68" s="204"/>
      <c r="NN68" s="204"/>
      <c r="NO68" s="204"/>
      <c r="NP68" s="204"/>
      <c r="NQ68" s="204"/>
      <c r="NR68" s="204"/>
      <c r="NS68" s="204"/>
      <c r="NT68" s="204"/>
      <c r="NU68" s="204"/>
      <c r="NV68" s="204"/>
      <c r="NW68" s="204"/>
      <c r="NX68" s="204"/>
      <c r="NY68" s="204"/>
      <c r="NZ68" s="204"/>
      <c r="OA68" s="204"/>
      <c r="OB68" s="204"/>
      <c r="OC68" s="204"/>
      <c r="OD68" s="204"/>
      <c r="OE68" s="204"/>
      <c r="OF68" s="204"/>
      <c r="OG68" s="204"/>
      <c r="OH68" s="204"/>
      <c r="OI68" s="204"/>
      <c r="OJ68" s="204"/>
      <c r="OK68" s="204"/>
      <c r="OL68" s="204"/>
      <c r="OM68" s="204"/>
      <c r="ON68" s="204"/>
      <c r="OO68" s="204"/>
      <c r="OP68" s="204"/>
      <c r="OQ68" s="204"/>
      <c r="OR68" s="204"/>
      <c r="OS68" s="204"/>
      <c r="OT68" s="204"/>
      <c r="OU68" s="204"/>
      <c r="OV68" s="204"/>
      <c r="OW68" s="204"/>
      <c r="OX68" s="204"/>
      <c r="OY68" s="204"/>
      <c r="OZ68" s="204"/>
      <c r="PA68" s="204"/>
      <c r="PB68" s="204"/>
      <c r="PC68" s="204"/>
      <c r="PD68" s="204"/>
      <c r="PE68" s="204"/>
      <c r="PF68" s="204"/>
      <c r="PG68" s="204"/>
      <c r="PH68" s="204"/>
      <c r="PI68" s="204"/>
      <c r="PJ68" s="204"/>
      <c r="PK68" s="204"/>
      <c r="PL68" s="204"/>
      <c r="PM68" s="204"/>
      <c r="PN68" s="204"/>
      <c r="PO68" s="204"/>
      <c r="PP68" s="204"/>
      <c r="PQ68" s="204"/>
      <c r="PR68" s="204"/>
      <c r="PS68" s="204"/>
      <c r="PT68" s="204"/>
      <c r="PU68" s="204"/>
      <c r="PV68" s="204"/>
      <c r="PW68" s="204"/>
      <c r="PX68" s="204"/>
      <c r="PY68" s="204"/>
      <c r="PZ68" s="204"/>
      <c r="QA68" s="204"/>
      <c r="QB68" s="204"/>
      <c r="QC68" s="204"/>
      <c r="QD68" s="204"/>
      <c r="QE68" s="204"/>
      <c r="QF68" s="204"/>
      <c r="QG68" s="204"/>
      <c r="QH68" s="204"/>
      <c r="QI68" s="204"/>
      <c r="QJ68" s="204"/>
      <c r="QK68" s="204"/>
      <c r="QL68" s="204"/>
      <c r="QM68" s="204"/>
      <c r="QN68" s="204"/>
      <c r="QO68" s="204"/>
      <c r="QP68" s="204"/>
      <c r="QQ68" s="204"/>
      <c r="QR68" s="204"/>
      <c r="QS68" s="204"/>
      <c r="QT68" s="204"/>
      <c r="QU68" s="204"/>
      <c r="QV68" s="204"/>
      <c r="QW68" s="204"/>
      <c r="QX68" s="204"/>
      <c r="QY68" s="204"/>
      <c r="QZ68" s="204"/>
      <c r="RA68" s="204"/>
      <c r="RB68" s="204"/>
      <c r="RC68" s="204"/>
      <c r="RD68" s="204"/>
      <c r="RE68" s="204"/>
      <c r="RF68" s="204"/>
      <c r="RG68" s="204"/>
      <c r="RH68" s="204"/>
      <c r="RI68" s="204"/>
      <c r="RJ68" s="204"/>
      <c r="RK68" s="204"/>
      <c r="RL68" s="204"/>
      <c r="RM68" s="204"/>
      <c r="RN68" s="204"/>
      <c r="RO68" s="204"/>
      <c r="RP68" s="204"/>
      <c r="RQ68" s="204"/>
      <c r="RR68" s="204"/>
      <c r="RS68" s="204"/>
      <c r="RT68" s="204"/>
      <c r="RU68" s="204"/>
      <c r="RV68" s="204"/>
      <c r="RW68" s="204"/>
      <c r="RX68" s="204"/>
      <c r="RY68" s="204"/>
      <c r="RZ68" s="204"/>
      <c r="SA68" s="204"/>
      <c r="SB68" s="204"/>
      <c r="SC68" s="204"/>
      <c r="SD68" s="204"/>
      <c r="SE68" s="204"/>
      <c r="SF68" s="204"/>
      <c r="SG68" s="204"/>
      <c r="SH68" s="204"/>
      <c r="SI68" s="204"/>
      <c r="SJ68" s="204"/>
      <c r="SK68" s="204"/>
      <c r="SL68" s="204"/>
      <c r="SM68" s="204"/>
      <c r="SN68" s="204"/>
      <c r="SO68" s="204"/>
      <c r="SP68" s="204"/>
      <c r="SQ68" s="204"/>
      <c r="SR68" s="204"/>
      <c r="SS68" s="204"/>
      <c r="ST68" s="204"/>
      <c r="SU68" s="204"/>
      <c r="SV68" s="204"/>
      <c r="SW68" s="204"/>
      <c r="SX68" s="204"/>
      <c r="SY68" s="204"/>
      <c r="SZ68" s="204"/>
      <c r="TA68" s="204"/>
      <c r="TB68" s="204"/>
      <c r="TC68" s="204"/>
      <c r="TD68" s="204"/>
      <c r="TE68" s="204"/>
      <c r="TF68" s="204"/>
      <c r="TG68" s="204"/>
      <c r="TH68" s="204"/>
      <c r="TI68" s="204"/>
      <c r="TJ68" s="204"/>
      <c r="TK68" s="204"/>
      <c r="TL68" s="204"/>
      <c r="TM68" s="204"/>
      <c r="TN68" s="204"/>
      <c r="TO68" s="204"/>
      <c r="TP68" s="204"/>
      <c r="TQ68" s="204"/>
      <c r="TR68" s="204"/>
      <c r="TS68" s="204"/>
      <c r="TT68" s="204"/>
      <c r="TU68" s="204"/>
      <c r="TV68" s="204"/>
      <c r="TW68" s="204"/>
      <c r="TX68" s="204"/>
      <c r="TY68" s="204"/>
      <c r="TZ68" s="204"/>
      <c r="UA68" s="204"/>
      <c r="UB68" s="204"/>
      <c r="UC68" s="204"/>
      <c r="UD68" s="204"/>
      <c r="UE68" s="204"/>
      <c r="UF68" s="204"/>
      <c r="UG68" s="204"/>
      <c r="UH68" s="204"/>
      <c r="UI68" s="204"/>
      <c r="UJ68" s="204"/>
      <c r="UK68" s="204"/>
      <c r="UL68" s="204"/>
      <c r="UM68" s="204"/>
      <c r="UN68" s="204"/>
      <c r="UO68" s="204"/>
      <c r="UP68" s="204"/>
      <c r="UQ68" s="204"/>
      <c r="UR68" s="204"/>
      <c r="US68" s="204"/>
      <c r="UT68" s="204"/>
      <c r="UU68" s="204"/>
      <c r="UV68" s="204"/>
      <c r="UW68" s="204"/>
      <c r="UX68" s="204"/>
      <c r="UY68" s="204"/>
      <c r="UZ68" s="204"/>
      <c r="VA68" s="204"/>
      <c r="VB68" s="204"/>
      <c r="VC68" s="204"/>
      <c r="VD68" s="204"/>
      <c r="VE68" s="204"/>
      <c r="VF68" s="204"/>
      <c r="VG68" s="204"/>
      <c r="VH68" s="204"/>
      <c r="VI68" s="204"/>
      <c r="VJ68" s="204"/>
      <c r="VK68" s="204"/>
      <c r="VL68" s="204"/>
      <c r="VM68" s="204"/>
      <c r="VN68" s="204"/>
      <c r="VO68" s="204"/>
      <c r="VP68" s="204"/>
      <c r="VQ68" s="204"/>
      <c r="VR68" s="204"/>
      <c r="VS68" s="204"/>
      <c r="VT68" s="204"/>
      <c r="VU68" s="204"/>
      <c r="VV68" s="204"/>
      <c r="VW68" s="204"/>
      <c r="VX68" s="204"/>
      <c r="VY68" s="204"/>
      <c r="VZ68" s="204"/>
      <c r="WA68" s="204"/>
      <c r="WB68" s="204"/>
      <c r="WC68" s="204"/>
      <c r="WD68" s="204"/>
      <c r="WE68" s="204"/>
      <c r="WF68" s="204"/>
      <c r="WG68" s="204"/>
      <c r="WH68" s="204"/>
      <c r="WI68" s="204"/>
      <c r="WJ68" s="204"/>
      <c r="WK68" s="204"/>
      <c r="WL68" s="204"/>
      <c r="WM68" s="204"/>
      <c r="WN68" s="204"/>
      <c r="WO68" s="204"/>
      <c r="WP68" s="204"/>
      <c r="WQ68" s="204"/>
      <c r="WR68" s="204"/>
      <c r="WS68" s="204"/>
      <c r="WT68" s="204"/>
      <c r="WU68" s="204"/>
      <c r="WV68" s="204"/>
      <c r="WW68" s="204"/>
      <c r="WX68" s="204"/>
      <c r="WY68" s="204"/>
      <c r="WZ68" s="204"/>
      <c r="XA68" s="204"/>
      <c r="XB68" s="204"/>
      <c r="XC68" s="204"/>
      <c r="XD68" s="204"/>
      <c r="XE68" s="204"/>
      <c r="XF68" s="204"/>
      <c r="XG68" s="204"/>
      <c r="XH68" s="204"/>
      <c r="XI68" s="204"/>
      <c r="XJ68" s="204"/>
      <c r="XK68" s="204"/>
      <c r="XL68" s="204"/>
      <c r="XM68" s="204"/>
      <c r="XN68" s="204"/>
      <c r="XO68" s="204"/>
      <c r="XP68" s="204"/>
      <c r="XQ68" s="204"/>
      <c r="XR68" s="204"/>
      <c r="XS68" s="204"/>
      <c r="XT68" s="204"/>
      <c r="XU68" s="204"/>
      <c r="XV68" s="204"/>
      <c r="XW68" s="204"/>
      <c r="XX68" s="204"/>
      <c r="XY68" s="204"/>
      <c r="XZ68" s="204"/>
      <c r="YA68" s="204"/>
      <c r="YB68" s="204"/>
      <c r="YC68" s="204"/>
      <c r="YD68" s="204"/>
      <c r="YE68" s="204"/>
      <c r="YF68" s="204"/>
      <c r="YG68" s="204"/>
      <c r="YH68" s="204"/>
      <c r="YI68" s="204"/>
      <c r="YJ68" s="204"/>
      <c r="YK68" s="204"/>
      <c r="YL68" s="204"/>
      <c r="YM68" s="204"/>
      <c r="YN68" s="204"/>
      <c r="YO68" s="204"/>
      <c r="YP68" s="204"/>
      <c r="YQ68" s="204"/>
      <c r="YR68" s="204"/>
      <c r="YS68" s="204"/>
      <c r="YT68" s="204"/>
      <c r="YU68" s="204"/>
      <c r="YV68" s="204"/>
      <c r="YW68" s="204"/>
      <c r="YX68" s="204"/>
      <c r="YY68" s="204"/>
      <c r="YZ68" s="204"/>
      <c r="ZA68" s="204"/>
      <c r="ZB68" s="204"/>
      <c r="ZC68" s="204"/>
      <c r="ZD68" s="204"/>
      <c r="ZE68" s="204"/>
      <c r="ZF68" s="204"/>
      <c r="ZG68" s="204"/>
      <c r="ZH68" s="204"/>
      <c r="ZI68" s="204"/>
      <c r="ZJ68" s="204"/>
      <c r="ZK68" s="204"/>
      <c r="ZL68" s="204"/>
      <c r="ZM68" s="204"/>
      <c r="ZN68" s="204"/>
      <c r="ZO68" s="204"/>
      <c r="ZP68" s="204"/>
      <c r="ZQ68" s="204"/>
      <c r="ZR68" s="204"/>
      <c r="ZS68" s="204"/>
      <c r="ZT68" s="204"/>
      <c r="ZU68" s="204"/>
      <c r="ZV68" s="204"/>
      <c r="ZW68" s="204"/>
      <c r="ZX68" s="204"/>
      <c r="ZY68" s="204"/>
      <c r="ZZ68" s="204"/>
      <c r="AAA68" s="204"/>
      <c r="AAB68" s="204"/>
      <c r="AAC68" s="204"/>
      <c r="AAD68" s="204"/>
      <c r="AAE68" s="204"/>
      <c r="AAF68" s="204"/>
      <c r="AAG68" s="204"/>
      <c r="AAH68" s="204"/>
      <c r="AAI68" s="204"/>
      <c r="AAJ68" s="204"/>
      <c r="AAK68" s="204"/>
      <c r="AAL68" s="204"/>
      <c r="AAM68" s="204"/>
      <c r="AAN68" s="204"/>
      <c r="AAO68" s="204"/>
      <c r="AAP68" s="204"/>
      <c r="AAQ68" s="204"/>
      <c r="AAR68" s="204"/>
      <c r="AAS68" s="204"/>
      <c r="AAT68" s="204"/>
      <c r="AAU68" s="204"/>
      <c r="AAV68" s="204"/>
      <c r="AAW68" s="204"/>
      <c r="AAX68" s="204"/>
      <c r="AAY68" s="204"/>
      <c r="AAZ68" s="204"/>
      <c r="ABA68" s="204"/>
      <c r="ABB68" s="204"/>
      <c r="ABC68" s="204"/>
      <c r="ABD68" s="204"/>
      <c r="ABE68" s="204"/>
      <c r="ABF68" s="204"/>
      <c r="ABG68" s="204"/>
      <c r="ABH68" s="204"/>
      <c r="ABI68" s="204"/>
      <c r="ABJ68" s="204"/>
      <c r="ABK68" s="204"/>
      <c r="ABL68" s="204"/>
      <c r="ABM68" s="204"/>
      <c r="ABN68" s="204"/>
      <c r="ABO68" s="204"/>
      <c r="ABP68" s="204"/>
      <c r="ABQ68" s="204"/>
      <c r="ABR68" s="204"/>
      <c r="ABS68" s="204"/>
      <c r="ABT68" s="204"/>
      <c r="ABU68" s="204"/>
      <c r="ABV68" s="204"/>
      <c r="ABW68" s="204"/>
      <c r="ABX68" s="204"/>
      <c r="ABY68" s="204"/>
      <c r="ABZ68" s="204"/>
      <c r="ACA68" s="204"/>
      <c r="ACB68" s="204"/>
      <c r="ACC68" s="204"/>
      <c r="ACD68" s="204"/>
      <c r="ACE68" s="204"/>
      <c r="ACF68" s="204"/>
      <c r="ACG68" s="204"/>
      <c r="ACH68" s="204"/>
      <c r="ACI68" s="204"/>
      <c r="ACJ68" s="204"/>
      <c r="ACK68" s="204"/>
      <c r="ACL68" s="204"/>
      <c r="ACM68" s="204"/>
      <c r="ACN68" s="204"/>
      <c r="ACO68" s="204"/>
      <c r="ACP68" s="204"/>
      <c r="ACQ68" s="204"/>
      <c r="ACR68" s="204"/>
      <c r="ACS68" s="204"/>
      <c r="ACT68" s="204"/>
      <c r="ACU68" s="204"/>
      <c r="ACV68" s="204"/>
      <c r="ACW68" s="204"/>
      <c r="ACX68" s="204"/>
      <c r="ACY68" s="204"/>
      <c r="ACZ68" s="204"/>
      <c r="ADA68" s="204"/>
      <c r="ADB68" s="204"/>
      <c r="ADC68" s="204"/>
      <c r="ADD68" s="204"/>
      <c r="ADE68" s="204"/>
      <c r="ADF68" s="204"/>
      <c r="ADG68" s="204"/>
      <c r="ADH68" s="204"/>
      <c r="ADI68" s="204"/>
      <c r="ADJ68" s="204"/>
      <c r="ADK68" s="204"/>
      <c r="ADL68" s="204"/>
      <c r="ADM68" s="204"/>
      <c r="ADN68" s="204"/>
      <c r="ADO68" s="204"/>
      <c r="ADP68" s="204"/>
      <c r="ADQ68" s="204"/>
      <c r="ADR68" s="204"/>
      <c r="ADS68" s="204"/>
      <c r="ADT68" s="204"/>
      <c r="ADU68" s="204"/>
      <c r="ADV68" s="204"/>
      <c r="ADW68" s="204"/>
      <c r="ADX68" s="204"/>
      <c r="ADY68" s="204"/>
      <c r="ADZ68" s="204"/>
      <c r="AEA68" s="204"/>
      <c r="AEB68" s="204"/>
      <c r="AEC68" s="204"/>
      <c r="AED68" s="204"/>
      <c r="AEE68" s="204"/>
      <c r="AEF68" s="204"/>
      <c r="AEG68" s="204"/>
      <c r="AEH68" s="204"/>
      <c r="AEI68" s="204"/>
      <c r="AEJ68" s="204"/>
      <c r="AEK68" s="204"/>
      <c r="AEL68" s="204"/>
      <c r="AEM68" s="204"/>
      <c r="AEN68" s="204"/>
      <c r="AEO68" s="204"/>
      <c r="AEP68" s="204"/>
      <c r="AEQ68" s="204"/>
      <c r="AER68" s="204"/>
      <c r="AES68" s="204"/>
      <c r="AET68" s="204"/>
      <c r="AEU68" s="204"/>
      <c r="AEV68" s="204"/>
      <c r="AEW68" s="204"/>
      <c r="AEX68" s="204"/>
      <c r="AEY68" s="204"/>
      <c r="AEZ68" s="204"/>
      <c r="AFA68" s="204"/>
      <c r="AFB68" s="204"/>
      <c r="AFC68" s="204"/>
      <c r="AFD68" s="204"/>
      <c r="AFE68" s="204"/>
      <c r="AFF68" s="204"/>
      <c r="AFG68" s="204"/>
      <c r="AFH68" s="204"/>
      <c r="AFI68" s="204"/>
      <c r="AFJ68" s="204"/>
      <c r="AFK68" s="204"/>
      <c r="AFL68" s="204"/>
      <c r="AFM68" s="204"/>
      <c r="AFN68" s="204"/>
      <c r="AFO68" s="204"/>
      <c r="AFP68" s="204"/>
      <c r="AFQ68" s="204"/>
      <c r="AFR68" s="204"/>
      <c r="AFS68" s="204"/>
      <c r="AFT68" s="204"/>
      <c r="AFU68" s="204"/>
      <c r="AFV68" s="204"/>
      <c r="AFW68" s="204"/>
      <c r="AFX68" s="204"/>
      <c r="AFY68" s="204"/>
      <c r="AFZ68" s="204"/>
      <c r="AGA68" s="204"/>
      <c r="AGB68" s="204"/>
      <c r="AGC68" s="204"/>
      <c r="AGD68" s="204"/>
      <c r="AGE68" s="204"/>
      <c r="AGF68" s="204"/>
      <c r="AGG68" s="204"/>
      <c r="AGH68" s="204"/>
      <c r="AGI68" s="204"/>
      <c r="AGJ68" s="204"/>
      <c r="AGK68" s="204"/>
      <c r="AGL68" s="204"/>
      <c r="AGM68" s="204"/>
      <c r="AGN68" s="204"/>
      <c r="AGO68" s="204"/>
      <c r="AGP68" s="204"/>
      <c r="AGQ68" s="204"/>
      <c r="AGR68" s="204"/>
      <c r="AGS68" s="204"/>
      <c r="AGT68" s="204"/>
      <c r="AGU68" s="204"/>
      <c r="AGV68" s="204"/>
      <c r="AGW68" s="204"/>
      <c r="AGX68" s="204"/>
      <c r="AGY68" s="204"/>
      <c r="AGZ68" s="204"/>
      <c r="AHA68" s="204"/>
      <c r="AHB68" s="204"/>
      <c r="AHC68" s="204"/>
      <c r="AHD68" s="204"/>
      <c r="AHE68" s="204"/>
      <c r="AHF68" s="204"/>
      <c r="AHG68" s="204"/>
      <c r="AHH68" s="204"/>
      <c r="AHI68" s="204"/>
      <c r="AHJ68" s="204"/>
      <c r="AHK68" s="204"/>
      <c r="AHL68" s="204"/>
      <c r="AHM68" s="204"/>
      <c r="AHN68" s="204"/>
      <c r="AHO68" s="204"/>
      <c r="AHP68" s="204"/>
      <c r="AHQ68" s="204"/>
      <c r="AHR68" s="204"/>
      <c r="AHS68" s="204"/>
      <c r="AHT68" s="204"/>
      <c r="AHU68" s="204"/>
      <c r="AHV68" s="204"/>
      <c r="AHW68" s="204"/>
      <c r="AHX68" s="204"/>
      <c r="AHY68" s="204"/>
      <c r="AHZ68" s="204"/>
      <c r="AIA68" s="204"/>
      <c r="AIB68" s="204"/>
      <c r="AIC68" s="204"/>
      <c r="AID68" s="204"/>
      <c r="AIE68" s="204"/>
      <c r="AIF68" s="204"/>
      <c r="AIG68" s="204"/>
      <c r="AIH68" s="204"/>
      <c r="AII68" s="204"/>
      <c r="AIJ68" s="204"/>
      <c r="AIK68" s="204"/>
      <c r="AIL68" s="204"/>
      <c r="AIM68" s="204"/>
      <c r="AIN68" s="204"/>
      <c r="AIO68" s="204"/>
      <c r="AIP68" s="204"/>
      <c r="AIQ68" s="204"/>
      <c r="AIR68" s="204"/>
      <c r="AIS68" s="204"/>
      <c r="AIT68" s="204"/>
      <c r="AIU68" s="204"/>
      <c r="AIV68" s="204"/>
      <c r="AIW68" s="204"/>
      <c r="AIX68" s="204"/>
      <c r="AIY68" s="204"/>
      <c r="AIZ68" s="204"/>
      <c r="AJA68" s="204"/>
      <c r="AJB68" s="204"/>
      <c r="AJC68" s="204"/>
      <c r="AJD68" s="204"/>
      <c r="AJE68" s="204"/>
      <c r="AJF68" s="204"/>
      <c r="AJG68" s="204"/>
      <c r="AJH68" s="204"/>
      <c r="AJI68" s="204"/>
      <c r="AJJ68" s="204"/>
      <c r="AJK68" s="204"/>
      <c r="AJL68" s="204"/>
      <c r="AJM68" s="204"/>
      <c r="AJN68" s="204"/>
      <c r="AJO68" s="204"/>
      <c r="AJP68" s="204"/>
      <c r="AJQ68" s="204"/>
      <c r="AJR68" s="204"/>
      <c r="AJS68" s="204"/>
      <c r="AJT68" s="204"/>
      <c r="AJU68" s="204"/>
      <c r="AJV68" s="204"/>
      <c r="AJW68" s="204"/>
      <c r="AJX68" s="204"/>
      <c r="AJY68" s="204"/>
      <c r="AJZ68" s="204"/>
      <c r="AKA68" s="204"/>
      <c r="AKB68" s="204"/>
      <c r="AKC68" s="204"/>
      <c r="AKD68" s="204"/>
      <c r="AKE68" s="204"/>
      <c r="AKF68" s="204"/>
      <c r="AKG68" s="204"/>
      <c r="AKH68" s="204"/>
      <c r="AKI68" s="204"/>
      <c r="AKJ68" s="204"/>
      <c r="AKK68" s="204"/>
      <c r="AKL68" s="204"/>
      <c r="AKM68" s="204"/>
      <c r="AKN68" s="204"/>
      <c r="AKO68" s="204"/>
      <c r="AKP68" s="204"/>
      <c r="AKQ68" s="204"/>
      <c r="AKR68" s="204"/>
      <c r="AKS68" s="204"/>
      <c r="AKT68" s="204"/>
      <c r="AKU68" s="204"/>
      <c r="AKV68" s="204"/>
      <c r="AKW68" s="204"/>
      <c r="AKX68" s="204"/>
      <c r="AKY68" s="204"/>
      <c r="AKZ68" s="204"/>
      <c r="ALA68" s="204"/>
      <c r="ALB68" s="204"/>
      <c r="ALC68" s="204"/>
      <c r="ALD68" s="204"/>
      <c r="ALE68" s="204"/>
      <c r="ALF68" s="204"/>
      <c r="ALG68" s="204"/>
      <c r="ALH68" s="204"/>
      <c r="ALI68" s="204"/>
      <c r="ALJ68" s="204"/>
      <c r="ALK68" s="204"/>
      <c r="ALL68" s="204"/>
      <c r="ALM68" s="204"/>
      <c r="ALN68" s="204"/>
      <c r="ALO68" s="204"/>
      <c r="ALP68" s="204"/>
      <c r="ALQ68" s="204"/>
      <c r="ALR68" s="204"/>
      <c r="ALS68" s="204"/>
      <c r="ALT68" s="204"/>
      <c r="ALU68" s="204"/>
      <c r="ALV68" s="204"/>
      <c r="ALW68" s="204"/>
      <c r="ALX68" s="204"/>
      <c r="ALY68" s="204"/>
      <c r="ALZ68" s="204"/>
      <c r="AMA68" s="204"/>
      <c r="AMB68" s="204"/>
      <c r="AMC68" s="204"/>
      <c r="AMD68" s="204"/>
      <c r="AME68" s="204"/>
      <c r="AMF68" s="204"/>
      <c r="AMG68" s="204"/>
      <c r="AMH68" s="204"/>
      <c r="AMI68" s="204"/>
      <c r="AMJ68" s="204"/>
      <c r="AMK68" s="204"/>
      <c r="AML68" s="204"/>
      <c r="AMM68" s="204"/>
      <c r="AMN68" s="204"/>
      <c r="AMO68" s="204"/>
      <c r="AMP68" s="204"/>
      <c r="AMQ68" s="204"/>
      <c r="AMR68" s="204"/>
      <c r="AMS68" s="204"/>
      <c r="AMT68" s="204"/>
      <c r="AMU68" s="204"/>
      <c r="AMV68" s="204"/>
      <c r="AMW68" s="204"/>
      <c r="AMX68" s="204"/>
      <c r="AMY68" s="204"/>
      <c r="AMZ68" s="204"/>
      <c r="ANA68" s="204"/>
      <c r="ANB68" s="204"/>
      <c r="ANC68" s="204"/>
      <c r="AND68" s="204"/>
      <c r="ANE68" s="204"/>
      <c r="ANF68" s="204"/>
      <c r="ANG68" s="204"/>
      <c r="ANH68" s="204"/>
      <c r="ANI68" s="204"/>
      <c r="ANJ68" s="204"/>
      <c r="ANK68" s="204"/>
      <c r="ANL68" s="204"/>
      <c r="ANM68" s="204"/>
      <c r="ANN68" s="204"/>
      <c r="ANO68" s="204"/>
      <c r="ANP68" s="204"/>
      <c r="ANQ68" s="204"/>
      <c r="ANR68" s="204"/>
      <c r="ANS68" s="204"/>
      <c r="ANT68" s="204"/>
      <c r="ANU68" s="204"/>
      <c r="ANV68" s="204"/>
      <c r="ANW68" s="204"/>
      <c r="ANX68" s="204"/>
      <c r="ANY68" s="204"/>
      <c r="ANZ68" s="204"/>
      <c r="AOA68" s="204"/>
      <c r="AOB68" s="204"/>
      <c r="AOC68" s="204"/>
      <c r="AOD68" s="204"/>
      <c r="AOE68" s="204"/>
      <c r="AOF68" s="204"/>
      <c r="AOG68" s="204"/>
      <c r="AOH68" s="204"/>
      <c r="AOI68" s="204"/>
      <c r="AOJ68" s="204"/>
      <c r="AOK68" s="204"/>
      <c r="AOL68" s="204"/>
      <c r="AOM68" s="204"/>
      <c r="AON68" s="204"/>
      <c r="AOO68" s="204"/>
      <c r="AOP68" s="204"/>
      <c r="AOQ68" s="204"/>
      <c r="AOR68" s="204"/>
      <c r="AOS68" s="204"/>
      <c r="AOT68" s="204"/>
      <c r="AOU68" s="204"/>
      <c r="AOV68" s="204"/>
      <c r="AOW68" s="204"/>
      <c r="AOX68" s="204"/>
      <c r="AOY68" s="204"/>
      <c r="AOZ68" s="204"/>
      <c r="APA68" s="204"/>
      <c r="APB68" s="204"/>
      <c r="APC68" s="204"/>
      <c r="APD68" s="204"/>
      <c r="APE68" s="204"/>
      <c r="APF68" s="204"/>
      <c r="APG68" s="204"/>
      <c r="APH68" s="204"/>
      <c r="API68" s="204"/>
      <c r="APJ68" s="204"/>
      <c r="APK68" s="204"/>
      <c r="APL68" s="204"/>
      <c r="APM68" s="204"/>
      <c r="APN68" s="204"/>
      <c r="APO68" s="204"/>
      <c r="APP68" s="204"/>
      <c r="APQ68" s="204"/>
      <c r="APR68" s="204"/>
      <c r="APS68" s="204"/>
      <c r="APT68" s="204"/>
      <c r="APU68" s="204"/>
      <c r="APV68" s="204"/>
      <c r="APW68" s="204"/>
      <c r="APX68" s="204"/>
      <c r="APY68" s="204"/>
      <c r="APZ68" s="204"/>
      <c r="AQA68" s="204"/>
      <c r="AQB68" s="204"/>
      <c r="AQC68" s="204"/>
      <c r="AQD68" s="204"/>
      <c r="AQE68" s="204"/>
      <c r="AQF68" s="204"/>
      <c r="AQG68" s="204"/>
      <c r="AQH68" s="204"/>
      <c r="AQI68" s="204"/>
      <c r="AQJ68" s="204"/>
      <c r="AQK68" s="204"/>
      <c r="AQL68" s="204"/>
      <c r="AQM68" s="204"/>
      <c r="AQN68" s="204"/>
      <c r="AQO68" s="204"/>
      <c r="AQP68" s="204"/>
      <c r="AQQ68" s="204"/>
      <c r="AQR68" s="204"/>
      <c r="AQS68" s="204"/>
      <c r="AQT68" s="204"/>
      <c r="AQU68" s="204"/>
      <c r="AQV68" s="204"/>
      <c r="AQW68" s="204"/>
      <c r="AQX68" s="204"/>
      <c r="AQY68" s="204"/>
      <c r="AQZ68" s="204"/>
      <c r="ARA68" s="204"/>
      <c r="ARB68" s="204"/>
      <c r="ARC68" s="204"/>
      <c r="ARD68" s="204"/>
      <c r="ARE68" s="204"/>
      <c r="ARF68" s="204"/>
      <c r="ARG68" s="204"/>
      <c r="ARH68" s="204"/>
      <c r="ARI68" s="204"/>
      <c r="ARJ68" s="204"/>
      <c r="ARK68" s="204"/>
      <c r="ARL68" s="204"/>
      <c r="ARM68" s="204"/>
      <c r="ARN68" s="204"/>
      <c r="ARO68" s="204"/>
      <c r="ARP68" s="204"/>
      <c r="ARQ68" s="204"/>
      <c r="ARR68" s="204"/>
      <c r="ARS68" s="204"/>
      <c r="ART68" s="204"/>
      <c r="ARU68" s="204"/>
      <c r="ARV68" s="204"/>
      <c r="ARW68" s="204"/>
      <c r="ARX68" s="204"/>
      <c r="ARY68" s="204"/>
      <c r="ARZ68" s="204"/>
      <c r="ASA68" s="204"/>
      <c r="ASB68" s="204"/>
      <c r="ASC68" s="204"/>
      <c r="ASD68" s="204"/>
      <c r="ASE68" s="204"/>
      <c r="ASF68" s="204"/>
      <c r="ASG68" s="204"/>
      <c r="ASH68" s="204"/>
      <c r="ASI68" s="204"/>
      <c r="ASJ68" s="204"/>
      <c r="ASK68" s="204"/>
      <c r="ASL68" s="204"/>
      <c r="ASM68" s="204"/>
      <c r="ASN68" s="204"/>
      <c r="ASO68" s="204"/>
      <c r="ASP68" s="204"/>
      <c r="ASQ68" s="204"/>
      <c r="ASR68" s="204"/>
      <c r="ASS68" s="204"/>
      <c r="AST68" s="204"/>
      <c r="ASU68" s="204"/>
      <c r="ASV68" s="204"/>
      <c r="ASW68" s="204"/>
      <c r="ASX68" s="204"/>
      <c r="ASY68" s="204"/>
      <c r="ASZ68" s="204"/>
      <c r="ATA68" s="204"/>
      <c r="ATB68" s="204"/>
      <c r="ATC68" s="204"/>
      <c r="ATD68" s="204"/>
      <c r="ATE68" s="204"/>
      <c r="ATF68" s="204"/>
      <c r="ATG68" s="204"/>
      <c r="ATH68" s="204"/>
      <c r="ATI68" s="204"/>
      <c r="ATJ68" s="204"/>
      <c r="ATK68" s="204"/>
      <c r="ATL68" s="204"/>
      <c r="ATM68" s="204"/>
      <c r="ATN68" s="204"/>
      <c r="ATO68" s="204"/>
      <c r="ATP68" s="204"/>
      <c r="ATQ68" s="204"/>
      <c r="ATR68" s="204"/>
      <c r="ATS68" s="204"/>
      <c r="ATT68" s="204"/>
      <c r="ATU68" s="204"/>
      <c r="ATV68" s="204"/>
      <c r="ATW68" s="204"/>
      <c r="ATX68" s="204"/>
      <c r="ATY68" s="204"/>
      <c r="ATZ68" s="204"/>
      <c r="AUA68" s="204"/>
      <c r="AUB68" s="204"/>
      <c r="AUC68" s="204"/>
      <c r="AUD68" s="204"/>
      <c r="AUE68" s="204"/>
      <c r="AUF68" s="204"/>
      <c r="AUG68" s="204"/>
      <c r="AUH68" s="204"/>
      <c r="AUI68" s="204"/>
      <c r="AUJ68" s="204"/>
      <c r="AUK68" s="204"/>
      <c r="AUL68" s="204"/>
      <c r="AUM68" s="204"/>
      <c r="AUN68" s="204"/>
      <c r="AUO68" s="204"/>
      <c r="AUP68" s="204"/>
      <c r="AUQ68" s="204"/>
      <c r="AUR68" s="204"/>
      <c r="AUS68" s="204"/>
      <c r="AUT68" s="204"/>
      <c r="AUU68" s="204"/>
      <c r="AUV68" s="204"/>
      <c r="AUW68" s="204"/>
      <c r="AUX68" s="204"/>
      <c r="AUY68" s="204"/>
      <c r="AUZ68" s="204"/>
      <c r="AVA68" s="204"/>
      <c r="AVB68" s="204"/>
      <c r="AVC68" s="204"/>
      <c r="AVD68" s="204"/>
      <c r="AVE68" s="204"/>
      <c r="AVF68" s="204"/>
      <c r="AVG68" s="204"/>
      <c r="AVH68" s="204"/>
      <c r="AVI68" s="204"/>
      <c r="AVJ68" s="204"/>
      <c r="AVK68" s="204"/>
      <c r="AVL68" s="204"/>
      <c r="AVM68" s="204"/>
      <c r="AVN68" s="204"/>
      <c r="AVO68" s="204"/>
      <c r="AVP68" s="204"/>
      <c r="AVQ68" s="204"/>
      <c r="AVR68" s="204"/>
      <c r="AVS68" s="204"/>
      <c r="AVT68" s="204"/>
      <c r="AVU68" s="204"/>
      <c r="AVV68" s="204"/>
      <c r="AVW68" s="204"/>
      <c r="AVX68" s="204"/>
      <c r="AVY68" s="204"/>
      <c r="AVZ68" s="204"/>
      <c r="AWA68" s="204"/>
      <c r="AWB68" s="204"/>
      <c r="AWC68" s="204"/>
      <c r="AWD68" s="204"/>
      <c r="AWE68" s="204"/>
      <c r="AWF68" s="204"/>
      <c r="AWG68" s="204"/>
      <c r="AWH68" s="204"/>
      <c r="AWI68" s="204"/>
      <c r="AWJ68" s="204"/>
      <c r="AWK68" s="204"/>
      <c r="AWL68" s="204"/>
      <c r="AWM68" s="204"/>
      <c r="AWN68" s="204"/>
      <c r="AWO68" s="204"/>
      <c r="AWP68" s="204"/>
      <c r="AWQ68" s="204"/>
      <c r="AWR68" s="204"/>
      <c r="AWS68" s="204"/>
      <c r="AWT68" s="204"/>
      <c r="AWU68" s="204"/>
      <c r="AWV68" s="204"/>
      <c r="AWW68" s="204"/>
      <c r="AWX68" s="204"/>
      <c r="AWY68" s="204"/>
      <c r="AWZ68" s="204"/>
      <c r="AXA68" s="204"/>
      <c r="AXB68" s="204"/>
      <c r="AXC68" s="204"/>
      <c r="AXD68" s="204"/>
      <c r="AXE68" s="204"/>
      <c r="AXF68" s="204"/>
      <c r="AXG68" s="204"/>
      <c r="AXH68" s="204"/>
      <c r="AXI68" s="204"/>
      <c r="AXJ68" s="204"/>
      <c r="AXK68" s="204"/>
      <c r="AXL68" s="204"/>
      <c r="AXM68" s="204"/>
      <c r="AXN68" s="204"/>
      <c r="AXO68" s="204"/>
      <c r="AXP68" s="204"/>
      <c r="AXQ68" s="204"/>
      <c r="AXR68" s="204"/>
      <c r="AXS68" s="204"/>
      <c r="AXT68" s="204"/>
      <c r="AXU68" s="204"/>
      <c r="AXV68" s="204"/>
      <c r="AXW68" s="204"/>
      <c r="AXX68" s="204"/>
      <c r="AXY68" s="204"/>
      <c r="AXZ68" s="204"/>
      <c r="AYA68" s="204"/>
      <c r="AYB68" s="204"/>
      <c r="AYC68" s="204"/>
      <c r="AYD68" s="204"/>
      <c r="AYE68" s="204"/>
      <c r="AYF68" s="204"/>
      <c r="AYG68" s="204"/>
      <c r="AYH68" s="204"/>
      <c r="AYI68" s="204"/>
      <c r="AYJ68" s="204"/>
      <c r="AYK68" s="204"/>
      <c r="AYL68" s="204"/>
      <c r="AYM68" s="204"/>
      <c r="AYN68" s="204"/>
      <c r="AYO68" s="204"/>
      <c r="AYP68" s="204"/>
      <c r="AYQ68" s="204"/>
      <c r="AYR68" s="204"/>
      <c r="AYS68" s="204"/>
      <c r="AYT68" s="204"/>
      <c r="AYU68" s="204"/>
      <c r="AYV68" s="204"/>
      <c r="AYW68" s="204"/>
      <c r="AYX68" s="204"/>
      <c r="AYY68" s="204"/>
      <c r="AYZ68" s="204"/>
      <c r="AZA68" s="204"/>
      <c r="AZB68" s="204"/>
      <c r="AZC68" s="204"/>
      <c r="AZD68" s="204"/>
      <c r="AZE68" s="204"/>
      <c r="AZF68" s="204"/>
      <c r="AZG68" s="204"/>
      <c r="AZH68" s="204"/>
      <c r="AZI68" s="204"/>
      <c r="AZJ68" s="204"/>
      <c r="AZK68" s="204"/>
      <c r="AZL68" s="204"/>
      <c r="AZM68" s="204"/>
      <c r="AZN68" s="204"/>
      <c r="AZO68" s="204"/>
      <c r="AZP68" s="204"/>
      <c r="AZQ68" s="204"/>
      <c r="AZR68" s="204"/>
      <c r="AZS68" s="204"/>
      <c r="AZT68" s="204"/>
      <c r="AZU68" s="204"/>
      <c r="AZV68" s="204"/>
      <c r="AZW68" s="204"/>
      <c r="AZX68" s="204"/>
      <c r="AZY68" s="204"/>
      <c r="AZZ68" s="204"/>
      <c r="BAA68" s="204"/>
      <c r="BAB68" s="204"/>
      <c r="BAC68" s="204"/>
      <c r="BAD68" s="204"/>
      <c r="BAE68" s="204"/>
      <c r="BAF68" s="204"/>
      <c r="BAG68" s="204"/>
      <c r="BAH68" s="204"/>
      <c r="BAI68" s="204"/>
      <c r="BAJ68" s="204"/>
      <c r="BAK68" s="204"/>
      <c r="BAL68" s="204"/>
      <c r="BAM68" s="204"/>
      <c r="BAN68" s="204"/>
      <c r="BAO68" s="204"/>
      <c r="BAP68" s="204"/>
      <c r="BAQ68" s="204"/>
      <c r="BAR68" s="204"/>
      <c r="BAS68" s="204"/>
      <c r="BAT68" s="204"/>
      <c r="BAU68" s="204"/>
      <c r="BAV68" s="204"/>
      <c r="BAW68" s="204"/>
      <c r="BAX68" s="204"/>
      <c r="BAY68" s="204"/>
      <c r="BAZ68" s="204"/>
      <c r="BBA68" s="204"/>
      <c r="BBB68" s="204"/>
      <c r="BBC68" s="204"/>
      <c r="BBD68" s="204"/>
      <c r="BBE68" s="204"/>
      <c r="BBF68" s="204"/>
      <c r="BBG68" s="204"/>
      <c r="BBH68" s="204"/>
      <c r="BBI68" s="204"/>
      <c r="BBJ68" s="204"/>
      <c r="BBK68" s="204"/>
      <c r="BBL68" s="204"/>
      <c r="BBM68" s="204"/>
      <c r="BBN68" s="204"/>
      <c r="BBO68" s="204"/>
      <c r="BBP68" s="204"/>
      <c r="BBQ68" s="204"/>
      <c r="BBR68" s="204"/>
      <c r="BBS68" s="204"/>
      <c r="BBT68" s="204"/>
      <c r="BBU68" s="204"/>
      <c r="BBV68" s="204"/>
      <c r="BBW68" s="204"/>
      <c r="BBX68" s="204"/>
      <c r="BBY68" s="204"/>
      <c r="BBZ68" s="204"/>
      <c r="BCA68" s="204"/>
      <c r="BCB68" s="204"/>
      <c r="BCC68" s="204"/>
      <c r="BCD68" s="204"/>
      <c r="BCE68" s="204"/>
      <c r="BCF68" s="204"/>
      <c r="BCG68" s="204"/>
      <c r="BCH68" s="204"/>
      <c r="BCI68" s="204"/>
      <c r="BCJ68" s="204"/>
      <c r="BCK68" s="204"/>
      <c r="BCL68" s="204"/>
      <c r="BCM68" s="204"/>
      <c r="BCN68" s="204"/>
      <c r="BCO68" s="204"/>
      <c r="BCP68" s="204"/>
      <c r="BCQ68" s="204"/>
      <c r="BCR68" s="204"/>
      <c r="BCS68" s="204"/>
      <c r="BCT68" s="204"/>
      <c r="BCU68" s="204"/>
      <c r="BCV68" s="204"/>
      <c r="BCW68" s="204"/>
      <c r="BCX68" s="204"/>
      <c r="BCY68" s="204"/>
      <c r="BCZ68" s="204"/>
      <c r="BDA68" s="204"/>
      <c r="BDB68" s="204"/>
      <c r="BDC68" s="204"/>
      <c r="BDD68" s="204"/>
      <c r="BDE68" s="204"/>
      <c r="BDF68" s="204"/>
      <c r="BDG68" s="204"/>
      <c r="BDH68" s="204"/>
      <c r="BDI68" s="204"/>
      <c r="BDJ68" s="204"/>
      <c r="BDK68" s="204"/>
      <c r="BDL68" s="204"/>
      <c r="BDM68" s="204"/>
      <c r="BDN68" s="204"/>
      <c r="BDO68" s="204"/>
      <c r="BDP68" s="204"/>
      <c r="BDQ68" s="204"/>
      <c r="BDR68" s="204"/>
      <c r="BDS68" s="204"/>
      <c r="BDT68" s="204"/>
      <c r="BDU68" s="204"/>
      <c r="BDV68" s="204"/>
      <c r="BDW68" s="204"/>
      <c r="BDX68" s="204"/>
      <c r="BDY68" s="204"/>
      <c r="BDZ68" s="204"/>
      <c r="BEA68" s="204"/>
      <c r="BEB68" s="204"/>
      <c r="BEC68" s="204"/>
      <c r="BED68" s="204"/>
      <c r="BEE68" s="204"/>
      <c r="BEF68" s="204"/>
      <c r="BEG68" s="204"/>
      <c r="BEH68" s="204"/>
      <c r="BEI68" s="204"/>
      <c r="BEJ68" s="204"/>
      <c r="BEK68" s="204"/>
      <c r="BEL68" s="204"/>
      <c r="BEM68" s="204"/>
      <c r="BEN68" s="204"/>
      <c r="BEO68" s="204"/>
      <c r="BEP68" s="204"/>
      <c r="BEQ68" s="204"/>
      <c r="BER68" s="204"/>
      <c r="BES68" s="204"/>
      <c r="BET68" s="204"/>
      <c r="BEU68" s="204"/>
      <c r="BEV68" s="204"/>
      <c r="BEW68" s="204"/>
      <c r="BEX68" s="204"/>
      <c r="BEY68" s="204"/>
      <c r="BEZ68" s="204"/>
      <c r="BFA68" s="204"/>
      <c r="BFB68" s="204"/>
      <c r="BFC68" s="204"/>
      <c r="BFD68" s="204"/>
      <c r="BFE68" s="204"/>
      <c r="BFF68" s="204"/>
      <c r="BFG68" s="204"/>
      <c r="BFH68" s="204"/>
      <c r="BFI68" s="204"/>
      <c r="BFJ68" s="204"/>
      <c r="BFK68" s="204"/>
      <c r="BFL68" s="204"/>
      <c r="BFM68" s="204"/>
      <c r="BFN68" s="204"/>
      <c r="BFO68" s="204"/>
      <c r="BFP68" s="204"/>
      <c r="BFQ68" s="204"/>
      <c r="BFR68" s="204"/>
      <c r="BFS68" s="204"/>
      <c r="BFT68" s="204"/>
      <c r="BFU68" s="204"/>
      <c r="BFV68" s="204"/>
      <c r="BFW68" s="204"/>
      <c r="BFX68" s="204"/>
      <c r="BFY68" s="204"/>
      <c r="BFZ68" s="204"/>
      <c r="BGA68" s="204"/>
      <c r="BGB68" s="204"/>
      <c r="BGC68" s="204"/>
      <c r="BGD68" s="204"/>
      <c r="BGE68" s="204"/>
      <c r="BGF68" s="204"/>
      <c r="BGG68" s="204"/>
      <c r="BGH68" s="204"/>
      <c r="BGI68" s="204"/>
      <c r="BGJ68" s="204"/>
      <c r="BGK68" s="204"/>
      <c r="BGL68" s="204"/>
      <c r="BGM68" s="204"/>
      <c r="BGN68" s="204"/>
      <c r="BGO68" s="204"/>
      <c r="BGP68" s="204"/>
      <c r="BGQ68" s="204"/>
      <c r="BGR68" s="204"/>
      <c r="BGS68" s="204"/>
      <c r="BGT68" s="204"/>
      <c r="BGU68" s="204"/>
      <c r="BGV68" s="204"/>
      <c r="BGW68" s="204"/>
      <c r="BGX68" s="204"/>
      <c r="BGY68" s="204"/>
      <c r="BGZ68" s="204"/>
      <c r="BHA68" s="204"/>
      <c r="BHB68" s="204"/>
      <c r="BHC68" s="204"/>
      <c r="BHD68" s="204"/>
      <c r="BHE68" s="204"/>
      <c r="BHF68" s="204"/>
      <c r="BHG68" s="204"/>
      <c r="BHH68" s="204"/>
      <c r="BHI68" s="204"/>
      <c r="BHJ68" s="204"/>
      <c r="BHK68" s="204"/>
      <c r="BHL68" s="204"/>
      <c r="BHM68" s="204"/>
      <c r="BHN68" s="204"/>
      <c r="BHO68" s="204"/>
      <c r="BHP68" s="204"/>
      <c r="BHQ68" s="204"/>
      <c r="BHR68" s="204"/>
      <c r="BHS68" s="204"/>
      <c r="BHT68" s="204"/>
      <c r="BHU68" s="204"/>
      <c r="BHV68" s="204"/>
      <c r="BHW68" s="204"/>
      <c r="BHX68" s="204"/>
      <c r="BHY68" s="204"/>
      <c r="BHZ68" s="204"/>
      <c r="BIA68" s="204"/>
      <c r="BIB68" s="204"/>
      <c r="BIC68" s="204"/>
      <c r="BID68" s="204"/>
      <c r="BIE68" s="204"/>
      <c r="BIF68" s="204"/>
      <c r="BIG68" s="204"/>
      <c r="BIH68" s="204"/>
      <c r="BII68" s="204"/>
      <c r="BIJ68" s="204"/>
      <c r="BIK68" s="204"/>
      <c r="BIL68" s="204"/>
      <c r="BIM68" s="204"/>
      <c r="BIN68" s="204"/>
      <c r="BIO68" s="204"/>
      <c r="BIP68" s="204"/>
      <c r="BIQ68" s="204"/>
      <c r="BIR68" s="204"/>
      <c r="BIS68" s="204"/>
      <c r="BIT68" s="204"/>
      <c r="BIU68" s="204"/>
      <c r="BIV68" s="204"/>
      <c r="BIW68" s="204"/>
      <c r="BIX68" s="204"/>
      <c r="BIY68" s="204"/>
      <c r="BIZ68" s="204"/>
      <c r="BJA68" s="204"/>
      <c r="BJB68" s="204"/>
      <c r="BJC68" s="204"/>
      <c r="BJD68" s="204"/>
      <c r="BJE68" s="204"/>
      <c r="BJF68" s="204"/>
      <c r="BJG68" s="204"/>
      <c r="BJH68" s="204"/>
      <c r="BJI68" s="204"/>
      <c r="BJJ68" s="204"/>
      <c r="BJK68" s="204"/>
      <c r="BJL68" s="204"/>
      <c r="BJM68" s="204"/>
      <c r="BJN68" s="204"/>
      <c r="BJO68" s="204"/>
      <c r="BJP68" s="204"/>
      <c r="BJQ68" s="204"/>
      <c r="BJR68" s="204"/>
      <c r="BJS68" s="204"/>
      <c r="BJT68" s="204"/>
      <c r="BJU68" s="204"/>
      <c r="BJV68" s="204"/>
      <c r="BJW68" s="204"/>
      <c r="BJX68" s="204"/>
      <c r="BJY68" s="204"/>
      <c r="BJZ68" s="204"/>
      <c r="BKA68" s="204"/>
      <c r="BKB68" s="204"/>
      <c r="BKC68" s="204"/>
      <c r="BKD68" s="204"/>
      <c r="BKE68" s="204"/>
      <c r="BKF68" s="204"/>
      <c r="BKG68" s="204"/>
      <c r="BKH68" s="204"/>
      <c r="BKI68" s="204"/>
      <c r="BKJ68" s="204"/>
      <c r="BKK68" s="204"/>
      <c r="BKL68" s="204"/>
      <c r="BKM68" s="204"/>
      <c r="BKN68" s="204"/>
      <c r="BKO68" s="204"/>
      <c r="BKP68" s="204"/>
      <c r="BKQ68" s="204"/>
      <c r="BKR68" s="204"/>
      <c r="BKS68" s="204"/>
      <c r="BKT68" s="204"/>
      <c r="BKU68" s="204"/>
      <c r="BKV68" s="204"/>
      <c r="BKW68" s="204"/>
      <c r="BKX68" s="204"/>
      <c r="BKY68" s="204"/>
      <c r="BKZ68" s="204"/>
      <c r="BLA68" s="204"/>
      <c r="BLB68" s="204"/>
      <c r="BLC68" s="204"/>
      <c r="BLD68" s="204"/>
      <c r="BLE68" s="204"/>
      <c r="BLF68" s="204"/>
      <c r="BLG68" s="204"/>
      <c r="BLH68" s="204"/>
      <c r="BLI68" s="204"/>
      <c r="BLJ68" s="204"/>
      <c r="BLK68" s="204"/>
      <c r="BLL68" s="204"/>
      <c r="BLM68" s="204"/>
      <c r="BLN68" s="204"/>
      <c r="BLO68" s="204"/>
      <c r="BLP68" s="204"/>
      <c r="BLQ68" s="204"/>
      <c r="BLR68" s="204"/>
      <c r="BLS68" s="204"/>
      <c r="BLT68" s="204"/>
      <c r="BLU68" s="204"/>
      <c r="BLV68" s="204"/>
      <c r="BLW68" s="204"/>
      <c r="BLX68" s="204"/>
      <c r="BLY68" s="204"/>
      <c r="BLZ68" s="204"/>
      <c r="BMA68" s="204"/>
      <c r="BMB68" s="204"/>
      <c r="BMC68" s="204"/>
      <c r="BMD68" s="204"/>
      <c r="BME68" s="204"/>
      <c r="BMF68" s="204"/>
      <c r="BMG68" s="204"/>
      <c r="BMH68" s="204"/>
      <c r="BMI68" s="204"/>
      <c r="BMJ68" s="204"/>
      <c r="BMK68" s="204"/>
      <c r="BML68" s="204"/>
      <c r="BMM68" s="204"/>
      <c r="BMN68" s="204"/>
      <c r="BMO68" s="204"/>
      <c r="BMP68" s="204"/>
      <c r="BMQ68" s="204"/>
      <c r="BMR68" s="204"/>
      <c r="BMS68" s="204"/>
      <c r="BMT68" s="204"/>
      <c r="BMU68" s="204"/>
      <c r="BMV68" s="204"/>
      <c r="BMW68" s="204"/>
      <c r="BMX68" s="204"/>
      <c r="BMY68" s="204"/>
      <c r="BMZ68" s="204"/>
      <c r="BNA68" s="204"/>
      <c r="BNB68" s="204"/>
      <c r="BNC68" s="204"/>
      <c r="BND68" s="204"/>
      <c r="BNE68" s="204"/>
      <c r="BNF68" s="204"/>
      <c r="BNG68" s="204"/>
      <c r="BNH68" s="204"/>
      <c r="BNI68" s="204"/>
      <c r="BNJ68" s="204"/>
      <c r="BNK68" s="204"/>
      <c r="BNL68" s="204"/>
      <c r="BNM68" s="204"/>
      <c r="BNN68" s="204"/>
      <c r="BNO68" s="204"/>
      <c r="BNP68" s="204"/>
      <c r="BNQ68" s="204"/>
      <c r="BNR68" s="204"/>
      <c r="BNS68" s="204"/>
      <c r="BNT68" s="204"/>
      <c r="BNU68" s="204"/>
      <c r="BNV68" s="204"/>
      <c r="BNW68" s="204"/>
      <c r="BNX68" s="204"/>
      <c r="BNY68" s="204"/>
      <c r="BNZ68" s="204"/>
      <c r="BOA68" s="204"/>
      <c r="BOB68" s="204"/>
      <c r="BOC68" s="204"/>
      <c r="BOD68" s="204"/>
      <c r="BOE68" s="204"/>
      <c r="BOF68" s="204"/>
      <c r="BOG68" s="204"/>
      <c r="BOH68" s="204"/>
      <c r="BOI68" s="204"/>
      <c r="BOJ68" s="204"/>
      <c r="BOK68" s="204"/>
      <c r="BOL68" s="204"/>
      <c r="BOM68" s="204"/>
      <c r="BON68" s="204"/>
      <c r="BOO68" s="204"/>
      <c r="BOP68" s="204"/>
      <c r="BOQ68" s="204"/>
      <c r="BOR68" s="204"/>
      <c r="BOS68" s="204"/>
      <c r="BOT68" s="204"/>
      <c r="BOU68" s="204"/>
      <c r="BOV68" s="204"/>
      <c r="BOW68" s="204"/>
      <c r="BOX68" s="204"/>
      <c r="BOY68" s="204"/>
      <c r="BOZ68" s="204"/>
      <c r="BPA68" s="204"/>
      <c r="BPB68" s="204"/>
      <c r="BPC68" s="204"/>
      <c r="BPD68" s="204"/>
      <c r="BPE68" s="204"/>
      <c r="BPF68" s="204"/>
      <c r="BPG68" s="204"/>
      <c r="BPH68" s="204"/>
      <c r="BPI68" s="204"/>
      <c r="BPJ68" s="204"/>
      <c r="BPK68" s="204"/>
      <c r="BPL68" s="204"/>
      <c r="BPM68" s="204"/>
      <c r="BPN68" s="204"/>
      <c r="BPO68" s="204"/>
      <c r="BPP68" s="204"/>
      <c r="BPQ68" s="204"/>
      <c r="BPR68" s="204"/>
      <c r="BPS68" s="204"/>
      <c r="BPT68" s="204"/>
      <c r="BPU68" s="204"/>
      <c r="BPV68" s="204"/>
      <c r="BPW68" s="204"/>
      <c r="BPX68" s="204"/>
      <c r="BPY68" s="204"/>
      <c r="BPZ68" s="204"/>
      <c r="BQA68" s="204"/>
      <c r="BQB68" s="204"/>
      <c r="BQC68" s="204"/>
      <c r="BQD68" s="204"/>
      <c r="BQE68" s="204"/>
      <c r="BQF68" s="204"/>
      <c r="BQG68" s="204"/>
      <c r="BQH68" s="204"/>
      <c r="BQI68" s="204"/>
      <c r="BQJ68" s="204"/>
      <c r="BQK68" s="204"/>
      <c r="BQL68" s="204"/>
      <c r="BQM68" s="204"/>
      <c r="BQN68" s="204"/>
      <c r="BQO68" s="204"/>
      <c r="BQP68" s="204"/>
      <c r="BQQ68" s="204"/>
      <c r="BQR68" s="204"/>
      <c r="BQS68" s="204"/>
      <c r="BQT68" s="204"/>
      <c r="BQU68" s="204"/>
      <c r="BQV68" s="204"/>
      <c r="BQW68" s="204"/>
      <c r="BQX68" s="204"/>
      <c r="BQY68" s="204"/>
      <c r="BQZ68" s="204"/>
      <c r="BRA68" s="204"/>
      <c r="BRB68" s="204"/>
      <c r="BRC68" s="204"/>
      <c r="BRD68" s="204"/>
      <c r="BRE68" s="204"/>
      <c r="BRF68" s="204"/>
      <c r="BRG68" s="204"/>
      <c r="BRH68" s="204"/>
      <c r="BRI68" s="204"/>
      <c r="BRJ68" s="204"/>
      <c r="BRK68" s="204"/>
      <c r="BRL68" s="204"/>
      <c r="BRM68" s="204"/>
      <c r="BRN68" s="204"/>
      <c r="BRO68" s="204"/>
      <c r="BRP68" s="204"/>
      <c r="BRQ68" s="204"/>
      <c r="BRR68" s="204"/>
      <c r="BRS68" s="204"/>
      <c r="BRT68" s="204"/>
      <c r="BRU68" s="204"/>
      <c r="BRV68" s="204"/>
      <c r="BRW68" s="204"/>
      <c r="BRX68" s="204"/>
      <c r="BRY68" s="204"/>
      <c r="BRZ68" s="204"/>
      <c r="BSA68" s="204"/>
      <c r="BSB68" s="204"/>
      <c r="BSC68" s="204"/>
      <c r="BSD68" s="204"/>
      <c r="BSE68" s="204"/>
      <c r="BSF68" s="204"/>
      <c r="BSG68" s="204"/>
      <c r="BSH68" s="204"/>
      <c r="BSI68" s="204"/>
      <c r="BSJ68" s="204"/>
      <c r="BSK68" s="204"/>
      <c r="BSL68" s="204"/>
      <c r="BSM68" s="204"/>
      <c r="BSN68" s="204"/>
      <c r="BSO68" s="204"/>
      <c r="BSP68" s="204"/>
      <c r="BSQ68" s="204"/>
      <c r="BSR68" s="204"/>
      <c r="BSS68" s="204"/>
      <c r="BST68" s="204"/>
      <c r="BSU68" s="204"/>
      <c r="BSV68" s="204"/>
      <c r="BSW68" s="204"/>
      <c r="BSX68" s="204"/>
      <c r="BSY68" s="204"/>
      <c r="BSZ68" s="204"/>
      <c r="BTA68" s="204"/>
      <c r="BTB68" s="204"/>
      <c r="BTC68" s="204"/>
      <c r="BTD68" s="204"/>
      <c r="BTE68" s="204"/>
      <c r="BTF68" s="204"/>
      <c r="BTG68" s="204"/>
      <c r="BTH68" s="204"/>
      <c r="BTI68" s="204"/>
      <c r="BTJ68" s="204"/>
      <c r="BTK68" s="204"/>
      <c r="BTL68" s="204"/>
      <c r="BTM68" s="204"/>
      <c r="BTN68" s="204"/>
      <c r="BTO68" s="204"/>
      <c r="BTP68" s="204"/>
      <c r="BTQ68" s="204"/>
      <c r="BTR68" s="204"/>
      <c r="BTS68" s="204"/>
      <c r="BTT68" s="204"/>
      <c r="BTU68" s="204"/>
      <c r="BTV68" s="204"/>
      <c r="BTW68" s="204"/>
      <c r="BTX68" s="204"/>
      <c r="BTY68" s="204"/>
      <c r="BTZ68" s="204"/>
      <c r="BUA68" s="204"/>
      <c r="BUB68" s="204"/>
      <c r="BUC68" s="204"/>
      <c r="BUD68" s="204"/>
      <c r="BUE68" s="204"/>
      <c r="BUF68" s="204"/>
      <c r="BUG68" s="204"/>
      <c r="BUH68" s="204"/>
      <c r="BUI68" s="204"/>
      <c r="BUJ68" s="204"/>
      <c r="BUK68" s="204"/>
      <c r="BUL68" s="204"/>
      <c r="BUM68" s="204"/>
      <c r="BUN68" s="204"/>
      <c r="BUO68" s="204"/>
      <c r="BUP68" s="204"/>
      <c r="BUQ68" s="204"/>
      <c r="BUR68" s="204"/>
      <c r="BUS68" s="204"/>
      <c r="BUT68" s="204"/>
      <c r="BUU68" s="204"/>
      <c r="BUV68" s="204"/>
      <c r="BUW68" s="204"/>
      <c r="BUX68" s="204"/>
      <c r="BUY68" s="204"/>
      <c r="BUZ68" s="204"/>
      <c r="BVA68" s="204"/>
      <c r="BVB68" s="204"/>
      <c r="BVC68" s="204"/>
      <c r="BVD68" s="204"/>
      <c r="BVE68" s="204"/>
      <c r="BVF68" s="204"/>
      <c r="BVG68" s="204"/>
      <c r="BVH68" s="204"/>
      <c r="BVI68" s="204"/>
      <c r="BVJ68" s="204"/>
      <c r="BVK68" s="204"/>
      <c r="BVL68" s="204"/>
      <c r="BVM68" s="204"/>
      <c r="BVN68" s="204"/>
      <c r="BVO68" s="204"/>
      <c r="BVP68" s="204"/>
      <c r="BVQ68" s="204"/>
      <c r="BVR68" s="204"/>
      <c r="BVS68" s="204"/>
      <c r="BVT68" s="204"/>
      <c r="BVU68" s="204"/>
      <c r="BVV68" s="204"/>
      <c r="BVW68" s="204"/>
      <c r="BVX68" s="204"/>
      <c r="BVY68" s="204"/>
      <c r="BVZ68" s="204"/>
      <c r="BWA68" s="204"/>
      <c r="BWB68" s="204"/>
      <c r="BWC68" s="204"/>
      <c r="BWD68" s="204"/>
      <c r="BWE68" s="204"/>
      <c r="BWF68" s="204"/>
      <c r="BWG68" s="204"/>
      <c r="BWH68" s="204"/>
      <c r="BWI68" s="204"/>
      <c r="BWJ68" s="204"/>
      <c r="BWK68" s="204"/>
      <c r="BWL68" s="204"/>
      <c r="BWM68" s="204"/>
      <c r="BWN68" s="204"/>
      <c r="BWO68" s="204"/>
      <c r="BWP68" s="204"/>
      <c r="BWQ68" s="204"/>
      <c r="BWR68" s="204"/>
      <c r="BWS68" s="204"/>
      <c r="BWT68" s="204"/>
      <c r="BWU68" s="204"/>
      <c r="BWV68" s="204"/>
      <c r="BWW68" s="204"/>
      <c r="BWX68" s="204"/>
      <c r="BWY68" s="204"/>
      <c r="BWZ68" s="204"/>
      <c r="BXA68" s="204"/>
      <c r="BXB68" s="204"/>
      <c r="BXC68" s="204"/>
      <c r="BXD68" s="204"/>
      <c r="BXE68" s="204"/>
      <c r="BXF68" s="204"/>
      <c r="BXG68" s="204"/>
      <c r="BXH68" s="204"/>
      <c r="BXI68" s="204"/>
      <c r="BXJ68" s="204"/>
      <c r="BXK68" s="204"/>
      <c r="BXL68" s="204"/>
      <c r="BXM68" s="204"/>
      <c r="BXN68" s="204"/>
      <c r="BXO68" s="204"/>
      <c r="BXP68" s="204"/>
      <c r="BXQ68" s="204"/>
      <c r="BXR68" s="204"/>
      <c r="BXS68" s="204"/>
      <c r="BXT68" s="204"/>
      <c r="BXU68" s="204"/>
      <c r="BXV68" s="204"/>
      <c r="BXW68" s="204"/>
      <c r="BXX68" s="204"/>
      <c r="BXY68" s="204"/>
      <c r="BXZ68" s="204"/>
      <c r="BYA68" s="204"/>
      <c r="BYB68" s="204"/>
      <c r="BYC68" s="204"/>
      <c r="BYD68" s="204"/>
      <c r="BYE68" s="204"/>
      <c r="BYF68" s="204"/>
      <c r="BYG68" s="204"/>
      <c r="BYH68" s="204"/>
      <c r="BYI68" s="204"/>
      <c r="BYJ68" s="204"/>
      <c r="BYK68" s="204"/>
      <c r="BYL68" s="204"/>
      <c r="BYM68" s="204"/>
      <c r="BYN68" s="204"/>
      <c r="BYO68" s="204"/>
      <c r="BYP68" s="204"/>
      <c r="BYQ68" s="204"/>
      <c r="BYR68" s="204"/>
      <c r="BYS68" s="204"/>
      <c r="BYT68" s="204"/>
      <c r="BYU68" s="204"/>
      <c r="BYV68" s="204"/>
      <c r="BYW68" s="204"/>
      <c r="BYX68" s="204"/>
      <c r="BYY68" s="204"/>
      <c r="BYZ68" s="204"/>
      <c r="BZA68" s="204"/>
      <c r="BZB68" s="204"/>
      <c r="BZC68" s="204"/>
      <c r="BZD68" s="204"/>
      <c r="BZE68" s="204"/>
      <c r="BZF68" s="204"/>
      <c r="BZG68" s="204"/>
      <c r="BZH68" s="204"/>
      <c r="BZI68" s="204"/>
      <c r="BZJ68" s="204"/>
      <c r="BZK68" s="204"/>
      <c r="BZL68" s="204"/>
      <c r="BZM68" s="204"/>
      <c r="BZN68" s="204"/>
      <c r="BZO68" s="204"/>
      <c r="BZP68" s="204"/>
      <c r="BZQ68" s="204"/>
      <c r="BZR68" s="204"/>
      <c r="BZS68" s="204"/>
      <c r="BZT68" s="204"/>
      <c r="BZU68" s="204"/>
      <c r="BZV68" s="204"/>
      <c r="BZW68" s="204"/>
      <c r="BZX68" s="204"/>
      <c r="BZY68" s="204"/>
      <c r="BZZ68" s="204"/>
      <c r="CAA68" s="204"/>
      <c r="CAB68" s="204"/>
      <c r="CAC68" s="204"/>
      <c r="CAD68" s="204"/>
      <c r="CAE68" s="204"/>
      <c r="CAF68" s="204"/>
      <c r="CAG68" s="204"/>
      <c r="CAH68" s="204"/>
      <c r="CAI68" s="204"/>
      <c r="CAJ68" s="204"/>
      <c r="CAK68" s="204"/>
      <c r="CAL68" s="204"/>
      <c r="CAM68" s="204"/>
      <c r="CAN68" s="204"/>
      <c r="CAO68" s="204"/>
      <c r="CAP68" s="204"/>
      <c r="CAQ68" s="204"/>
      <c r="CAR68" s="204"/>
      <c r="CAS68" s="204"/>
      <c r="CAT68" s="204"/>
      <c r="CAU68" s="204"/>
      <c r="CAV68" s="204"/>
      <c r="CAW68" s="204"/>
      <c r="CAX68" s="204"/>
      <c r="CAY68" s="204"/>
      <c r="CAZ68" s="204"/>
      <c r="CBA68" s="204"/>
      <c r="CBB68" s="204"/>
      <c r="CBC68" s="204"/>
      <c r="CBD68" s="204"/>
      <c r="CBE68" s="204"/>
      <c r="CBF68" s="204"/>
      <c r="CBG68" s="204"/>
      <c r="CBH68" s="204"/>
      <c r="CBI68" s="204"/>
      <c r="CBJ68" s="204"/>
      <c r="CBK68" s="204"/>
      <c r="CBL68" s="204"/>
      <c r="CBM68" s="204"/>
      <c r="CBN68" s="204"/>
      <c r="CBO68" s="204"/>
      <c r="CBP68" s="204"/>
      <c r="CBQ68" s="204"/>
      <c r="CBR68" s="204"/>
      <c r="CBS68" s="204"/>
      <c r="CBT68" s="204"/>
      <c r="CBU68" s="204"/>
      <c r="CBV68" s="204"/>
      <c r="CBW68" s="204"/>
      <c r="CBX68" s="204"/>
      <c r="CBY68" s="204"/>
      <c r="CBZ68" s="204"/>
      <c r="CCA68" s="204"/>
      <c r="CCB68" s="204"/>
      <c r="CCC68" s="204"/>
      <c r="CCD68" s="204"/>
      <c r="CCE68" s="204"/>
      <c r="CCF68" s="204"/>
      <c r="CCG68" s="204"/>
      <c r="CCH68" s="204"/>
      <c r="CCI68" s="204"/>
      <c r="CCJ68" s="204"/>
      <c r="CCK68" s="204"/>
      <c r="CCL68" s="204"/>
      <c r="CCM68" s="204"/>
      <c r="CCN68" s="204"/>
      <c r="CCO68" s="204"/>
      <c r="CCP68" s="204"/>
      <c r="CCQ68" s="204"/>
      <c r="CCR68" s="204"/>
      <c r="CCS68" s="204"/>
      <c r="CCT68" s="204"/>
      <c r="CCU68" s="204"/>
      <c r="CCV68" s="204"/>
      <c r="CCW68" s="204"/>
      <c r="CCX68" s="204"/>
      <c r="CCY68" s="204"/>
      <c r="CCZ68" s="204"/>
      <c r="CDA68" s="204"/>
      <c r="CDB68" s="204"/>
      <c r="CDC68" s="204"/>
      <c r="CDD68" s="204"/>
      <c r="CDE68" s="204"/>
      <c r="CDF68" s="204"/>
      <c r="CDG68" s="204"/>
      <c r="CDH68" s="204"/>
      <c r="CDI68" s="204"/>
      <c r="CDJ68" s="204"/>
      <c r="CDK68" s="204"/>
      <c r="CDL68" s="204"/>
      <c r="CDM68" s="204"/>
      <c r="CDN68" s="204"/>
      <c r="CDO68" s="204"/>
      <c r="CDP68" s="204"/>
      <c r="CDQ68" s="204"/>
      <c r="CDR68" s="204"/>
      <c r="CDS68" s="204"/>
      <c r="CDT68" s="204"/>
      <c r="CDU68" s="204"/>
      <c r="CDV68" s="204"/>
      <c r="CDW68" s="204"/>
      <c r="CDX68" s="204"/>
      <c r="CDY68" s="204"/>
      <c r="CDZ68" s="204"/>
      <c r="CEA68" s="204"/>
      <c r="CEB68" s="204"/>
      <c r="CEC68" s="204"/>
      <c r="CED68" s="204"/>
      <c r="CEE68" s="204"/>
      <c r="CEF68" s="204"/>
      <c r="CEG68" s="204"/>
      <c r="CEH68" s="204"/>
      <c r="CEI68" s="204"/>
      <c r="CEJ68" s="204"/>
      <c r="CEK68" s="204"/>
      <c r="CEL68" s="204"/>
      <c r="CEM68" s="204"/>
      <c r="CEN68" s="204"/>
      <c r="CEO68" s="204"/>
      <c r="CEP68" s="204"/>
      <c r="CEQ68" s="204"/>
      <c r="CER68" s="204"/>
      <c r="CES68" s="204"/>
      <c r="CET68" s="204"/>
      <c r="CEU68" s="204"/>
      <c r="CEV68" s="204"/>
      <c r="CEW68" s="204"/>
      <c r="CEX68" s="204"/>
      <c r="CEY68" s="204"/>
      <c r="CEZ68" s="204"/>
      <c r="CFA68" s="204"/>
      <c r="CFB68" s="204"/>
      <c r="CFC68" s="204"/>
      <c r="CFD68" s="204"/>
      <c r="CFE68" s="204"/>
      <c r="CFF68" s="204"/>
      <c r="CFG68" s="204"/>
      <c r="CFH68" s="204"/>
      <c r="CFI68" s="204"/>
      <c r="CFJ68" s="204"/>
      <c r="CFK68" s="204"/>
      <c r="CFL68" s="204"/>
      <c r="CFM68" s="204"/>
      <c r="CFN68" s="204"/>
      <c r="CFO68" s="204"/>
      <c r="CFP68" s="204"/>
      <c r="CFQ68" s="204"/>
      <c r="CFR68" s="204"/>
      <c r="CFS68" s="204"/>
      <c r="CFT68" s="204"/>
      <c r="CFU68" s="204"/>
      <c r="CFV68" s="204"/>
      <c r="CFW68" s="204"/>
      <c r="CFX68" s="204"/>
      <c r="CFY68" s="204"/>
      <c r="CFZ68" s="204"/>
      <c r="CGA68" s="204"/>
      <c r="CGB68" s="204"/>
      <c r="CGC68" s="204"/>
      <c r="CGD68" s="204"/>
      <c r="CGE68" s="204"/>
      <c r="CGF68" s="204"/>
      <c r="CGG68" s="204"/>
      <c r="CGH68" s="204"/>
      <c r="CGI68" s="204"/>
      <c r="CGJ68" s="204"/>
      <c r="CGK68" s="204"/>
      <c r="CGL68" s="204"/>
      <c r="CGM68" s="204"/>
      <c r="CGN68" s="204"/>
      <c r="CGO68" s="204"/>
      <c r="CGP68" s="204"/>
      <c r="CGQ68" s="204"/>
      <c r="CGR68" s="204"/>
      <c r="CGS68" s="204"/>
      <c r="CGT68" s="204"/>
      <c r="CGU68" s="204"/>
      <c r="CGV68" s="204"/>
      <c r="CGW68" s="204"/>
      <c r="CGX68" s="204"/>
      <c r="CGY68" s="204"/>
      <c r="CGZ68" s="204"/>
      <c r="CHA68" s="204"/>
      <c r="CHB68" s="204"/>
      <c r="CHC68" s="204"/>
      <c r="CHD68" s="204"/>
      <c r="CHE68" s="204"/>
      <c r="CHF68" s="204"/>
      <c r="CHG68" s="204"/>
      <c r="CHH68" s="204"/>
      <c r="CHI68" s="204"/>
      <c r="CHJ68" s="204"/>
      <c r="CHK68" s="204"/>
      <c r="CHL68" s="204"/>
      <c r="CHM68" s="204"/>
      <c r="CHN68" s="204"/>
      <c r="CHO68" s="204"/>
      <c r="CHP68" s="204"/>
      <c r="CHQ68" s="204"/>
      <c r="CHR68" s="204"/>
      <c r="CHS68" s="204"/>
      <c r="CHT68" s="204"/>
      <c r="CHU68" s="204"/>
      <c r="CHV68" s="204"/>
      <c r="CHW68" s="204"/>
      <c r="CHX68" s="204"/>
      <c r="CHY68" s="204"/>
      <c r="CHZ68" s="204"/>
      <c r="CIA68" s="204"/>
      <c r="CIB68" s="204"/>
      <c r="CIC68" s="204"/>
      <c r="CID68" s="204"/>
      <c r="CIE68" s="204"/>
      <c r="CIF68" s="204"/>
      <c r="CIG68" s="204"/>
      <c r="CIH68" s="204"/>
      <c r="CII68" s="204"/>
      <c r="CIJ68" s="204"/>
      <c r="CIK68" s="204"/>
      <c r="CIL68" s="204"/>
      <c r="CIM68" s="204"/>
      <c r="CIN68" s="204"/>
      <c r="CIO68" s="204"/>
      <c r="CIP68" s="204"/>
      <c r="CIQ68" s="204"/>
      <c r="CIR68" s="204"/>
      <c r="CIS68" s="204"/>
      <c r="CIT68" s="204"/>
      <c r="CIU68" s="204"/>
      <c r="CIV68" s="204"/>
      <c r="CIW68" s="204"/>
      <c r="CIX68" s="204"/>
      <c r="CIY68" s="204"/>
      <c r="CIZ68" s="204"/>
      <c r="CJA68" s="204"/>
      <c r="CJB68" s="204"/>
      <c r="CJC68" s="204"/>
      <c r="CJD68" s="204"/>
      <c r="CJE68" s="204"/>
      <c r="CJF68" s="204"/>
      <c r="CJG68" s="204"/>
      <c r="CJH68" s="204"/>
      <c r="CJI68" s="204"/>
      <c r="CJJ68" s="204"/>
      <c r="CJK68" s="204"/>
      <c r="CJL68" s="204"/>
      <c r="CJM68" s="204"/>
      <c r="CJN68" s="204"/>
      <c r="CJO68" s="204"/>
      <c r="CJP68" s="204"/>
      <c r="CJQ68" s="204"/>
      <c r="CJR68" s="204"/>
      <c r="CJS68" s="204"/>
      <c r="CJT68" s="204"/>
      <c r="CJU68" s="204"/>
      <c r="CJV68" s="204"/>
      <c r="CJW68" s="204"/>
      <c r="CJX68" s="204"/>
      <c r="CJY68" s="204"/>
      <c r="CJZ68" s="204"/>
      <c r="CKA68" s="204"/>
      <c r="CKB68" s="204"/>
      <c r="CKC68" s="204"/>
      <c r="CKD68" s="204"/>
      <c r="CKE68" s="204"/>
      <c r="CKF68" s="204"/>
      <c r="CKG68" s="204"/>
      <c r="CKH68" s="204"/>
      <c r="CKI68" s="204"/>
      <c r="CKJ68" s="204"/>
      <c r="CKK68" s="204"/>
      <c r="CKL68" s="204"/>
      <c r="CKM68" s="204"/>
      <c r="CKN68" s="204"/>
      <c r="CKO68" s="204"/>
      <c r="CKP68" s="204"/>
      <c r="CKQ68" s="204"/>
      <c r="CKR68" s="204"/>
      <c r="CKS68" s="204"/>
      <c r="CKT68" s="204"/>
      <c r="CKU68" s="204"/>
      <c r="CKV68" s="204"/>
      <c r="CKW68" s="204"/>
      <c r="CKX68" s="204"/>
      <c r="CKY68" s="204"/>
      <c r="CKZ68" s="204"/>
      <c r="CLA68" s="204"/>
      <c r="CLB68" s="204"/>
      <c r="CLC68" s="204"/>
      <c r="CLD68" s="204"/>
      <c r="CLE68" s="204"/>
      <c r="CLF68" s="204"/>
      <c r="CLG68" s="204"/>
      <c r="CLH68" s="204"/>
      <c r="CLI68" s="204"/>
      <c r="CLJ68" s="204"/>
      <c r="CLK68" s="204"/>
      <c r="CLL68" s="204"/>
      <c r="CLM68" s="204"/>
      <c r="CLN68" s="204"/>
      <c r="CLO68" s="204"/>
      <c r="CLP68" s="204"/>
      <c r="CLQ68" s="204"/>
      <c r="CLR68" s="204"/>
      <c r="CLS68" s="204"/>
      <c r="CLT68" s="204"/>
      <c r="CLU68" s="204"/>
      <c r="CLV68" s="204"/>
      <c r="CLW68" s="204"/>
      <c r="CLX68" s="204"/>
      <c r="CLY68" s="204"/>
      <c r="CLZ68" s="204"/>
      <c r="CMA68" s="204"/>
      <c r="CMB68" s="204"/>
      <c r="CMC68" s="204"/>
      <c r="CMD68" s="204"/>
      <c r="CME68" s="204"/>
      <c r="CMF68" s="204"/>
      <c r="CMG68" s="204"/>
      <c r="CMH68" s="204"/>
      <c r="CMI68" s="204"/>
      <c r="CMJ68" s="204"/>
      <c r="CMK68" s="204"/>
      <c r="CML68" s="204"/>
      <c r="CMM68" s="204"/>
      <c r="CMN68" s="204"/>
      <c r="CMO68" s="204"/>
      <c r="CMP68" s="204"/>
      <c r="CMQ68" s="204"/>
      <c r="CMR68" s="204"/>
      <c r="CMS68" s="204"/>
      <c r="CMT68" s="204"/>
      <c r="CMU68" s="204"/>
      <c r="CMV68" s="204"/>
      <c r="CMW68" s="204"/>
      <c r="CMX68" s="204"/>
      <c r="CMY68" s="204"/>
      <c r="CMZ68" s="204"/>
      <c r="CNA68" s="204"/>
      <c r="CNB68" s="204"/>
      <c r="CNC68" s="204"/>
      <c r="CND68" s="204"/>
      <c r="CNE68" s="204"/>
      <c r="CNF68" s="204"/>
      <c r="CNG68" s="204"/>
      <c r="CNH68" s="204"/>
      <c r="CNI68" s="204"/>
      <c r="CNJ68" s="204"/>
      <c r="CNK68" s="204"/>
      <c r="CNL68" s="204"/>
      <c r="CNM68" s="204"/>
      <c r="CNN68" s="204"/>
      <c r="CNO68" s="204"/>
      <c r="CNP68" s="204"/>
      <c r="CNQ68" s="204"/>
      <c r="CNR68" s="204"/>
      <c r="CNS68" s="204"/>
      <c r="CNT68" s="204"/>
      <c r="CNU68" s="204"/>
      <c r="CNV68" s="204"/>
      <c r="CNW68" s="204"/>
      <c r="CNX68" s="204"/>
      <c r="CNY68" s="204"/>
      <c r="CNZ68" s="204"/>
      <c r="COA68" s="204"/>
      <c r="COB68" s="204"/>
      <c r="COC68" s="204"/>
      <c r="COD68" s="204"/>
      <c r="COE68" s="204"/>
      <c r="COF68" s="204"/>
      <c r="COG68" s="204"/>
      <c r="COH68" s="204"/>
      <c r="COI68" s="204"/>
      <c r="COJ68" s="204"/>
      <c r="COK68" s="204"/>
      <c r="COL68" s="204"/>
      <c r="COM68" s="204"/>
      <c r="CON68" s="204"/>
      <c r="COO68" s="204"/>
      <c r="COP68" s="204"/>
      <c r="COQ68" s="204"/>
      <c r="COR68" s="204"/>
      <c r="COS68" s="204"/>
      <c r="COT68" s="204"/>
      <c r="COU68" s="204"/>
      <c r="COV68" s="204"/>
      <c r="COW68" s="204"/>
      <c r="COX68" s="204"/>
      <c r="COY68" s="204"/>
      <c r="COZ68" s="204"/>
      <c r="CPA68" s="204"/>
      <c r="CPB68" s="204"/>
      <c r="CPC68" s="204"/>
      <c r="CPD68" s="204"/>
      <c r="CPE68" s="204"/>
      <c r="CPF68" s="204"/>
      <c r="CPG68" s="204"/>
      <c r="CPH68" s="204"/>
      <c r="CPI68" s="204"/>
      <c r="CPJ68" s="204"/>
      <c r="CPK68" s="204"/>
      <c r="CPL68" s="204"/>
      <c r="CPM68" s="204"/>
      <c r="CPN68" s="204"/>
      <c r="CPO68" s="204"/>
      <c r="CPP68" s="204"/>
      <c r="CPQ68" s="204"/>
      <c r="CPR68" s="204"/>
      <c r="CPS68" s="204"/>
      <c r="CPT68" s="204"/>
      <c r="CPU68" s="204"/>
      <c r="CPV68" s="204"/>
      <c r="CPW68" s="204"/>
      <c r="CPX68" s="204"/>
      <c r="CPY68" s="204"/>
      <c r="CPZ68" s="204"/>
      <c r="CQA68" s="204"/>
      <c r="CQB68" s="204"/>
      <c r="CQC68" s="204"/>
      <c r="CQD68" s="204"/>
      <c r="CQE68" s="204"/>
      <c r="CQF68" s="204"/>
      <c r="CQG68" s="204"/>
      <c r="CQH68" s="204"/>
      <c r="CQI68" s="204"/>
      <c r="CQJ68" s="204"/>
      <c r="CQK68" s="204"/>
      <c r="CQL68" s="204"/>
      <c r="CQM68" s="204"/>
      <c r="CQN68" s="204"/>
      <c r="CQO68" s="204"/>
      <c r="CQP68" s="204"/>
      <c r="CQQ68" s="204"/>
      <c r="CQR68" s="204"/>
      <c r="CQS68" s="204"/>
      <c r="CQT68" s="204"/>
      <c r="CQU68" s="204"/>
      <c r="CQV68" s="204"/>
      <c r="CQW68" s="204"/>
      <c r="CQX68" s="204"/>
      <c r="CQY68" s="204"/>
      <c r="CQZ68" s="204"/>
      <c r="CRA68" s="204"/>
      <c r="CRB68" s="204"/>
      <c r="CRC68" s="204"/>
      <c r="CRD68" s="204"/>
      <c r="CRE68" s="204"/>
      <c r="CRF68" s="204"/>
      <c r="CRG68" s="204"/>
      <c r="CRH68" s="204"/>
      <c r="CRI68" s="204"/>
      <c r="CRJ68" s="204"/>
      <c r="CRK68" s="204"/>
      <c r="CRL68" s="204"/>
      <c r="CRM68" s="204"/>
      <c r="CRN68" s="204"/>
      <c r="CRO68" s="204"/>
      <c r="CRP68" s="204"/>
      <c r="CRQ68" s="204"/>
      <c r="CRR68" s="204"/>
      <c r="CRS68" s="204"/>
      <c r="CRT68" s="204"/>
      <c r="CRU68" s="204"/>
      <c r="CRV68" s="204"/>
      <c r="CRW68" s="204"/>
      <c r="CRX68" s="204"/>
      <c r="CRY68" s="204"/>
      <c r="CRZ68" s="204"/>
      <c r="CSA68" s="204"/>
      <c r="CSB68" s="204"/>
      <c r="CSC68" s="204"/>
      <c r="CSD68" s="204"/>
      <c r="CSE68" s="204"/>
      <c r="CSF68" s="204"/>
      <c r="CSG68" s="204"/>
      <c r="CSH68" s="204"/>
      <c r="CSI68" s="204"/>
      <c r="CSJ68" s="204"/>
      <c r="CSK68" s="204"/>
      <c r="CSL68" s="204"/>
      <c r="CSM68" s="204"/>
      <c r="CSN68" s="204"/>
      <c r="CSO68" s="204"/>
      <c r="CSP68" s="204"/>
      <c r="CSQ68" s="204"/>
      <c r="CSR68" s="204"/>
      <c r="CSS68" s="204"/>
      <c r="CST68" s="204"/>
      <c r="CSU68" s="204"/>
      <c r="CSV68" s="204"/>
      <c r="CSW68" s="204"/>
      <c r="CSX68" s="204"/>
      <c r="CSY68" s="204"/>
      <c r="CSZ68" s="204"/>
      <c r="CTA68" s="204"/>
      <c r="CTB68" s="204"/>
      <c r="CTC68" s="204"/>
      <c r="CTD68" s="204"/>
      <c r="CTE68" s="204"/>
      <c r="CTF68" s="204"/>
      <c r="CTG68" s="204"/>
      <c r="CTH68" s="204"/>
      <c r="CTI68" s="204"/>
      <c r="CTJ68" s="204"/>
      <c r="CTK68" s="204"/>
      <c r="CTL68" s="204"/>
      <c r="CTM68" s="204"/>
      <c r="CTN68" s="204"/>
      <c r="CTO68" s="204"/>
      <c r="CTP68" s="204"/>
      <c r="CTQ68" s="204"/>
      <c r="CTR68" s="204"/>
      <c r="CTS68" s="204"/>
      <c r="CTT68" s="204"/>
      <c r="CTU68" s="204"/>
      <c r="CTV68" s="204"/>
      <c r="CTW68" s="204"/>
      <c r="CTX68" s="204"/>
      <c r="CTY68" s="204"/>
      <c r="CTZ68" s="204"/>
      <c r="CUA68" s="204"/>
      <c r="CUB68" s="204"/>
      <c r="CUC68" s="204"/>
      <c r="CUD68" s="204"/>
      <c r="CUE68" s="204"/>
      <c r="CUF68" s="204"/>
      <c r="CUG68" s="204"/>
      <c r="CUH68" s="204"/>
      <c r="CUI68" s="204"/>
      <c r="CUJ68" s="204"/>
      <c r="CUK68" s="204"/>
      <c r="CUL68" s="204"/>
      <c r="CUM68" s="204"/>
      <c r="CUN68" s="204"/>
      <c r="CUO68" s="204"/>
      <c r="CUP68" s="204"/>
      <c r="CUQ68" s="204"/>
      <c r="CUR68" s="204"/>
      <c r="CUS68" s="204"/>
      <c r="CUT68" s="204"/>
      <c r="CUU68" s="204"/>
      <c r="CUV68" s="204"/>
      <c r="CUW68" s="204"/>
      <c r="CUX68" s="204"/>
      <c r="CUY68" s="204"/>
      <c r="CUZ68" s="204"/>
      <c r="CVA68" s="204"/>
      <c r="CVB68" s="204"/>
      <c r="CVC68" s="204"/>
      <c r="CVD68" s="204"/>
      <c r="CVE68" s="204"/>
      <c r="CVF68" s="204"/>
      <c r="CVG68" s="204"/>
      <c r="CVH68" s="204"/>
      <c r="CVI68" s="204"/>
      <c r="CVJ68" s="204"/>
      <c r="CVK68" s="204"/>
      <c r="CVL68" s="204"/>
      <c r="CVM68" s="204"/>
      <c r="CVN68" s="204"/>
      <c r="CVO68" s="204"/>
      <c r="CVP68" s="204"/>
      <c r="CVQ68" s="204"/>
      <c r="CVR68" s="204"/>
      <c r="CVS68" s="204"/>
      <c r="CVT68" s="204"/>
      <c r="CVU68" s="204"/>
      <c r="CVV68" s="204"/>
      <c r="CVW68" s="204"/>
      <c r="CVX68" s="204"/>
      <c r="CVY68" s="204"/>
      <c r="CVZ68" s="204"/>
      <c r="CWA68" s="204"/>
      <c r="CWB68" s="204"/>
      <c r="CWC68" s="204"/>
      <c r="CWD68" s="204"/>
      <c r="CWE68" s="204"/>
      <c r="CWF68" s="204"/>
      <c r="CWG68" s="204"/>
      <c r="CWH68" s="204"/>
      <c r="CWI68" s="204"/>
      <c r="CWJ68" s="204"/>
      <c r="CWK68" s="204"/>
      <c r="CWL68" s="204"/>
      <c r="CWM68" s="204"/>
      <c r="CWN68" s="204"/>
      <c r="CWO68" s="204"/>
      <c r="CWP68" s="204"/>
      <c r="CWQ68" s="204"/>
      <c r="CWR68" s="204"/>
      <c r="CWS68" s="204"/>
      <c r="CWT68" s="204"/>
      <c r="CWU68" s="204"/>
      <c r="CWV68" s="204"/>
      <c r="CWW68" s="204"/>
      <c r="CWX68" s="204"/>
      <c r="CWY68" s="204"/>
      <c r="CWZ68" s="204"/>
      <c r="CXA68" s="204"/>
      <c r="CXB68" s="204"/>
      <c r="CXC68" s="204"/>
      <c r="CXD68" s="204"/>
      <c r="CXE68" s="204"/>
      <c r="CXF68" s="204"/>
      <c r="CXG68" s="204"/>
      <c r="CXH68" s="204"/>
      <c r="CXI68" s="204"/>
      <c r="CXJ68" s="204"/>
      <c r="CXK68" s="204"/>
      <c r="CXL68" s="204"/>
      <c r="CXM68" s="204"/>
      <c r="CXN68" s="204"/>
      <c r="CXO68" s="204"/>
      <c r="CXP68" s="204"/>
      <c r="CXQ68" s="204"/>
      <c r="CXR68" s="204"/>
      <c r="CXS68" s="204"/>
      <c r="CXT68" s="204"/>
      <c r="CXU68" s="204"/>
      <c r="CXV68" s="204"/>
      <c r="CXW68" s="204"/>
      <c r="CXX68" s="204"/>
      <c r="CXY68" s="204"/>
      <c r="CXZ68" s="204"/>
      <c r="CYA68" s="204"/>
      <c r="CYB68" s="204"/>
      <c r="CYC68" s="204"/>
      <c r="CYD68" s="204"/>
      <c r="CYE68" s="204"/>
      <c r="CYF68" s="204"/>
      <c r="CYG68" s="204"/>
      <c r="CYH68" s="204"/>
      <c r="CYI68" s="204"/>
      <c r="CYJ68" s="204"/>
      <c r="CYK68" s="204"/>
      <c r="CYL68" s="204"/>
      <c r="CYM68" s="204"/>
      <c r="CYN68" s="204"/>
      <c r="CYO68" s="204"/>
      <c r="CYP68" s="204"/>
      <c r="CYQ68" s="204"/>
      <c r="CYR68" s="204"/>
      <c r="CYS68" s="204"/>
      <c r="CYT68" s="204"/>
      <c r="CYU68" s="204"/>
      <c r="CYV68" s="204"/>
      <c r="CYW68" s="204"/>
      <c r="CYX68" s="204"/>
      <c r="CYY68" s="204"/>
      <c r="CYZ68" s="204"/>
      <c r="CZA68" s="204"/>
      <c r="CZB68" s="204"/>
      <c r="CZC68" s="204"/>
      <c r="CZD68" s="204"/>
      <c r="CZE68" s="204"/>
      <c r="CZF68" s="204"/>
      <c r="CZG68" s="204"/>
      <c r="CZH68" s="204"/>
      <c r="CZI68" s="204"/>
      <c r="CZJ68" s="204"/>
      <c r="CZK68" s="204"/>
      <c r="CZL68" s="204"/>
      <c r="CZM68" s="204"/>
      <c r="CZN68" s="204"/>
      <c r="CZO68" s="204"/>
      <c r="CZP68" s="204"/>
      <c r="CZQ68" s="204"/>
      <c r="CZR68" s="204"/>
      <c r="CZS68" s="204"/>
      <c r="CZT68" s="204"/>
      <c r="CZU68" s="204"/>
      <c r="CZV68" s="204"/>
      <c r="CZW68" s="204"/>
      <c r="CZX68" s="204"/>
      <c r="CZY68" s="204"/>
      <c r="CZZ68" s="204"/>
      <c r="DAA68" s="204"/>
      <c r="DAB68" s="204"/>
      <c r="DAC68" s="204"/>
      <c r="DAD68" s="204"/>
      <c r="DAE68" s="204"/>
      <c r="DAF68" s="204"/>
      <c r="DAG68" s="204"/>
      <c r="DAH68" s="204"/>
      <c r="DAI68" s="204"/>
      <c r="DAJ68" s="204"/>
      <c r="DAK68" s="204"/>
      <c r="DAL68" s="204"/>
      <c r="DAM68" s="204"/>
      <c r="DAN68" s="204"/>
      <c r="DAO68" s="204"/>
      <c r="DAP68" s="204"/>
      <c r="DAQ68" s="204"/>
      <c r="DAR68" s="204"/>
      <c r="DAS68" s="204"/>
      <c r="DAT68" s="204"/>
      <c r="DAU68" s="204"/>
      <c r="DAV68" s="204"/>
      <c r="DAW68" s="204"/>
      <c r="DAX68" s="204"/>
      <c r="DAY68" s="204"/>
      <c r="DAZ68" s="204"/>
      <c r="DBA68" s="204"/>
      <c r="DBB68" s="204"/>
      <c r="DBC68" s="204"/>
      <c r="DBD68" s="204"/>
      <c r="DBE68" s="204"/>
      <c r="DBF68" s="204"/>
      <c r="DBG68" s="204"/>
      <c r="DBH68" s="204"/>
      <c r="DBI68" s="204"/>
      <c r="DBJ68" s="204"/>
      <c r="DBK68" s="204"/>
      <c r="DBL68" s="204"/>
      <c r="DBM68" s="204"/>
      <c r="DBN68" s="204"/>
      <c r="DBO68" s="204"/>
      <c r="DBP68" s="204"/>
      <c r="DBQ68" s="204"/>
      <c r="DBR68" s="204"/>
      <c r="DBS68" s="204"/>
      <c r="DBT68" s="204"/>
      <c r="DBU68" s="204"/>
      <c r="DBV68" s="204"/>
      <c r="DBW68" s="204"/>
      <c r="DBX68" s="204"/>
      <c r="DBY68" s="204"/>
      <c r="DBZ68" s="204"/>
      <c r="DCA68" s="204"/>
      <c r="DCB68" s="204"/>
      <c r="DCC68" s="204"/>
      <c r="DCD68" s="204"/>
      <c r="DCE68" s="204"/>
      <c r="DCF68" s="204"/>
      <c r="DCG68" s="204"/>
      <c r="DCH68" s="204"/>
      <c r="DCI68" s="204"/>
      <c r="DCJ68" s="204"/>
      <c r="DCK68" s="204"/>
      <c r="DCL68" s="204"/>
      <c r="DCM68" s="204"/>
      <c r="DCN68" s="204"/>
      <c r="DCO68" s="204"/>
      <c r="DCP68" s="204"/>
      <c r="DCQ68" s="204"/>
      <c r="DCR68" s="204"/>
      <c r="DCS68" s="204"/>
      <c r="DCT68" s="204"/>
      <c r="DCU68" s="204"/>
      <c r="DCV68" s="204"/>
      <c r="DCW68" s="204"/>
      <c r="DCX68" s="204"/>
      <c r="DCY68" s="204"/>
      <c r="DCZ68" s="204"/>
      <c r="DDA68" s="204"/>
      <c r="DDB68" s="204"/>
      <c r="DDC68" s="204"/>
      <c r="DDD68" s="204"/>
      <c r="DDE68" s="204"/>
      <c r="DDF68" s="204"/>
      <c r="DDG68" s="204"/>
      <c r="DDH68" s="204"/>
      <c r="DDI68" s="204"/>
      <c r="DDJ68" s="204"/>
      <c r="DDK68" s="204"/>
      <c r="DDL68" s="204"/>
      <c r="DDM68" s="204"/>
      <c r="DDN68" s="204"/>
      <c r="DDO68" s="204"/>
      <c r="DDP68" s="204"/>
      <c r="DDQ68" s="204"/>
      <c r="DDR68" s="204"/>
      <c r="DDS68" s="204"/>
      <c r="DDT68" s="204"/>
      <c r="DDU68" s="204"/>
      <c r="DDV68" s="204"/>
      <c r="DDW68" s="204"/>
      <c r="DDX68" s="204"/>
      <c r="DDY68" s="204"/>
      <c r="DDZ68" s="204"/>
      <c r="DEA68" s="204"/>
      <c r="DEB68" s="204"/>
      <c r="DEC68" s="204"/>
      <c r="DED68" s="204"/>
      <c r="DEE68" s="204"/>
      <c r="DEF68" s="204"/>
      <c r="DEG68" s="204"/>
      <c r="DEH68" s="204"/>
      <c r="DEI68" s="204"/>
      <c r="DEJ68" s="204"/>
      <c r="DEK68" s="204"/>
      <c r="DEL68" s="204"/>
      <c r="DEM68" s="204"/>
      <c r="DEN68" s="204"/>
      <c r="DEO68" s="204"/>
      <c r="DEP68" s="204"/>
      <c r="DEQ68" s="204"/>
      <c r="DER68" s="204"/>
      <c r="DES68" s="204"/>
      <c r="DET68" s="204"/>
      <c r="DEU68" s="204"/>
      <c r="DEV68" s="204"/>
      <c r="DEW68" s="204"/>
      <c r="DEX68" s="204"/>
      <c r="DEY68" s="204"/>
      <c r="DEZ68" s="204"/>
      <c r="DFA68" s="204"/>
      <c r="DFB68" s="204"/>
      <c r="DFC68" s="204"/>
      <c r="DFD68" s="204"/>
      <c r="DFE68" s="204"/>
      <c r="DFF68" s="204"/>
      <c r="DFG68" s="204"/>
      <c r="DFH68" s="204"/>
      <c r="DFI68" s="204"/>
      <c r="DFJ68" s="204"/>
      <c r="DFK68" s="204"/>
      <c r="DFL68" s="204"/>
      <c r="DFM68" s="204"/>
      <c r="DFN68" s="204"/>
      <c r="DFO68" s="204"/>
      <c r="DFP68" s="204"/>
      <c r="DFQ68" s="204"/>
      <c r="DFR68" s="204"/>
      <c r="DFS68" s="204"/>
      <c r="DFT68" s="204"/>
      <c r="DFU68" s="204"/>
      <c r="DFV68" s="204"/>
      <c r="DFW68" s="204"/>
      <c r="DFX68" s="204"/>
      <c r="DFY68" s="204"/>
      <c r="DFZ68" s="204"/>
      <c r="DGA68" s="204"/>
      <c r="DGB68" s="204"/>
      <c r="DGC68" s="204"/>
      <c r="DGD68" s="204"/>
      <c r="DGE68" s="204"/>
      <c r="DGF68" s="204"/>
      <c r="DGG68" s="204"/>
      <c r="DGH68" s="204"/>
      <c r="DGI68" s="204"/>
      <c r="DGJ68" s="204"/>
      <c r="DGK68" s="204"/>
      <c r="DGL68" s="204"/>
      <c r="DGM68" s="204"/>
      <c r="DGN68" s="204"/>
      <c r="DGO68" s="204"/>
      <c r="DGP68" s="204"/>
      <c r="DGQ68" s="204"/>
      <c r="DGR68" s="204"/>
      <c r="DGS68" s="204"/>
      <c r="DGT68" s="204"/>
      <c r="DGU68" s="204"/>
      <c r="DGV68" s="204"/>
      <c r="DGW68" s="204"/>
      <c r="DGX68" s="204"/>
      <c r="DGY68" s="204"/>
      <c r="DGZ68" s="204"/>
      <c r="DHA68" s="204"/>
      <c r="DHB68" s="204"/>
      <c r="DHC68" s="204"/>
      <c r="DHD68" s="204"/>
      <c r="DHE68" s="204"/>
      <c r="DHF68" s="204"/>
      <c r="DHG68" s="204"/>
      <c r="DHH68" s="204"/>
      <c r="DHI68" s="204"/>
      <c r="DHJ68" s="204"/>
      <c r="DHK68" s="204"/>
      <c r="DHL68" s="204"/>
      <c r="DHM68" s="204"/>
      <c r="DHN68" s="204"/>
      <c r="DHO68" s="204"/>
      <c r="DHP68" s="204"/>
      <c r="DHQ68" s="204"/>
      <c r="DHR68" s="204"/>
      <c r="DHS68" s="204"/>
      <c r="DHT68" s="204"/>
      <c r="DHU68" s="204"/>
      <c r="DHV68" s="204"/>
      <c r="DHW68" s="204"/>
      <c r="DHX68" s="204"/>
      <c r="DHY68" s="204"/>
      <c r="DHZ68" s="204"/>
      <c r="DIA68" s="204"/>
      <c r="DIB68" s="204"/>
      <c r="DIC68" s="204"/>
      <c r="DID68" s="204"/>
      <c r="DIE68" s="204"/>
      <c r="DIF68" s="204"/>
      <c r="DIG68" s="204"/>
      <c r="DIH68" s="204"/>
      <c r="DII68" s="204"/>
      <c r="DIJ68" s="204"/>
      <c r="DIK68" s="204"/>
      <c r="DIL68" s="204"/>
      <c r="DIM68" s="204"/>
      <c r="DIN68" s="204"/>
      <c r="DIO68" s="204"/>
      <c r="DIP68" s="204"/>
      <c r="DIQ68" s="204"/>
      <c r="DIR68" s="204"/>
      <c r="DIS68" s="204"/>
      <c r="DIT68" s="204"/>
      <c r="DIU68" s="204"/>
      <c r="DIV68" s="204"/>
      <c r="DIW68" s="204"/>
      <c r="DIX68" s="204"/>
      <c r="DIY68" s="204"/>
      <c r="DIZ68" s="204"/>
      <c r="DJA68" s="204"/>
      <c r="DJB68" s="204"/>
      <c r="DJC68" s="204"/>
      <c r="DJD68" s="204"/>
      <c r="DJE68" s="204"/>
      <c r="DJF68" s="204"/>
      <c r="DJG68" s="204"/>
      <c r="DJH68" s="204"/>
      <c r="DJI68" s="204"/>
      <c r="DJJ68" s="204"/>
      <c r="DJK68" s="204"/>
      <c r="DJL68" s="204"/>
      <c r="DJM68" s="204"/>
      <c r="DJN68" s="204"/>
      <c r="DJO68" s="204"/>
      <c r="DJP68" s="204"/>
      <c r="DJQ68" s="204"/>
      <c r="DJR68" s="204"/>
      <c r="DJS68" s="204"/>
      <c r="DJT68" s="204"/>
      <c r="DJU68" s="204"/>
      <c r="DJV68" s="204"/>
      <c r="DJW68" s="204"/>
      <c r="DJX68" s="204"/>
      <c r="DJY68" s="204"/>
      <c r="DJZ68" s="204"/>
      <c r="DKA68" s="204"/>
      <c r="DKB68" s="204"/>
      <c r="DKC68" s="204"/>
      <c r="DKD68" s="204"/>
      <c r="DKE68" s="204"/>
      <c r="DKF68" s="204"/>
      <c r="DKG68" s="204"/>
      <c r="DKH68" s="204"/>
      <c r="DKI68" s="204"/>
      <c r="DKJ68" s="204"/>
      <c r="DKK68" s="204"/>
      <c r="DKL68" s="204"/>
      <c r="DKM68" s="204"/>
      <c r="DKN68" s="204"/>
      <c r="DKO68" s="204"/>
      <c r="DKP68" s="204"/>
      <c r="DKQ68" s="204"/>
      <c r="DKR68" s="204"/>
      <c r="DKS68" s="204"/>
      <c r="DKT68" s="204"/>
      <c r="DKU68" s="204"/>
      <c r="DKV68" s="204"/>
      <c r="DKW68" s="204"/>
      <c r="DKX68" s="204"/>
      <c r="DKY68" s="204"/>
      <c r="DKZ68" s="204"/>
      <c r="DLA68" s="204"/>
      <c r="DLB68" s="204"/>
      <c r="DLC68" s="204"/>
      <c r="DLD68" s="204"/>
      <c r="DLE68" s="204"/>
      <c r="DLF68" s="204"/>
      <c r="DLG68" s="204"/>
      <c r="DLH68" s="204"/>
      <c r="DLI68" s="204"/>
      <c r="DLJ68" s="204"/>
      <c r="DLK68" s="204"/>
      <c r="DLL68" s="204"/>
      <c r="DLM68" s="204"/>
      <c r="DLN68" s="204"/>
      <c r="DLO68" s="204"/>
      <c r="DLP68" s="204"/>
      <c r="DLQ68" s="204"/>
      <c r="DLR68" s="204"/>
      <c r="DLS68" s="204"/>
      <c r="DLT68" s="204"/>
      <c r="DLU68" s="204"/>
      <c r="DLV68" s="204"/>
      <c r="DLW68" s="204"/>
      <c r="DLX68" s="204"/>
      <c r="DLY68" s="204"/>
      <c r="DLZ68" s="204"/>
      <c r="DMA68" s="204"/>
      <c r="DMB68" s="204"/>
      <c r="DMC68" s="204"/>
      <c r="DMD68" s="204"/>
      <c r="DME68" s="204"/>
      <c r="DMF68" s="204"/>
      <c r="DMG68" s="204"/>
      <c r="DMH68" s="204"/>
      <c r="DMI68" s="204"/>
      <c r="DMJ68" s="204"/>
      <c r="DMK68" s="204"/>
      <c r="DML68" s="204"/>
      <c r="DMM68" s="204"/>
      <c r="DMN68" s="204"/>
      <c r="DMO68" s="204"/>
      <c r="DMP68" s="204"/>
      <c r="DMQ68" s="204"/>
      <c r="DMR68" s="204"/>
      <c r="DMS68" s="204"/>
      <c r="DMT68" s="204"/>
      <c r="DMU68" s="204"/>
      <c r="DMV68" s="204"/>
      <c r="DMW68" s="204"/>
      <c r="DMX68" s="204"/>
      <c r="DMY68" s="204"/>
      <c r="DMZ68" s="204"/>
      <c r="DNA68" s="204"/>
      <c r="DNB68" s="204"/>
      <c r="DNC68" s="204"/>
      <c r="DND68" s="204"/>
      <c r="DNE68" s="204"/>
      <c r="DNF68" s="204"/>
      <c r="DNG68" s="204"/>
      <c r="DNH68" s="204"/>
      <c r="DNI68" s="204"/>
      <c r="DNJ68" s="204"/>
      <c r="DNK68" s="204"/>
      <c r="DNL68" s="204"/>
      <c r="DNM68" s="204"/>
      <c r="DNN68" s="204"/>
      <c r="DNO68" s="204"/>
      <c r="DNP68" s="204"/>
      <c r="DNQ68" s="204"/>
      <c r="DNR68" s="204"/>
      <c r="DNS68" s="204"/>
      <c r="DNT68" s="204"/>
      <c r="DNU68" s="204"/>
      <c r="DNV68" s="204"/>
      <c r="DNW68" s="204"/>
      <c r="DNX68" s="204"/>
      <c r="DNY68" s="204"/>
      <c r="DNZ68" s="204"/>
      <c r="DOA68" s="204"/>
      <c r="DOB68" s="204"/>
      <c r="DOC68" s="204"/>
      <c r="DOD68" s="204"/>
      <c r="DOE68" s="204"/>
      <c r="DOF68" s="204"/>
      <c r="DOG68" s="204"/>
      <c r="DOH68" s="204"/>
      <c r="DOI68" s="204"/>
      <c r="DOJ68" s="204"/>
      <c r="DOK68" s="204"/>
      <c r="DOL68" s="204"/>
      <c r="DOM68" s="204"/>
      <c r="DON68" s="204"/>
      <c r="DOO68" s="204"/>
      <c r="DOP68" s="204"/>
      <c r="DOQ68" s="204"/>
      <c r="DOR68" s="204"/>
      <c r="DOS68" s="204"/>
      <c r="DOT68" s="204"/>
      <c r="DOU68" s="204"/>
      <c r="DOV68" s="204"/>
      <c r="DOW68" s="204"/>
      <c r="DOX68" s="204"/>
      <c r="DOY68" s="204"/>
      <c r="DOZ68" s="204"/>
      <c r="DPA68" s="204"/>
      <c r="DPB68" s="204"/>
      <c r="DPC68" s="204"/>
      <c r="DPD68" s="204"/>
      <c r="DPE68" s="204"/>
      <c r="DPF68" s="204"/>
      <c r="DPG68" s="204"/>
      <c r="DPH68" s="204"/>
      <c r="DPI68" s="204"/>
      <c r="DPJ68" s="204"/>
      <c r="DPK68" s="204"/>
      <c r="DPL68" s="204"/>
      <c r="DPM68" s="204"/>
      <c r="DPN68" s="204"/>
      <c r="DPO68" s="204"/>
      <c r="DPP68" s="204"/>
      <c r="DPQ68" s="204"/>
      <c r="DPR68" s="204"/>
      <c r="DPS68" s="204"/>
      <c r="DPT68" s="204"/>
      <c r="DPU68" s="204"/>
      <c r="DPV68" s="204"/>
      <c r="DPW68" s="204"/>
      <c r="DPX68" s="204"/>
      <c r="DPY68" s="204"/>
      <c r="DPZ68" s="204"/>
      <c r="DQA68" s="204"/>
      <c r="DQB68" s="204"/>
      <c r="DQC68" s="204"/>
      <c r="DQD68" s="204"/>
      <c r="DQE68" s="204"/>
      <c r="DQF68" s="204"/>
      <c r="DQG68" s="204"/>
      <c r="DQH68" s="204"/>
      <c r="DQI68" s="204"/>
      <c r="DQJ68" s="204"/>
      <c r="DQK68" s="204"/>
      <c r="DQL68" s="204"/>
      <c r="DQM68" s="204"/>
      <c r="DQN68" s="204"/>
      <c r="DQO68" s="204"/>
      <c r="DQP68" s="204"/>
      <c r="DQQ68" s="204"/>
      <c r="DQR68" s="204"/>
      <c r="DQS68" s="204"/>
      <c r="DQT68" s="204"/>
      <c r="DQU68" s="204"/>
      <c r="DQV68" s="204"/>
      <c r="DQW68" s="204"/>
      <c r="DQX68" s="204"/>
      <c r="DQY68" s="204"/>
      <c r="DQZ68" s="204"/>
      <c r="DRA68" s="204"/>
      <c r="DRB68" s="204"/>
      <c r="DRC68" s="204"/>
      <c r="DRD68" s="204"/>
      <c r="DRE68" s="204"/>
      <c r="DRF68" s="204"/>
      <c r="DRG68" s="204"/>
      <c r="DRH68" s="204"/>
      <c r="DRI68" s="204"/>
      <c r="DRJ68" s="204"/>
      <c r="DRK68" s="204"/>
      <c r="DRL68" s="204"/>
      <c r="DRM68" s="204"/>
      <c r="DRN68" s="204"/>
      <c r="DRO68" s="204"/>
      <c r="DRP68" s="204"/>
      <c r="DRQ68" s="204"/>
      <c r="DRR68" s="204"/>
      <c r="DRS68" s="204"/>
      <c r="DRT68" s="204"/>
      <c r="DRU68" s="204"/>
      <c r="DRV68" s="204"/>
      <c r="DRW68" s="204"/>
      <c r="DRX68" s="204"/>
      <c r="DRY68" s="204"/>
      <c r="DRZ68" s="204"/>
      <c r="DSA68" s="204"/>
      <c r="DSB68" s="204"/>
      <c r="DSC68" s="204"/>
      <c r="DSD68" s="204"/>
      <c r="DSE68" s="204"/>
      <c r="DSF68" s="204"/>
      <c r="DSG68" s="204"/>
      <c r="DSH68" s="204"/>
      <c r="DSI68" s="204"/>
      <c r="DSJ68" s="204"/>
      <c r="DSK68" s="204"/>
      <c r="DSL68" s="204"/>
      <c r="DSM68" s="204"/>
      <c r="DSN68" s="204"/>
      <c r="DSO68" s="204"/>
      <c r="DSP68" s="204"/>
      <c r="DSQ68" s="204"/>
      <c r="DSR68" s="204"/>
      <c r="DSS68" s="204"/>
      <c r="DST68" s="204"/>
      <c r="DSU68" s="204"/>
      <c r="DSV68" s="204"/>
      <c r="DSW68" s="204"/>
      <c r="DSX68" s="204"/>
      <c r="DSY68" s="204"/>
      <c r="DSZ68" s="204"/>
      <c r="DTA68" s="204"/>
      <c r="DTB68" s="204"/>
      <c r="DTC68" s="204"/>
      <c r="DTD68" s="204"/>
      <c r="DTE68" s="204"/>
      <c r="DTF68" s="204"/>
      <c r="DTG68" s="204"/>
      <c r="DTH68" s="204"/>
      <c r="DTI68" s="204"/>
      <c r="DTJ68" s="204"/>
      <c r="DTK68" s="204"/>
      <c r="DTL68" s="204"/>
      <c r="DTM68" s="204"/>
      <c r="DTN68" s="204"/>
      <c r="DTO68" s="204"/>
      <c r="DTP68" s="204"/>
      <c r="DTQ68" s="204"/>
      <c r="DTR68" s="204"/>
      <c r="DTS68" s="204"/>
      <c r="DTT68" s="204"/>
      <c r="DTU68" s="204"/>
      <c r="DTV68" s="204"/>
      <c r="DTW68" s="204"/>
      <c r="DTX68" s="204"/>
      <c r="DTY68" s="204"/>
      <c r="DTZ68" s="204"/>
      <c r="DUA68" s="204"/>
      <c r="DUB68" s="204"/>
      <c r="DUC68" s="204"/>
      <c r="DUD68" s="204"/>
      <c r="DUE68" s="204"/>
      <c r="DUF68" s="204"/>
      <c r="DUG68" s="204"/>
      <c r="DUH68" s="204"/>
      <c r="DUI68" s="204"/>
      <c r="DUJ68" s="204"/>
      <c r="DUK68" s="204"/>
      <c r="DUL68" s="204"/>
      <c r="DUM68" s="204"/>
      <c r="DUN68" s="204"/>
      <c r="DUO68" s="204"/>
      <c r="DUP68" s="204"/>
      <c r="DUQ68" s="204"/>
      <c r="DUR68" s="204"/>
      <c r="DUS68" s="204"/>
      <c r="DUT68" s="204"/>
      <c r="DUU68" s="204"/>
      <c r="DUV68" s="204"/>
      <c r="DUW68" s="204"/>
      <c r="DUX68" s="204"/>
      <c r="DUY68" s="204"/>
      <c r="DUZ68" s="204"/>
      <c r="DVA68" s="204"/>
      <c r="DVB68" s="204"/>
      <c r="DVC68" s="204"/>
      <c r="DVD68" s="204"/>
      <c r="DVE68" s="204"/>
      <c r="DVF68" s="204"/>
      <c r="DVG68" s="204"/>
      <c r="DVH68" s="204"/>
      <c r="DVI68" s="204"/>
      <c r="DVJ68" s="204"/>
      <c r="DVK68" s="204"/>
      <c r="DVL68" s="204"/>
      <c r="DVM68" s="204"/>
      <c r="DVN68" s="204"/>
      <c r="DVO68" s="204"/>
      <c r="DVP68" s="204"/>
      <c r="DVQ68" s="204"/>
      <c r="DVR68" s="204"/>
      <c r="DVS68" s="204"/>
      <c r="DVT68" s="204"/>
      <c r="DVU68" s="204"/>
      <c r="DVV68" s="204"/>
      <c r="DVW68" s="204"/>
      <c r="DVX68" s="204"/>
      <c r="DVY68" s="204"/>
      <c r="DVZ68" s="204"/>
      <c r="DWA68" s="204"/>
      <c r="DWB68" s="204"/>
      <c r="DWC68" s="204"/>
      <c r="DWD68" s="204"/>
      <c r="DWE68" s="204"/>
      <c r="DWF68" s="204"/>
      <c r="DWG68" s="204"/>
      <c r="DWH68" s="204"/>
      <c r="DWI68" s="204"/>
      <c r="DWJ68" s="204"/>
      <c r="DWK68" s="204"/>
      <c r="DWL68" s="204"/>
      <c r="DWM68" s="204"/>
      <c r="DWN68" s="204"/>
      <c r="DWO68" s="204"/>
      <c r="DWP68" s="204"/>
      <c r="DWQ68" s="204"/>
      <c r="DWR68" s="204"/>
      <c r="DWS68" s="204"/>
      <c r="DWT68" s="204"/>
      <c r="DWU68" s="204"/>
      <c r="DWV68" s="204"/>
      <c r="DWW68" s="204"/>
      <c r="DWX68" s="204"/>
      <c r="DWY68" s="204"/>
      <c r="DWZ68" s="204"/>
      <c r="DXA68" s="204"/>
      <c r="DXB68" s="204"/>
      <c r="DXC68" s="204"/>
      <c r="DXD68" s="204"/>
      <c r="DXE68" s="204"/>
      <c r="DXF68" s="204"/>
      <c r="DXG68" s="204"/>
      <c r="DXH68" s="204"/>
      <c r="DXI68" s="204"/>
      <c r="DXJ68" s="204"/>
      <c r="DXK68" s="204"/>
      <c r="DXL68" s="204"/>
      <c r="DXM68" s="204"/>
      <c r="DXN68" s="204"/>
      <c r="DXO68" s="204"/>
      <c r="DXP68" s="204"/>
      <c r="DXQ68" s="204"/>
      <c r="DXR68" s="204"/>
      <c r="DXS68" s="204"/>
      <c r="DXT68" s="204"/>
      <c r="DXU68" s="204"/>
      <c r="DXV68" s="204"/>
      <c r="DXW68" s="204"/>
      <c r="DXX68" s="204"/>
      <c r="DXY68" s="204"/>
      <c r="DXZ68" s="204"/>
      <c r="DYA68" s="204"/>
      <c r="DYB68" s="204"/>
      <c r="DYC68" s="204"/>
      <c r="DYD68" s="204"/>
      <c r="DYE68" s="204"/>
      <c r="DYF68" s="204"/>
      <c r="DYG68" s="204"/>
      <c r="DYH68" s="204"/>
      <c r="DYI68" s="204"/>
      <c r="DYJ68" s="204"/>
      <c r="DYK68" s="204"/>
      <c r="DYL68" s="204"/>
      <c r="DYM68" s="204"/>
      <c r="DYN68" s="204"/>
      <c r="DYO68" s="204"/>
      <c r="DYP68" s="204"/>
      <c r="DYQ68" s="204"/>
      <c r="DYR68" s="204"/>
      <c r="DYS68" s="204"/>
      <c r="DYT68" s="204"/>
      <c r="DYU68" s="204"/>
      <c r="DYV68" s="204"/>
      <c r="DYW68" s="204"/>
      <c r="DYX68" s="204"/>
      <c r="DYY68" s="204"/>
      <c r="DYZ68" s="204"/>
      <c r="DZA68" s="204"/>
      <c r="DZB68" s="204"/>
      <c r="DZC68" s="204"/>
      <c r="DZD68" s="204"/>
      <c r="DZE68" s="204"/>
      <c r="DZF68" s="204"/>
      <c r="DZG68" s="204"/>
      <c r="DZH68" s="204"/>
      <c r="DZI68" s="204"/>
      <c r="DZJ68" s="204"/>
      <c r="DZK68" s="204"/>
      <c r="DZL68" s="204"/>
      <c r="DZM68" s="204"/>
      <c r="DZN68" s="204"/>
      <c r="DZO68" s="204"/>
      <c r="DZP68" s="204"/>
      <c r="DZQ68" s="204"/>
      <c r="DZR68" s="204"/>
      <c r="DZS68" s="204"/>
      <c r="DZT68" s="204"/>
      <c r="DZU68" s="204"/>
      <c r="DZV68" s="204"/>
      <c r="DZW68" s="204"/>
      <c r="DZX68" s="204"/>
      <c r="DZY68" s="204"/>
      <c r="DZZ68" s="204"/>
      <c r="EAA68" s="204"/>
      <c r="EAB68" s="204"/>
      <c r="EAC68" s="204"/>
      <c r="EAD68" s="204"/>
      <c r="EAE68" s="204"/>
      <c r="EAF68" s="204"/>
      <c r="EAG68" s="204"/>
      <c r="EAH68" s="204"/>
      <c r="EAI68" s="204"/>
      <c r="EAJ68" s="204"/>
      <c r="EAK68" s="204"/>
      <c r="EAL68" s="204"/>
      <c r="EAM68" s="204"/>
      <c r="EAN68" s="204"/>
      <c r="EAO68" s="204"/>
      <c r="EAP68" s="204"/>
      <c r="EAQ68" s="204"/>
      <c r="EAR68" s="204"/>
      <c r="EAS68" s="204"/>
      <c r="EAT68" s="204"/>
      <c r="EAU68" s="204"/>
      <c r="EAV68" s="204"/>
      <c r="EAW68" s="204"/>
      <c r="EAX68" s="204"/>
      <c r="EAY68" s="204"/>
      <c r="EAZ68" s="204"/>
      <c r="EBA68" s="204"/>
      <c r="EBB68" s="204"/>
      <c r="EBC68" s="204"/>
      <c r="EBD68" s="204"/>
      <c r="EBE68" s="204"/>
      <c r="EBF68" s="204"/>
      <c r="EBG68" s="204"/>
      <c r="EBH68" s="204"/>
      <c r="EBI68" s="204"/>
      <c r="EBJ68" s="204"/>
      <c r="EBK68" s="204"/>
      <c r="EBL68" s="204"/>
      <c r="EBM68" s="204"/>
      <c r="EBN68" s="204"/>
      <c r="EBO68" s="204"/>
      <c r="EBP68" s="204"/>
      <c r="EBQ68" s="204"/>
      <c r="EBR68" s="204"/>
      <c r="EBS68" s="204"/>
      <c r="EBT68" s="204"/>
      <c r="EBU68" s="204"/>
      <c r="EBV68" s="204"/>
      <c r="EBW68" s="204"/>
      <c r="EBX68" s="204"/>
      <c r="EBY68" s="204"/>
      <c r="EBZ68" s="204"/>
      <c r="ECA68" s="204"/>
      <c r="ECB68" s="204"/>
      <c r="ECC68" s="204"/>
      <c r="ECD68" s="204"/>
      <c r="ECE68" s="204"/>
      <c r="ECF68" s="204"/>
      <c r="ECG68" s="204"/>
      <c r="ECH68" s="204"/>
      <c r="ECI68" s="204"/>
      <c r="ECJ68" s="204"/>
      <c r="ECK68" s="204"/>
      <c r="ECL68" s="204"/>
      <c r="ECM68" s="204"/>
      <c r="ECN68" s="204"/>
      <c r="ECO68" s="204"/>
      <c r="ECP68" s="204"/>
      <c r="ECQ68" s="204"/>
      <c r="ECR68" s="204"/>
      <c r="ECS68" s="204"/>
      <c r="ECT68" s="204"/>
      <c r="ECU68" s="204"/>
      <c r="ECV68" s="204"/>
      <c r="ECW68" s="204"/>
      <c r="ECX68" s="204"/>
      <c r="ECY68" s="204"/>
      <c r="ECZ68" s="204"/>
      <c r="EDA68" s="204"/>
      <c r="EDB68" s="204"/>
      <c r="EDC68" s="204"/>
      <c r="EDD68" s="204"/>
      <c r="EDE68" s="204"/>
      <c r="EDF68" s="204"/>
      <c r="EDG68" s="204"/>
      <c r="EDH68" s="204"/>
      <c r="EDI68" s="204"/>
      <c r="EDJ68" s="204"/>
      <c r="EDK68" s="204"/>
      <c r="EDL68" s="204"/>
      <c r="EDM68" s="204"/>
      <c r="EDN68" s="204"/>
      <c r="EDO68" s="204"/>
      <c r="EDP68" s="204"/>
      <c r="EDQ68" s="204"/>
      <c r="EDR68" s="204"/>
      <c r="EDS68" s="204"/>
      <c r="EDT68" s="204"/>
      <c r="EDU68" s="204"/>
      <c r="EDV68" s="204"/>
      <c r="EDW68" s="204"/>
      <c r="EDX68" s="204"/>
      <c r="EDY68" s="204"/>
      <c r="EDZ68" s="204"/>
      <c r="EEA68" s="204"/>
      <c r="EEB68" s="204"/>
      <c r="EEC68" s="204"/>
      <c r="EED68" s="204"/>
      <c r="EEE68" s="204"/>
      <c r="EEF68" s="204"/>
      <c r="EEG68" s="204"/>
      <c r="EEH68" s="204"/>
      <c r="EEI68" s="204"/>
      <c r="EEJ68" s="204"/>
      <c r="EEK68" s="204"/>
      <c r="EEL68" s="204"/>
      <c r="EEM68" s="204"/>
      <c r="EEN68" s="204"/>
      <c r="EEO68" s="204"/>
      <c r="EEP68" s="204"/>
      <c r="EEQ68" s="204"/>
      <c r="EER68" s="204"/>
      <c r="EES68" s="204"/>
      <c r="EET68" s="204"/>
      <c r="EEU68" s="204"/>
      <c r="EEV68" s="204"/>
      <c r="EEW68" s="204"/>
      <c r="EEX68" s="204"/>
      <c r="EEY68" s="204"/>
      <c r="EEZ68" s="204"/>
      <c r="EFA68" s="204"/>
      <c r="EFB68" s="204"/>
      <c r="EFC68" s="204"/>
      <c r="EFD68" s="204"/>
      <c r="EFE68" s="204"/>
      <c r="EFF68" s="204"/>
      <c r="EFG68" s="204"/>
      <c r="EFH68" s="204"/>
      <c r="EFI68" s="204"/>
      <c r="EFJ68" s="204"/>
      <c r="EFK68" s="204"/>
      <c r="EFL68" s="204"/>
      <c r="EFM68" s="204"/>
      <c r="EFN68" s="204"/>
      <c r="EFO68" s="204"/>
      <c r="EFP68" s="204"/>
      <c r="EFQ68" s="204"/>
      <c r="EFR68" s="204"/>
      <c r="EFS68" s="204"/>
      <c r="EFT68" s="204"/>
      <c r="EFU68" s="204"/>
      <c r="EFV68" s="204"/>
      <c r="EFW68" s="204"/>
      <c r="EFX68" s="204"/>
      <c r="EFY68" s="204"/>
      <c r="EFZ68" s="204"/>
      <c r="EGA68" s="204"/>
      <c r="EGB68" s="204"/>
      <c r="EGC68" s="204"/>
      <c r="EGD68" s="204"/>
      <c r="EGE68" s="204"/>
      <c r="EGF68" s="204"/>
      <c r="EGG68" s="204"/>
      <c r="EGH68" s="204"/>
      <c r="EGI68" s="204"/>
      <c r="EGJ68" s="204"/>
      <c r="EGK68" s="204"/>
      <c r="EGL68" s="204"/>
      <c r="EGM68" s="204"/>
      <c r="EGN68" s="204"/>
      <c r="EGO68" s="204"/>
      <c r="EGP68" s="204"/>
      <c r="EGQ68" s="204"/>
      <c r="EGR68" s="204"/>
      <c r="EGS68" s="204"/>
      <c r="EGT68" s="204"/>
      <c r="EGU68" s="204"/>
      <c r="EGV68" s="204"/>
      <c r="EGW68" s="204"/>
      <c r="EGX68" s="204"/>
      <c r="EGY68" s="204"/>
      <c r="EGZ68" s="204"/>
      <c r="EHA68" s="204"/>
      <c r="EHB68" s="204"/>
      <c r="EHC68" s="204"/>
      <c r="EHD68" s="204"/>
      <c r="EHE68" s="204"/>
      <c r="EHF68" s="204"/>
      <c r="EHG68" s="204"/>
      <c r="EHH68" s="204"/>
      <c r="EHI68" s="204"/>
      <c r="EHJ68" s="204"/>
      <c r="EHK68" s="204"/>
      <c r="EHL68" s="204"/>
      <c r="EHM68" s="204"/>
      <c r="EHN68" s="204"/>
      <c r="EHO68" s="204"/>
      <c r="EHP68" s="204"/>
      <c r="EHQ68" s="204"/>
      <c r="EHR68" s="204"/>
      <c r="EHS68" s="204"/>
      <c r="EHT68" s="204"/>
      <c r="EHU68" s="204"/>
      <c r="EHV68" s="204"/>
      <c r="EHW68" s="204"/>
      <c r="EHX68" s="204"/>
      <c r="EHY68" s="204"/>
      <c r="EHZ68" s="204"/>
      <c r="EIA68" s="204"/>
      <c r="EIB68" s="204"/>
      <c r="EIC68" s="204"/>
      <c r="EID68" s="204"/>
      <c r="EIE68" s="204"/>
      <c r="EIF68" s="204"/>
      <c r="EIG68" s="204"/>
      <c r="EIH68" s="204"/>
      <c r="EII68" s="204"/>
      <c r="EIJ68" s="204"/>
      <c r="EIK68" s="204"/>
      <c r="EIL68" s="204"/>
      <c r="EIM68" s="204"/>
      <c r="EIN68" s="204"/>
      <c r="EIO68" s="204"/>
      <c r="EIP68" s="204"/>
      <c r="EIQ68" s="204"/>
      <c r="EIR68" s="204"/>
      <c r="EIS68" s="204"/>
      <c r="EIT68" s="204"/>
      <c r="EIU68" s="204"/>
      <c r="EIV68" s="204"/>
      <c r="EIW68" s="204"/>
      <c r="EIX68" s="204"/>
      <c r="EIY68" s="204"/>
      <c r="EIZ68" s="204"/>
      <c r="EJA68" s="204"/>
      <c r="EJB68" s="204"/>
      <c r="EJC68" s="204"/>
      <c r="EJD68" s="204"/>
      <c r="EJE68" s="204"/>
      <c r="EJF68" s="204"/>
      <c r="EJG68" s="204"/>
      <c r="EJH68" s="204"/>
      <c r="EJI68" s="204"/>
      <c r="EJJ68" s="204"/>
      <c r="EJK68" s="204"/>
      <c r="EJL68" s="204"/>
      <c r="EJM68" s="204"/>
      <c r="EJN68" s="204"/>
      <c r="EJO68" s="204"/>
      <c r="EJP68" s="204"/>
      <c r="EJQ68" s="204"/>
      <c r="EJR68" s="204"/>
      <c r="EJS68" s="204"/>
      <c r="EJT68" s="204"/>
      <c r="EJU68" s="204"/>
      <c r="EJV68" s="204"/>
      <c r="EJW68" s="204"/>
      <c r="EJX68" s="204"/>
      <c r="EJY68" s="204"/>
      <c r="EJZ68" s="204"/>
      <c r="EKA68" s="204"/>
      <c r="EKB68" s="204"/>
      <c r="EKC68" s="204"/>
      <c r="EKD68" s="204"/>
      <c r="EKE68" s="204"/>
      <c r="EKF68" s="204"/>
      <c r="EKG68" s="204"/>
      <c r="EKH68" s="204"/>
      <c r="EKI68" s="204"/>
      <c r="EKJ68" s="204"/>
      <c r="EKK68" s="204"/>
      <c r="EKL68" s="204"/>
      <c r="EKM68" s="204"/>
      <c r="EKN68" s="204"/>
      <c r="EKO68" s="204"/>
      <c r="EKP68" s="204"/>
      <c r="EKQ68" s="204"/>
      <c r="EKR68" s="204"/>
      <c r="EKS68" s="204"/>
      <c r="EKT68" s="204"/>
      <c r="EKU68" s="204"/>
      <c r="EKV68" s="204"/>
      <c r="EKW68" s="204"/>
      <c r="EKX68" s="204"/>
      <c r="EKY68" s="204"/>
      <c r="EKZ68" s="204"/>
      <c r="ELA68" s="204"/>
      <c r="ELB68" s="204"/>
      <c r="ELC68" s="204"/>
      <c r="ELD68" s="204"/>
      <c r="ELE68" s="204"/>
      <c r="ELF68" s="204"/>
      <c r="ELG68" s="204"/>
      <c r="ELH68" s="204"/>
      <c r="ELI68" s="204"/>
      <c r="ELJ68" s="204"/>
      <c r="ELK68" s="204"/>
      <c r="ELL68" s="204"/>
      <c r="ELM68" s="204"/>
      <c r="ELN68" s="204"/>
      <c r="ELO68" s="204"/>
      <c r="ELP68" s="204"/>
      <c r="ELQ68" s="204"/>
      <c r="ELR68" s="204"/>
      <c r="ELS68" s="204"/>
      <c r="ELT68" s="204"/>
      <c r="ELU68" s="204"/>
      <c r="ELV68" s="204"/>
      <c r="ELW68" s="204"/>
      <c r="ELX68" s="204"/>
      <c r="ELY68" s="204"/>
      <c r="ELZ68" s="204"/>
      <c r="EMA68" s="204"/>
      <c r="EMB68" s="204"/>
      <c r="EMC68" s="204"/>
      <c r="EMD68" s="204"/>
      <c r="EME68" s="204"/>
      <c r="EMF68" s="204"/>
      <c r="EMG68" s="204"/>
      <c r="EMH68" s="204"/>
      <c r="EMI68" s="204"/>
      <c r="EMJ68" s="204"/>
      <c r="EMK68" s="204"/>
      <c r="EML68" s="204"/>
      <c r="EMM68" s="204"/>
      <c r="EMN68" s="204"/>
      <c r="EMO68" s="204"/>
      <c r="EMP68" s="204"/>
      <c r="EMQ68" s="204"/>
      <c r="EMR68" s="204"/>
      <c r="EMS68" s="204"/>
      <c r="EMT68" s="204"/>
      <c r="EMU68" s="204"/>
      <c r="EMV68" s="204"/>
      <c r="EMW68" s="204"/>
      <c r="EMX68" s="204"/>
      <c r="EMY68" s="204"/>
      <c r="EMZ68" s="204"/>
      <c r="ENA68" s="204"/>
      <c r="ENB68" s="204"/>
      <c r="ENC68" s="204"/>
      <c r="END68" s="204"/>
      <c r="ENE68" s="204"/>
      <c r="ENF68" s="204"/>
      <c r="ENG68" s="204"/>
      <c r="ENH68" s="204"/>
      <c r="ENI68" s="204"/>
      <c r="ENJ68" s="204"/>
      <c r="ENK68" s="204"/>
      <c r="ENL68" s="204"/>
      <c r="ENM68" s="204"/>
      <c r="ENN68" s="204"/>
      <c r="ENO68" s="204"/>
      <c r="ENP68" s="204"/>
      <c r="ENQ68" s="204"/>
      <c r="ENR68" s="204"/>
      <c r="ENS68" s="204"/>
      <c r="ENT68" s="204"/>
      <c r="ENU68" s="204"/>
      <c r="ENV68" s="204"/>
      <c r="ENW68" s="204"/>
      <c r="ENX68" s="204"/>
      <c r="ENY68" s="204"/>
      <c r="ENZ68" s="204"/>
      <c r="EOA68" s="204"/>
      <c r="EOB68" s="204"/>
      <c r="EOC68" s="204"/>
      <c r="EOD68" s="204"/>
      <c r="EOE68" s="204"/>
      <c r="EOF68" s="204"/>
      <c r="EOG68" s="204"/>
      <c r="EOH68" s="204"/>
      <c r="EOI68" s="204"/>
      <c r="EOJ68" s="204"/>
      <c r="EOK68" s="204"/>
      <c r="EOL68" s="204"/>
      <c r="EOM68" s="204"/>
      <c r="EON68" s="204"/>
      <c r="EOO68" s="204"/>
      <c r="EOP68" s="204"/>
      <c r="EOQ68" s="204"/>
      <c r="EOR68" s="204"/>
      <c r="EOS68" s="204"/>
      <c r="EOT68" s="204"/>
      <c r="EOU68" s="204"/>
      <c r="EOV68" s="204"/>
      <c r="EOW68" s="204"/>
      <c r="EOX68" s="204"/>
      <c r="EOY68" s="204"/>
      <c r="EOZ68" s="204"/>
      <c r="EPA68" s="204"/>
      <c r="EPB68" s="204"/>
      <c r="EPC68" s="204"/>
      <c r="EPD68" s="204"/>
      <c r="EPE68" s="204"/>
      <c r="EPF68" s="204"/>
      <c r="EPG68" s="204"/>
      <c r="EPH68" s="204"/>
      <c r="EPI68" s="204"/>
      <c r="EPJ68" s="204"/>
      <c r="EPK68" s="204"/>
      <c r="EPL68" s="204"/>
      <c r="EPM68" s="204"/>
      <c r="EPN68" s="204"/>
      <c r="EPO68" s="204"/>
      <c r="EPP68" s="204"/>
      <c r="EPQ68" s="204"/>
      <c r="EPR68" s="204"/>
      <c r="EPS68" s="204"/>
      <c r="EPT68" s="204"/>
      <c r="EPU68" s="204"/>
      <c r="EPV68" s="204"/>
      <c r="EPW68" s="204"/>
      <c r="EPX68" s="204"/>
      <c r="EPY68" s="204"/>
      <c r="EPZ68" s="204"/>
      <c r="EQA68" s="204"/>
      <c r="EQB68" s="204"/>
      <c r="EQC68" s="204"/>
      <c r="EQD68" s="204"/>
      <c r="EQE68" s="204"/>
      <c r="EQF68" s="204"/>
      <c r="EQG68" s="204"/>
      <c r="EQH68" s="204"/>
      <c r="EQI68" s="204"/>
      <c r="EQJ68" s="204"/>
      <c r="EQK68" s="204"/>
      <c r="EQL68" s="204"/>
      <c r="EQM68" s="204"/>
      <c r="EQN68" s="204"/>
      <c r="EQO68" s="204"/>
      <c r="EQP68" s="204"/>
      <c r="EQQ68" s="204"/>
      <c r="EQR68" s="204"/>
      <c r="EQS68" s="204"/>
      <c r="EQT68" s="204"/>
      <c r="EQU68" s="204"/>
      <c r="EQV68" s="204"/>
      <c r="EQW68" s="204"/>
      <c r="EQX68" s="204"/>
      <c r="EQY68" s="204"/>
      <c r="EQZ68" s="204"/>
      <c r="ERA68" s="204"/>
      <c r="ERB68" s="204"/>
      <c r="ERC68" s="204"/>
      <c r="ERD68" s="204"/>
      <c r="ERE68" s="204"/>
      <c r="ERF68" s="204"/>
      <c r="ERG68" s="204"/>
      <c r="ERH68" s="204"/>
      <c r="ERI68" s="204"/>
      <c r="ERJ68" s="204"/>
      <c r="ERK68" s="204"/>
      <c r="ERL68" s="204"/>
      <c r="ERM68" s="204"/>
      <c r="ERN68" s="204"/>
      <c r="ERO68" s="204"/>
      <c r="ERP68" s="204"/>
      <c r="ERQ68" s="204"/>
      <c r="ERR68" s="204"/>
      <c r="ERS68" s="204"/>
      <c r="ERT68" s="204"/>
      <c r="ERU68" s="204"/>
      <c r="ERV68" s="204"/>
      <c r="ERW68" s="204"/>
      <c r="ERX68" s="204"/>
      <c r="ERY68" s="204"/>
      <c r="ERZ68" s="204"/>
      <c r="ESA68" s="204"/>
      <c r="ESB68" s="204"/>
      <c r="ESC68" s="204"/>
      <c r="ESD68" s="204"/>
      <c r="ESE68" s="204"/>
      <c r="ESF68" s="204"/>
      <c r="ESG68" s="204"/>
      <c r="ESH68" s="204"/>
      <c r="ESI68" s="204"/>
      <c r="ESJ68" s="204"/>
      <c r="ESK68" s="204"/>
      <c r="ESL68" s="204"/>
      <c r="ESM68" s="204"/>
      <c r="ESN68" s="204"/>
      <c r="ESO68" s="204"/>
      <c r="ESP68" s="204"/>
      <c r="ESQ68" s="204"/>
      <c r="ESR68" s="204"/>
      <c r="ESS68" s="204"/>
      <c r="EST68" s="204"/>
      <c r="ESU68" s="204"/>
      <c r="ESV68" s="204"/>
      <c r="ESW68" s="204"/>
      <c r="ESX68" s="204"/>
      <c r="ESY68" s="204"/>
      <c r="ESZ68" s="204"/>
      <c r="ETA68" s="204"/>
      <c r="ETB68" s="204"/>
      <c r="ETC68" s="204"/>
      <c r="ETD68" s="204"/>
      <c r="ETE68" s="204"/>
      <c r="ETF68" s="204"/>
      <c r="ETG68" s="204"/>
      <c r="ETH68" s="204"/>
      <c r="ETI68" s="204"/>
      <c r="ETJ68" s="204"/>
      <c r="ETK68" s="204"/>
      <c r="ETL68" s="204"/>
      <c r="ETM68" s="204"/>
      <c r="ETN68" s="204"/>
      <c r="ETO68" s="204"/>
      <c r="ETP68" s="204"/>
      <c r="ETQ68" s="204"/>
      <c r="ETR68" s="204"/>
      <c r="ETS68" s="204"/>
      <c r="ETT68" s="204"/>
      <c r="ETU68" s="204"/>
      <c r="ETV68" s="204"/>
      <c r="ETW68" s="204"/>
      <c r="ETX68" s="204"/>
      <c r="ETY68" s="204"/>
      <c r="ETZ68" s="204"/>
      <c r="EUA68" s="204"/>
      <c r="EUB68" s="204"/>
      <c r="EUC68" s="204"/>
      <c r="EUD68" s="204"/>
      <c r="EUE68" s="204"/>
      <c r="EUF68" s="204"/>
      <c r="EUG68" s="204"/>
      <c r="EUH68" s="204"/>
      <c r="EUI68" s="204"/>
      <c r="EUJ68" s="204"/>
      <c r="EUK68" s="204"/>
      <c r="EUL68" s="204"/>
      <c r="EUM68" s="204"/>
      <c r="EUN68" s="204"/>
      <c r="EUO68" s="204"/>
      <c r="EUP68" s="204"/>
      <c r="EUQ68" s="204"/>
      <c r="EUR68" s="204"/>
      <c r="EUS68" s="204"/>
      <c r="EUT68" s="204"/>
      <c r="EUU68" s="204"/>
      <c r="EUV68" s="204"/>
      <c r="EUW68" s="204"/>
      <c r="EUX68" s="204"/>
      <c r="EUY68" s="204"/>
      <c r="EUZ68" s="204"/>
      <c r="EVA68" s="204"/>
      <c r="EVB68" s="204"/>
      <c r="EVC68" s="204"/>
      <c r="EVD68" s="204"/>
      <c r="EVE68" s="204"/>
      <c r="EVF68" s="204"/>
      <c r="EVG68" s="204"/>
      <c r="EVH68" s="204"/>
      <c r="EVI68" s="204"/>
      <c r="EVJ68" s="204"/>
      <c r="EVK68" s="204"/>
      <c r="EVL68" s="204"/>
      <c r="EVM68" s="204"/>
      <c r="EVN68" s="204"/>
      <c r="EVO68" s="204"/>
      <c r="EVP68" s="204"/>
      <c r="EVQ68" s="204"/>
      <c r="EVR68" s="204"/>
      <c r="EVS68" s="204"/>
      <c r="EVT68" s="204"/>
      <c r="EVU68" s="204"/>
      <c r="EVV68" s="204"/>
      <c r="EVW68" s="204"/>
      <c r="EVX68" s="204"/>
      <c r="EVY68" s="204"/>
      <c r="EVZ68" s="204"/>
      <c r="EWA68" s="204"/>
      <c r="EWB68" s="204"/>
      <c r="EWC68" s="204"/>
      <c r="EWD68" s="204"/>
      <c r="EWE68" s="204"/>
      <c r="EWF68" s="204"/>
      <c r="EWG68" s="204"/>
      <c r="EWH68" s="204"/>
      <c r="EWI68" s="204"/>
      <c r="EWJ68" s="204"/>
      <c r="EWK68" s="204"/>
      <c r="EWL68" s="204"/>
      <c r="EWM68" s="204"/>
      <c r="EWN68" s="204"/>
      <c r="EWO68" s="204"/>
      <c r="EWP68" s="204"/>
      <c r="EWQ68" s="204"/>
      <c r="EWR68" s="204"/>
      <c r="EWS68" s="204"/>
      <c r="EWT68" s="204"/>
      <c r="EWU68" s="204"/>
      <c r="EWV68" s="204"/>
      <c r="EWW68" s="204"/>
      <c r="EWX68" s="204"/>
      <c r="EWY68" s="204"/>
      <c r="EWZ68" s="204"/>
      <c r="EXA68" s="204"/>
      <c r="EXB68" s="204"/>
      <c r="EXC68" s="204"/>
      <c r="EXD68" s="204"/>
      <c r="EXE68" s="204"/>
      <c r="EXF68" s="204"/>
      <c r="EXG68" s="204"/>
      <c r="EXH68" s="204"/>
      <c r="EXI68" s="204"/>
      <c r="EXJ68" s="204"/>
      <c r="EXK68" s="204"/>
      <c r="EXL68" s="204"/>
      <c r="EXM68" s="204"/>
      <c r="EXN68" s="204"/>
      <c r="EXO68" s="204"/>
      <c r="EXP68" s="204"/>
      <c r="EXQ68" s="204"/>
      <c r="EXR68" s="204"/>
      <c r="EXS68" s="204"/>
      <c r="EXT68" s="204"/>
      <c r="EXU68" s="204"/>
      <c r="EXV68" s="204"/>
      <c r="EXW68" s="204"/>
      <c r="EXX68" s="204"/>
      <c r="EXY68" s="204"/>
      <c r="EXZ68" s="204"/>
      <c r="EYA68" s="204"/>
      <c r="EYB68" s="204"/>
      <c r="EYC68" s="204"/>
      <c r="EYD68" s="204"/>
      <c r="EYE68" s="204"/>
      <c r="EYF68" s="204"/>
      <c r="EYG68" s="204"/>
      <c r="EYH68" s="204"/>
      <c r="EYI68" s="204"/>
      <c r="EYJ68" s="204"/>
      <c r="EYK68" s="204"/>
      <c r="EYL68" s="204"/>
      <c r="EYM68" s="204"/>
      <c r="EYN68" s="204"/>
      <c r="EYO68" s="204"/>
      <c r="EYP68" s="204"/>
      <c r="EYQ68" s="204"/>
      <c r="EYR68" s="204"/>
      <c r="EYS68" s="204"/>
      <c r="EYT68" s="204"/>
      <c r="EYU68" s="204"/>
      <c r="EYV68" s="204"/>
      <c r="EYW68" s="204"/>
      <c r="EYX68" s="204"/>
      <c r="EYY68" s="204"/>
      <c r="EYZ68" s="204"/>
      <c r="EZA68" s="204"/>
      <c r="EZB68" s="204"/>
      <c r="EZC68" s="204"/>
      <c r="EZD68" s="204"/>
      <c r="EZE68" s="204"/>
      <c r="EZF68" s="204"/>
      <c r="EZG68" s="204"/>
      <c r="EZH68" s="204"/>
      <c r="EZI68" s="204"/>
      <c r="EZJ68" s="204"/>
      <c r="EZK68" s="204"/>
      <c r="EZL68" s="204"/>
      <c r="EZM68" s="204"/>
      <c r="EZN68" s="204"/>
      <c r="EZO68" s="204"/>
      <c r="EZP68" s="204"/>
      <c r="EZQ68" s="204"/>
      <c r="EZR68" s="204"/>
      <c r="EZS68" s="204"/>
      <c r="EZT68" s="204"/>
      <c r="EZU68" s="204"/>
      <c r="EZV68" s="204"/>
      <c r="EZW68" s="204"/>
      <c r="EZX68" s="204"/>
      <c r="EZY68" s="204"/>
      <c r="EZZ68" s="204"/>
      <c r="FAA68" s="204"/>
      <c r="FAB68" s="204"/>
      <c r="FAC68" s="204"/>
      <c r="FAD68" s="204"/>
      <c r="FAE68" s="204"/>
      <c r="FAF68" s="204"/>
      <c r="FAG68" s="204"/>
      <c r="FAH68" s="204"/>
      <c r="FAI68" s="204"/>
      <c r="FAJ68" s="204"/>
      <c r="FAK68" s="204"/>
      <c r="FAL68" s="204"/>
      <c r="FAM68" s="204"/>
      <c r="FAN68" s="204"/>
      <c r="FAO68" s="204"/>
      <c r="FAP68" s="204"/>
      <c r="FAQ68" s="204"/>
      <c r="FAR68" s="204"/>
      <c r="FAS68" s="204"/>
      <c r="FAT68" s="204"/>
      <c r="FAU68" s="204"/>
      <c r="FAV68" s="204"/>
      <c r="FAW68" s="204"/>
      <c r="FAX68" s="204"/>
      <c r="FAY68" s="204"/>
      <c r="FAZ68" s="204"/>
      <c r="FBA68" s="204"/>
      <c r="FBB68" s="204"/>
      <c r="FBC68" s="204"/>
      <c r="FBD68" s="204"/>
      <c r="FBE68" s="204"/>
      <c r="FBF68" s="204"/>
      <c r="FBG68" s="204"/>
      <c r="FBH68" s="204"/>
      <c r="FBI68" s="204"/>
      <c r="FBJ68" s="204"/>
      <c r="FBK68" s="204"/>
      <c r="FBL68" s="204"/>
      <c r="FBM68" s="204"/>
      <c r="FBN68" s="204"/>
      <c r="FBO68" s="204"/>
      <c r="FBP68" s="204"/>
      <c r="FBQ68" s="204"/>
      <c r="FBR68" s="204"/>
      <c r="FBS68" s="204"/>
      <c r="FBT68" s="204"/>
      <c r="FBU68" s="204"/>
      <c r="FBV68" s="204"/>
      <c r="FBW68" s="204"/>
      <c r="FBX68" s="204"/>
      <c r="FBY68" s="204"/>
      <c r="FBZ68" s="204"/>
      <c r="FCA68" s="204"/>
      <c r="FCB68" s="204"/>
      <c r="FCC68" s="204"/>
      <c r="FCD68" s="204"/>
      <c r="FCE68" s="204"/>
      <c r="FCF68" s="204"/>
      <c r="FCG68" s="204"/>
      <c r="FCH68" s="204"/>
      <c r="FCI68" s="204"/>
      <c r="FCJ68" s="204"/>
      <c r="FCK68" s="204"/>
      <c r="FCL68" s="204"/>
      <c r="FCM68" s="204"/>
      <c r="FCN68" s="204"/>
      <c r="FCO68" s="204"/>
      <c r="FCP68" s="204"/>
      <c r="FCQ68" s="204"/>
      <c r="FCR68" s="204"/>
      <c r="FCS68" s="204"/>
      <c r="FCT68" s="204"/>
      <c r="FCU68" s="204"/>
      <c r="FCV68" s="204"/>
      <c r="FCW68" s="204"/>
      <c r="FCX68" s="204"/>
      <c r="FCY68" s="204"/>
      <c r="FCZ68" s="204"/>
      <c r="FDA68" s="204"/>
      <c r="FDB68" s="204"/>
      <c r="FDC68" s="204"/>
      <c r="FDD68" s="204"/>
      <c r="FDE68" s="204"/>
      <c r="FDF68" s="204"/>
      <c r="FDG68" s="204"/>
      <c r="FDH68" s="204"/>
      <c r="FDI68" s="204"/>
      <c r="FDJ68" s="204"/>
      <c r="FDK68" s="204"/>
      <c r="FDL68" s="204"/>
      <c r="FDM68" s="204"/>
      <c r="FDN68" s="204"/>
      <c r="FDO68" s="204"/>
      <c r="FDP68" s="204"/>
      <c r="FDQ68" s="204"/>
      <c r="FDR68" s="204"/>
      <c r="FDS68" s="204"/>
      <c r="FDT68" s="204"/>
      <c r="FDU68" s="204"/>
      <c r="FDV68" s="204"/>
      <c r="FDW68" s="204"/>
      <c r="FDX68" s="204"/>
      <c r="FDY68" s="204"/>
      <c r="FDZ68" s="204"/>
      <c r="FEA68" s="204"/>
      <c r="FEB68" s="204"/>
      <c r="FEC68" s="204"/>
      <c r="FED68" s="204"/>
      <c r="FEE68" s="204"/>
      <c r="FEF68" s="204"/>
      <c r="FEG68" s="204"/>
      <c r="FEH68" s="204"/>
      <c r="FEI68" s="204"/>
      <c r="FEJ68" s="204"/>
      <c r="FEK68" s="204"/>
      <c r="FEL68" s="204"/>
      <c r="FEM68" s="204"/>
      <c r="FEN68" s="204"/>
      <c r="FEO68" s="204"/>
      <c r="FEP68" s="204"/>
      <c r="FEQ68" s="204"/>
      <c r="FER68" s="204"/>
      <c r="FES68" s="204"/>
      <c r="FET68" s="204"/>
      <c r="FEU68" s="204"/>
      <c r="FEV68" s="204"/>
      <c r="FEW68" s="204"/>
      <c r="FEX68" s="204"/>
      <c r="FEY68" s="204"/>
      <c r="FEZ68" s="204"/>
      <c r="FFA68" s="204"/>
      <c r="FFB68" s="204"/>
      <c r="FFC68" s="204"/>
      <c r="FFD68" s="204"/>
      <c r="FFE68" s="204"/>
      <c r="FFF68" s="204"/>
      <c r="FFG68" s="204"/>
      <c r="FFH68" s="204"/>
      <c r="FFI68" s="204"/>
      <c r="FFJ68" s="204"/>
      <c r="FFK68" s="204"/>
      <c r="FFL68" s="204"/>
      <c r="FFM68" s="204"/>
      <c r="FFN68" s="204"/>
      <c r="FFO68" s="204"/>
      <c r="FFP68" s="204"/>
      <c r="FFQ68" s="204"/>
      <c r="FFR68" s="204"/>
      <c r="FFS68" s="204"/>
      <c r="FFT68" s="204"/>
      <c r="FFU68" s="204"/>
      <c r="FFV68" s="204"/>
      <c r="FFW68" s="204"/>
      <c r="FFX68" s="204"/>
      <c r="FFY68" s="204"/>
      <c r="FFZ68" s="204"/>
      <c r="FGA68" s="204"/>
      <c r="FGB68" s="204"/>
      <c r="FGC68" s="204"/>
      <c r="FGD68" s="204"/>
      <c r="FGE68" s="204"/>
      <c r="FGF68" s="204"/>
      <c r="FGG68" s="204"/>
      <c r="FGH68" s="204"/>
      <c r="FGI68" s="204"/>
      <c r="FGJ68" s="204"/>
      <c r="FGK68" s="204"/>
      <c r="FGL68" s="204"/>
      <c r="FGM68" s="204"/>
      <c r="FGN68" s="204"/>
      <c r="FGO68" s="204"/>
      <c r="FGP68" s="204"/>
      <c r="FGQ68" s="204"/>
      <c r="FGR68" s="204"/>
      <c r="FGS68" s="204"/>
      <c r="FGT68" s="204"/>
      <c r="FGU68" s="204"/>
      <c r="FGV68" s="204"/>
      <c r="FGW68" s="204"/>
      <c r="FGX68" s="204"/>
      <c r="FGY68" s="204"/>
      <c r="FGZ68" s="204"/>
      <c r="FHA68" s="204"/>
      <c r="FHB68" s="204"/>
      <c r="FHC68" s="204"/>
      <c r="FHD68" s="204"/>
      <c r="FHE68" s="204"/>
      <c r="FHF68" s="204"/>
      <c r="FHG68" s="204"/>
      <c r="FHH68" s="204"/>
      <c r="FHI68" s="204"/>
      <c r="FHJ68" s="204"/>
      <c r="FHK68" s="204"/>
      <c r="FHL68" s="204"/>
      <c r="FHM68" s="204"/>
      <c r="FHN68" s="204"/>
      <c r="FHO68" s="204"/>
      <c r="FHP68" s="204"/>
      <c r="FHQ68" s="204"/>
      <c r="FHR68" s="204"/>
      <c r="FHS68" s="204"/>
      <c r="FHT68" s="204"/>
      <c r="FHU68" s="204"/>
      <c r="FHV68" s="204"/>
      <c r="FHW68" s="204"/>
      <c r="FHX68" s="204"/>
      <c r="FHY68" s="204"/>
      <c r="FHZ68" s="204"/>
      <c r="FIA68" s="204"/>
      <c r="FIB68" s="204"/>
      <c r="FIC68" s="204"/>
      <c r="FID68" s="204"/>
      <c r="FIE68" s="204"/>
      <c r="FIF68" s="204"/>
      <c r="FIG68" s="204"/>
      <c r="FIH68" s="204"/>
      <c r="FII68" s="204"/>
      <c r="FIJ68" s="204"/>
      <c r="FIK68" s="204"/>
      <c r="FIL68" s="204"/>
      <c r="FIM68" s="204"/>
      <c r="FIN68" s="204"/>
      <c r="FIO68" s="204"/>
      <c r="FIP68" s="204"/>
      <c r="FIQ68" s="204"/>
      <c r="FIR68" s="204"/>
      <c r="FIS68" s="204"/>
      <c r="FIT68" s="204"/>
      <c r="FIU68" s="204"/>
      <c r="FIV68" s="204"/>
      <c r="FIW68" s="204"/>
      <c r="FIX68" s="204"/>
      <c r="FIY68" s="204"/>
      <c r="FIZ68" s="204"/>
      <c r="FJA68" s="204"/>
      <c r="FJB68" s="204"/>
      <c r="FJC68" s="204"/>
      <c r="FJD68" s="204"/>
      <c r="FJE68" s="204"/>
      <c r="FJF68" s="204"/>
      <c r="FJG68" s="204"/>
      <c r="FJH68" s="204"/>
      <c r="FJI68" s="204"/>
      <c r="FJJ68" s="204"/>
      <c r="FJK68" s="204"/>
      <c r="FJL68" s="204"/>
      <c r="FJM68" s="204"/>
      <c r="FJN68" s="204"/>
      <c r="FJO68" s="204"/>
      <c r="FJP68" s="204"/>
      <c r="FJQ68" s="204"/>
      <c r="FJR68" s="204"/>
      <c r="FJS68" s="204"/>
      <c r="FJT68" s="204"/>
      <c r="FJU68" s="204"/>
      <c r="FJV68" s="204"/>
      <c r="FJW68" s="204"/>
      <c r="FJX68" s="204"/>
      <c r="FJY68" s="204"/>
      <c r="FJZ68" s="204"/>
      <c r="FKA68" s="204"/>
      <c r="FKB68" s="204"/>
      <c r="FKC68" s="204"/>
      <c r="FKD68" s="204"/>
      <c r="FKE68" s="204"/>
      <c r="FKF68" s="204"/>
      <c r="FKG68" s="204"/>
      <c r="FKH68" s="204"/>
      <c r="FKI68" s="204"/>
      <c r="FKJ68" s="204"/>
      <c r="FKK68" s="204"/>
      <c r="FKL68" s="204"/>
      <c r="FKM68" s="204"/>
      <c r="FKN68" s="204"/>
      <c r="FKO68" s="204"/>
      <c r="FKP68" s="204"/>
      <c r="FKQ68" s="204"/>
      <c r="FKR68" s="204"/>
      <c r="FKS68" s="204"/>
      <c r="FKT68" s="204"/>
      <c r="FKU68" s="204"/>
      <c r="FKV68" s="204"/>
      <c r="FKW68" s="204"/>
      <c r="FKX68" s="204"/>
      <c r="FKY68" s="204"/>
      <c r="FKZ68" s="204"/>
      <c r="FLA68" s="204"/>
      <c r="FLB68" s="204"/>
      <c r="FLC68" s="204"/>
      <c r="FLD68" s="204"/>
      <c r="FLE68" s="204"/>
      <c r="FLF68" s="204"/>
      <c r="FLG68" s="204"/>
      <c r="FLH68" s="204"/>
      <c r="FLI68" s="204"/>
      <c r="FLJ68" s="204"/>
      <c r="FLK68" s="204"/>
      <c r="FLL68" s="204"/>
      <c r="FLM68" s="204"/>
      <c r="FLN68" s="204"/>
      <c r="FLO68" s="204"/>
      <c r="FLP68" s="204"/>
      <c r="FLQ68" s="204"/>
      <c r="FLR68" s="204"/>
      <c r="FLS68" s="204"/>
      <c r="FLT68" s="204"/>
      <c r="FLU68" s="204"/>
      <c r="FLV68" s="204"/>
      <c r="FLW68" s="204"/>
      <c r="FLX68" s="204"/>
      <c r="FLY68" s="204"/>
      <c r="FLZ68" s="204"/>
      <c r="FMA68" s="204"/>
      <c r="FMB68" s="204"/>
      <c r="FMC68" s="204"/>
      <c r="FMD68" s="204"/>
      <c r="FME68" s="204"/>
      <c r="FMF68" s="204"/>
      <c r="FMG68" s="204"/>
      <c r="FMH68" s="204"/>
      <c r="FMI68" s="204"/>
      <c r="FMJ68" s="204"/>
      <c r="FMK68" s="204"/>
      <c r="FML68" s="204"/>
      <c r="FMM68" s="204"/>
      <c r="FMN68" s="204"/>
      <c r="FMO68" s="204"/>
      <c r="FMP68" s="204"/>
      <c r="FMQ68" s="204"/>
      <c r="FMR68" s="204"/>
      <c r="FMS68" s="204"/>
      <c r="FMT68" s="204"/>
      <c r="FMU68" s="204"/>
      <c r="FMV68" s="204"/>
      <c r="FMW68" s="204"/>
      <c r="FMX68" s="204"/>
      <c r="FMY68" s="204"/>
      <c r="FMZ68" s="204"/>
      <c r="FNA68" s="204"/>
      <c r="FNB68" s="204"/>
      <c r="FNC68" s="204"/>
      <c r="FND68" s="204"/>
      <c r="FNE68" s="204"/>
      <c r="FNF68" s="204"/>
      <c r="FNG68" s="204"/>
      <c r="FNH68" s="204"/>
      <c r="FNI68" s="204"/>
      <c r="FNJ68" s="204"/>
      <c r="FNK68" s="204"/>
      <c r="FNL68" s="204"/>
      <c r="FNM68" s="204"/>
      <c r="FNN68" s="204"/>
      <c r="FNO68" s="204"/>
      <c r="FNP68" s="204"/>
      <c r="FNQ68" s="204"/>
      <c r="FNR68" s="204"/>
      <c r="FNS68" s="204"/>
      <c r="FNT68" s="204"/>
      <c r="FNU68" s="204"/>
      <c r="FNV68" s="204"/>
      <c r="FNW68" s="204"/>
      <c r="FNX68" s="204"/>
      <c r="FNY68" s="204"/>
      <c r="FNZ68" s="204"/>
      <c r="FOA68" s="204"/>
      <c r="FOB68" s="204"/>
      <c r="FOC68" s="204"/>
      <c r="FOD68" s="204"/>
      <c r="FOE68" s="204"/>
      <c r="FOF68" s="204"/>
      <c r="FOG68" s="204"/>
      <c r="FOH68" s="204"/>
      <c r="FOI68" s="204"/>
      <c r="FOJ68" s="204"/>
      <c r="FOK68" s="204"/>
      <c r="FOL68" s="204"/>
      <c r="FOM68" s="204"/>
      <c r="FON68" s="204"/>
      <c r="FOO68" s="204"/>
      <c r="FOP68" s="204"/>
      <c r="FOQ68" s="204"/>
      <c r="FOR68" s="204"/>
      <c r="FOS68" s="204"/>
      <c r="FOT68" s="204"/>
      <c r="FOU68" s="204"/>
      <c r="FOV68" s="204"/>
      <c r="FOW68" s="204"/>
      <c r="FOX68" s="204"/>
      <c r="FOY68" s="204"/>
      <c r="FOZ68" s="204"/>
      <c r="FPA68" s="204"/>
      <c r="FPB68" s="204"/>
      <c r="FPC68" s="204"/>
      <c r="FPD68" s="204"/>
      <c r="FPE68" s="204"/>
      <c r="FPF68" s="204"/>
      <c r="FPG68" s="204"/>
      <c r="FPH68" s="204"/>
      <c r="FPI68" s="204"/>
      <c r="FPJ68" s="204"/>
      <c r="FPK68" s="204"/>
      <c r="FPL68" s="204"/>
      <c r="FPM68" s="204"/>
      <c r="FPN68" s="204"/>
      <c r="FPO68" s="204"/>
      <c r="FPP68" s="204"/>
      <c r="FPQ68" s="204"/>
      <c r="FPR68" s="204"/>
      <c r="FPS68" s="204"/>
      <c r="FPT68" s="204"/>
      <c r="FPU68" s="204"/>
      <c r="FPV68" s="204"/>
      <c r="FPW68" s="204"/>
      <c r="FPX68" s="204"/>
      <c r="FPY68" s="204"/>
      <c r="FPZ68" s="204"/>
      <c r="FQA68" s="204"/>
      <c r="FQB68" s="204"/>
      <c r="FQC68" s="204"/>
      <c r="FQD68" s="204"/>
      <c r="FQE68" s="204"/>
      <c r="FQF68" s="204"/>
      <c r="FQG68" s="204"/>
      <c r="FQH68" s="204"/>
      <c r="FQI68" s="204"/>
      <c r="FQJ68" s="204"/>
      <c r="FQK68" s="204"/>
      <c r="FQL68" s="204"/>
      <c r="FQM68" s="204"/>
      <c r="FQN68" s="204"/>
      <c r="FQO68" s="204"/>
      <c r="FQP68" s="204"/>
      <c r="FQQ68" s="204"/>
      <c r="FQR68" s="204"/>
      <c r="FQS68" s="204"/>
      <c r="FQT68" s="204"/>
      <c r="FQU68" s="204"/>
      <c r="FQV68" s="204"/>
      <c r="FQW68" s="204"/>
      <c r="FQX68" s="204"/>
      <c r="FQY68" s="204"/>
      <c r="FQZ68" s="204"/>
      <c r="FRA68" s="204"/>
      <c r="FRB68" s="204"/>
      <c r="FRC68" s="204"/>
      <c r="FRD68" s="204"/>
      <c r="FRE68" s="204"/>
      <c r="FRF68" s="204"/>
      <c r="FRG68" s="204"/>
      <c r="FRH68" s="204"/>
      <c r="FRI68" s="204"/>
      <c r="FRJ68" s="204"/>
      <c r="FRK68" s="204"/>
      <c r="FRL68" s="204"/>
      <c r="FRM68" s="204"/>
      <c r="FRN68" s="204"/>
      <c r="FRO68" s="204"/>
      <c r="FRP68" s="204"/>
      <c r="FRQ68" s="204"/>
      <c r="FRR68" s="204"/>
      <c r="FRS68" s="204"/>
      <c r="FRT68" s="204"/>
      <c r="FRU68" s="204"/>
      <c r="FRV68" s="204"/>
      <c r="FRW68" s="204"/>
      <c r="FRX68" s="204"/>
      <c r="FRY68" s="204"/>
      <c r="FRZ68" s="204"/>
      <c r="FSA68" s="204"/>
      <c r="FSB68" s="204"/>
      <c r="FSC68" s="204"/>
      <c r="FSD68" s="204"/>
      <c r="FSE68" s="204"/>
      <c r="FSF68" s="204"/>
      <c r="FSG68" s="204"/>
      <c r="FSH68" s="204"/>
      <c r="FSI68" s="204"/>
      <c r="FSJ68" s="204"/>
      <c r="FSK68" s="204"/>
      <c r="FSL68" s="204"/>
      <c r="FSM68" s="204"/>
      <c r="FSN68" s="204"/>
      <c r="FSO68" s="204"/>
      <c r="FSP68" s="204"/>
      <c r="FSQ68" s="204"/>
      <c r="FSR68" s="204"/>
      <c r="FSS68" s="204"/>
      <c r="FST68" s="204"/>
      <c r="FSU68" s="204"/>
      <c r="FSV68" s="204"/>
      <c r="FSW68" s="204"/>
      <c r="FSX68" s="204"/>
      <c r="FSY68" s="204"/>
      <c r="FSZ68" s="204"/>
      <c r="FTA68" s="204"/>
      <c r="FTB68" s="204"/>
      <c r="FTC68" s="204"/>
      <c r="FTD68" s="204"/>
      <c r="FTE68" s="204"/>
      <c r="FTF68" s="204"/>
      <c r="FTG68" s="204"/>
      <c r="FTH68" s="204"/>
      <c r="FTI68" s="204"/>
      <c r="FTJ68" s="204"/>
      <c r="FTK68" s="204"/>
      <c r="FTL68" s="204"/>
      <c r="FTM68" s="204"/>
      <c r="FTN68" s="204"/>
      <c r="FTO68" s="204"/>
      <c r="FTP68" s="204"/>
      <c r="FTQ68" s="204"/>
      <c r="FTR68" s="204"/>
      <c r="FTS68" s="204"/>
      <c r="FTT68" s="204"/>
      <c r="FTU68" s="204"/>
      <c r="FTV68" s="204"/>
      <c r="FTW68" s="204"/>
      <c r="FTX68" s="204"/>
      <c r="FTY68" s="204"/>
      <c r="FTZ68" s="204"/>
      <c r="FUA68" s="204"/>
      <c r="FUB68" s="204"/>
      <c r="FUC68" s="204"/>
      <c r="FUD68" s="204"/>
      <c r="FUE68" s="204"/>
      <c r="FUF68" s="204"/>
      <c r="FUG68" s="204"/>
      <c r="FUH68" s="204"/>
      <c r="FUI68" s="204"/>
      <c r="FUJ68" s="204"/>
      <c r="FUK68" s="204"/>
      <c r="FUL68" s="204"/>
      <c r="FUM68" s="204"/>
      <c r="FUN68" s="204"/>
      <c r="FUO68" s="204"/>
      <c r="FUP68" s="204"/>
      <c r="FUQ68" s="204"/>
      <c r="FUR68" s="204"/>
      <c r="FUS68" s="204"/>
      <c r="FUT68" s="204"/>
      <c r="FUU68" s="204"/>
      <c r="FUV68" s="204"/>
      <c r="FUW68" s="204"/>
      <c r="FUX68" s="204"/>
      <c r="FUY68" s="204"/>
      <c r="FUZ68" s="204"/>
      <c r="FVA68" s="204"/>
      <c r="FVB68" s="204"/>
      <c r="FVC68" s="204"/>
      <c r="FVD68" s="204"/>
      <c r="FVE68" s="204"/>
      <c r="FVF68" s="204"/>
      <c r="FVG68" s="204"/>
      <c r="FVH68" s="204"/>
      <c r="FVI68" s="204"/>
      <c r="FVJ68" s="204"/>
      <c r="FVK68" s="204"/>
      <c r="FVL68" s="204"/>
      <c r="FVM68" s="204"/>
      <c r="FVN68" s="204"/>
      <c r="FVO68" s="204"/>
      <c r="FVP68" s="204"/>
      <c r="FVQ68" s="204"/>
      <c r="FVR68" s="204"/>
      <c r="FVS68" s="204"/>
      <c r="FVT68" s="204"/>
      <c r="FVU68" s="204"/>
      <c r="FVV68" s="204"/>
      <c r="FVW68" s="204"/>
      <c r="FVX68" s="204"/>
      <c r="FVY68" s="204"/>
      <c r="FVZ68" s="204"/>
      <c r="FWA68" s="204"/>
      <c r="FWB68" s="204"/>
      <c r="FWC68" s="204"/>
      <c r="FWD68" s="204"/>
      <c r="FWE68" s="204"/>
      <c r="FWF68" s="204"/>
      <c r="FWG68" s="204"/>
      <c r="FWH68" s="204"/>
      <c r="FWI68" s="204"/>
      <c r="FWJ68" s="204"/>
      <c r="FWK68" s="204"/>
      <c r="FWL68" s="204"/>
      <c r="FWM68" s="204"/>
      <c r="FWN68" s="204"/>
      <c r="FWO68" s="204"/>
      <c r="FWP68" s="204"/>
      <c r="FWQ68" s="204"/>
      <c r="FWR68" s="204"/>
      <c r="FWS68" s="204"/>
      <c r="FWT68" s="204"/>
      <c r="FWU68" s="204"/>
      <c r="FWV68" s="204"/>
      <c r="FWW68" s="204"/>
      <c r="FWX68" s="204"/>
      <c r="FWY68" s="204"/>
      <c r="FWZ68" s="204"/>
      <c r="FXA68" s="204"/>
      <c r="FXB68" s="204"/>
      <c r="FXC68" s="204"/>
      <c r="FXD68" s="204"/>
      <c r="FXE68" s="204"/>
      <c r="FXF68" s="204"/>
      <c r="FXG68" s="204"/>
      <c r="FXH68" s="204"/>
      <c r="FXI68" s="204"/>
      <c r="FXJ68" s="204"/>
      <c r="FXK68" s="204"/>
      <c r="FXL68" s="204"/>
      <c r="FXM68" s="204"/>
      <c r="FXN68" s="204"/>
      <c r="FXO68" s="204"/>
      <c r="FXP68" s="204"/>
      <c r="FXQ68" s="204"/>
      <c r="FXR68" s="204"/>
      <c r="FXS68" s="204"/>
      <c r="FXT68" s="204"/>
      <c r="FXU68" s="204"/>
      <c r="FXV68" s="204"/>
      <c r="FXW68" s="204"/>
      <c r="FXX68" s="204"/>
      <c r="FXY68" s="204"/>
      <c r="FXZ68" s="204"/>
      <c r="FYA68" s="204"/>
      <c r="FYB68" s="204"/>
      <c r="FYC68" s="204"/>
      <c r="FYD68" s="204"/>
      <c r="FYE68" s="204"/>
      <c r="FYF68" s="204"/>
      <c r="FYG68" s="204"/>
      <c r="FYH68" s="204"/>
      <c r="FYI68" s="204"/>
      <c r="FYJ68" s="204"/>
      <c r="FYK68" s="204"/>
      <c r="FYL68" s="204"/>
      <c r="FYM68" s="204"/>
      <c r="FYN68" s="204"/>
      <c r="FYO68" s="204"/>
      <c r="FYP68" s="204"/>
      <c r="FYQ68" s="204"/>
      <c r="FYR68" s="204"/>
      <c r="FYS68" s="204"/>
      <c r="FYT68" s="204"/>
      <c r="FYU68" s="204"/>
      <c r="FYV68" s="204"/>
      <c r="FYW68" s="204"/>
      <c r="FYX68" s="204"/>
      <c r="FYY68" s="204"/>
      <c r="FYZ68" s="204"/>
      <c r="FZA68" s="204"/>
      <c r="FZB68" s="204"/>
      <c r="FZC68" s="204"/>
      <c r="FZD68" s="204"/>
      <c r="FZE68" s="204"/>
      <c r="FZF68" s="204"/>
      <c r="FZG68" s="204"/>
      <c r="FZH68" s="204"/>
      <c r="FZI68" s="204"/>
      <c r="FZJ68" s="204"/>
      <c r="FZK68" s="204"/>
      <c r="FZL68" s="204"/>
      <c r="FZM68" s="204"/>
      <c r="FZN68" s="204"/>
      <c r="FZO68" s="204"/>
      <c r="FZP68" s="204"/>
      <c r="FZQ68" s="204"/>
      <c r="FZR68" s="204"/>
      <c r="FZS68" s="204"/>
      <c r="FZT68" s="204"/>
      <c r="FZU68" s="204"/>
      <c r="FZV68" s="204"/>
      <c r="FZW68" s="204"/>
      <c r="FZX68" s="204"/>
      <c r="FZY68" s="204"/>
      <c r="FZZ68" s="204"/>
      <c r="GAA68" s="204"/>
      <c r="GAB68" s="204"/>
      <c r="GAC68" s="204"/>
      <c r="GAD68" s="204"/>
      <c r="GAE68" s="204"/>
      <c r="GAF68" s="204"/>
      <c r="GAG68" s="204"/>
      <c r="GAH68" s="204"/>
      <c r="GAI68" s="204"/>
      <c r="GAJ68" s="204"/>
      <c r="GAK68" s="204"/>
      <c r="GAL68" s="204"/>
      <c r="GAM68" s="204"/>
      <c r="GAN68" s="204"/>
      <c r="GAO68" s="204"/>
      <c r="GAP68" s="204"/>
      <c r="GAQ68" s="204"/>
      <c r="GAR68" s="204"/>
      <c r="GAS68" s="204"/>
      <c r="GAT68" s="204"/>
      <c r="GAU68" s="204"/>
      <c r="GAV68" s="204"/>
      <c r="GAW68" s="204"/>
      <c r="GAX68" s="204"/>
      <c r="GAY68" s="204"/>
      <c r="GAZ68" s="204"/>
      <c r="GBA68" s="204"/>
      <c r="GBB68" s="204"/>
      <c r="GBC68" s="204"/>
      <c r="GBD68" s="204"/>
      <c r="GBE68" s="204"/>
      <c r="GBF68" s="204"/>
      <c r="GBG68" s="204"/>
      <c r="GBH68" s="204"/>
      <c r="GBI68" s="204"/>
      <c r="GBJ68" s="204"/>
      <c r="GBK68" s="204"/>
      <c r="GBL68" s="204"/>
      <c r="GBM68" s="204"/>
      <c r="GBN68" s="204"/>
      <c r="GBO68" s="204"/>
      <c r="GBP68" s="204"/>
      <c r="GBQ68" s="204"/>
      <c r="GBR68" s="204"/>
      <c r="GBS68" s="204"/>
      <c r="GBT68" s="204"/>
      <c r="GBU68" s="204"/>
      <c r="GBV68" s="204"/>
      <c r="GBW68" s="204"/>
      <c r="GBX68" s="204"/>
      <c r="GBY68" s="204"/>
      <c r="GBZ68" s="204"/>
      <c r="GCA68" s="204"/>
      <c r="GCB68" s="204"/>
      <c r="GCC68" s="204"/>
      <c r="GCD68" s="204"/>
      <c r="GCE68" s="204"/>
      <c r="GCF68" s="204"/>
      <c r="GCG68" s="204"/>
      <c r="GCH68" s="204"/>
      <c r="GCI68" s="204"/>
      <c r="GCJ68" s="204"/>
      <c r="GCK68" s="204"/>
      <c r="GCL68" s="204"/>
      <c r="GCM68" s="204"/>
      <c r="GCN68" s="204"/>
      <c r="GCO68" s="204"/>
      <c r="GCP68" s="204"/>
      <c r="GCQ68" s="204"/>
      <c r="GCR68" s="204"/>
      <c r="GCS68" s="204"/>
      <c r="GCT68" s="204"/>
      <c r="GCU68" s="204"/>
      <c r="GCV68" s="204"/>
      <c r="GCW68" s="204"/>
      <c r="GCX68" s="204"/>
      <c r="GCY68" s="204"/>
      <c r="GCZ68" s="204"/>
      <c r="GDA68" s="204"/>
      <c r="GDB68" s="204"/>
      <c r="GDC68" s="204"/>
      <c r="GDD68" s="204"/>
      <c r="GDE68" s="204"/>
      <c r="GDF68" s="204"/>
      <c r="GDG68" s="204"/>
      <c r="GDH68" s="204"/>
      <c r="GDI68" s="204"/>
      <c r="GDJ68" s="204"/>
      <c r="GDK68" s="204"/>
      <c r="GDL68" s="204"/>
      <c r="GDM68" s="204"/>
      <c r="GDN68" s="204"/>
      <c r="GDO68" s="204"/>
      <c r="GDP68" s="204"/>
      <c r="GDQ68" s="204"/>
      <c r="GDR68" s="204"/>
      <c r="GDS68" s="204"/>
      <c r="GDT68" s="204"/>
      <c r="GDU68" s="204"/>
      <c r="GDV68" s="204"/>
      <c r="GDW68" s="204"/>
      <c r="GDX68" s="204"/>
      <c r="GDY68" s="204"/>
      <c r="GDZ68" s="204"/>
      <c r="GEA68" s="204"/>
      <c r="GEB68" s="204"/>
      <c r="GEC68" s="204"/>
      <c r="GED68" s="204"/>
      <c r="GEE68" s="204"/>
      <c r="GEF68" s="204"/>
      <c r="GEG68" s="204"/>
      <c r="GEH68" s="204"/>
      <c r="GEI68" s="204"/>
      <c r="GEJ68" s="204"/>
      <c r="GEK68" s="204"/>
      <c r="GEL68" s="204"/>
      <c r="GEM68" s="204"/>
      <c r="GEN68" s="204"/>
      <c r="GEO68" s="204"/>
      <c r="GEP68" s="204"/>
      <c r="GEQ68" s="204"/>
      <c r="GER68" s="204"/>
      <c r="GES68" s="204"/>
      <c r="GET68" s="204"/>
      <c r="GEU68" s="204"/>
      <c r="GEV68" s="204"/>
      <c r="GEW68" s="204"/>
      <c r="GEX68" s="204"/>
      <c r="GEY68" s="204"/>
      <c r="GEZ68" s="204"/>
      <c r="GFA68" s="204"/>
      <c r="GFB68" s="204"/>
      <c r="GFC68" s="204"/>
      <c r="GFD68" s="204"/>
      <c r="GFE68" s="204"/>
      <c r="GFF68" s="204"/>
      <c r="GFG68" s="204"/>
      <c r="GFH68" s="204"/>
      <c r="GFI68" s="204"/>
      <c r="GFJ68" s="204"/>
      <c r="GFK68" s="204"/>
      <c r="GFL68" s="204"/>
      <c r="GFM68" s="204"/>
      <c r="GFN68" s="204"/>
      <c r="GFO68" s="204"/>
      <c r="GFP68" s="204"/>
      <c r="GFQ68" s="204"/>
      <c r="GFR68" s="204"/>
      <c r="GFS68" s="204"/>
      <c r="GFT68" s="204"/>
      <c r="GFU68" s="204"/>
      <c r="GFV68" s="204"/>
      <c r="GFW68" s="204"/>
      <c r="GFX68" s="204"/>
      <c r="GFY68" s="204"/>
      <c r="GFZ68" s="204"/>
      <c r="GGA68" s="204"/>
      <c r="GGB68" s="204"/>
      <c r="GGC68" s="204"/>
      <c r="GGD68" s="204"/>
      <c r="GGE68" s="204"/>
      <c r="GGF68" s="204"/>
      <c r="GGG68" s="204"/>
      <c r="GGH68" s="204"/>
      <c r="GGI68" s="204"/>
      <c r="GGJ68" s="204"/>
      <c r="GGK68" s="204"/>
      <c r="GGL68" s="204"/>
      <c r="GGM68" s="204"/>
      <c r="GGN68" s="204"/>
      <c r="GGO68" s="204"/>
      <c r="GGP68" s="204"/>
      <c r="GGQ68" s="204"/>
      <c r="GGR68" s="204"/>
      <c r="GGS68" s="204"/>
      <c r="GGT68" s="204"/>
      <c r="GGU68" s="204"/>
      <c r="GGV68" s="204"/>
      <c r="GGW68" s="204"/>
      <c r="GGX68" s="204"/>
      <c r="GGY68" s="204"/>
      <c r="GGZ68" s="204"/>
      <c r="GHA68" s="204"/>
      <c r="GHB68" s="204"/>
      <c r="GHC68" s="204"/>
      <c r="GHD68" s="204"/>
      <c r="GHE68" s="204"/>
      <c r="GHF68" s="204"/>
      <c r="GHG68" s="204"/>
      <c r="GHH68" s="204"/>
      <c r="GHI68" s="204"/>
      <c r="GHJ68" s="204"/>
      <c r="GHK68" s="204"/>
      <c r="GHL68" s="204"/>
      <c r="GHM68" s="204"/>
      <c r="GHN68" s="204"/>
      <c r="GHO68" s="204"/>
      <c r="GHP68" s="204"/>
      <c r="GHQ68" s="204"/>
      <c r="GHR68" s="204"/>
      <c r="GHS68" s="204"/>
      <c r="GHT68" s="204"/>
      <c r="GHU68" s="204"/>
      <c r="GHV68" s="204"/>
      <c r="GHW68" s="204"/>
      <c r="GHX68" s="204"/>
      <c r="GHY68" s="204"/>
      <c r="GHZ68" s="204"/>
      <c r="GIA68" s="204"/>
      <c r="GIB68" s="204"/>
      <c r="GIC68" s="204"/>
      <c r="GID68" s="204"/>
      <c r="GIE68" s="204"/>
      <c r="GIF68" s="204"/>
      <c r="GIG68" s="204"/>
      <c r="GIH68" s="204"/>
      <c r="GII68" s="204"/>
      <c r="GIJ68" s="204"/>
      <c r="GIK68" s="204"/>
      <c r="GIL68" s="204"/>
      <c r="GIM68" s="204"/>
      <c r="GIN68" s="204"/>
      <c r="GIO68" s="204"/>
      <c r="GIP68" s="204"/>
      <c r="GIQ68" s="204"/>
      <c r="GIR68" s="204"/>
      <c r="GIS68" s="204"/>
      <c r="GIT68" s="204"/>
      <c r="GIU68" s="204"/>
      <c r="GIV68" s="204"/>
      <c r="GIW68" s="204"/>
      <c r="GIX68" s="204"/>
      <c r="GIY68" s="204"/>
      <c r="GIZ68" s="204"/>
      <c r="GJA68" s="204"/>
      <c r="GJB68" s="204"/>
      <c r="GJC68" s="204"/>
      <c r="GJD68" s="204"/>
      <c r="GJE68" s="204"/>
      <c r="GJF68" s="204"/>
      <c r="GJG68" s="204"/>
      <c r="GJH68" s="204"/>
      <c r="GJI68" s="204"/>
      <c r="GJJ68" s="204"/>
      <c r="GJK68" s="204"/>
      <c r="GJL68" s="204"/>
      <c r="GJM68" s="204"/>
      <c r="GJN68" s="204"/>
      <c r="GJO68" s="204"/>
      <c r="GJP68" s="204"/>
      <c r="GJQ68" s="204"/>
      <c r="GJR68" s="204"/>
      <c r="GJS68" s="204"/>
      <c r="GJT68" s="204"/>
      <c r="GJU68" s="204"/>
      <c r="GJV68" s="204"/>
      <c r="GJW68" s="204"/>
      <c r="GJX68" s="204"/>
      <c r="GJY68" s="204"/>
      <c r="GJZ68" s="204"/>
      <c r="GKA68" s="204"/>
      <c r="GKB68" s="204"/>
      <c r="GKC68" s="204"/>
      <c r="GKD68" s="204"/>
      <c r="GKE68" s="204"/>
      <c r="GKF68" s="204"/>
      <c r="GKG68" s="204"/>
      <c r="GKH68" s="204"/>
      <c r="GKI68" s="204"/>
      <c r="GKJ68" s="204"/>
      <c r="GKK68" s="204"/>
      <c r="GKL68" s="204"/>
      <c r="GKM68" s="204"/>
      <c r="GKN68" s="204"/>
      <c r="GKO68" s="204"/>
      <c r="GKP68" s="204"/>
      <c r="GKQ68" s="204"/>
      <c r="GKR68" s="204"/>
      <c r="GKS68" s="204"/>
      <c r="GKT68" s="204"/>
      <c r="GKU68" s="204"/>
      <c r="GKV68" s="204"/>
      <c r="GKW68" s="204"/>
      <c r="GKX68" s="204"/>
      <c r="GKY68" s="204"/>
      <c r="GKZ68" s="204"/>
      <c r="GLA68" s="204"/>
      <c r="GLB68" s="204"/>
      <c r="GLC68" s="204"/>
      <c r="GLD68" s="204"/>
      <c r="GLE68" s="204"/>
      <c r="GLF68" s="204"/>
      <c r="GLG68" s="204"/>
      <c r="GLH68" s="204"/>
      <c r="GLI68" s="204"/>
      <c r="GLJ68" s="204"/>
      <c r="GLK68" s="204"/>
      <c r="GLL68" s="204"/>
      <c r="GLM68" s="204"/>
      <c r="GLN68" s="204"/>
      <c r="GLO68" s="204"/>
      <c r="GLP68" s="204"/>
      <c r="GLQ68" s="204"/>
      <c r="GLR68" s="204"/>
      <c r="GLS68" s="204"/>
      <c r="GLT68" s="204"/>
      <c r="GLU68" s="204"/>
      <c r="GLV68" s="204"/>
      <c r="GLW68" s="204"/>
      <c r="GLX68" s="204"/>
      <c r="GLY68" s="204"/>
      <c r="GLZ68" s="204"/>
      <c r="GMA68" s="204"/>
      <c r="GMB68" s="204"/>
      <c r="GMC68" s="204"/>
      <c r="GMD68" s="204"/>
      <c r="GME68" s="204"/>
      <c r="GMF68" s="204"/>
      <c r="GMG68" s="204"/>
      <c r="GMH68" s="204"/>
      <c r="GMI68" s="204"/>
      <c r="GMJ68" s="204"/>
      <c r="GMK68" s="204"/>
      <c r="GML68" s="204"/>
      <c r="GMM68" s="204"/>
      <c r="GMN68" s="204"/>
      <c r="GMO68" s="204"/>
      <c r="GMP68" s="204"/>
      <c r="GMQ68" s="204"/>
      <c r="GMR68" s="204"/>
      <c r="GMS68" s="204"/>
      <c r="GMT68" s="204"/>
      <c r="GMU68" s="204"/>
      <c r="GMV68" s="204"/>
      <c r="GMW68" s="204"/>
      <c r="GMX68" s="204"/>
      <c r="GMY68" s="204"/>
      <c r="GMZ68" s="204"/>
      <c r="GNA68" s="204"/>
      <c r="GNB68" s="204"/>
      <c r="GNC68" s="204"/>
      <c r="GND68" s="204"/>
      <c r="GNE68" s="204"/>
      <c r="GNF68" s="204"/>
      <c r="GNG68" s="204"/>
      <c r="GNH68" s="204"/>
      <c r="GNI68" s="204"/>
      <c r="GNJ68" s="204"/>
      <c r="GNK68" s="204"/>
      <c r="GNL68" s="204"/>
      <c r="GNM68" s="204"/>
      <c r="GNN68" s="204"/>
      <c r="GNO68" s="204"/>
      <c r="GNP68" s="204"/>
      <c r="GNQ68" s="204"/>
      <c r="GNR68" s="204"/>
      <c r="GNS68" s="204"/>
      <c r="GNT68" s="204"/>
      <c r="GNU68" s="204"/>
      <c r="GNV68" s="204"/>
      <c r="GNW68" s="204"/>
      <c r="GNX68" s="204"/>
      <c r="GNY68" s="204"/>
      <c r="GNZ68" s="204"/>
      <c r="GOA68" s="204"/>
      <c r="GOB68" s="204"/>
      <c r="GOC68" s="204"/>
      <c r="GOD68" s="204"/>
      <c r="GOE68" s="204"/>
      <c r="GOF68" s="204"/>
      <c r="GOG68" s="204"/>
      <c r="GOH68" s="204"/>
      <c r="GOI68" s="204"/>
      <c r="GOJ68" s="204"/>
      <c r="GOK68" s="204"/>
      <c r="GOL68" s="204"/>
      <c r="GOM68" s="204"/>
      <c r="GON68" s="204"/>
      <c r="GOO68" s="204"/>
      <c r="GOP68" s="204"/>
      <c r="GOQ68" s="204"/>
      <c r="GOR68" s="204"/>
      <c r="GOS68" s="204"/>
      <c r="GOT68" s="204"/>
      <c r="GOU68" s="204"/>
      <c r="GOV68" s="204"/>
      <c r="GOW68" s="204"/>
      <c r="GOX68" s="204"/>
      <c r="GOY68" s="204"/>
      <c r="GOZ68" s="204"/>
      <c r="GPA68" s="204"/>
      <c r="GPB68" s="204"/>
      <c r="GPC68" s="204"/>
      <c r="GPD68" s="204"/>
      <c r="GPE68" s="204"/>
      <c r="GPF68" s="204"/>
      <c r="GPG68" s="204"/>
      <c r="GPH68" s="204"/>
      <c r="GPI68" s="204"/>
      <c r="GPJ68" s="204"/>
      <c r="GPK68" s="204"/>
      <c r="GPL68" s="204"/>
      <c r="GPM68" s="204"/>
      <c r="GPN68" s="204"/>
      <c r="GPO68" s="204"/>
      <c r="GPP68" s="204"/>
      <c r="GPQ68" s="204"/>
      <c r="GPR68" s="204"/>
      <c r="GPS68" s="204"/>
      <c r="GPT68" s="204"/>
      <c r="GPU68" s="204"/>
      <c r="GPV68" s="204"/>
      <c r="GPW68" s="204"/>
      <c r="GPX68" s="204"/>
      <c r="GPY68" s="204"/>
      <c r="GPZ68" s="204"/>
      <c r="GQA68" s="204"/>
      <c r="GQB68" s="204"/>
      <c r="GQC68" s="204"/>
      <c r="GQD68" s="204"/>
      <c r="GQE68" s="204"/>
      <c r="GQF68" s="204"/>
      <c r="GQG68" s="204"/>
      <c r="GQH68" s="204"/>
      <c r="GQI68" s="204"/>
      <c r="GQJ68" s="204"/>
      <c r="GQK68" s="204"/>
      <c r="GQL68" s="204"/>
      <c r="GQM68" s="204"/>
      <c r="GQN68" s="204"/>
      <c r="GQO68" s="204"/>
      <c r="GQP68" s="204"/>
      <c r="GQQ68" s="204"/>
      <c r="GQR68" s="204"/>
      <c r="GQS68" s="204"/>
      <c r="GQT68" s="204"/>
      <c r="GQU68" s="204"/>
      <c r="GQV68" s="204"/>
      <c r="GQW68" s="204"/>
      <c r="GQX68" s="204"/>
      <c r="GQY68" s="204"/>
      <c r="GQZ68" s="204"/>
      <c r="GRA68" s="204"/>
      <c r="GRB68" s="204"/>
      <c r="GRC68" s="204"/>
      <c r="GRD68" s="204"/>
      <c r="GRE68" s="204"/>
      <c r="GRF68" s="204"/>
      <c r="GRG68" s="204"/>
      <c r="GRH68" s="204"/>
      <c r="GRI68" s="204"/>
      <c r="GRJ68" s="204"/>
      <c r="GRK68" s="204"/>
      <c r="GRL68" s="204"/>
      <c r="GRM68" s="204"/>
      <c r="GRN68" s="204"/>
      <c r="GRO68" s="204"/>
      <c r="GRP68" s="204"/>
      <c r="GRQ68" s="204"/>
      <c r="GRR68" s="204"/>
      <c r="GRS68" s="204"/>
      <c r="GRT68" s="204"/>
      <c r="GRU68" s="204"/>
      <c r="GRV68" s="204"/>
      <c r="GRW68" s="204"/>
      <c r="GRX68" s="204"/>
      <c r="GRY68" s="204"/>
      <c r="GRZ68" s="204"/>
      <c r="GSA68" s="204"/>
      <c r="GSB68" s="204"/>
      <c r="GSC68" s="204"/>
      <c r="GSD68" s="204"/>
      <c r="GSE68" s="204"/>
      <c r="GSF68" s="204"/>
      <c r="GSG68" s="204"/>
      <c r="GSH68" s="204"/>
      <c r="GSI68" s="204"/>
      <c r="GSJ68" s="204"/>
      <c r="GSK68" s="204"/>
      <c r="GSL68" s="204"/>
      <c r="GSM68" s="204"/>
      <c r="GSN68" s="204"/>
      <c r="GSO68" s="204"/>
      <c r="GSP68" s="204"/>
      <c r="GSQ68" s="204"/>
      <c r="GSR68" s="204"/>
      <c r="GSS68" s="204"/>
      <c r="GST68" s="204"/>
      <c r="GSU68" s="204"/>
      <c r="GSV68" s="204"/>
      <c r="GSW68" s="204"/>
      <c r="GSX68" s="204"/>
      <c r="GSY68" s="204"/>
      <c r="GSZ68" s="204"/>
      <c r="GTA68" s="204"/>
      <c r="GTB68" s="204"/>
      <c r="GTC68" s="204"/>
      <c r="GTD68" s="204"/>
      <c r="GTE68" s="204"/>
      <c r="GTF68" s="204"/>
      <c r="GTG68" s="204"/>
      <c r="GTH68" s="204"/>
      <c r="GTI68" s="204"/>
      <c r="GTJ68" s="204"/>
      <c r="GTK68" s="204"/>
      <c r="GTL68" s="204"/>
      <c r="GTM68" s="204"/>
      <c r="GTN68" s="204"/>
      <c r="GTO68" s="204"/>
      <c r="GTP68" s="204"/>
      <c r="GTQ68" s="204"/>
      <c r="GTR68" s="204"/>
      <c r="GTS68" s="204"/>
      <c r="GTT68" s="204"/>
      <c r="GTU68" s="204"/>
      <c r="GTV68" s="204"/>
      <c r="GTW68" s="204"/>
      <c r="GTX68" s="204"/>
      <c r="GTY68" s="204"/>
      <c r="GTZ68" s="204"/>
      <c r="GUA68" s="204"/>
      <c r="GUB68" s="204"/>
      <c r="GUC68" s="204"/>
      <c r="GUD68" s="204"/>
      <c r="GUE68" s="204"/>
      <c r="GUF68" s="204"/>
      <c r="GUG68" s="204"/>
      <c r="GUH68" s="204"/>
      <c r="GUI68" s="204"/>
      <c r="GUJ68" s="204"/>
      <c r="GUK68" s="204"/>
      <c r="GUL68" s="204"/>
      <c r="GUM68" s="204"/>
      <c r="GUN68" s="204"/>
      <c r="GUO68" s="204"/>
      <c r="GUP68" s="204"/>
      <c r="GUQ68" s="204"/>
      <c r="GUR68" s="204"/>
      <c r="GUS68" s="204"/>
      <c r="GUT68" s="204"/>
      <c r="GUU68" s="204"/>
      <c r="GUV68" s="204"/>
      <c r="GUW68" s="204"/>
      <c r="GUX68" s="204"/>
      <c r="GUY68" s="204"/>
      <c r="GUZ68" s="204"/>
      <c r="GVA68" s="204"/>
      <c r="GVB68" s="204"/>
      <c r="GVC68" s="204"/>
      <c r="GVD68" s="204"/>
      <c r="GVE68" s="204"/>
      <c r="GVF68" s="204"/>
      <c r="GVG68" s="204"/>
      <c r="GVH68" s="204"/>
      <c r="GVI68" s="204"/>
      <c r="GVJ68" s="204"/>
      <c r="GVK68" s="204"/>
      <c r="GVL68" s="204"/>
      <c r="GVM68" s="204"/>
      <c r="GVN68" s="204"/>
      <c r="GVO68" s="204"/>
      <c r="GVP68" s="204"/>
      <c r="GVQ68" s="204"/>
      <c r="GVR68" s="204"/>
      <c r="GVS68" s="204"/>
      <c r="GVT68" s="204"/>
      <c r="GVU68" s="204"/>
      <c r="GVV68" s="204"/>
      <c r="GVW68" s="204"/>
      <c r="GVX68" s="204"/>
      <c r="GVY68" s="204"/>
      <c r="GVZ68" s="204"/>
      <c r="GWA68" s="204"/>
      <c r="GWB68" s="204"/>
      <c r="GWC68" s="204"/>
      <c r="GWD68" s="204"/>
      <c r="GWE68" s="204"/>
      <c r="GWF68" s="204"/>
      <c r="GWG68" s="204"/>
      <c r="GWH68" s="204"/>
      <c r="GWI68" s="204"/>
      <c r="GWJ68" s="204"/>
      <c r="GWK68" s="204"/>
      <c r="GWL68" s="204"/>
      <c r="GWM68" s="204"/>
      <c r="GWN68" s="204"/>
      <c r="GWO68" s="204"/>
      <c r="GWP68" s="204"/>
      <c r="GWQ68" s="204"/>
      <c r="GWR68" s="204"/>
      <c r="GWS68" s="204"/>
      <c r="GWT68" s="204"/>
      <c r="GWU68" s="204"/>
      <c r="GWV68" s="204"/>
      <c r="GWW68" s="204"/>
      <c r="GWX68" s="204"/>
      <c r="GWY68" s="204"/>
      <c r="GWZ68" s="204"/>
      <c r="GXA68" s="204"/>
      <c r="GXB68" s="204"/>
      <c r="GXC68" s="204"/>
      <c r="GXD68" s="204"/>
      <c r="GXE68" s="204"/>
      <c r="GXF68" s="204"/>
      <c r="GXG68" s="204"/>
      <c r="GXH68" s="204"/>
      <c r="GXI68" s="204"/>
      <c r="GXJ68" s="204"/>
      <c r="GXK68" s="204"/>
      <c r="GXL68" s="204"/>
      <c r="GXM68" s="204"/>
      <c r="GXN68" s="204"/>
      <c r="GXO68" s="204"/>
      <c r="GXP68" s="204"/>
      <c r="GXQ68" s="204"/>
      <c r="GXR68" s="204"/>
      <c r="GXS68" s="204"/>
      <c r="GXT68" s="204"/>
      <c r="GXU68" s="204"/>
      <c r="GXV68" s="204"/>
      <c r="GXW68" s="204"/>
      <c r="GXX68" s="204"/>
      <c r="GXY68" s="204"/>
      <c r="GXZ68" s="204"/>
      <c r="GYA68" s="204"/>
      <c r="GYB68" s="204"/>
      <c r="GYC68" s="204"/>
      <c r="GYD68" s="204"/>
      <c r="GYE68" s="204"/>
      <c r="GYF68" s="204"/>
      <c r="GYG68" s="204"/>
      <c r="GYH68" s="204"/>
      <c r="GYI68" s="204"/>
      <c r="GYJ68" s="204"/>
      <c r="GYK68" s="204"/>
      <c r="GYL68" s="204"/>
      <c r="GYM68" s="204"/>
      <c r="GYN68" s="204"/>
      <c r="GYO68" s="204"/>
      <c r="GYP68" s="204"/>
      <c r="GYQ68" s="204"/>
      <c r="GYR68" s="204"/>
      <c r="GYS68" s="204"/>
      <c r="GYT68" s="204"/>
      <c r="GYU68" s="204"/>
      <c r="GYV68" s="204"/>
      <c r="GYW68" s="204"/>
      <c r="GYX68" s="204"/>
      <c r="GYY68" s="204"/>
      <c r="GYZ68" s="204"/>
      <c r="GZA68" s="204"/>
      <c r="GZB68" s="204"/>
      <c r="GZC68" s="204"/>
      <c r="GZD68" s="204"/>
      <c r="GZE68" s="204"/>
      <c r="GZF68" s="204"/>
      <c r="GZG68" s="204"/>
      <c r="GZH68" s="204"/>
      <c r="GZI68" s="204"/>
      <c r="GZJ68" s="204"/>
      <c r="GZK68" s="204"/>
      <c r="GZL68" s="204"/>
      <c r="GZM68" s="204"/>
      <c r="GZN68" s="204"/>
      <c r="GZO68" s="204"/>
      <c r="GZP68" s="204"/>
      <c r="GZQ68" s="204"/>
      <c r="GZR68" s="204"/>
      <c r="GZS68" s="204"/>
      <c r="GZT68" s="204"/>
      <c r="GZU68" s="204"/>
      <c r="GZV68" s="204"/>
      <c r="GZW68" s="204"/>
      <c r="GZX68" s="204"/>
      <c r="GZY68" s="204"/>
      <c r="GZZ68" s="204"/>
      <c r="HAA68" s="204"/>
      <c r="HAB68" s="204"/>
      <c r="HAC68" s="204"/>
      <c r="HAD68" s="204"/>
      <c r="HAE68" s="204"/>
      <c r="HAF68" s="204"/>
      <c r="HAG68" s="204"/>
      <c r="HAH68" s="204"/>
      <c r="HAI68" s="204"/>
      <c r="HAJ68" s="204"/>
      <c r="HAK68" s="204"/>
      <c r="HAL68" s="204"/>
      <c r="HAM68" s="204"/>
      <c r="HAN68" s="204"/>
      <c r="HAO68" s="204"/>
      <c r="HAP68" s="204"/>
      <c r="HAQ68" s="204"/>
      <c r="HAR68" s="204"/>
      <c r="HAS68" s="204"/>
      <c r="HAT68" s="204"/>
      <c r="HAU68" s="204"/>
      <c r="HAV68" s="204"/>
      <c r="HAW68" s="204"/>
      <c r="HAX68" s="204"/>
      <c r="HAY68" s="204"/>
      <c r="HAZ68" s="204"/>
      <c r="HBA68" s="204"/>
      <c r="HBB68" s="204"/>
      <c r="HBC68" s="204"/>
      <c r="HBD68" s="204"/>
      <c r="HBE68" s="204"/>
      <c r="HBF68" s="204"/>
      <c r="HBG68" s="204"/>
      <c r="HBH68" s="204"/>
      <c r="HBI68" s="204"/>
      <c r="HBJ68" s="204"/>
      <c r="HBK68" s="204"/>
      <c r="HBL68" s="204"/>
      <c r="HBM68" s="204"/>
      <c r="HBN68" s="204"/>
      <c r="HBO68" s="204"/>
      <c r="HBP68" s="204"/>
      <c r="HBQ68" s="204"/>
      <c r="HBR68" s="204"/>
      <c r="HBS68" s="204"/>
      <c r="HBT68" s="204"/>
      <c r="HBU68" s="204"/>
      <c r="HBV68" s="204"/>
      <c r="HBW68" s="204"/>
      <c r="HBX68" s="204"/>
      <c r="HBY68" s="204"/>
      <c r="HBZ68" s="204"/>
      <c r="HCA68" s="204"/>
      <c r="HCB68" s="204"/>
      <c r="HCC68" s="204"/>
      <c r="HCD68" s="204"/>
      <c r="HCE68" s="204"/>
      <c r="HCF68" s="204"/>
      <c r="HCG68" s="204"/>
      <c r="HCH68" s="204"/>
      <c r="HCI68" s="204"/>
      <c r="HCJ68" s="204"/>
      <c r="HCK68" s="204"/>
      <c r="HCL68" s="204"/>
      <c r="HCM68" s="204"/>
      <c r="HCN68" s="204"/>
      <c r="HCO68" s="204"/>
      <c r="HCP68" s="204"/>
      <c r="HCQ68" s="204"/>
      <c r="HCR68" s="204"/>
      <c r="HCS68" s="204"/>
      <c r="HCT68" s="204"/>
      <c r="HCU68" s="204"/>
      <c r="HCV68" s="204"/>
      <c r="HCW68" s="204"/>
      <c r="HCX68" s="204"/>
      <c r="HCY68" s="204"/>
      <c r="HCZ68" s="204"/>
      <c r="HDA68" s="204"/>
      <c r="HDB68" s="204"/>
      <c r="HDC68" s="204"/>
      <c r="HDD68" s="204"/>
      <c r="HDE68" s="204"/>
      <c r="HDF68" s="204"/>
      <c r="HDG68" s="204"/>
      <c r="HDH68" s="204"/>
      <c r="HDI68" s="204"/>
      <c r="HDJ68" s="204"/>
      <c r="HDK68" s="204"/>
      <c r="HDL68" s="204"/>
      <c r="HDM68" s="204"/>
      <c r="HDN68" s="204"/>
      <c r="HDO68" s="204"/>
      <c r="HDP68" s="204"/>
      <c r="HDQ68" s="204"/>
      <c r="HDR68" s="204"/>
      <c r="HDS68" s="204"/>
      <c r="HDT68" s="204"/>
      <c r="HDU68" s="204"/>
      <c r="HDV68" s="204"/>
      <c r="HDW68" s="204"/>
      <c r="HDX68" s="204"/>
      <c r="HDY68" s="204"/>
      <c r="HDZ68" s="204"/>
      <c r="HEA68" s="204"/>
      <c r="HEB68" s="204"/>
      <c r="HEC68" s="204"/>
      <c r="HED68" s="204"/>
      <c r="HEE68" s="204"/>
      <c r="HEF68" s="204"/>
      <c r="HEG68" s="204"/>
      <c r="HEH68" s="204"/>
      <c r="HEI68" s="204"/>
      <c r="HEJ68" s="204"/>
      <c r="HEK68" s="204"/>
      <c r="HEL68" s="204"/>
      <c r="HEM68" s="204"/>
      <c r="HEN68" s="204"/>
      <c r="HEO68" s="204"/>
      <c r="HEP68" s="204"/>
      <c r="HEQ68" s="204"/>
      <c r="HER68" s="204"/>
      <c r="HES68" s="204"/>
      <c r="HET68" s="204"/>
      <c r="HEU68" s="204"/>
      <c r="HEV68" s="204"/>
      <c r="HEW68" s="204"/>
      <c r="HEX68" s="204"/>
      <c r="HEY68" s="204"/>
      <c r="HEZ68" s="204"/>
      <c r="HFA68" s="204"/>
      <c r="HFB68" s="204"/>
      <c r="HFC68" s="204"/>
      <c r="HFD68" s="204"/>
      <c r="HFE68" s="204"/>
      <c r="HFF68" s="204"/>
      <c r="HFG68" s="204"/>
      <c r="HFH68" s="204"/>
      <c r="HFI68" s="204"/>
      <c r="HFJ68" s="204"/>
      <c r="HFK68" s="204"/>
      <c r="HFL68" s="204"/>
      <c r="HFM68" s="204"/>
      <c r="HFN68" s="204"/>
      <c r="HFO68" s="204"/>
      <c r="HFP68" s="204"/>
      <c r="HFQ68" s="204"/>
      <c r="HFR68" s="204"/>
      <c r="HFS68" s="204"/>
      <c r="HFT68" s="204"/>
      <c r="HFU68" s="204"/>
      <c r="HFV68" s="204"/>
      <c r="HFW68" s="204"/>
      <c r="HFX68" s="204"/>
      <c r="HFY68" s="204"/>
      <c r="HFZ68" s="204"/>
      <c r="HGA68" s="204"/>
      <c r="HGB68" s="204"/>
      <c r="HGC68" s="204"/>
      <c r="HGD68" s="204"/>
      <c r="HGE68" s="204"/>
      <c r="HGF68" s="204"/>
      <c r="HGG68" s="204"/>
      <c r="HGH68" s="204"/>
      <c r="HGI68" s="204"/>
      <c r="HGJ68" s="204"/>
      <c r="HGK68" s="204"/>
      <c r="HGL68" s="204"/>
      <c r="HGM68" s="204"/>
      <c r="HGN68" s="204"/>
      <c r="HGO68" s="204"/>
      <c r="HGP68" s="204"/>
      <c r="HGQ68" s="204"/>
      <c r="HGR68" s="204"/>
      <c r="HGS68" s="204"/>
      <c r="HGT68" s="204"/>
      <c r="HGU68" s="204"/>
      <c r="HGV68" s="204"/>
      <c r="HGW68" s="204"/>
      <c r="HGX68" s="204"/>
      <c r="HGY68" s="204"/>
      <c r="HGZ68" s="204"/>
      <c r="HHA68" s="204"/>
      <c r="HHB68" s="204"/>
      <c r="HHC68" s="204"/>
      <c r="HHD68" s="204"/>
      <c r="HHE68" s="204"/>
      <c r="HHF68" s="204"/>
      <c r="HHG68" s="204"/>
      <c r="HHH68" s="204"/>
      <c r="HHI68" s="204"/>
      <c r="HHJ68" s="204"/>
      <c r="HHK68" s="204"/>
      <c r="HHL68" s="204"/>
      <c r="HHM68" s="204"/>
      <c r="HHN68" s="204"/>
      <c r="HHO68" s="204"/>
      <c r="HHP68" s="204"/>
      <c r="HHQ68" s="204"/>
      <c r="HHR68" s="204"/>
      <c r="HHS68" s="204"/>
      <c r="HHT68" s="204"/>
      <c r="HHU68" s="204"/>
      <c r="HHV68" s="204"/>
      <c r="HHW68" s="204"/>
      <c r="HHX68" s="204"/>
      <c r="HHY68" s="204"/>
      <c r="HHZ68" s="204"/>
      <c r="HIA68" s="204"/>
      <c r="HIB68" s="204"/>
      <c r="HIC68" s="204"/>
      <c r="HID68" s="204"/>
      <c r="HIE68" s="204"/>
      <c r="HIF68" s="204"/>
      <c r="HIG68" s="204"/>
      <c r="HIH68" s="204"/>
      <c r="HII68" s="204"/>
      <c r="HIJ68" s="204"/>
      <c r="HIK68" s="204"/>
      <c r="HIL68" s="204"/>
      <c r="HIM68" s="204"/>
      <c r="HIN68" s="204"/>
      <c r="HIO68" s="204"/>
      <c r="HIP68" s="204"/>
      <c r="HIQ68" s="204"/>
      <c r="HIR68" s="204"/>
      <c r="HIS68" s="204"/>
      <c r="HIT68" s="204"/>
      <c r="HIU68" s="204"/>
      <c r="HIV68" s="204"/>
      <c r="HIW68" s="204"/>
      <c r="HIX68" s="204"/>
      <c r="HIY68" s="204"/>
      <c r="HIZ68" s="204"/>
      <c r="HJA68" s="204"/>
      <c r="HJB68" s="204"/>
      <c r="HJC68" s="204"/>
      <c r="HJD68" s="204"/>
      <c r="HJE68" s="204"/>
      <c r="HJF68" s="204"/>
      <c r="HJG68" s="204"/>
      <c r="HJH68" s="204"/>
      <c r="HJI68" s="204"/>
      <c r="HJJ68" s="204"/>
      <c r="HJK68" s="204"/>
      <c r="HJL68" s="204"/>
      <c r="HJM68" s="204"/>
      <c r="HJN68" s="204"/>
      <c r="HJO68" s="204"/>
      <c r="HJP68" s="204"/>
      <c r="HJQ68" s="204"/>
      <c r="HJR68" s="204"/>
      <c r="HJS68" s="204"/>
      <c r="HJT68" s="204"/>
      <c r="HJU68" s="204"/>
      <c r="HJV68" s="204"/>
      <c r="HJW68" s="204"/>
      <c r="HJX68" s="204"/>
      <c r="HJY68" s="204"/>
      <c r="HJZ68" s="204"/>
      <c r="HKA68" s="204"/>
      <c r="HKB68" s="204"/>
      <c r="HKC68" s="204"/>
      <c r="HKD68" s="204"/>
      <c r="HKE68" s="204"/>
      <c r="HKF68" s="204"/>
      <c r="HKG68" s="204"/>
      <c r="HKH68" s="204"/>
      <c r="HKI68" s="204"/>
      <c r="HKJ68" s="204"/>
      <c r="HKK68" s="204"/>
      <c r="HKL68" s="204"/>
      <c r="HKM68" s="204"/>
      <c r="HKN68" s="204"/>
      <c r="HKO68" s="204"/>
      <c r="HKP68" s="204"/>
      <c r="HKQ68" s="204"/>
      <c r="HKR68" s="204"/>
      <c r="HKS68" s="204"/>
      <c r="HKT68" s="204"/>
      <c r="HKU68" s="204"/>
      <c r="HKV68" s="204"/>
      <c r="HKW68" s="204"/>
      <c r="HKX68" s="204"/>
      <c r="HKY68" s="204"/>
      <c r="HKZ68" s="204"/>
      <c r="HLA68" s="204"/>
      <c r="HLB68" s="204"/>
      <c r="HLC68" s="204"/>
      <c r="HLD68" s="204"/>
      <c r="HLE68" s="204"/>
      <c r="HLF68" s="204"/>
      <c r="HLG68" s="204"/>
      <c r="HLH68" s="204"/>
      <c r="HLI68" s="204"/>
      <c r="HLJ68" s="204"/>
      <c r="HLK68" s="204"/>
      <c r="HLL68" s="204"/>
      <c r="HLM68" s="204"/>
      <c r="HLN68" s="204"/>
      <c r="HLO68" s="204"/>
      <c r="HLP68" s="204"/>
      <c r="HLQ68" s="204"/>
      <c r="HLR68" s="204"/>
      <c r="HLS68" s="204"/>
      <c r="HLT68" s="204"/>
      <c r="HLU68" s="204"/>
      <c r="HLV68" s="204"/>
      <c r="HLW68" s="204"/>
      <c r="HLX68" s="204"/>
      <c r="HLY68" s="204"/>
      <c r="HLZ68" s="204"/>
      <c r="HMA68" s="204"/>
      <c r="HMB68" s="204"/>
      <c r="HMC68" s="204"/>
      <c r="HMD68" s="204"/>
      <c r="HME68" s="204"/>
      <c r="HMF68" s="204"/>
      <c r="HMG68" s="204"/>
      <c r="HMH68" s="204"/>
      <c r="HMI68" s="204"/>
      <c r="HMJ68" s="204"/>
      <c r="HMK68" s="204"/>
      <c r="HML68" s="204"/>
      <c r="HMM68" s="204"/>
      <c r="HMN68" s="204"/>
      <c r="HMO68" s="204"/>
      <c r="HMP68" s="204"/>
      <c r="HMQ68" s="204"/>
      <c r="HMR68" s="204"/>
      <c r="HMS68" s="204"/>
      <c r="HMT68" s="204"/>
      <c r="HMU68" s="204"/>
      <c r="HMV68" s="204"/>
      <c r="HMW68" s="204"/>
      <c r="HMX68" s="204"/>
      <c r="HMY68" s="204"/>
      <c r="HMZ68" s="204"/>
      <c r="HNA68" s="204"/>
      <c r="HNB68" s="204"/>
      <c r="HNC68" s="204"/>
      <c r="HND68" s="204"/>
      <c r="HNE68" s="204"/>
      <c r="HNF68" s="204"/>
      <c r="HNG68" s="204"/>
      <c r="HNH68" s="204"/>
      <c r="HNI68" s="204"/>
      <c r="HNJ68" s="204"/>
      <c r="HNK68" s="204"/>
      <c r="HNL68" s="204"/>
      <c r="HNM68" s="204"/>
      <c r="HNN68" s="204"/>
      <c r="HNO68" s="204"/>
      <c r="HNP68" s="204"/>
      <c r="HNQ68" s="204"/>
      <c r="HNR68" s="204"/>
      <c r="HNS68" s="204"/>
      <c r="HNT68" s="204"/>
      <c r="HNU68" s="204"/>
      <c r="HNV68" s="204"/>
      <c r="HNW68" s="204"/>
      <c r="HNX68" s="204"/>
      <c r="HNY68" s="204"/>
      <c r="HNZ68" s="204"/>
      <c r="HOA68" s="204"/>
      <c r="HOB68" s="204"/>
      <c r="HOC68" s="204"/>
      <c r="HOD68" s="204"/>
      <c r="HOE68" s="204"/>
      <c r="HOF68" s="204"/>
      <c r="HOG68" s="204"/>
      <c r="HOH68" s="204"/>
      <c r="HOI68" s="204"/>
      <c r="HOJ68" s="204"/>
      <c r="HOK68" s="204"/>
      <c r="HOL68" s="204"/>
      <c r="HOM68" s="204"/>
      <c r="HON68" s="204"/>
      <c r="HOO68" s="204"/>
      <c r="HOP68" s="204"/>
      <c r="HOQ68" s="204"/>
      <c r="HOR68" s="204"/>
      <c r="HOS68" s="204"/>
      <c r="HOT68" s="204"/>
      <c r="HOU68" s="204"/>
      <c r="HOV68" s="204"/>
      <c r="HOW68" s="204"/>
      <c r="HOX68" s="204"/>
      <c r="HOY68" s="204"/>
      <c r="HOZ68" s="204"/>
      <c r="HPA68" s="204"/>
      <c r="HPB68" s="204"/>
      <c r="HPC68" s="204"/>
      <c r="HPD68" s="204"/>
      <c r="HPE68" s="204"/>
      <c r="HPF68" s="204"/>
      <c r="HPG68" s="204"/>
      <c r="HPH68" s="204"/>
      <c r="HPI68" s="204"/>
      <c r="HPJ68" s="204"/>
      <c r="HPK68" s="204"/>
      <c r="HPL68" s="204"/>
      <c r="HPM68" s="204"/>
      <c r="HPN68" s="204"/>
      <c r="HPO68" s="204"/>
      <c r="HPP68" s="204"/>
      <c r="HPQ68" s="204"/>
      <c r="HPR68" s="204"/>
      <c r="HPS68" s="204"/>
      <c r="HPT68" s="204"/>
      <c r="HPU68" s="204"/>
      <c r="HPV68" s="204"/>
      <c r="HPW68" s="204"/>
      <c r="HPX68" s="204"/>
      <c r="HPY68" s="204"/>
      <c r="HPZ68" s="204"/>
      <c r="HQA68" s="204"/>
      <c r="HQB68" s="204"/>
      <c r="HQC68" s="204"/>
      <c r="HQD68" s="204"/>
      <c r="HQE68" s="204"/>
      <c r="HQF68" s="204"/>
      <c r="HQG68" s="204"/>
      <c r="HQH68" s="204"/>
      <c r="HQI68" s="204"/>
      <c r="HQJ68" s="204"/>
      <c r="HQK68" s="204"/>
      <c r="HQL68" s="204"/>
      <c r="HQM68" s="204"/>
      <c r="HQN68" s="204"/>
      <c r="HQO68" s="204"/>
      <c r="HQP68" s="204"/>
      <c r="HQQ68" s="204"/>
      <c r="HQR68" s="204"/>
      <c r="HQS68" s="204"/>
      <c r="HQT68" s="204"/>
      <c r="HQU68" s="204"/>
      <c r="HQV68" s="204"/>
      <c r="HQW68" s="204"/>
      <c r="HQX68" s="204"/>
      <c r="HQY68" s="204"/>
      <c r="HQZ68" s="204"/>
      <c r="HRA68" s="204"/>
      <c r="HRB68" s="204"/>
      <c r="HRC68" s="204"/>
      <c r="HRD68" s="204"/>
      <c r="HRE68" s="204"/>
      <c r="HRF68" s="204"/>
      <c r="HRG68" s="204"/>
      <c r="HRH68" s="204"/>
      <c r="HRI68" s="204"/>
      <c r="HRJ68" s="204"/>
      <c r="HRK68" s="204"/>
      <c r="HRL68" s="204"/>
      <c r="HRM68" s="204"/>
      <c r="HRN68" s="204"/>
      <c r="HRO68" s="204"/>
      <c r="HRP68" s="204"/>
      <c r="HRQ68" s="204"/>
      <c r="HRR68" s="204"/>
      <c r="HRS68" s="204"/>
      <c r="HRT68" s="204"/>
      <c r="HRU68" s="204"/>
      <c r="HRV68" s="204"/>
      <c r="HRW68" s="204"/>
      <c r="HRX68" s="204"/>
      <c r="HRY68" s="204"/>
      <c r="HRZ68" s="204"/>
      <c r="HSA68" s="204"/>
      <c r="HSB68" s="204"/>
      <c r="HSC68" s="204"/>
      <c r="HSD68" s="204"/>
      <c r="HSE68" s="204"/>
      <c r="HSF68" s="204"/>
      <c r="HSG68" s="204"/>
      <c r="HSH68" s="204"/>
      <c r="HSI68" s="204"/>
      <c r="HSJ68" s="204"/>
      <c r="HSK68" s="204"/>
      <c r="HSL68" s="204"/>
      <c r="HSM68" s="204"/>
      <c r="HSN68" s="204"/>
      <c r="HSO68" s="204"/>
      <c r="HSP68" s="204"/>
      <c r="HSQ68" s="204"/>
      <c r="HSR68" s="204"/>
      <c r="HSS68" s="204"/>
      <c r="HST68" s="204"/>
      <c r="HSU68" s="204"/>
      <c r="HSV68" s="204"/>
      <c r="HSW68" s="204"/>
      <c r="HSX68" s="204"/>
      <c r="HSY68" s="204"/>
      <c r="HSZ68" s="204"/>
      <c r="HTA68" s="204"/>
      <c r="HTB68" s="204"/>
      <c r="HTC68" s="204"/>
      <c r="HTD68" s="204"/>
      <c r="HTE68" s="204"/>
      <c r="HTF68" s="204"/>
      <c r="HTG68" s="204"/>
      <c r="HTH68" s="204"/>
      <c r="HTI68" s="204"/>
      <c r="HTJ68" s="204"/>
      <c r="HTK68" s="204"/>
      <c r="HTL68" s="204"/>
      <c r="HTM68" s="204"/>
      <c r="HTN68" s="204"/>
      <c r="HTO68" s="204"/>
      <c r="HTP68" s="204"/>
      <c r="HTQ68" s="204"/>
      <c r="HTR68" s="204"/>
      <c r="HTS68" s="204"/>
      <c r="HTT68" s="204"/>
      <c r="HTU68" s="204"/>
      <c r="HTV68" s="204"/>
      <c r="HTW68" s="204"/>
      <c r="HTX68" s="204"/>
      <c r="HTY68" s="204"/>
      <c r="HTZ68" s="204"/>
      <c r="HUA68" s="204"/>
      <c r="HUB68" s="204"/>
      <c r="HUC68" s="204"/>
      <c r="HUD68" s="204"/>
      <c r="HUE68" s="204"/>
      <c r="HUF68" s="204"/>
      <c r="HUG68" s="204"/>
      <c r="HUH68" s="204"/>
      <c r="HUI68" s="204"/>
      <c r="HUJ68" s="204"/>
      <c r="HUK68" s="204"/>
      <c r="HUL68" s="204"/>
      <c r="HUM68" s="204"/>
      <c r="HUN68" s="204"/>
      <c r="HUO68" s="204"/>
      <c r="HUP68" s="204"/>
      <c r="HUQ68" s="204"/>
      <c r="HUR68" s="204"/>
      <c r="HUS68" s="204"/>
      <c r="HUT68" s="204"/>
      <c r="HUU68" s="204"/>
      <c r="HUV68" s="204"/>
      <c r="HUW68" s="204"/>
      <c r="HUX68" s="204"/>
      <c r="HUY68" s="204"/>
      <c r="HUZ68" s="204"/>
      <c r="HVA68" s="204"/>
      <c r="HVB68" s="204"/>
      <c r="HVC68" s="204"/>
      <c r="HVD68" s="204"/>
      <c r="HVE68" s="204"/>
      <c r="HVF68" s="204"/>
      <c r="HVG68" s="204"/>
      <c r="HVH68" s="204"/>
      <c r="HVI68" s="204"/>
      <c r="HVJ68" s="204"/>
      <c r="HVK68" s="204"/>
      <c r="HVL68" s="204"/>
      <c r="HVM68" s="204"/>
      <c r="HVN68" s="204"/>
      <c r="HVO68" s="204"/>
      <c r="HVP68" s="204"/>
      <c r="HVQ68" s="204"/>
      <c r="HVR68" s="204"/>
      <c r="HVS68" s="204"/>
      <c r="HVT68" s="204"/>
      <c r="HVU68" s="204"/>
      <c r="HVV68" s="204"/>
      <c r="HVW68" s="204"/>
      <c r="HVX68" s="204"/>
      <c r="HVY68" s="204"/>
      <c r="HVZ68" s="204"/>
      <c r="HWA68" s="204"/>
      <c r="HWB68" s="204"/>
      <c r="HWC68" s="204"/>
      <c r="HWD68" s="204"/>
      <c r="HWE68" s="204"/>
      <c r="HWF68" s="204"/>
      <c r="HWG68" s="204"/>
      <c r="HWH68" s="204"/>
      <c r="HWI68" s="204"/>
      <c r="HWJ68" s="204"/>
      <c r="HWK68" s="204"/>
      <c r="HWL68" s="204"/>
      <c r="HWM68" s="204"/>
      <c r="HWN68" s="204"/>
      <c r="HWO68" s="204"/>
      <c r="HWP68" s="204"/>
      <c r="HWQ68" s="204"/>
      <c r="HWR68" s="204"/>
      <c r="HWS68" s="204"/>
      <c r="HWT68" s="204"/>
      <c r="HWU68" s="204"/>
      <c r="HWV68" s="204"/>
      <c r="HWW68" s="204"/>
      <c r="HWX68" s="204"/>
      <c r="HWY68" s="204"/>
      <c r="HWZ68" s="204"/>
      <c r="HXA68" s="204"/>
      <c r="HXB68" s="204"/>
      <c r="HXC68" s="204"/>
      <c r="HXD68" s="204"/>
      <c r="HXE68" s="204"/>
      <c r="HXF68" s="204"/>
      <c r="HXG68" s="204"/>
      <c r="HXH68" s="204"/>
      <c r="HXI68" s="204"/>
      <c r="HXJ68" s="204"/>
      <c r="HXK68" s="204"/>
      <c r="HXL68" s="204"/>
      <c r="HXM68" s="204"/>
      <c r="HXN68" s="204"/>
      <c r="HXO68" s="204"/>
      <c r="HXP68" s="204"/>
      <c r="HXQ68" s="204"/>
      <c r="HXR68" s="204"/>
      <c r="HXS68" s="204"/>
      <c r="HXT68" s="204"/>
      <c r="HXU68" s="204"/>
      <c r="HXV68" s="204"/>
      <c r="HXW68" s="204"/>
      <c r="HXX68" s="204"/>
      <c r="HXY68" s="204"/>
      <c r="HXZ68" s="204"/>
      <c r="HYA68" s="204"/>
      <c r="HYB68" s="204"/>
      <c r="HYC68" s="204"/>
      <c r="HYD68" s="204"/>
      <c r="HYE68" s="204"/>
      <c r="HYF68" s="204"/>
      <c r="HYG68" s="204"/>
      <c r="HYH68" s="204"/>
      <c r="HYI68" s="204"/>
      <c r="HYJ68" s="204"/>
      <c r="HYK68" s="204"/>
      <c r="HYL68" s="204"/>
      <c r="HYM68" s="204"/>
      <c r="HYN68" s="204"/>
      <c r="HYO68" s="204"/>
      <c r="HYP68" s="204"/>
      <c r="HYQ68" s="204"/>
      <c r="HYR68" s="204"/>
      <c r="HYS68" s="204"/>
      <c r="HYT68" s="204"/>
      <c r="HYU68" s="204"/>
      <c r="HYV68" s="204"/>
      <c r="HYW68" s="204"/>
      <c r="HYX68" s="204"/>
      <c r="HYY68" s="204"/>
      <c r="HYZ68" s="204"/>
      <c r="HZA68" s="204"/>
      <c r="HZB68" s="204"/>
      <c r="HZC68" s="204"/>
      <c r="HZD68" s="204"/>
      <c r="HZE68" s="204"/>
      <c r="HZF68" s="204"/>
      <c r="HZG68" s="204"/>
      <c r="HZH68" s="204"/>
      <c r="HZI68" s="204"/>
      <c r="HZJ68" s="204"/>
      <c r="HZK68" s="204"/>
      <c r="HZL68" s="204"/>
      <c r="HZM68" s="204"/>
      <c r="HZN68" s="204"/>
      <c r="HZO68" s="204"/>
      <c r="HZP68" s="204"/>
      <c r="HZQ68" s="204"/>
      <c r="HZR68" s="204"/>
      <c r="HZS68" s="204"/>
      <c r="HZT68" s="204"/>
      <c r="HZU68" s="204"/>
      <c r="HZV68" s="204"/>
      <c r="HZW68" s="204"/>
      <c r="HZX68" s="204"/>
      <c r="HZY68" s="204"/>
      <c r="HZZ68" s="204"/>
      <c r="IAA68" s="204"/>
      <c r="IAB68" s="204"/>
      <c r="IAC68" s="204"/>
      <c r="IAD68" s="204"/>
      <c r="IAE68" s="204"/>
      <c r="IAF68" s="204"/>
      <c r="IAG68" s="204"/>
      <c r="IAH68" s="204"/>
      <c r="IAI68" s="204"/>
      <c r="IAJ68" s="204"/>
      <c r="IAK68" s="204"/>
      <c r="IAL68" s="204"/>
      <c r="IAM68" s="204"/>
      <c r="IAN68" s="204"/>
      <c r="IAO68" s="204"/>
      <c r="IAP68" s="204"/>
      <c r="IAQ68" s="204"/>
      <c r="IAR68" s="204"/>
      <c r="IAS68" s="204"/>
      <c r="IAT68" s="204"/>
      <c r="IAU68" s="204"/>
      <c r="IAV68" s="204"/>
      <c r="IAW68" s="204"/>
      <c r="IAX68" s="204"/>
      <c r="IAY68" s="204"/>
      <c r="IAZ68" s="204"/>
      <c r="IBA68" s="204"/>
      <c r="IBB68" s="204"/>
      <c r="IBC68" s="204"/>
      <c r="IBD68" s="204"/>
      <c r="IBE68" s="204"/>
      <c r="IBF68" s="204"/>
      <c r="IBG68" s="204"/>
      <c r="IBH68" s="204"/>
      <c r="IBI68" s="204"/>
      <c r="IBJ68" s="204"/>
      <c r="IBK68" s="204"/>
      <c r="IBL68" s="204"/>
      <c r="IBM68" s="204"/>
      <c r="IBN68" s="204"/>
      <c r="IBO68" s="204"/>
      <c r="IBP68" s="204"/>
      <c r="IBQ68" s="204"/>
      <c r="IBR68" s="204"/>
      <c r="IBS68" s="204"/>
      <c r="IBT68" s="204"/>
      <c r="IBU68" s="204"/>
      <c r="IBV68" s="204"/>
      <c r="IBW68" s="204"/>
      <c r="IBX68" s="204"/>
      <c r="IBY68" s="204"/>
      <c r="IBZ68" s="204"/>
      <c r="ICA68" s="204"/>
      <c r="ICB68" s="204"/>
      <c r="ICC68" s="204"/>
      <c r="ICD68" s="204"/>
      <c r="ICE68" s="204"/>
      <c r="ICF68" s="204"/>
      <c r="ICG68" s="204"/>
      <c r="ICH68" s="204"/>
      <c r="ICI68" s="204"/>
      <c r="ICJ68" s="204"/>
      <c r="ICK68" s="204"/>
      <c r="ICL68" s="204"/>
      <c r="ICM68" s="204"/>
      <c r="ICN68" s="204"/>
      <c r="ICO68" s="204"/>
      <c r="ICP68" s="204"/>
      <c r="ICQ68" s="204"/>
      <c r="ICR68" s="204"/>
      <c r="ICS68" s="204"/>
      <c r="ICT68" s="204"/>
      <c r="ICU68" s="204"/>
      <c r="ICV68" s="204"/>
      <c r="ICW68" s="204"/>
      <c r="ICX68" s="204"/>
      <c r="ICY68" s="204"/>
      <c r="ICZ68" s="204"/>
      <c r="IDA68" s="204"/>
      <c r="IDB68" s="204"/>
      <c r="IDC68" s="204"/>
      <c r="IDD68" s="204"/>
      <c r="IDE68" s="204"/>
      <c r="IDF68" s="204"/>
      <c r="IDG68" s="204"/>
      <c r="IDH68" s="204"/>
      <c r="IDI68" s="204"/>
      <c r="IDJ68" s="204"/>
      <c r="IDK68" s="204"/>
      <c r="IDL68" s="204"/>
      <c r="IDM68" s="204"/>
      <c r="IDN68" s="204"/>
      <c r="IDO68" s="204"/>
      <c r="IDP68" s="204"/>
      <c r="IDQ68" s="204"/>
      <c r="IDR68" s="204"/>
      <c r="IDS68" s="204"/>
      <c r="IDT68" s="204"/>
      <c r="IDU68" s="204"/>
      <c r="IDV68" s="204"/>
      <c r="IDW68" s="204"/>
      <c r="IDX68" s="204"/>
      <c r="IDY68" s="204"/>
      <c r="IDZ68" s="204"/>
      <c r="IEA68" s="204"/>
      <c r="IEB68" s="204"/>
      <c r="IEC68" s="204"/>
      <c r="IED68" s="204"/>
      <c r="IEE68" s="204"/>
      <c r="IEF68" s="204"/>
      <c r="IEG68" s="204"/>
      <c r="IEH68" s="204"/>
      <c r="IEI68" s="204"/>
      <c r="IEJ68" s="204"/>
      <c r="IEK68" s="204"/>
      <c r="IEL68" s="204"/>
      <c r="IEM68" s="204"/>
      <c r="IEN68" s="204"/>
      <c r="IEO68" s="204"/>
      <c r="IEP68" s="204"/>
      <c r="IEQ68" s="204"/>
      <c r="IER68" s="204"/>
      <c r="IES68" s="204"/>
      <c r="IET68" s="204"/>
      <c r="IEU68" s="204"/>
      <c r="IEV68" s="204"/>
      <c r="IEW68" s="204"/>
      <c r="IEX68" s="204"/>
      <c r="IEY68" s="204"/>
      <c r="IEZ68" s="204"/>
      <c r="IFA68" s="204"/>
      <c r="IFB68" s="204"/>
      <c r="IFC68" s="204"/>
      <c r="IFD68" s="204"/>
      <c r="IFE68" s="204"/>
      <c r="IFF68" s="204"/>
      <c r="IFG68" s="204"/>
      <c r="IFH68" s="204"/>
      <c r="IFI68" s="204"/>
      <c r="IFJ68" s="204"/>
      <c r="IFK68" s="204"/>
      <c r="IFL68" s="204"/>
      <c r="IFM68" s="204"/>
      <c r="IFN68" s="204"/>
      <c r="IFO68" s="204"/>
      <c r="IFP68" s="204"/>
      <c r="IFQ68" s="204"/>
      <c r="IFR68" s="204"/>
      <c r="IFS68" s="204"/>
      <c r="IFT68" s="204"/>
      <c r="IFU68" s="204"/>
      <c r="IFV68" s="204"/>
      <c r="IFW68" s="204"/>
      <c r="IFX68" s="204"/>
      <c r="IFY68" s="204"/>
      <c r="IFZ68" s="204"/>
      <c r="IGA68" s="204"/>
      <c r="IGB68" s="204"/>
      <c r="IGC68" s="204"/>
      <c r="IGD68" s="204"/>
      <c r="IGE68" s="204"/>
      <c r="IGF68" s="204"/>
      <c r="IGG68" s="204"/>
      <c r="IGH68" s="204"/>
      <c r="IGI68" s="204"/>
      <c r="IGJ68" s="204"/>
      <c r="IGK68" s="204"/>
      <c r="IGL68" s="204"/>
      <c r="IGM68" s="204"/>
      <c r="IGN68" s="204"/>
      <c r="IGO68" s="204"/>
      <c r="IGP68" s="204"/>
      <c r="IGQ68" s="204"/>
      <c r="IGR68" s="204"/>
      <c r="IGS68" s="204"/>
      <c r="IGT68" s="204"/>
      <c r="IGU68" s="204"/>
      <c r="IGV68" s="204"/>
      <c r="IGW68" s="204"/>
      <c r="IGX68" s="204"/>
      <c r="IGY68" s="204"/>
      <c r="IGZ68" s="204"/>
      <c r="IHA68" s="204"/>
      <c r="IHB68" s="204"/>
      <c r="IHC68" s="204"/>
      <c r="IHD68" s="204"/>
      <c r="IHE68" s="204"/>
      <c r="IHF68" s="204"/>
      <c r="IHG68" s="204"/>
      <c r="IHH68" s="204"/>
      <c r="IHI68" s="204"/>
      <c r="IHJ68" s="204"/>
      <c r="IHK68" s="204"/>
      <c r="IHL68" s="204"/>
      <c r="IHM68" s="204"/>
      <c r="IHN68" s="204"/>
      <c r="IHO68" s="204"/>
      <c r="IHP68" s="204"/>
      <c r="IHQ68" s="204"/>
      <c r="IHR68" s="204"/>
      <c r="IHS68" s="204"/>
      <c r="IHT68" s="204"/>
      <c r="IHU68" s="204"/>
      <c r="IHV68" s="204"/>
      <c r="IHW68" s="204"/>
      <c r="IHX68" s="204"/>
      <c r="IHY68" s="204"/>
      <c r="IHZ68" s="204"/>
      <c r="IIA68" s="204"/>
      <c r="IIB68" s="204"/>
      <c r="IIC68" s="204"/>
      <c r="IID68" s="204"/>
      <c r="IIE68" s="204"/>
      <c r="IIF68" s="204"/>
      <c r="IIG68" s="204"/>
      <c r="IIH68" s="204"/>
      <c r="III68" s="204"/>
      <c r="IIJ68" s="204"/>
      <c r="IIK68" s="204"/>
      <c r="IIL68" s="204"/>
      <c r="IIM68" s="204"/>
      <c r="IIN68" s="204"/>
      <c r="IIO68" s="204"/>
      <c r="IIP68" s="204"/>
      <c r="IIQ68" s="204"/>
      <c r="IIR68" s="204"/>
      <c r="IIS68" s="204"/>
      <c r="IIT68" s="204"/>
      <c r="IIU68" s="204"/>
      <c r="IIV68" s="204"/>
      <c r="IIW68" s="204"/>
      <c r="IIX68" s="204"/>
      <c r="IIY68" s="204"/>
      <c r="IIZ68" s="204"/>
      <c r="IJA68" s="204"/>
      <c r="IJB68" s="204"/>
      <c r="IJC68" s="204"/>
      <c r="IJD68" s="204"/>
      <c r="IJE68" s="204"/>
      <c r="IJF68" s="204"/>
      <c r="IJG68" s="204"/>
      <c r="IJH68" s="204"/>
      <c r="IJI68" s="204"/>
      <c r="IJJ68" s="204"/>
      <c r="IJK68" s="204"/>
      <c r="IJL68" s="204"/>
      <c r="IJM68" s="204"/>
      <c r="IJN68" s="204"/>
      <c r="IJO68" s="204"/>
      <c r="IJP68" s="204"/>
      <c r="IJQ68" s="204"/>
      <c r="IJR68" s="204"/>
      <c r="IJS68" s="204"/>
      <c r="IJT68" s="204"/>
      <c r="IJU68" s="204"/>
      <c r="IJV68" s="204"/>
      <c r="IJW68" s="204"/>
      <c r="IJX68" s="204"/>
      <c r="IJY68" s="204"/>
      <c r="IJZ68" s="204"/>
      <c r="IKA68" s="204"/>
      <c r="IKB68" s="204"/>
      <c r="IKC68" s="204"/>
      <c r="IKD68" s="204"/>
      <c r="IKE68" s="204"/>
      <c r="IKF68" s="204"/>
      <c r="IKG68" s="204"/>
      <c r="IKH68" s="204"/>
      <c r="IKI68" s="204"/>
      <c r="IKJ68" s="204"/>
      <c r="IKK68" s="204"/>
      <c r="IKL68" s="204"/>
      <c r="IKM68" s="204"/>
      <c r="IKN68" s="204"/>
      <c r="IKO68" s="204"/>
      <c r="IKP68" s="204"/>
      <c r="IKQ68" s="204"/>
      <c r="IKR68" s="204"/>
      <c r="IKS68" s="204"/>
      <c r="IKT68" s="204"/>
      <c r="IKU68" s="204"/>
      <c r="IKV68" s="204"/>
      <c r="IKW68" s="204"/>
      <c r="IKX68" s="204"/>
      <c r="IKY68" s="204"/>
      <c r="IKZ68" s="204"/>
      <c r="ILA68" s="204"/>
      <c r="ILB68" s="204"/>
      <c r="ILC68" s="204"/>
      <c r="ILD68" s="204"/>
      <c r="ILE68" s="204"/>
      <c r="ILF68" s="204"/>
      <c r="ILG68" s="204"/>
      <c r="ILH68" s="204"/>
      <c r="ILI68" s="204"/>
      <c r="ILJ68" s="204"/>
      <c r="ILK68" s="204"/>
      <c r="ILL68" s="204"/>
      <c r="ILM68" s="204"/>
      <c r="ILN68" s="204"/>
      <c r="ILO68" s="204"/>
      <c r="ILP68" s="204"/>
      <c r="ILQ68" s="204"/>
      <c r="ILR68" s="204"/>
      <c r="ILS68" s="204"/>
      <c r="ILT68" s="204"/>
      <c r="ILU68" s="204"/>
      <c r="ILV68" s="204"/>
      <c r="ILW68" s="204"/>
      <c r="ILX68" s="204"/>
      <c r="ILY68" s="204"/>
      <c r="ILZ68" s="204"/>
      <c r="IMA68" s="204"/>
      <c r="IMB68" s="204"/>
      <c r="IMC68" s="204"/>
      <c r="IMD68" s="204"/>
      <c r="IME68" s="204"/>
      <c r="IMF68" s="204"/>
      <c r="IMG68" s="204"/>
      <c r="IMH68" s="204"/>
      <c r="IMI68" s="204"/>
      <c r="IMJ68" s="204"/>
      <c r="IMK68" s="204"/>
      <c r="IML68" s="204"/>
      <c r="IMM68" s="204"/>
      <c r="IMN68" s="204"/>
      <c r="IMO68" s="204"/>
      <c r="IMP68" s="204"/>
      <c r="IMQ68" s="204"/>
      <c r="IMR68" s="204"/>
      <c r="IMS68" s="204"/>
      <c r="IMT68" s="204"/>
      <c r="IMU68" s="204"/>
      <c r="IMV68" s="204"/>
      <c r="IMW68" s="204"/>
      <c r="IMX68" s="204"/>
      <c r="IMY68" s="204"/>
      <c r="IMZ68" s="204"/>
      <c r="INA68" s="204"/>
      <c r="INB68" s="204"/>
      <c r="INC68" s="204"/>
      <c r="IND68" s="204"/>
      <c r="INE68" s="204"/>
      <c r="INF68" s="204"/>
      <c r="ING68" s="204"/>
      <c r="INH68" s="204"/>
      <c r="INI68" s="204"/>
      <c r="INJ68" s="204"/>
      <c r="INK68" s="204"/>
      <c r="INL68" s="204"/>
      <c r="INM68" s="204"/>
      <c r="INN68" s="204"/>
      <c r="INO68" s="204"/>
      <c r="INP68" s="204"/>
      <c r="INQ68" s="204"/>
      <c r="INR68" s="204"/>
      <c r="INS68" s="204"/>
      <c r="INT68" s="204"/>
      <c r="INU68" s="204"/>
      <c r="INV68" s="204"/>
      <c r="INW68" s="204"/>
      <c r="INX68" s="204"/>
      <c r="INY68" s="204"/>
      <c r="INZ68" s="204"/>
      <c r="IOA68" s="204"/>
      <c r="IOB68" s="204"/>
      <c r="IOC68" s="204"/>
      <c r="IOD68" s="204"/>
      <c r="IOE68" s="204"/>
      <c r="IOF68" s="204"/>
      <c r="IOG68" s="204"/>
      <c r="IOH68" s="204"/>
      <c r="IOI68" s="204"/>
      <c r="IOJ68" s="204"/>
      <c r="IOK68" s="204"/>
      <c r="IOL68" s="204"/>
      <c r="IOM68" s="204"/>
      <c r="ION68" s="204"/>
      <c r="IOO68" s="204"/>
      <c r="IOP68" s="204"/>
      <c r="IOQ68" s="204"/>
      <c r="IOR68" s="204"/>
      <c r="IOS68" s="204"/>
      <c r="IOT68" s="204"/>
      <c r="IOU68" s="204"/>
      <c r="IOV68" s="204"/>
      <c r="IOW68" s="204"/>
      <c r="IOX68" s="204"/>
      <c r="IOY68" s="204"/>
      <c r="IOZ68" s="204"/>
      <c r="IPA68" s="204"/>
      <c r="IPB68" s="204"/>
      <c r="IPC68" s="204"/>
      <c r="IPD68" s="204"/>
      <c r="IPE68" s="204"/>
      <c r="IPF68" s="204"/>
      <c r="IPG68" s="204"/>
      <c r="IPH68" s="204"/>
      <c r="IPI68" s="204"/>
      <c r="IPJ68" s="204"/>
      <c r="IPK68" s="204"/>
      <c r="IPL68" s="204"/>
      <c r="IPM68" s="204"/>
      <c r="IPN68" s="204"/>
      <c r="IPO68" s="204"/>
      <c r="IPP68" s="204"/>
      <c r="IPQ68" s="204"/>
      <c r="IPR68" s="204"/>
      <c r="IPS68" s="204"/>
      <c r="IPT68" s="204"/>
      <c r="IPU68" s="204"/>
      <c r="IPV68" s="204"/>
      <c r="IPW68" s="204"/>
      <c r="IPX68" s="204"/>
      <c r="IPY68" s="204"/>
      <c r="IPZ68" s="204"/>
      <c r="IQA68" s="204"/>
      <c r="IQB68" s="204"/>
      <c r="IQC68" s="204"/>
      <c r="IQD68" s="204"/>
      <c r="IQE68" s="204"/>
      <c r="IQF68" s="204"/>
      <c r="IQG68" s="204"/>
      <c r="IQH68" s="204"/>
      <c r="IQI68" s="204"/>
      <c r="IQJ68" s="204"/>
      <c r="IQK68" s="204"/>
      <c r="IQL68" s="204"/>
      <c r="IQM68" s="204"/>
      <c r="IQN68" s="204"/>
      <c r="IQO68" s="204"/>
      <c r="IQP68" s="204"/>
      <c r="IQQ68" s="204"/>
      <c r="IQR68" s="204"/>
      <c r="IQS68" s="204"/>
      <c r="IQT68" s="204"/>
      <c r="IQU68" s="204"/>
      <c r="IQV68" s="204"/>
      <c r="IQW68" s="204"/>
      <c r="IQX68" s="204"/>
      <c r="IQY68" s="204"/>
      <c r="IQZ68" s="204"/>
      <c r="IRA68" s="204"/>
      <c r="IRB68" s="204"/>
      <c r="IRC68" s="204"/>
      <c r="IRD68" s="204"/>
      <c r="IRE68" s="204"/>
      <c r="IRF68" s="204"/>
      <c r="IRG68" s="204"/>
      <c r="IRH68" s="204"/>
      <c r="IRI68" s="204"/>
      <c r="IRJ68" s="204"/>
      <c r="IRK68" s="204"/>
      <c r="IRL68" s="204"/>
      <c r="IRM68" s="204"/>
      <c r="IRN68" s="204"/>
      <c r="IRO68" s="204"/>
      <c r="IRP68" s="204"/>
      <c r="IRQ68" s="204"/>
      <c r="IRR68" s="204"/>
      <c r="IRS68" s="204"/>
      <c r="IRT68" s="204"/>
      <c r="IRU68" s="204"/>
      <c r="IRV68" s="204"/>
      <c r="IRW68" s="204"/>
      <c r="IRX68" s="204"/>
      <c r="IRY68" s="204"/>
      <c r="IRZ68" s="204"/>
      <c r="ISA68" s="204"/>
      <c r="ISB68" s="204"/>
      <c r="ISC68" s="204"/>
      <c r="ISD68" s="204"/>
      <c r="ISE68" s="204"/>
      <c r="ISF68" s="204"/>
      <c r="ISG68" s="204"/>
      <c r="ISH68" s="204"/>
      <c r="ISI68" s="204"/>
      <c r="ISJ68" s="204"/>
      <c r="ISK68" s="204"/>
      <c r="ISL68" s="204"/>
      <c r="ISM68" s="204"/>
      <c r="ISN68" s="204"/>
      <c r="ISO68" s="204"/>
      <c r="ISP68" s="204"/>
      <c r="ISQ68" s="204"/>
      <c r="ISR68" s="204"/>
      <c r="ISS68" s="204"/>
      <c r="IST68" s="204"/>
      <c r="ISU68" s="204"/>
      <c r="ISV68" s="204"/>
      <c r="ISW68" s="204"/>
      <c r="ISX68" s="204"/>
      <c r="ISY68" s="204"/>
      <c r="ISZ68" s="204"/>
      <c r="ITA68" s="204"/>
      <c r="ITB68" s="204"/>
      <c r="ITC68" s="204"/>
      <c r="ITD68" s="204"/>
      <c r="ITE68" s="204"/>
      <c r="ITF68" s="204"/>
      <c r="ITG68" s="204"/>
      <c r="ITH68" s="204"/>
      <c r="ITI68" s="204"/>
      <c r="ITJ68" s="204"/>
      <c r="ITK68" s="204"/>
      <c r="ITL68" s="204"/>
      <c r="ITM68" s="204"/>
      <c r="ITN68" s="204"/>
      <c r="ITO68" s="204"/>
      <c r="ITP68" s="204"/>
      <c r="ITQ68" s="204"/>
      <c r="ITR68" s="204"/>
      <c r="ITS68" s="204"/>
      <c r="ITT68" s="204"/>
      <c r="ITU68" s="204"/>
      <c r="ITV68" s="204"/>
      <c r="ITW68" s="204"/>
      <c r="ITX68" s="204"/>
      <c r="ITY68" s="204"/>
      <c r="ITZ68" s="204"/>
      <c r="IUA68" s="204"/>
      <c r="IUB68" s="204"/>
      <c r="IUC68" s="204"/>
      <c r="IUD68" s="204"/>
      <c r="IUE68" s="204"/>
      <c r="IUF68" s="204"/>
      <c r="IUG68" s="204"/>
      <c r="IUH68" s="204"/>
      <c r="IUI68" s="204"/>
      <c r="IUJ68" s="204"/>
      <c r="IUK68" s="204"/>
      <c r="IUL68" s="204"/>
      <c r="IUM68" s="204"/>
      <c r="IUN68" s="204"/>
      <c r="IUO68" s="204"/>
      <c r="IUP68" s="204"/>
      <c r="IUQ68" s="204"/>
      <c r="IUR68" s="204"/>
      <c r="IUS68" s="204"/>
      <c r="IUT68" s="204"/>
      <c r="IUU68" s="204"/>
      <c r="IUV68" s="204"/>
      <c r="IUW68" s="204"/>
      <c r="IUX68" s="204"/>
      <c r="IUY68" s="204"/>
      <c r="IUZ68" s="204"/>
      <c r="IVA68" s="204"/>
      <c r="IVB68" s="204"/>
      <c r="IVC68" s="204"/>
      <c r="IVD68" s="204"/>
      <c r="IVE68" s="204"/>
      <c r="IVF68" s="204"/>
      <c r="IVG68" s="204"/>
      <c r="IVH68" s="204"/>
      <c r="IVI68" s="204"/>
      <c r="IVJ68" s="204"/>
      <c r="IVK68" s="204"/>
      <c r="IVL68" s="204"/>
      <c r="IVM68" s="204"/>
      <c r="IVN68" s="204"/>
      <c r="IVO68" s="204"/>
      <c r="IVP68" s="204"/>
      <c r="IVQ68" s="204"/>
      <c r="IVR68" s="204"/>
      <c r="IVS68" s="204"/>
      <c r="IVT68" s="204"/>
      <c r="IVU68" s="204"/>
      <c r="IVV68" s="204"/>
      <c r="IVW68" s="204"/>
      <c r="IVX68" s="204"/>
      <c r="IVY68" s="204"/>
      <c r="IVZ68" s="204"/>
      <c r="IWA68" s="204"/>
      <c r="IWB68" s="204"/>
      <c r="IWC68" s="204"/>
      <c r="IWD68" s="204"/>
      <c r="IWE68" s="204"/>
      <c r="IWF68" s="204"/>
      <c r="IWG68" s="204"/>
      <c r="IWH68" s="204"/>
      <c r="IWI68" s="204"/>
      <c r="IWJ68" s="204"/>
      <c r="IWK68" s="204"/>
      <c r="IWL68" s="204"/>
      <c r="IWM68" s="204"/>
      <c r="IWN68" s="204"/>
      <c r="IWO68" s="204"/>
      <c r="IWP68" s="204"/>
      <c r="IWQ68" s="204"/>
      <c r="IWR68" s="204"/>
      <c r="IWS68" s="204"/>
      <c r="IWT68" s="204"/>
      <c r="IWU68" s="204"/>
      <c r="IWV68" s="204"/>
      <c r="IWW68" s="204"/>
      <c r="IWX68" s="204"/>
      <c r="IWY68" s="204"/>
      <c r="IWZ68" s="204"/>
      <c r="IXA68" s="204"/>
      <c r="IXB68" s="204"/>
      <c r="IXC68" s="204"/>
      <c r="IXD68" s="204"/>
      <c r="IXE68" s="204"/>
      <c r="IXF68" s="204"/>
      <c r="IXG68" s="204"/>
      <c r="IXH68" s="204"/>
      <c r="IXI68" s="204"/>
      <c r="IXJ68" s="204"/>
      <c r="IXK68" s="204"/>
      <c r="IXL68" s="204"/>
      <c r="IXM68" s="204"/>
      <c r="IXN68" s="204"/>
      <c r="IXO68" s="204"/>
      <c r="IXP68" s="204"/>
      <c r="IXQ68" s="204"/>
      <c r="IXR68" s="204"/>
      <c r="IXS68" s="204"/>
      <c r="IXT68" s="204"/>
      <c r="IXU68" s="204"/>
      <c r="IXV68" s="204"/>
      <c r="IXW68" s="204"/>
      <c r="IXX68" s="204"/>
      <c r="IXY68" s="204"/>
      <c r="IXZ68" s="204"/>
      <c r="IYA68" s="204"/>
      <c r="IYB68" s="204"/>
      <c r="IYC68" s="204"/>
      <c r="IYD68" s="204"/>
      <c r="IYE68" s="204"/>
      <c r="IYF68" s="204"/>
      <c r="IYG68" s="204"/>
      <c r="IYH68" s="204"/>
      <c r="IYI68" s="204"/>
      <c r="IYJ68" s="204"/>
      <c r="IYK68" s="204"/>
      <c r="IYL68" s="204"/>
      <c r="IYM68" s="204"/>
      <c r="IYN68" s="204"/>
      <c r="IYO68" s="204"/>
      <c r="IYP68" s="204"/>
      <c r="IYQ68" s="204"/>
      <c r="IYR68" s="204"/>
      <c r="IYS68" s="204"/>
      <c r="IYT68" s="204"/>
      <c r="IYU68" s="204"/>
      <c r="IYV68" s="204"/>
      <c r="IYW68" s="204"/>
      <c r="IYX68" s="204"/>
      <c r="IYY68" s="204"/>
      <c r="IYZ68" s="204"/>
      <c r="IZA68" s="204"/>
      <c r="IZB68" s="204"/>
      <c r="IZC68" s="204"/>
      <c r="IZD68" s="204"/>
      <c r="IZE68" s="204"/>
      <c r="IZF68" s="204"/>
      <c r="IZG68" s="204"/>
      <c r="IZH68" s="204"/>
      <c r="IZI68" s="204"/>
      <c r="IZJ68" s="204"/>
      <c r="IZK68" s="204"/>
      <c r="IZL68" s="204"/>
      <c r="IZM68" s="204"/>
      <c r="IZN68" s="204"/>
      <c r="IZO68" s="204"/>
      <c r="IZP68" s="204"/>
      <c r="IZQ68" s="204"/>
      <c r="IZR68" s="204"/>
      <c r="IZS68" s="204"/>
      <c r="IZT68" s="204"/>
      <c r="IZU68" s="204"/>
      <c r="IZV68" s="204"/>
      <c r="IZW68" s="204"/>
      <c r="IZX68" s="204"/>
      <c r="IZY68" s="204"/>
      <c r="IZZ68" s="204"/>
      <c r="JAA68" s="204"/>
      <c r="JAB68" s="204"/>
      <c r="JAC68" s="204"/>
      <c r="JAD68" s="204"/>
      <c r="JAE68" s="204"/>
      <c r="JAF68" s="204"/>
      <c r="JAG68" s="204"/>
      <c r="JAH68" s="204"/>
      <c r="JAI68" s="204"/>
      <c r="JAJ68" s="204"/>
      <c r="JAK68" s="204"/>
      <c r="JAL68" s="204"/>
      <c r="JAM68" s="204"/>
      <c r="JAN68" s="204"/>
      <c r="JAO68" s="204"/>
      <c r="JAP68" s="204"/>
      <c r="JAQ68" s="204"/>
      <c r="JAR68" s="204"/>
      <c r="JAS68" s="204"/>
      <c r="JAT68" s="204"/>
      <c r="JAU68" s="204"/>
      <c r="JAV68" s="204"/>
      <c r="JAW68" s="204"/>
      <c r="JAX68" s="204"/>
      <c r="JAY68" s="204"/>
      <c r="JAZ68" s="204"/>
      <c r="JBA68" s="204"/>
      <c r="JBB68" s="204"/>
      <c r="JBC68" s="204"/>
      <c r="JBD68" s="204"/>
      <c r="JBE68" s="204"/>
      <c r="JBF68" s="204"/>
      <c r="JBG68" s="204"/>
      <c r="JBH68" s="204"/>
      <c r="JBI68" s="204"/>
      <c r="JBJ68" s="204"/>
      <c r="JBK68" s="204"/>
      <c r="JBL68" s="204"/>
      <c r="JBM68" s="204"/>
      <c r="JBN68" s="204"/>
      <c r="JBO68" s="204"/>
      <c r="JBP68" s="204"/>
      <c r="JBQ68" s="204"/>
      <c r="JBR68" s="204"/>
      <c r="JBS68" s="204"/>
      <c r="JBT68" s="204"/>
      <c r="JBU68" s="204"/>
      <c r="JBV68" s="204"/>
      <c r="JBW68" s="204"/>
      <c r="JBX68" s="204"/>
      <c r="JBY68" s="204"/>
      <c r="JBZ68" s="204"/>
      <c r="JCA68" s="204"/>
      <c r="JCB68" s="204"/>
      <c r="JCC68" s="204"/>
      <c r="JCD68" s="204"/>
      <c r="JCE68" s="204"/>
      <c r="JCF68" s="204"/>
      <c r="JCG68" s="204"/>
      <c r="JCH68" s="204"/>
      <c r="JCI68" s="204"/>
      <c r="JCJ68" s="204"/>
      <c r="JCK68" s="204"/>
      <c r="JCL68" s="204"/>
      <c r="JCM68" s="204"/>
      <c r="JCN68" s="204"/>
      <c r="JCO68" s="204"/>
      <c r="JCP68" s="204"/>
      <c r="JCQ68" s="204"/>
      <c r="JCR68" s="204"/>
      <c r="JCS68" s="204"/>
      <c r="JCT68" s="204"/>
      <c r="JCU68" s="204"/>
      <c r="JCV68" s="204"/>
      <c r="JCW68" s="204"/>
      <c r="JCX68" s="204"/>
      <c r="JCY68" s="204"/>
      <c r="JCZ68" s="204"/>
      <c r="JDA68" s="204"/>
      <c r="JDB68" s="204"/>
      <c r="JDC68" s="204"/>
      <c r="JDD68" s="204"/>
      <c r="JDE68" s="204"/>
      <c r="JDF68" s="204"/>
      <c r="JDG68" s="204"/>
      <c r="JDH68" s="204"/>
      <c r="JDI68" s="204"/>
      <c r="JDJ68" s="204"/>
      <c r="JDK68" s="204"/>
      <c r="JDL68" s="204"/>
      <c r="JDM68" s="204"/>
      <c r="JDN68" s="204"/>
      <c r="JDO68" s="204"/>
      <c r="JDP68" s="204"/>
      <c r="JDQ68" s="204"/>
      <c r="JDR68" s="204"/>
      <c r="JDS68" s="204"/>
      <c r="JDT68" s="204"/>
      <c r="JDU68" s="204"/>
      <c r="JDV68" s="204"/>
      <c r="JDW68" s="204"/>
      <c r="JDX68" s="204"/>
      <c r="JDY68" s="204"/>
      <c r="JDZ68" s="204"/>
      <c r="JEA68" s="204"/>
      <c r="JEB68" s="204"/>
      <c r="JEC68" s="204"/>
      <c r="JED68" s="204"/>
      <c r="JEE68" s="204"/>
      <c r="JEF68" s="204"/>
      <c r="JEG68" s="204"/>
      <c r="JEH68" s="204"/>
      <c r="JEI68" s="204"/>
      <c r="JEJ68" s="204"/>
      <c r="JEK68" s="204"/>
      <c r="JEL68" s="204"/>
      <c r="JEM68" s="204"/>
      <c r="JEN68" s="204"/>
      <c r="JEO68" s="204"/>
      <c r="JEP68" s="204"/>
      <c r="JEQ68" s="204"/>
      <c r="JER68" s="204"/>
      <c r="JES68" s="204"/>
      <c r="JET68" s="204"/>
      <c r="JEU68" s="204"/>
      <c r="JEV68" s="204"/>
      <c r="JEW68" s="204"/>
      <c r="JEX68" s="204"/>
      <c r="JEY68" s="204"/>
      <c r="JEZ68" s="204"/>
      <c r="JFA68" s="204"/>
      <c r="JFB68" s="204"/>
      <c r="JFC68" s="204"/>
      <c r="JFD68" s="204"/>
      <c r="JFE68" s="204"/>
      <c r="JFF68" s="204"/>
      <c r="JFG68" s="204"/>
      <c r="JFH68" s="204"/>
      <c r="JFI68" s="204"/>
      <c r="JFJ68" s="204"/>
      <c r="JFK68" s="204"/>
      <c r="JFL68" s="204"/>
      <c r="JFM68" s="204"/>
      <c r="JFN68" s="204"/>
      <c r="JFO68" s="204"/>
      <c r="JFP68" s="204"/>
      <c r="JFQ68" s="204"/>
      <c r="JFR68" s="204"/>
      <c r="JFS68" s="204"/>
      <c r="JFT68" s="204"/>
      <c r="JFU68" s="204"/>
      <c r="JFV68" s="204"/>
      <c r="JFW68" s="204"/>
      <c r="JFX68" s="204"/>
      <c r="JFY68" s="204"/>
      <c r="JFZ68" s="204"/>
      <c r="JGA68" s="204"/>
      <c r="JGB68" s="204"/>
      <c r="JGC68" s="204"/>
      <c r="JGD68" s="204"/>
      <c r="JGE68" s="204"/>
      <c r="JGF68" s="204"/>
      <c r="JGG68" s="204"/>
      <c r="JGH68" s="204"/>
      <c r="JGI68" s="204"/>
      <c r="JGJ68" s="204"/>
      <c r="JGK68" s="204"/>
      <c r="JGL68" s="204"/>
      <c r="JGM68" s="204"/>
      <c r="JGN68" s="204"/>
      <c r="JGO68" s="204"/>
      <c r="JGP68" s="204"/>
      <c r="JGQ68" s="204"/>
      <c r="JGR68" s="204"/>
      <c r="JGS68" s="204"/>
      <c r="JGT68" s="204"/>
      <c r="JGU68" s="204"/>
      <c r="JGV68" s="204"/>
      <c r="JGW68" s="204"/>
      <c r="JGX68" s="204"/>
      <c r="JGY68" s="204"/>
      <c r="JGZ68" s="204"/>
      <c r="JHA68" s="204"/>
      <c r="JHB68" s="204"/>
      <c r="JHC68" s="204"/>
      <c r="JHD68" s="204"/>
      <c r="JHE68" s="204"/>
      <c r="JHF68" s="204"/>
      <c r="JHG68" s="204"/>
      <c r="JHH68" s="204"/>
      <c r="JHI68" s="204"/>
      <c r="JHJ68" s="204"/>
      <c r="JHK68" s="204"/>
      <c r="JHL68" s="204"/>
      <c r="JHM68" s="204"/>
      <c r="JHN68" s="204"/>
      <c r="JHO68" s="204"/>
      <c r="JHP68" s="204"/>
      <c r="JHQ68" s="204"/>
      <c r="JHR68" s="204"/>
      <c r="JHS68" s="204"/>
      <c r="JHT68" s="204"/>
      <c r="JHU68" s="204"/>
      <c r="JHV68" s="204"/>
      <c r="JHW68" s="204"/>
      <c r="JHX68" s="204"/>
      <c r="JHY68" s="204"/>
      <c r="JHZ68" s="204"/>
      <c r="JIA68" s="204"/>
      <c r="JIB68" s="204"/>
      <c r="JIC68" s="204"/>
      <c r="JID68" s="204"/>
      <c r="JIE68" s="204"/>
      <c r="JIF68" s="204"/>
      <c r="JIG68" s="204"/>
      <c r="JIH68" s="204"/>
      <c r="JII68" s="204"/>
      <c r="JIJ68" s="204"/>
      <c r="JIK68" s="204"/>
      <c r="JIL68" s="204"/>
      <c r="JIM68" s="204"/>
      <c r="JIN68" s="204"/>
      <c r="JIO68" s="204"/>
      <c r="JIP68" s="204"/>
      <c r="JIQ68" s="204"/>
      <c r="JIR68" s="204"/>
      <c r="JIS68" s="204"/>
      <c r="JIT68" s="204"/>
      <c r="JIU68" s="204"/>
      <c r="JIV68" s="204"/>
      <c r="JIW68" s="204"/>
      <c r="JIX68" s="204"/>
      <c r="JIY68" s="204"/>
      <c r="JIZ68" s="204"/>
      <c r="JJA68" s="204"/>
      <c r="JJB68" s="204"/>
      <c r="JJC68" s="204"/>
      <c r="JJD68" s="204"/>
      <c r="JJE68" s="204"/>
      <c r="JJF68" s="204"/>
      <c r="JJG68" s="204"/>
      <c r="JJH68" s="204"/>
      <c r="JJI68" s="204"/>
      <c r="JJJ68" s="204"/>
      <c r="JJK68" s="204"/>
      <c r="JJL68" s="204"/>
      <c r="JJM68" s="204"/>
      <c r="JJN68" s="204"/>
      <c r="JJO68" s="204"/>
      <c r="JJP68" s="204"/>
      <c r="JJQ68" s="204"/>
      <c r="JJR68" s="204"/>
      <c r="JJS68" s="204"/>
      <c r="JJT68" s="204"/>
      <c r="JJU68" s="204"/>
      <c r="JJV68" s="204"/>
      <c r="JJW68" s="204"/>
      <c r="JJX68" s="204"/>
      <c r="JJY68" s="204"/>
      <c r="JJZ68" s="204"/>
      <c r="JKA68" s="204"/>
      <c r="JKB68" s="204"/>
      <c r="JKC68" s="204"/>
      <c r="JKD68" s="204"/>
      <c r="JKE68" s="204"/>
      <c r="JKF68" s="204"/>
      <c r="JKG68" s="204"/>
      <c r="JKH68" s="204"/>
      <c r="JKI68" s="204"/>
      <c r="JKJ68" s="204"/>
      <c r="JKK68" s="204"/>
      <c r="JKL68" s="204"/>
      <c r="JKM68" s="204"/>
      <c r="JKN68" s="204"/>
      <c r="JKO68" s="204"/>
      <c r="JKP68" s="204"/>
      <c r="JKQ68" s="204"/>
      <c r="JKR68" s="204"/>
      <c r="JKS68" s="204"/>
      <c r="JKT68" s="204"/>
      <c r="JKU68" s="204"/>
      <c r="JKV68" s="204"/>
      <c r="JKW68" s="204"/>
      <c r="JKX68" s="204"/>
      <c r="JKY68" s="204"/>
      <c r="JKZ68" s="204"/>
      <c r="JLA68" s="204"/>
      <c r="JLB68" s="204"/>
      <c r="JLC68" s="204"/>
      <c r="JLD68" s="204"/>
      <c r="JLE68" s="204"/>
      <c r="JLF68" s="204"/>
      <c r="JLG68" s="204"/>
      <c r="JLH68" s="204"/>
      <c r="JLI68" s="204"/>
      <c r="JLJ68" s="204"/>
      <c r="JLK68" s="204"/>
      <c r="JLL68" s="204"/>
      <c r="JLM68" s="204"/>
      <c r="JLN68" s="204"/>
      <c r="JLO68" s="204"/>
      <c r="JLP68" s="204"/>
      <c r="JLQ68" s="204"/>
      <c r="JLR68" s="204"/>
      <c r="JLS68" s="204"/>
      <c r="JLT68" s="204"/>
      <c r="JLU68" s="204"/>
      <c r="JLV68" s="204"/>
      <c r="JLW68" s="204"/>
      <c r="JLX68" s="204"/>
      <c r="JLY68" s="204"/>
      <c r="JLZ68" s="204"/>
      <c r="JMA68" s="204"/>
      <c r="JMB68" s="204"/>
      <c r="JMC68" s="204"/>
      <c r="JMD68" s="204"/>
      <c r="JME68" s="204"/>
      <c r="JMF68" s="204"/>
      <c r="JMG68" s="204"/>
      <c r="JMH68" s="204"/>
      <c r="JMI68" s="204"/>
      <c r="JMJ68" s="204"/>
      <c r="JMK68" s="204"/>
      <c r="JML68" s="204"/>
      <c r="JMM68" s="204"/>
      <c r="JMN68" s="204"/>
      <c r="JMO68" s="204"/>
      <c r="JMP68" s="204"/>
      <c r="JMQ68" s="204"/>
      <c r="JMR68" s="204"/>
      <c r="JMS68" s="204"/>
      <c r="JMT68" s="204"/>
      <c r="JMU68" s="204"/>
      <c r="JMV68" s="204"/>
      <c r="JMW68" s="204"/>
      <c r="JMX68" s="204"/>
      <c r="JMY68" s="204"/>
      <c r="JMZ68" s="204"/>
      <c r="JNA68" s="204"/>
      <c r="JNB68" s="204"/>
      <c r="JNC68" s="204"/>
      <c r="JND68" s="204"/>
      <c r="JNE68" s="204"/>
      <c r="JNF68" s="204"/>
      <c r="JNG68" s="204"/>
      <c r="JNH68" s="204"/>
      <c r="JNI68" s="204"/>
      <c r="JNJ68" s="204"/>
      <c r="JNK68" s="204"/>
      <c r="JNL68" s="204"/>
      <c r="JNM68" s="204"/>
      <c r="JNN68" s="204"/>
      <c r="JNO68" s="204"/>
      <c r="JNP68" s="204"/>
      <c r="JNQ68" s="204"/>
      <c r="JNR68" s="204"/>
      <c r="JNS68" s="204"/>
      <c r="JNT68" s="204"/>
      <c r="JNU68" s="204"/>
      <c r="JNV68" s="204"/>
      <c r="JNW68" s="204"/>
      <c r="JNX68" s="204"/>
      <c r="JNY68" s="204"/>
      <c r="JNZ68" s="204"/>
      <c r="JOA68" s="204"/>
      <c r="JOB68" s="204"/>
      <c r="JOC68" s="204"/>
      <c r="JOD68" s="204"/>
      <c r="JOE68" s="204"/>
      <c r="JOF68" s="204"/>
      <c r="JOG68" s="204"/>
      <c r="JOH68" s="204"/>
      <c r="JOI68" s="204"/>
      <c r="JOJ68" s="204"/>
      <c r="JOK68" s="204"/>
      <c r="JOL68" s="204"/>
      <c r="JOM68" s="204"/>
      <c r="JON68" s="204"/>
      <c r="JOO68" s="204"/>
      <c r="JOP68" s="204"/>
      <c r="JOQ68" s="204"/>
      <c r="JOR68" s="204"/>
      <c r="JOS68" s="204"/>
      <c r="JOT68" s="204"/>
      <c r="JOU68" s="204"/>
      <c r="JOV68" s="204"/>
      <c r="JOW68" s="204"/>
      <c r="JOX68" s="204"/>
      <c r="JOY68" s="204"/>
      <c r="JOZ68" s="204"/>
      <c r="JPA68" s="204"/>
      <c r="JPB68" s="204"/>
      <c r="JPC68" s="204"/>
      <c r="JPD68" s="204"/>
      <c r="JPE68" s="204"/>
      <c r="JPF68" s="204"/>
      <c r="JPG68" s="204"/>
      <c r="JPH68" s="204"/>
      <c r="JPI68" s="204"/>
      <c r="JPJ68" s="204"/>
      <c r="JPK68" s="204"/>
      <c r="JPL68" s="204"/>
      <c r="JPM68" s="204"/>
      <c r="JPN68" s="204"/>
      <c r="JPO68" s="204"/>
      <c r="JPP68" s="204"/>
      <c r="JPQ68" s="204"/>
      <c r="JPR68" s="204"/>
      <c r="JPS68" s="204"/>
      <c r="JPT68" s="204"/>
      <c r="JPU68" s="204"/>
      <c r="JPV68" s="204"/>
      <c r="JPW68" s="204"/>
      <c r="JPX68" s="204"/>
      <c r="JPY68" s="204"/>
      <c r="JPZ68" s="204"/>
      <c r="JQA68" s="204"/>
      <c r="JQB68" s="204"/>
      <c r="JQC68" s="204"/>
      <c r="JQD68" s="204"/>
      <c r="JQE68" s="204"/>
      <c r="JQF68" s="204"/>
      <c r="JQG68" s="204"/>
      <c r="JQH68" s="204"/>
      <c r="JQI68" s="204"/>
      <c r="JQJ68" s="204"/>
      <c r="JQK68" s="204"/>
      <c r="JQL68" s="204"/>
      <c r="JQM68" s="204"/>
      <c r="JQN68" s="204"/>
      <c r="JQO68" s="204"/>
      <c r="JQP68" s="204"/>
      <c r="JQQ68" s="204"/>
      <c r="JQR68" s="204"/>
      <c r="JQS68" s="204"/>
      <c r="JQT68" s="204"/>
      <c r="JQU68" s="204"/>
      <c r="JQV68" s="204"/>
      <c r="JQW68" s="204"/>
      <c r="JQX68" s="204"/>
      <c r="JQY68" s="204"/>
      <c r="JQZ68" s="204"/>
      <c r="JRA68" s="204"/>
      <c r="JRB68" s="204"/>
      <c r="JRC68" s="204"/>
      <c r="JRD68" s="204"/>
      <c r="JRE68" s="204"/>
      <c r="JRF68" s="204"/>
      <c r="JRG68" s="204"/>
      <c r="JRH68" s="204"/>
      <c r="JRI68" s="204"/>
      <c r="JRJ68" s="204"/>
      <c r="JRK68" s="204"/>
      <c r="JRL68" s="204"/>
      <c r="JRM68" s="204"/>
      <c r="JRN68" s="204"/>
      <c r="JRO68" s="204"/>
      <c r="JRP68" s="204"/>
      <c r="JRQ68" s="204"/>
      <c r="JRR68" s="204"/>
      <c r="JRS68" s="204"/>
      <c r="JRT68" s="204"/>
      <c r="JRU68" s="204"/>
      <c r="JRV68" s="204"/>
      <c r="JRW68" s="204"/>
      <c r="JRX68" s="204"/>
      <c r="JRY68" s="204"/>
      <c r="JRZ68" s="204"/>
      <c r="JSA68" s="204"/>
      <c r="JSB68" s="204"/>
      <c r="JSC68" s="204"/>
      <c r="JSD68" s="204"/>
      <c r="JSE68" s="204"/>
      <c r="JSF68" s="204"/>
      <c r="JSG68" s="204"/>
      <c r="JSH68" s="204"/>
      <c r="JSI68" s="204"/>
      <c r="JSJ68" s="204"/>
      <c r="JSK68" s="204"/>
      <c r="JSL68" s="204"/>
      <c r="JSM68" s="204"/>
      <c r="JSN68" s="204"/>
      <c r="JSO68" s="204"/>
      <c r="JSP68" s="204"/>
      <c r="JSQ68" s="204"/>
      <c r="JSR68" s="204"/>
      <c r="JSS68" s="204"/>
      <c r="JST68" s="204"/>
      <c r="JSU68" s="204"/>
      <c r="JSV68" s="204"/>
      <c r="JSW68" s="204"/>
      <c r="JSX68" s="204"/>
      <c r="JSY68" s="204"/>
      <c r="JSZ68" s="204"/>
      <c r="JTA68" s="204"/>
      <c r="JTB68" s="204"/>
      <c r="JTC68" s="204"/>
      <c r="JTD68" s="204"/>
      <c r="JTE68" s="204"/>
      <c r="JTF68" s="204"/>
      <c r="JTG68" s="204"/>
      <c r="JTH68" s="204"/>
      <c r="JTI68" s="204"/>
      <c r="JTJ68" s="204"/>
      <c r="JTK68" s="204"/>
      <c r="JTL68" s="204"/>
      <c r="JTM68" s="204"/>
      <c r="JTN68" s="204"/>
      <c r="JTO68" s="204"/>
      <c r="JTP68" s="204"/>
      <c r="JTQ68" s="204"/>
      <c r="JTR68" s="204"/>
      <c r="JTS68" s="204"/>
      <c r="JTT68" s="204"/>
      <c r="JTU68" s="204"/>
      <c r="JTV68" s="204"/>
      <c r="JTW68" s="204"/>
      <c r="JTX68" s="204"/>
      <c r="JTY68" s="204"/>
      <c r="JTZ68" s="204"/>
      <c r="JUA68" s="204"/>
      <c r="JUB68" s="204"/>
      <c r="JUC68" s="204"/>
      <c r="JUD68" s="204"/>
      <c r="JUE68" s="204"/>
      <c r="JUF68" s="204"/>
      <c r="JUG68" s="204"/>
      <c r="JUH68" s="204"/>
      <c r="JUI68" s="204"/>
      <c r="JUJ68" s="204"/>
      <c r="JUK68" s="204"/>
      <c r="JUL68" s="204"/>
      <c r="JUM68" s="204"/>
      <c r="JUN68" s="204"/>
      <c r="JUO68" s="204"/>
      <c r="JUP68" s="204"/>
      <c r="JUQ68" s="204"/>
      <c r="JUR68" s="204"/>
      <c r="JUS68" s="204"/>
      <c r="JUT68" s="204"/>
      <c r="JUU68" s="204"/>
      <c r="JUV68" s="204"/>
      <c r="JUW68" s="204"/>
      <c r="JUX68" s="204"/>
      <c r="JUY68" s="204"/>
      <c r="JUZ68" s="204"/>
      <c r="JVA68" s="204"/>
      <c r="JVB68" s="204"/>
      <c r="JVC68" s="204"/>
      <c r="JVD68" s="204"/>
      <c r="JVE68" s="204"/>
      <c r="JVF68" s="204"/>
      <c r="JVG68" s="204"/>
      <c r="JVH68" s="204"/>
      <c r="JVI68" s="204"/>
      <c r="JVJ68" s="204"/>
      <c r="JVK68" s="204"/>
      <c r="JVL68" s="204"/>
      <c r="JVM68" s="204"/>
      <c r="JVN68" s="204"/>
      <c r="JVO68" s="204"/>
      <c r="JVP68" s="204"/>
      <c r="JVQ68" s="204"/>
      <c r="JVR68" s="204"/>
      <c r="JVS68" s="204"/>
      <c r="JVT68" s="204"/>
      <c r="JVU68" s="204"/>
      <c r="JVV68" s="204"/>
      <c r="JVW68" s="204"/>
      <c r="JVX68" s="204"/>
      <c r="JVY68" s="204"/>
      <c r="JVZ68" s="204"/>
      <c r="JWA68" s="204"/>
      <c r="JWB68" s="204"/>
      <c r="JWC68" s="204"/>
      <c r="JWD68" s="204"/>
      <c r="JWE68" s="204"/>
      <c r="JWF68" s="204"/>
      <c r="JWG68" s="204"/>
      <c r="JWH68" s="204"/>
      <c r="JWI68" s="204"/>
      <c r="JWJ68" s="204"/>
      <c r="JWK68" s="204"/>
      <c r="JWL68" s="204"/>
      <c r="JWM68" s="204"/>
      <c r="JWN68" s="204"/>
      <c r="JWO68" s="204"/>
      <c r="JWP68" s="204"/>
      <c r="JWQ68" s="204"/>
      <c r="JWR68" s="204"/>
      <c r="JWS68" s="204"/>
      <c r="JWT68" s="204"/>
      <c r="JWU68" s="204"/>
      <c r="JWV68" s="204"/>
      <c r="JWW68" s="204"/>
      <c r="JWX68" s="204"/>
      <c r="JWY68" s="204"/>
      <c r="JWZ68" s="204"/>
      <c r="JXA68" s="204"/>
      <c r="JXB68" s="204"/>
      <c r="JXC68" s="204"/>
      <c r="JXD68" s="204"/>
      <c r="JXE68" s="204"/>
      <c r="JXF68" s="204"/>
      <c r="JXG68" s="204"/>
      <c r="JXH68" s="204"/>
      <c r="JXI68" s="204"/>
      <c r="JXJ68" s="204"/>
      <c r="JXK68" s="204"/>
      <c r="JXL68" s="204"/>
      <c r="JXM68" s="204"/>
      <c r="JXN68" s="204"/>
      <c r="JXO68" s="204"/>
      <c r="JXP68" s="204"/>
      <c r="JXQ68" s="204"/>
      <c r="JXR68" s="204"/>
      <c r="JXS68" s="204"/>
      <c r="JXT68" s="204"/>
      <c r="JXU68" s="204"/>
      <c r="JXV68" s="204"/>
      <c r="JXW68" s="204"/>
      <c r="JXX68" s="204"/>
      <c r="JXY68" s="204"/>
      <c r="JXZ68" s="204"/>
      <c r="JYA68" s="204"/>
      <c r="JYB68" s="204"/>
      <c r="JYC68" s="204"/>
      <c r="JYD68" s="204"/>
      <c r="JYE68" s="204"/>
      <c r="JYF68" s="204"/>
      <c r="JYG68" s="204"/>
      <c r="JYH68" s="204"/>
      <c r="JYI68" s="204"/>
      <c r="JYJ68" s="204"/>
      <c r="JYK68" s="204"/>
      <c r="JYL68" s="204"/>
      <c r="JYM68" s="204"/>
      <c r="JYN68" s="204"/>
      <c r="JYO68" s="204"/>
      <c r="JYP68" s="204"/>
      <c r="JYQ68" s="204"/>
      <c r="JYR68" s="204"/>
      <c r="JYS68" s="204"/>
      <c r="JYT68" s="204"/>
      <c r="JYU68" s="204"/>
      <c r="JYV68" s="204"/>
      <c r="JYW68" s="204"/>
      <c r="JYX68" s="204"/>
      <c r="JYY68" s="204"/>
      <c r="JYZ68" s="204"/>
      <c r="JZA68" s="204"/>
      <c r="JZB68" s="204"/>
      <c r="JZC68" s="204"/>
      <c r="JZD68" s="204"/>
      <c r="JZE68" s="204"/>
      <c r="JZF68" s="204"/>
      <c r="JZG68" s="204"/>
      <c r="JZH68" s="204"/>
      <c r="JZI68" s="204"/>
      <c r="JZJ68" s="204"/>
      <c r="JZK68" s="204"/>
      <c r="JZL68" s="204"/>
      <c r="JZM68" s="204"/>
      <c r="JZN68" s="204"/>
      <c r="JZO68" s="204"/>
      <c r="JZP68" s="204"/>
      <c r="JZQ68" s="204"/>
      <c r="JZR68" s="204"/>
      <c r="JZS68" s="204"/>
      <c r="JZT68" s="204"/>
      <c r="JZU68" s="204"/>
      <c r="JZV68" s="204"/>
      <c r="JZW68" s="204"/>
      <c r="JZX68" s="204"/>
      <c r="JZY68" s="204"/>
      <c r="JZZ68" s="204"/>
      <c r="KAA68" s="204"/>
      <c r="KAB68" s="204"/>
      <c r="KAC68" s="204"/>
      <c r="KAD68" s="204"/>
      <c r="KAE68" s="204"/>
      <c r="KAF68" s="204"/>
      <c r="KAG68" s="204"/>
      <c r="KAH68" s="204"/>
      <c r="KAI68" s="204"/>
      <c r="KAJ68" s="204"/>
      <c r="KAK68" s="204"/>
      <c r="KAL68" s="204"/>
      <c r="KAM68" s="204"/>
      <c r="KAN68" s="204"/>
      <c r="KAO68" s="204"/>
      <c r="KAP68" s="204"/>
      <c r="KAQ68" s="204"/>
      <c r="KAR68" s="204"/>
      <c r="KAS68" s="204"/>
      <c r="KAT68" s="204"/>
      <c r="KAU68" s="204"/>
      <c r="KAV68" s="204"/>
      <c r="KAW68" s="204"/>
      <c r="KAX68" s="204"/>
      <c r="KAY68" s="204"/>
      <c r="KAZ68" s="204"/>
      <c r="KBA68" s="204"/>
      <c r="KBB68" s="204"/>
      <c r="KBC68" s="204"/>
      <c r="KBD68" s="204"/>
      <c r="KBE68" s="204"/>
      <c r="KBF68" s="204"/>
      <c r="KBG68" s="204"/>
      <c r="KBH68" s="204"/>
      <c r="KBI68" s="204"/>
      <c r="KBJ68" s="204"/>
      <c r="KBK68" s="204"/>
      <c r="KBL68" s="204"/>
      <c r="KBM68" s="204"/>
      <c r="KBN68" s="204"/>
      <c r="KBO68" s="204"/>
      <c r="KBP68" s="204"/>
      <c r="KBQ68" s="204"/>
      <c r="KBR68" s="204"/>
      <c r="KBS68" s="204"/>
      <c r="KBT68" s="204"/>
      <c r="KBU68" s="204"/>
      <c r="KBV68" s="204"/>
      <c r="KBW68" s="204"/>
      <c r="KBX68" s="204"/>
      <c r="KBY68" s="204"/>
      <c r="KBZ68" s="204"/>
      <c r="KCA68" s="204"/>
      <c r="KCB68" s="204"/>
      <c r="KCC68" s="204"/>
      <c r="KCD68" s="204"/>
      <c r="KCE68" s="204"/>
      <c r="KCF68" s="204"/>
      <c r="KCG68" s="204"/>
      <c r="KCH68" s="204"/>
      <c r="KCI68" s="204"/>
      <c r="KCJ68" s="204"/>
      <c r="KCK68" s="204"/>
      <c r="KCL68" s="204"/>
      <c r="KCM68" s="204"/>
      <c r="KCN68" s="204"/>
      <c r="KCO68" s="204"/>
      <c r="KCP68" s="204"/>
      <c r="KCQ68" s="204"/>
      <c r="KCR68" s="204"/>
      <c r="KCS68" s="204"/>
      <c r="KCT68" s="204"/>
      <c r="KCU68" s="204"/>
      <c r="KCV68" s="204"/>
      <c r="KCW68" s="204"/>
      <c r="KCX68" s="204"/>
      <c r="KCY68" s="204"/>
      <c r="KCZ68" s="204"/>
      <c r="KDA68" s="204"/>
      <c r="KDB68" s="204"/>
      <c r="KDC68" s="204"/>
      <c r="KDD68" s="204"/>
      <c r="KDE68" s="204"/>
      <c r="KDF68" s="204"/>
      <c r="KDG68" s="204"/>
      <c r="KDH68" s="204"/>
      <c r="KDI68" s="204"/>
      <c r="KDJ68" s="204"/>
      <c r="KDK68" s="204"/>
      <c r="KDL68" s="204"/>
      <c r="KDM68" s="204"/>
      <c r="KDN68" s="204"/>
      <c r="KDO68" s="204"/>
      <c r="KDP68" s="204"/>
      <c r="KDQ68" s="204"/>
      <c r="KDR68" s="204"/>
      <c r="KDS68" s="204"/>
      <c r="KDT68" s="204"/>
      <c r="KDU68" s="204"/>
      <c r="KDV68" s="204"/>
      <c r="KDW68" s="204"/>
      <c r="KDX68" s="204"/>
      <c r="KDY68" s="204"/>
      <c r="KDZ68" s="204"/>
      <c r="KEA68" s="204"/>
      <c r="KEB68" s="204"/>
      <c r="KEC68" s="204"/>
      <c r="KED68" s="204"/>
      <c r="KEE68" s="204"/>
      <c r="KEF68" s="204"/>
      <c r="KEG68" s="204"/>
      <c r="KEH68" s="204"/>
      <c r="KEI68" s="204"/>
      <c r="KEJ68" s="204"/>
      <c r="KEK68" s="204"/>
      <c r="KEL68" s="204"/>
      <c r="KEM68" s="204"/>
      <c r="KEN68" s="204"/>
      <c r="KEO68" s="204"/>
      <c r="KEP68" s="204"/>
      <c r="KEQ68" s="204"/>
      <c r="KER68" s="204"/>
      <c r="KES68" s="204"/>
      <c r="KET68" s="204"/>
      <c r="KEU68" s="204"/>
      <c r="KEV68" s="204"/>
      <c r="KEW68" s="204"/>
      <c r="KEX68" s="204"/>
      <c r="KEY68" s="204"/>
      <c r="KEZ68" s="204"/>
      <c r="KFA68" s="204"/>
      <c r="KFB68" s="204"/>
      <c r="KFC68" s="204"/>
      <c r="KFD68" s="204"/>
      <c r="KFE68" s="204"/>
      <c r="KFF68" s="204"/>
      <c r="KFG68" s="204"/>
      <c r="KFH68" s="204"/>
      <c r="KFI68" s="204"/>
      <c r="KFJ68" s="204"/>
      <c r="KFK68" s="204"/>
      <c r="KFL68" s="204"/>
      <c r="KFM68" s="204"/>
      <c r="KFN68" s="204"/>
      <c r="KFO68" s="204"/>
      <c r="KFP68" s="204"/>
      <c r="KFQ68" s="204"/>
      <c r="KFR68" s="204"/>
      <c r="KFS68" s="204"/>
      <c r="KFT68" s="204"/>
      <c r="KFU68" s="204"/>
      <c r="KFV68" s="204"/>
      <c r="KFW68" s="204"/>
      <c r="KFX68" s="204"/>
      <c r="KFY68" s="204"/>
      <c r="KFZ68" s="204"/>
      <c r="KGA68" s="204"/>
      <c r="KGB68" s="204"/>
      <c r="KGC68" s="204"/>
      <c r="KGD68" s="204"/>
      <c r="KGE68" s="204"/>
      <c r="KGF68" s="204"/>
      <c r="KGG68" s="204"/>
      <c r="KGH68" s="204"/>
      <c r="KGI68" s="204"/>
      <c r="KGJ68" s="204"/>
      <c r="KGK68" s="204"/>
      <c r="KGL68" s="204"/>
      <c r="KGM68" s="204"/>
      <c r="KGN68" s="204"/>
      <c r="KGO68" s="204"/>
      <c r="KGP68" s="204"/>
      <c r="KGQ68" s="204"/>
      <c r="KGR68" s="204"/>
      <c r="KGS68" s="204"/>
      <c r="KGT68" s="204"/>
      <c r="KGU68" s="204"/>
      <c r="KGV68" s="204"/>
      <c r="KGW68" s="204"/>
      <c r="KGX68" s="204"/>
      <c r="KGY68" s="204"/>
      <c r="KGZ68" s="204"/>
      <c r="KHA68" s="204"/>
      <c r="KHB68" s="204"/>
      <c r="KHC68" s="204"/>
      <c r="KHD68" s="204"/>
      <c r="KHE68" s="204"/>
      <c r="KHF68" s="204"/>
      <c r="KHG68" s="204"/>
      <c r="KHH68" s="204"/>
      <c r="KHI68" s="204"/>
      <c r="KHJ68" s="204"/>
      <c r="KHK68" s="204"/>
      <c r="KHL68" s="204"/>
      <c r="KHM68" s="204"/>
      <c r="KHN68" s="204"/>
      <c r="KHO68" s="204"/>
      <c r="KHP68" s="204"/>
      <c r="KHQ68" s="204"/>
      <c r="KHR68" s="204"/>
      <c r="KHS68" s="204"/>
      <c r="KHT68" s="204"/>
      <c r="KHU68" s="204"/>
      <c r="KHV68" s="204"/>
      <c r="KHW68" s="204"/>
      <c r="KHX68" s="204"/>
      <c r="KHY68" s="204"/>
      <c r="KHZ68" s="204"/>
      <c r="KIA68" s="204"/>
      <c r="KIB68" s="204"/>
      <c r="KIC68" s="204"/>
      <c r="KID68" s="204"/>
      <c r="KIE68" s="204"/>
      <c r="KIF68" s="204"/>
      <c r="KIG68" s="204"/>
      <c r="KIH68" s="204"/>
      <c r="KII68" s="204"/>
      <c r="KIJ68" s="204"/>
      <c r="KIK68" s="204"/>
      <c r="KIL68" s="204"/>
      <c r="KIM68" s="204"/>
      <c r="KIN68" s="204"/>
      <c r="KIO68" s="204"/>
      <c r="KIP68" s="204"/>
      <c r="KIQ68" s="204"/>
      <c r="KIR68" s="204"/>
      <c r="KIS68" s="204"/>
      <c r="KIT68" s="204"/>
      <c r="KIU68" s="204"/>
      <c r="KIV68" s="204"/>
      <c r="KIW68" s="204"/>
      <c r="KIX68" s="204"/>
      <c r="KIY68" s="204"/>
      <c r="KIZ68" s="204"/>
      <c r="KJA68" s="204"/>
      <c r="KJB68" s="204"/>
      <c r="KJC68" s="204"/>
      <c r="KJD68" s="204"/>
      <c r="KJE68" s="204"/>
      <c r="KJF68" s="204"/>
      <c r="KJG68" s="204"/>
      <c r="KJH68" s="204"/>
      <c r="KJI68" s="204"/>
      <c r="KJJ68" s="204"/>
      <c r="KJK68" s="204"/>
      <c r="KJL68" s="204"/>
      <c r="KJM68" s="204"/>
      <c r="KJN68" s="204"/>
      <c r="KJO68" s="204"/>
      <c r="KJP68" s="204"/>
      <c r="KJQ68" s="204"/>
      <c r="KJR68" s="204"/>
      <c r="KJS68" s="204"/>
      <c r="KJT68" s="204"/>
      <c r="KJU68" s="204"/>
      <c r="KJV68" s="204"/>
      <c r="KJW68" s="204"/>
      <c r="KJX68" s="204"/>
      <c r="KJY68" s="204"/>
      <c r="KJZ68" s="204"/>
      <c r="KKA68" s="204"/>
      <c r="KKB68" s="204"/>
      <c r="KKC68" s="204"/>
      <c r="KKD68" s="204"/>
      <c r="KKE68" s="204"/>
      <c r="KKF68" s="204"/>
      <c r="KKG68" s="204"/>
      <c r="KKH68" s="204"/>
      <c r="KKI68" s="204"/>
      <c r="KKJ68" s="204"/>
      <c r="KKK68" s="204"/>
      <c r="KKL68" s="204"/>
      <c r="KKM68" s="204"/>
      <c r="KKN68" s="204"/>
      <c r="KKO68" s="204"/>
      <c r="KKP68" s="204"/>
      <c r="KKQ68" s="204"/>
      <c r="KKR68" s="204"/>
      <c r="KKS68" s="204"/>
      <c r="KKT68" s="204"/>
      <c r="KKU68" s="204"/>
      <c r="KKV68" s="204"/>
      <c r="KKW68" s="204"/>
      <c r="KKX68" s="204"/>
      <c r="KKY68" s="204"/>
      <c r="KKZ68" s="204"/>
      <c r="KLA68" s="204"/>
      <c r="KLB68" s="204"/>
      <c r="KLC68" s="204"/>
      <c r="KLD68" s="204"/>
      <c r="KLE68" s="204"/>
      <c r="KLF68" s="204"/>
      <c r="KLG68" s="204"/>
      <c r="KLH68" s="204"/>
      <c r="KLI68" s="204"/>
      <c r="KLJ68" s="204"/>
      <c r="KLK68" s="204"/>
      <c r="KLL68" s="204"/>
      <c r="KLM68" s="204"/>
      <c r="KLN68" s="204"/>
      <c r="KLO68" s="204"/>
      <c r="KLP68" s="204"/>
      <c r="KLQ68" s="204"/>
      <c r="KLR68" s="204"/>
      <c r="KLS68" s="204"/>
      <c r="KLT68" s="204"/>
      <c r="KLU68" s="204"/>
      <c r="KLV68" s="204"/>
      <c r="KLW68" s="204"/>
      <c r="KLX68" s="204"/>
      <c r="KLY68" s="204"/>
      <c r="KLZ68" s="204"/>
      <c r="KMA68" s="204"/>
      <c r="KMB68" s="204"/>
      <c r="KMC68" s="204"/>
      <c r="KMD68" s="204"/>
      <c r="KME68" s="204"/>
      <c r="KMF68" s="204"/>
      <c r="KMG68" s="204"/>
      <c r="KMH68" s="204"/>
      <c r="KMI68" s="204"/>
      <c r="KMJ68" s="204"/>
      <c r="KMK68" s="204"/>
      <c r="KML68" s="204"/>
      <c r="KMM68" s="204"/>
      <c r="KMN68" s="204"/>
      <c r="KMO68" s="204"/>
      <c r="KMP68" s="204"/>
      <c r="KMQ68" s="204"/>
      <c r="KMR68" s="204"/>
      <c r="KMS68" s="204"/>
      <c r="KMT68" s="204"/>
      <c r="KMU68" s="204"/>
      <c r="KMV68" s="204"/>
      <c r="KMW68" s="204"/>
      <c r="KMX68" s="204"/>
      <c r="KMY68" s="204"/>
      <c r="KMZ68" s="204"/>
      <c r="KNA68" s="204"/>
      <c r="KNB68" s="204"/>
      <c r="KNC68" s="204"/>
      <c r="KND68" s="204"/>
      <c r="KNE68" s="204"/>
      <c r="KNF68" s="204"/>
      <c r="KNG68" s="204"/>
      <c r="KNH68" s="204"/>
      <c r="KNI68" s="204"/>
      <c r="KNJ68" s="204"/>
      <c r="KNK68" s="204"/>
      <c r="KNL68" s="204"/>
      <c r="KNM68" s="204"/>
      <c r="KNN68" s="204"/>
      <c r="KNO68" s="204"/>
      <c r="KNP68" s="204"/>
      <c r="KNQ68" s="204"/>
      <c r="KNR68" s="204"/>
      <c r="KNS68" s="204"/>
      <c r="KNT68" s="204"/>
      <c r="KNU68" s="204"/>
      <c r="KNV68" s="204"/>
      <c r="KNW68" s="204"/>
      <c r="KNX68" s="204"/>
      <c r="KNY68" s="204"/>
      <c r="KNZ68" s="204"/>
      <c r="KOA68" s="204"/>
      <c r="KOB68" s="204"/>
      <c r="KOC68" s="204"/>
      <c r="KOD68" s="204"/>
      <c r="KOE68" s="204"/>
      <c r="KOF68" s="204"/>
      <c r="KOG68" s="204"/>
      <c r="KOH68" s="204"/>
      <c r="KOI68" s="204"/>
      <c r="KOJ68" s="204"/>
      <c r="KOK68" s="204"/>
      <c r="KOL68" s="204"/>
      <c r="KOM68" s="204"/>
      <c r="KON68" s="204"/>
      <c r="KOO68" s="204"/>
      <c r="KOP68" s="204"/>
      <c r="KOQ68" s="204"/>
      <c r="KOR68" s="204"/>
      <c r="KOS68" s="204"/>
      <c r="KOT68" s="204"/>
      <c r="KOU68" s="204"/>
      <c r="KOV68" s="204"/>
      <c r="KOW68" s="204"/>
      <c r="KOX68" s="204"/>
      <c r="KOY68" s="204"/>
      <c r="KOZ68" s="204"/>
      <c r="KPA68" s="204"/>
      <c r="KPB68" s="204"/>
      <c r="KPC68" s="204"/>
      <c r="KPD68" s="204"/>
      <c r="KPE68" s="204"/>
      <c r="KPF68" s="204"/>
      <c r="KPG68" s="204"/>
      <c r="KPH68" s="204"/>
      <c r="KPI68" s="204"/>
      <c r="KPJ68" s="204"/>
      <c r="KPK68" s="204"/>
      <c r="KPL68" s="204"/>
      <c r="KPM68" s="204"/>
      <c r="KPN68" s="204"/>
      <c r="KPO68" s="204"/>
      <c r="KPP68" s="204"/>
      <c r="KPQ68" s="204"/>
      <c r="KPR68" s="204"/>
      <c r="KPS68" s="204"/>
      <c r="KPT68" s="204"/>
      <c r="KPU68" s="204"/>
      <c r="KPV68" s="204"/>
      <c r="KPW68" s="204"/>
      <c r="KPX68" s="204"/>
      <c r="KPY68" s="204"/>
      <c r="KPZ68" s="204"/>
      <c r="KQA68" s="204"/>
      <c r="KQB68" s="204"/>
      <c r="KQC68" s="204"/>
      <c r="KQD68" s="204"/>
      <c r="KQE68" s="204"/>
      <c r="KQF68" s="204"/>
      <c r="KQG68" s="204"/>
      <c r="KQH68" s="204"/>
      <c r="KQI68" s="204"/>
      <c r="KQJ68" s="204"/>
      <c r="KQK68" s="204"/>
      <c r="KQL68" s="204"/>
      <c r="KQM68" s="204"/>
      <c r="KQN68" s="204"/>
      <c r="KQO68" s="204"/>
      <c r="KQP68" s="204"/>
      <c r="KQQ68" s="204"/>
      <c r="KQR68" s="204"/>
      <c r="KQS68" s="204"/>
      <c r="KQT68" s="204"/>
      <c r="KQU68" s="204"/>
      <c r="KQV68" s="204"/>
      <c r="KQW68" s="204"/>
      <c r="KQX68" s="204"/>
      <c r="KQY68" s="204"/>
      <c r="KQZ68" s="204"/>
      <c r="KRA68" s="204"/>
      <c r="KRB68" s="204"/>
      <c r="KRC68" s="204"/>
      <c r="KRD68" s="204"/>
      <c r="KRE68" s="204"/>
      <c r="KRF68" s="204"/>
      <c r="KRG68" s="204"/>
      <c r="KRH68" s="204"/>
      <c r="KRI68" s="204"/>
      <c r="KRJ68" s="204"/>
      <c r="KRK68" s="204"/>
      <c r="KRL68" s="204"/>
      <c r="KRM68" s="204"/>
      <c r="KRN68" s="204"/>
      <c r="KRO68" s="204"/>
      <c r="KRP68" s="204"/>
      <c r="KRQ68" s="204"/>
      <c r="KRR68" s="204"/>
      <c r="KRS68" s="204"/>
      <c r="KRT68" s="204"/>
      <c r="KRU68" s="204"/>
      <c r="KRV68" s="204"/>
      <c r="KRW68" s="204"/>
      <c r="KRX68" s="204"/>
      <c r="KRY68" s="204"/>
      <c r="KRZ68" s="204"/>
      <c r="KSA68" s="204"/>
      <c r="KSB68" s="204"/>
      <c r="KSC68" s="204"/>
      <c r="KSD68" s="204"/>
      <c r="KSE68" s="204"/>
      <c r="KSF68" s="204"/>
      <c r="KSG68" s="204"/>
      <c r="KSH68" s="204"/>
      <c r="KSI68" s="204"/>
      <c r="KSJ68" s="204"/>
      <c r="KSK68" s="204"/>
      <c r="KSL68" s="204"/>
      <c r="KSM68" s="204"/>
      <c r="KSN68" s="204"/>
      <c r="KSO68" s="204"/>
      <c r="KSP68" s="204"/>
      <c r="KSQ68" s="204"/>
      <c r="KSR68" s="204"/>
      <c r="KSS68" s="204"/>
      <c r="KST68" s="204"/>
      <c r="KSU68" s="204"/>
      <c r="KSV68" s="204"/>
      <c r="KSW68" s="204"/>
      <c r="KSX68" s="204"/>
      <c r="KSY68" s="204"/>
      <c r="KSZ68" s="204"/>
      <c r="KTA68" s="204"/>
      <c r="KTB68" s="204"/>
      <c r="KTC68" s="204"/>
      <c r="KTD68" s="204"/>
      <c r="KTE68" s="204"/>
      <c r="KTF68" s="204"/>
      <c r="KTG68" s="204"/>
      <c r="KTH68" s="204"/>
      <c r="KTI68" s="204"/>
      <c r="KTJ68" s="204"/>
      <c r="KTK68" s="204"/>
      <c r="KTL68" s="204"/>
      <c r="KTM68" s="204"/>
      <c r="KTN68" s="204"/>
      <c r="KTO68" s="204"/>
      <c r="KTP68" s="204"/>
      <c r="KTQ68" s="204"/>
      <c r="KTR68" s="204"/>
      <c r="KTS68" s="204"/>
      <c r="KTT68" s="204"/>
      <c r="KTU68" s="204"/>
      <c r="KTV68" s="204"/>
      <c r="KTW68" s="204"/>
      <c r="KTX68" s="204"/>
      <c r="KTY68" s="204"/>
      <c r="KTZ68" s="204"/>
      <c r="KUA68" s="204"/>
      <c r="KUB68" s="204"/>
      <c r="KUC68" s="204"/>
      <c r="KUD68" s="204"/>
      <c r="KUE68" s="204"/>
      <c r="KUF68" s="204"/>
      <c r="KUG68" s="204"/>
      <c r="KUH68" s="204"/>
      <c r="KUI68" s="204"/>
      <c r="KUJ68" s="204"/>
      <c r="KUK68" s="204"/>
      <c r="KUL68" s="204"/>
      <c r="KUM68" s="204"/>
      <c r="KUN68" s="204"/>
      <c r="KUO68" s="204"/>
      <c r="KUP68" s="204"/>
      <c r="KUQ68" s="204"/>
      <c r="KUR68" s="204"/>
      <c r="KUS68" s="204"/>
      <c r="KUT68" s="204"/>
      <c r="KUU68" s="204"/>
      <c r="KUV68" s="204"/>
      <c r="KUW68" s="204"/>
      <c r="KUX68" s="204"/>
      <c r="KUY68" s="204"/>
      <c r="KUZ68" s="204"/>
      <c r="KVA68" s="204"/>
      <c r="KVB68" s="204"/>
      <c r="KVC68" s="204"/>
      <c r="KVD68" s="204"/>
      <c r="KVE68" s="204"/>
      <c r="KVF68" s="204"/>
      <c r="KVG68" s="204"/>
      <c r="KVH68" s="204"/>
      <c r="KVI68" s="204"/>
      <c r="KVJ68" s="204"/>
      <c r="KVK68" s="204"/>
      <c r="KVL68" s="204"/>
      <c r="KVM68" s="204"/>
      <c r="KVN68" s="204"/>
      <c r="KVO68" s="204"/>
      <c r="KVP68" s="204"/>
      <c r="KVQ68" s="204"/>
      <c r="KVR68" s="204"/>
      <c r="KVS68" s="204"/>
      <c r="KVT68" s="204"/>
      <c r="KVU68" s="204"/>
      <c r="KVV68" s="204"/>
      <c r="KVW68" s="204"/>
      <c r="KVX68" s="204"/>
      <c r="KVY68" s="204"/>
      <c r="KVZ68" s="204"/>
      <c r="KWA68" s="204"/>
      <c r="KWB68" s="204"/>
      <c r="KWC68" s="204"/>
      <c r="KWD68" s="204"/>
      <c r="KWE68" s="204"/>
      <c r="KWF68" s="204"/>
      <c r="KWG68" s="204"/>
      <c r="KWH68" s="204"/>
      <c r="KWI68" s="204"/>
      <c r="KWJ68" s="204"/>
      <c r="KWK68" s="204"/>
      <c r="KWL68" s="204"/>
      <c r="KWM68" s="204"/>
      <c r="KWN68" s="204"/>
      <c r="KWO68" s="204"/>
      <c r="KWP68" s="204"/>
      <c r="KWQ68" s="204"/>
      <c r="KWR68" s="204"/>
      <c r="KWS68" s="204"/>
      <c r="KWT68" s="204"/>
      <c r="KWU68" s="204"/>
      <c r="KWV68" s="204"/>
      <c r="KWW68" s="204"/>
      <c r="KWX68" s="204"/>
      <c r="KWY68" s="204"/>
      <c r="KWZ68" s="204"/>
      <c r="KXA68" s="204"/>
      <c r="KXB68" s="204"/>
      <c r="KXC68" s="204"/>
      <c r="KXD68" s="204"/>
      <c r="KXE68" s="204"/>
      <c r="KXF68" s="204"/>
      <c r="KXG68" s="204"/>
      <c r="KXH68" s="204"/>
      <c r="KXI68" s="204"/>
      <c r="KXJ68" s="204"/>
      <c r="KXK68" s="204"/>
      <c r="KXL68" s="204"/>
      <c r="KXM68" s="204"/>
      <c r="KXN68" s="204"/>
      <c r="KXO68" s="204"/>
      <c r="KXP68" s="204"/>
      <c r="KXQ68" s="204"/>
      <c r="KXR68" s="204"/>
      <c r="KXS68" s="204"/>
      <c r="KXT68" s="204"/>
      <c r="KXU68" s="204"/>
      <c r="KXV68" s="204"/>
      <c r="KXW68" s="204"/>
      <c r="KXX68" s="204"/>
      <c r="KXY68" s="204"/>
      <c r="KXZ68" s="204"/>
      <c r="KYA68" s="204"/>
      <c r="KYB68" s="204"/>
      <c r="KYC68" s="204"/>
      <c r="KYD68" s="204"/>
      <c r="KYE68" s="204"/>
      <c r="KYF68" s="204"/>
      <c r="KYG68" s="204"/>
      <c r="KYH68" s="204"/>
      <c r="KYI68" s="204"/>
      <c r="KYJ68" s="204"/>
      <c r="KYK68" s="204"/>
      <c r="KYL68" s="204"/>
      <c r="KYM68" s="204"/>
      <c r="KYN68" s="204"/>
      <c r="KYO68" s="204"/>
      <c r="KYP68" s="204"/>
      <c r="KYQ68" s="204"/>
      <c r="KYR68" s="204"/>
      <c r="KYS68" s="204"/>
      <c r="KYT68" s="204"/>
      <c r="KYU68" s="204"/>
      <c r="KYV68" s="204"/>
      <c r="KYW68" s="204"/>
      <c r="KYX68" s="204"/>
      <c r="KYY68" s="204"/>
      <c r="KYZ68" s="204"/>
      <c r="KZA68" s="204"/>
      <c r="KZB68" s="204"/>
      <c r="KZC68" s="204"/>
      <c r="KZD68" s="204"/>
      <c r="KZE68" s="204"/>
      <c r="KZF68" s="204"/>
      <c r="KZG68" s="204"/>
      <c r="KZH68" s="204"/>
      <c r="KZI68" s="204"/>
      <c r="KZJ68" s="204"/>
      <c r="KZK68" s="204"/>
      <c r="KZL68" s="204"/>
      <c r="KZM68" s="204"/>
      <c r="KZN68" s="204"/>
      <c r="KZO68" s="204"/>
      <c r="KZP68" s="204"/>
      <c r="KZQ68" s="204"/>
      <c r="KZR68" s="204"/>
      <c r="KZS68" s="204"/>
      <c r="KZT68" s="204"/>
      <c r="KZU68" s="204"/>
      <c r="KZV68" s="204"/>
      <c r="KZW68" s="204"/>
      <c r="KZX68" s="204"/>
      <c r="KZY68" s="204"/>
      <c r="KZZ68" s="204"/>
      <c r="LAA68" s="204"/>
      <c r="LAB68" s="204"/>
      <c r="LAC68" s="204"/>
      <c r="LAD68" s="204"/>
      <c r="LAE68" s="204"/>
      <c r="LAF68" s="204"/>
      <c r="LAG68" s="204"/>
      <c r="LAH68" s="204"/>
      <c r="LAI68" s="204"/>
      <c r="LAJ68" s="204"/>
      <c r="LAK68" s="204"/>
      <c r="LAL68" s="204"/>
      <c r="LAM68" s="204"/>
      <c r="LAN68" s="204"/>
      <c r="LAO68" s="204"/>
      <c r="LAP68" s="204"/>
      <c r="LAQ68" s="204"/>
      <c r="LAR68" s="204"/>
      <c r="LAS68" s="204"/>
      <c r="LAT68" s="204"/>
      <c r="LAU68" s="204"/>
      <c r="LAV68" s="204"/>
      <c r="LAW68" s="204"/>
      <c r="LAX68" s="204"/>
      <c r="LAY68" s="204"/>
      <c r="LAZ68" s="204"/>
      <c r="LBA68" s="204"/>
      <c r="LBB68" s="204"/>
      <c r="LBC68" s="204"/>
      <c r="LBD68" s="204"/>
      <c r="LBE68" s="204"/>
      <c r="LBF68" s="204"/>
      <c r="LBG68" s="204"/>
      <c r="LBH68" s="204"/>
      <c r="LBI68" s="204"/>
      <c r="LBJ68" s="204"/>
      <c r="LBK68" s="204"/>
      <c r="LBL68" s="204"/>
      <c r="LBM68" s="204"/>
      <c r="LBN68" s="204"/>
      <c r="LBO68" s="204"/>
      <c r="LBP68" s="204"/>
      <c r="LBQ68" s="204"/>
      <c r="LBR68" s="204"/>
      <c r="LBS68" s="204"/>
      <c r="LBT68" s="204"/>
      <c r="LBU68" s="204"/>
      <c r="LBV68" s="204"/>
      <c r="LBW68" s="204"/>
      <c r="LBX68" s="204"/>
      <c r="LBY68" s="204"/>
      <c r="LBZ68" s="204"/>
      <c r="LCA68" s="204"/>
      <c r="LCB68" s="204"/>
      <c r="LCC68" s="204"/>
      <c r="LCD68" s="204"/>
      <c r="LCE68" s="204"/>
      <c r="LCF68" s="204"/>
      <c r="LCG68" s="204"/>
      <c r="LCH68" s="204"/>
      <c r="LCI68" s="204"/>
      <c r="LCJ68" s="204"/>
      <c r="LCK68" s="204"/>
      <c r="LCL68" s="204"/>
      <c r="LCM68" s="204"/>
      <c r="LCN68" s="204"/>
      <c r="LCO68" s="204"/>
      <c r="LCP68" s="204"/>
      <c r="LCQ68" s="204"/>
      <c r="LCR68" s="204"/>
      <c r="LCS68" s="204"/>
      <c r="LCT68" s="204"/>
      <c r="LCU68" s="204"/>
      <c r="LCV68" s="204"/>
      <c r="LCW68" s="204"/>
      <c r="LCX68" s="204"/>
      <c r="LCY68" s="204"/>
      <c r="LCZ68" s="204"/>
      <c r="LDA68" s="204"/>
      <c r="LDB68" s="204"/>
      <c r="LDC68" s="204"/>
      <c r="LDD68" s="204"/>
      <c r="LDE68" s="204"/>
      <c r="LDF68" s="204"/>
      <c r="LDG68" s="204"/>
      <c r="LDH68" s="204"/>
      <c r="LDI68" s="204"/>
      <c r="LDJ68" s="204"/>
      <c r="LDK68" s="204"/>
      <c r="LDL68" s="204"/>
      <c r="LDM68" s="204"/>
      <c r="LDN68" s="204"/>
      <c r="LDO68" s="204"/>
      <c r="LDP68" s="204"/>
      <c r="LDQ68" s="204"/>
      <c r="LDR68" s="204"/>
      <c r="LDS68" s="204"/>
      <c r="LDT68" s="204"/>
      <c r="LDU68" s="204"/>
      <c r="LDV68" s="204"/>
      <c r="LDW68" s="204"/>
      <c r="LDX68" s="204"/>
      <c r="LDY68" s="204"/>
      <c r="LDZ68" s="204"/>
      <c r="LEA68" s="204"/>
      <c r="LEB68" s="204"/>
      <c r="LEC68" s="204"/>
      <c r="LED68" s="204"/>
      <c r="LEE68" s="204"/>
      <c r="LEF68" s="204"/>
      <c r="LEG68" s="204"/>
      <c r="LEH68" s="204"/>
      <c r="LEI68" s="204"/>
      <c r="LEJ68" s="204"/>
      <c r="LEK68" s="204"/>
      <c r="LEL68" s="204"/>
      <c r="LEM68" s="204"/>
      <c r="LEN68" s="204"/>
      <c r="LEO68" s="204"/>
      <c r="LEP68" s="204"/>
      <c r="LEQ68" s="204"/>
      <c r="LER68" s="204"/>
      <c r="LES68" s="204"/>
      <c r="LET68" s="204"/>
      <c r="LEU68" s="204"/>
      <c r="LEV68" s="204"/>
      <c r="LEW68" s="204"/>
      <c r="LEX68" s="204"/>
      <c r="LEY68" s="204"/>
      <c r="LEZ68" s="204"/>
      <c r="LFA68" s="204"/>
      <c r="LFB68" s="204"/>
      <c r="LFC68" s="204"/>
      <c r="LFD68" s="204"/>
      <c r="LFE68" s="204"/>
      <c r="LFF68" s="204"/>
      <c r="LFG68" s="204"/>
      <c r="LFH68" s="204"/>
      <c r="LFI68" s="204"/>
      <c r="LFJ68" s="204"/>
      <c r="LFK68" s="204"/>
      <c r="LFL68" s="204"/>
      <c r="LFM68" s="204"/>
      <c r="LFN68" s="204"/>
      <c r="LFO68" s="204"/>
      <c r="LFP68" s="204"/>
      <c r="LFQ68" s="204"/>
      <c r="LFR68" s="204"/>
      <c r="LFS68" s="204"/>
      <c r="LFT68" s="204"/>
      <c r="LFU68" s="204"/>
      <c r="LFV68" s="204"/>
      <c r="LFW68" s="204"/>
      <c r="LFX68" s="204"/>
      <c r="LFY68" s="204"/>
      <c r="LFZ68" s="204"/>
      <c r="LGA68" s="204"/>
      <c r="LGB68" s="204"/>
      <c r="LGC68" s="204"/>
      <c r="LGD68" s="204"/>
      <c r="LGE68" s="204"/>
      <c r="LGF68" s="204"/>
      <c r="LGG68" s="204"/>
      <c r="LGH68" s="204"/>
      <c r="LGI68" s="204"/>
      <c r="LGJ68" s="204"/>
      <c r="LGK68" s="204"/>
      <c r="LGL68" s="204"/>
      <c r="LGM68" s="204"/>
      <c r="LGN68" s="204"/>
      <c r="LGO68" s="204"/>
      <c r="LGP68" s="204"/>
      <c r="LGQ68" s="204"/>
      <c r="LGR68" s="204"/>
      <c r="LGS68" s="204"/>
      <c r="LGT68" s="204"/>
      <c r="LGU68" s="204"/>
      <c r="LGV68" s="204"/>
      <c r="LGW68" s="204"/>
      <c r="LGX68" s="204"/>
      <c r="LGY68" s="204"/>
      <c r="LGZ68" s="204"/>
      <c r="LHA68" s="204"/>
      <c r="LHB68" s="204"/>
      <c r="LHC68" s="204"/>
      <c r="LHD68" s="204"/>
      <c r="LHE68" s="204"/>
      <c r="LHF68" s="204"/>
      <c r="LHG68" s="204"/>
      <c r="LHH68" s="204"/>
      <c r="LHI68" s="204"/>
      <c r="LHJ68" s="204"/>
      <c r="LHK68" s="204"/>
      <c r="LHL68" s="204"/>
      <c r="LHM68" s="204"/>
      <c r="LHN68" s="204"/>
      <c r="LHO68" s="204"/>
      <c r="LHP68" s="204"/>
      <c r="LHQ68" s="204"/>
      <c r="LHR68" s="204"/>
      <c r="LHS68" s="204"/>
      <c r="LHT68" s="204"/>
      <c r="LHU68" s="204"/>
      <c r="LHV68" s="204"/>
      <c r="LHW68" s="204"/>
      <c r="LHX68" s="204"/>
      <c r="LHY68" s="204"/>
      <c r="LHZ68" s="204"/>
      <c r="LIA68" s="204"/>
      <c r="LIB68" s="204"/>
      <c r="LIC68" s="204"/>
      <c r="LID68" s="204"/>
      <c r="LIE68" s="204"/>
      <c r="LIF68" s="204"/>
      <c r="LIG68" s="204"/>
      <c r="LIH68" s="204"/>
      <c r="LII68" s="204"/>
      <c r="LIJ68" s="204"/>
      <c r="LIK68" s="204"/>
      <c r="LIL68" s="204"/>
      <c r="LIM68" s="204"/>
      <c r="LIN68" s="204"/>
      <c r="LIO68" s="204"/>
      <c r="LIP68" s="204"/>
      <c r="LIQ68" s="204"/>
      <c r="LIR68" s="204"/>
      <c r="LIS68" s="204"/>
      <c r="LIT68" s="204"/>
      <c r="LIU68" s="204"/>
      <c r="LIV68" s="204"/>
      <c r="LIW68" s="204"/>
      <c r="LIX68" s="204"/>
      <c r="LIY68" s="204"/>
      <c r="LIZ68" s="204"/>
      <c r="LJA68" s="204"/>
      <c r="LJB68" s="204"/>
      <c r="LJC68" s="204"/>
      <c r="LJD68" s="204"/>
      <c r="LJE68" s="204"/>
      <c r="LJF68" s="204"/>
      <c r="LJG68" s="204"/>
      <c r="LJH68" s="204"/>
      <c r="LJI68" s="204"/>
      <c r="LJJ68" s="204"/>
      <c r="LJK68" s="204"/>
      <c r="LJL68" s="204"/>
      <c r="LJM68" s="204"/>
      <c r="LJN68" s="204"/>
      <c r="LJO68" s="204"/>
      <c r="LJP68" s="204"/>
      <c r="LJQ68" s="204"/>
      <c r="LJR68" s="204"/>
      <c r="LJS68" s="204"/>
      <c r="LJT68" s="204"/>
      <c r="LJU68" s="204"/>
      <c r="LJV68" s="204"/>
      <c r="LJW68" s="204"/>
      <c r="LJX68" s="204"/>
      <c r="LJY68" s="204"/>
      <c r="LJZ68" s="204"/>
      <c r="LKA68" s="204"/>
      <c r="LKB68" s="204"/>
      <c r="LKC68" s="204"/>
      <c r="LKD68" s="204"/>
      <c r="LKE68" s="204"/>
      <c r="LKF68" s="204"/>
      <c r="LKG68" s="204"/>
      <c r="LKH68" s="204"/>
      <c r="LKI68" s="204"/>
      <c r="LKJ68" s="204"/>
      <c r="LKK68" s="204"/>
      <c r="LKL68" s="204"/>
      <c r="LKM68" s="204"/>
      <c r="LKN68" s="204"/>
      <c r="LKO68" s="204"/>
      <c r="LKP68" s="204"/>
      <c r="LKQ68" s="204"/>
      <c r="LKR68" s="204"/>
      <c r="LKS68" s="204"/>
      <c r="LKT68" s="204"/>
      <c r="LKU68" s="204"/>
      <c r="LKV68" s="204"/>
      <c r="LKW68" s="204"/>
      <c r="LKX68" s="204"/>
      <c r="LKY68" s="204"/>
      <c r="LKZ68" s="204"/>
      <c r="LLA68" s="204"/>
      <c r="LLB68" s="204"/>
      <c r="LLC68" s="204"/>
      <c r="LLD68" s="204"/>
      <c r="LLE68" s="204"/>
      <c r="LLF68" s="204"/>
      <c r="LLG68" s="204"/>
      <c r="LLH68" s="204"/>
      <c r="LLI68" s="204"/>
      <c r="LLJ68" s="204"/>
      <c r="LLK68" s="204"/>
      <c r="LLL68" s="204"/>
      <c r="LLM68" s="204"/>
      <c r="LLN68" s="204"/>
      <c r="LLO68" s="204"/>
      <c r="LLP68" s="204"/>
      <c r="LLQ68" s="204"/>
      <c r="LLR68" s="204"/>
      <c r="LLS68" s="204"/>
      <c r="LLT68" s="204"/>
      <c r="LLU68" s="204"/>
      <c r="LLV68" s="204"/>
      <c r="LLW68" s="204"/>
      <c r="LLX68" s="204"/>
      <c r="LLY68" s="204"/>
      <c r="LLZ68" s="204"/>
      <c r="LMA68" s="204"/>
      <c r="LMB68" s="204"/>
      <c r="LMC68" s="204"/>
      <c r="LMD68" s="204"/>
      <c r="LME68" s="204"/>
      <c r="LMF68" s="204"/>
      <c r="LMG68" s="204"/>
      <c r="LMH68" s="204"/>
      <c r="LMI68" s="204"/>
      <c r="LMJ68" s="204"/>
      <c r="LMK68" s="204"/>
      <c r="LML68" s="204"/>
      <c r="LMM68" s="204"/>
      <c r="LMN68" s="204"/>
      <c r="LMO68" s="204"/>
      <c r="LMP68" s="204"/>
      <c r="LMQ68" s="204"/>
      <c r="LMR68" s="204"/>
      <c r="LMS68" s="204"/>
      <c r="LMT68" s="204"/>
      <c r="LMU68" s="204"/>
      <c r="LMV68" s="204"/>
      <c r="LMW68" s="204"/>
      <c r="LMX68" s="204"/>
      <c r="LMY68" s="204"/>
      <c r="LMZ68" s="204"/>
      <c r="LNA68" s="204"/>
      <c r="LNB68" s="204"/>
      <c r="LNC68" s="204"/>
      <c r="LND68" s="204"/>
      <c r="LNE68" s="204"/>
      <c r="LNF68" s="204"/>
      <c r="LNG68" s="204"/>
      <c r="LNH68" s="204"/>
      <c r="LNI68" s="204"/>
      <c r="LNJ68" s="204"/>
      <c r="LNK68" s="204"/>
      <c r="LNL68" s="204"/>
      <c r="LNM68" s="204"/>
      <c r="LNN68" s="204"/>
      <c r="LNO68" s="204"/>
      <c r="LNP68" s="204"/>
      <c r="LNQ68" s="204"/>
      <c r="LNR68" s="204"/>
      <c r="LNS68" s="204"/>
      <c r="LNT68" s="204"/>
      <c r="LNU68" s="204"/>
      <c r="LNV68" s="204"/>
      <c r="LNW68" s="204"/>
      <c r="LNX68" s="204"/>
      <c r="LNY68" s="204"/>
      <c r="LNZ68" s="204"/>
      <c r="LOA68" s="204"/>
      <c r="LOB68" s="204"/>
      <c r="LOC68" s="204"/>
      <c r="LOD68" s="204"/>
      <c r="LOE68" s="204"/>
      <c r="LOF68" s="204"/>
      <c r="LOG68" s="204"/>
      <c r="LOH68" s="204"/>
      <c r="LOI68" s="204"/>
      <c r="LOJ68" s="204"/>
      <c r="LOK68" s="204"/>
      <c r="LOL68" s="204"/>
      <c r="LOM68" s="204"/>
      <c r="LON68" s="204"/>
      <c r="LOO68" s="204"/>
      <c r="LOP68" s="204"/>
      <c r="LOQ68" s="204"/>
      <c r="LOR68" s="204"/>
      <c r="LOS68" s="204"/>
      <c r="LOT68" s="204"/>
      <c r="LOU68" s="204"/>
      <c r="LOV68" s="204"/>
      <c r="LOW68" s="204"/>
      <c r="LOX68" s="204"/>
      <c r="LOY68" s="204"/>
      <c r="LOZ68" s="204"/>
      <c r="LPA68" s="204"/>
      <c r="LPB68" s="204"/>
      <c r="LPC68" s="204"/>
      <c r="LPD68" s="204"/>
      <c r="LPE68" s="204"/>
      <c r="LPF68" s="204"/>
      <c r="LPG68" s="204"/>
      <c r="LPH68" s="204"/>
      <c r="LPI68" s="204"/>
      <c r="LPJ68" s="204"/>
      <c r="LPK68" s="204"/>
      <c r="LPL68" s="204"/>
      <c r="LPM68" s="204"/>
      <c r="LPN68" s="204"/>
      <c r="LPO68" s="204"/>
      <c r="LPP68" s="204"/>
      <c r="LPQ68" s="204"/>
      <c r="LPR68" s="204"/>
      <c r="LPS68" s="204"/>
      <c r="LPT68" s="204"/>
      <c r="LPU68" s="204"/>
      <c r="LPV68" s="204"/>
      <c r="LPW68" s="204"/>
      <c r="LPX68" s="204"/>
      <c r="LPY68" s="204"/>
      <c r="LPZ68" s="204"/>
      <c r="LQA68" s="204"/>
      <c r="LQB68" s="204"/>
      <c r="LQC68" s="204"/>
      <c r="LQD68" s="204"/>
      <c r="LQE68" s="204"/>
      <c r="LQF68" s="204"/>
      <c r="LQG68" s="204"/>
      <c r="LQH68" s="204"/>
      <c r="LQI68" s="204"/>
      <c r="LQJ68" s="204"/>
      <c r="LQK68" s="204"/>
      <c r="LQL68" s="204"/>
      <c r="LQM68" s="204"/>
      <c r="LQN68" s="204"/>
      <c r="LQO68" s="204"/>
      <c r="LQP68" s="204"/>
      <c r="LQQ68" s="204"/>
      <c r="LQR68" s="204"/>
      <c r="LQS68" s="204"/>
      <c r="LQT68" s="204"/>
      <c r="LQU68" s="204"/>
      <c r="LQV68" s="204"/>
      <c r="LQW68" s="204"/>
      <c r="LQX68" s="204"/>
      <c r="LQY68" s="204"/>
      <c r="LQZ68" s="204"/>
      <c r="LRA68" s="204"/>
      <c r="LRB68" s="204"/>
      <c r="LRC68" s="204"/>
      <c r="LRD68" s="204"/>
      <c r="LRE68" s="204"/>
      <c r="LRF68" s="204"/>
      <c r="LRG68" s="204"/>
      <c r="LRH68" s="204"/>
      <c r="LRI68" s="204"/>
      <c r="LRJ68" s="204"/>
      <c r="LRK68" s="204"/>
      <c r="LRL68" s="204"/>
      <c r="LRM68" s="204"/>
      <c r="LRN68" s="204"/>
      <c r="LRO68" s="204"/>
      <c r="LRP68" s="204"/>
      <c r="LRQ68" s="204"/>
      <c r="LRR68" s="204"/>
      <c r="LRS68" s="204"/>
      <c r="LRT68" s="204"/>
      <c r="LRU68" s="204"/>
      <c r="LRV68" s="204"/>
      <c r="LRW68" s="204"/>
      <c r="LRX68" s="204"/>
      <c r="LRY68" s="204"/>
      <c r="LRZ68" s="204"/>
      <c r="LSA68" s="204"/>
      <c r="LSB68" s="204"/>
      <c r="LSC68" s="204"/>
      <c r="LSD68" s="204"/>
      <c r="LSE68" s="204"/>
      <c r="LSF68" s="204"/>
      <c r="LSG68" s="204"/>
      <c r="LSH68" s="204"/>
      <c r="LSI68" s="204"/>
      <c r="LSJ68" s="204"/>
      <c r="LSK68" s="204"/>
      <c r="LSL68" s="204"/>
      <c r="LSM68" s="204"/>
      <c r="LSN68" s="204"/>
      <c r="LSO68" s="204"/>
      <c r="LSP68" s="204"/>
      <c r="LSQ68" s="204"/>
      <c r="LSR68" s="204"/>
      <c r="LSS68" s="204"/>
      <c r="LST68" s="204"/>
      <c r="LSU68" s="204"/>
      <c r="LSV68" s="204"/>
      <c r="LSW68" s="204"/>
      <c r="LSX68" s="204"/>
      <c r="LSY68" s="204"/>
      <c r="LSZ68" s="204"/>
      <c r="LTA68" s="204"/>
      <c r="LTB68" s="204"/>
      <c r="LTC68" s="204"/>
      <c r="LTD68" s="204"/>
      <c r="LTE68" s="204"/>
      <c r="LTF68" s="204"/>
      <c r="LTG68" s="204"/>
      <c r="LTH68" s="204"/>
      <c r="LTI68" s="204"/>
      <c r="LTJ68" s="204"/>
      <c r="LTK68" s="204"/>
      <c r="LTL68" s="204"/>
      <c r="LTM68" s="204"/>
      <c r="LTN68" s="204"/>
      <c r="LTO68" s="204"/>
      <c r="LTP68" s="204"/>
      <c r="LTQ68" s="204"/>
      <c r="LTR68" s="204"/>
      <c r="LTS68" s="204"/>
      <c r="LTT68" s="204"/>
      <c r="LTU68" s="204"/>
      <c r="LTV68" s="204"/>
      <c r="LTW68" s="204"/>
      <c r="LTX68" s="204"/>
      <c r="LTY68" s="204"/>
      <c r="LTZ68" s="204"/>
      <c r="LUA68" s="204"/>
      <c r="LUB68" s="204"/>
      <c r="LUC68" s="204"/>
      <c r="LUD68" s="204"/>
      <c r="LUE68" s="204"/>
      <c r="LUF68" s="204"/>
      <c r="LUG68" s="204"/>
      <c r="LUH68" s="204"/>
      <c r="LUI68" s="204"/>
      <c r="LUJ68" s="204"/>
      <c r="LUK68" s="204"/>
      <c r="LUL68" s="204"/>
      <c r="LUM68" s="204"/>
      <c r="LUN68" s="204"/>
      <c r="LUO68" s="204"/>
      <c r="LUP68" s="204"/>
      <c r="LUQ68" s="204"/>
      <c r="LUR68" s="204"/>
      <c r="LUS68" s="204"/>
      <c r="LUT68" s="204"/>
      <c r="LUU68" s="204"/>
      <c r="LUV68" s="204"/>
      <c r="LUW68" s="204"/>
      <c r="LUX68" s="204"/>
      <c r="LUY68" s="204"/>
      <c r="LUZ68" s="204"/>
      <c r="LVA68" s="204"/>
      <c r="LVB68" s="204"/>
      <c r="LVC68" s="204"/>
      <c r="LVD68" s="204"/>
      <c r="LVE68" s="204"/>
      <c r="LVF68" s="204"/>
      <c r="LVG68" s="204"/>
      <c r="LVH68" s="204"/>
      <c r="LVI68" s="204"/>
      <c r="LVJ68" s="204"/>
      <c r="LVK68" s="204"/>
      <c r="LVL68" s="204"/>
      <c r="LVM68" s="204"/>
      <c r="LVN68" s="204"/>
      <c r="LVO68" s="204"/>
      <c r="LVP68" s="204"/>
      <c r="LVQ68" s="204"/>
      <c r="LVR68" s="204"/>
      <c r="LVS68" s="204"/>
      <c r="LVT68" s="204"/>
      <c r="LVU68" s="204"/>
      <c r="LVV68" s="204"/>
      <c r="LVW68" s="204"/>
      <c r="LVX68" s="204"/>
      <c r="LVY68" s="204"/>
      <c r="LVZ68" s="204"/>
      <c r="LWA68" s="204"/>
      <c r="LWB68" s="204"/>
      <c r="LWC68" s="204"/>
      <c r="LWD68" s="204"/>
      <c r="LWE68" s="204"/>
      <c r="LWF68" s="204"/>
      <c r="LWG68" s="204"/>
      <c r="LWH68" s="204"/>
      <c r="LWI68" s="204"/>
      <c r="LWJ68" s="204"/>
      <c r="LWK68" s="204"/>
      <c r="LWL68" s="204"/>
      <c r="LWM68" s="204"/>
      <c r="LWN68" s="204"/>
      <c r="LWO68" s="204"/>
      <c r="LWP68" s="204"/>
      <c r="LWQ68" s="204"/>
      <c r="LWR68" s="204"/>
      <c r="LWS68" s="204"/>
      <c r="LWT68" s="204"/>
      <c r="LWU68" s="204"/>
      <c r="LWV68" s="204"/>
      <c r="LWW68" s="204"/>
      <c r="LWX68" s="204"/>
      <c r="LWY68" s="204"/>
      <c r="LWZ68" s="204"/>
      <c r="LXA68" s="204"/>
      <c r="LXB68" s="204"/>
      <c r="LXC68" s="204"/>
      <c r="LXD68" s="204"/>
      <c r="LXE68" s="204"/>
      <c r="LXF68" s="204"/>
      <c r="LXG68" s="204"/>
      <c r="LXH68" s="204"/>
      <c r="LXI68" s="204"/>
      <c r="LXJ68" s="204"/>
      <c r="LXK68" s="204"/>
      <c r="LXL68" s="204"/>
      <c r="LXM68" s="204"/>
      <c r="LXN68" s="204"/>
      <c r="LXO68" s="204"/>
      <c r="LXP68" s="204"/>
      <c r="LXQ68" s="204"/>
      <c r="LXR68" s="204"/>
      <c r="LXS68" s="204"/>
      <c r="LXT68" s="204"/>
      <c r="LXU68" s="204"/>
      <c r="LXV68" s="204"/>
      <c r="LXW68" s="204"/>
      <c r="LXX68" s="204"/>
      <c r="LXY68" s="204"/>
      <c r="LXZ68" s="204"/>
      <c r="LYA68" s="204"/>
      <c r="LYB68" s="204"/>
      <c r="LYC68" s="204"/>
      <c r="LYD68" s="204"/>
      <c r="LYE68" s="204"/>
      <c r="LYF68" s="204"/>
      <c r="LYG68" s="204"/>
      <c r="LYH68" s="204"/>
      <c r="LYI68" s="204"/>
      <c r="LYJ68" s="204"/>
      <c r="LYK68" s="204"/>
      <c r="LYL68" s="204"/>
      <c r="LYM68" s="204"/>
      <c r="LYN68" s="204"/>
      <c r="LYO68" s="204"/>
      <c r="LYP68" s="204"/>
      <c r="LYQ68" s="204"/>
      <c r="LYR68" s="204"/>
      <c r="LYS68" s="204"/>
      <c r="LYT68" s="204"/>
      <c r="LYU68" s="204"/>
      <c r="LYV68" s="204"/>
      <c r="LYW68" s="204"/>
      <c r="LYX68" s="204"/>
      <c r="LYY68" s="204"/>
      <c r="LYZ68" s="204"/>
      <c r="LZA68" s="204"/>
      <c r="LZB68" s="204"/>
      <c r="LZC68" s="204"/>
      <c r="LZD68" s="204"/>
      <c r="LZE68" s="204"/>
      <c r="LZF68" s="204"/>
      <c r="LZG68" s="204"/>
      <c r="LZH68" s="204"/>
      <c r="LZI68" s="204"/>
      <c r="LZJ68" s="204"/>
      <c r="LZK68" s="204"/>
      <c r="LZL68" s="204"/>
      <c r="LZM68" s="204"/>
      <c r="LZN68" s="204"/>
      <c r="LZO68" s="204"/>
      <c r="LZP68" s="204"/>
      <c r="LZQ68" s="204"/>
      <c r="LZR68" s="204"/>
      <c r="LZS68" s="204"/>
      <c r="LZT68" s="204"/>
      <c r="LZU68" s="204"/>
      <c r="LZV68" s="204"/>
      <c r="LZW68" s="204"/>
      <c r="LZX68" s="204"/>
      <c r="LZY68" s="204"/>
      <c r="LZZ68" s="204"/>
      <c r="MAA68" s="204"/>
      <c r="MAB68" s="204"/>
      <c r="MAC68" s="204"/>
      <c r="MAD68" s="204"/>
      <c r="MAE68" s="204"/>
      <c r="MAF68" s="204"/>
      <c r="MAG68" s="204"/>
      <c r="MAH68" s="204"/>
      <c r="MAI68" s="204"/>
      <c r="MAJ68" s="204"/>
      <c r="MAK68" s="204"/>
      <c r="MAL68" s="204"/>
      <c r="MAM68" s="204"/>
      <c r="MAN68" s="204"/>
      <c r="MAO68" s="204"/>
      <c r="MAP68" s="204"/>
      <c r="MAQ68" s="204"/>
      <c r="MAR68" s="204"/>
      <c r="MAS68" s="204"/>
      <c r="MAT68" s="204"/>
      <c r="MAU68" s="204"/>
      <c r="MAV68" s="204"/>
      <c r="MAW68" s="204"/>
      <c r="MAX68" s="204"/>
      <c r="MAY68" s="204"/>
      <c r="MAZ68" s="204"/>
      <c r="MBA68" s="204"/>
      <c r="MBB68" s="204"/>
      <c r="MBC68" s="204"/>
      <c r="MBD68" s="204"/>
      <c r="MBE68" s="204"/>
      <c r="MBF68" s="204"/>
      <c r="MBG68" s="204"/>
      <c r="MBH68" s="204"/>
      <c r="MBI68" s="204"/>
      <c r="MBJ68" s="204"/>
      <c r="MBK68" s="204"/>
      <c r="MBL68" s="204"/>
      <c r="MBM68" s="204"/>
      <c r="MBN68" s="204"/>
      <c r="MBO68" s="204"/>
      <c r="MBP68" s="204"/>
      <c r="MBQ68" s="204"/>
      <c r="MBR68" s="204"/>
      <c r="MBS68" s="204"/>
      <c r="MBT68" s="204"/>
      <c r="MBU68" s="204"/>
      <c r="MBV68" s="204"/>
      <c r="MBW68" s="204"/>
      <c r="MBX68" s="204"/>
      <c r="MBY68" s="204"/>
      <c r="MBZ68" s="204"/>
      <c r="MCA68" s="204"/>
      <c r="MCB68" s="204"/>
      <c r="MCC68" s="204"/>
      <c r="MCD68" s="204"/>
      <c r="MCE68" s="204"/>
      <c r="MCF68" s="204"/>
      <c r="MCG68" s="204"/>
      <c r="MCH68" s="204"/>
      <c r="MCI68" s="204"/>
      <c r="MCJ68" s="204"/>
      <c r="MCK68" s="204"/>
      <c r="MCL68" s="204"/>
      <c r="MCM68" s="204"/>
      <c r="MCN68" s="204"/>
      <c r="MCO68" s="204"/>
      <c r="MCP68" s="204"/>
      <c r="MCQ68" s="204"/>
      <c r="MCR68" s="204"/>
      <c r="MCS68" s="204"/>
      <c r="MCT68" s="204"/>
      <c r="MCU68" s="204"/>
      <c r="MCV68" s="204"/>
      <c r="MCW68" s="204"/>
      <c r="MCX68" s="204"/>
      <c r="MCY68" s="204"/>
      <c r="MCZ68" s="204"/>
      <c r="MDA68" s="204"/>
      <c r="MDB68" s="204"/>
      <c r="MDC68" s="204"/>
      <c r="MDD68" s="204"/>
      <c r="MDE68" s="204"/>
      <c r="MDF68" s="204"/>
      <c r="MDG68" s="204"/>
      <c r="MDH68" s="204"/>
      <c r="MDI68" s="204"/>
      <c r="MDJ68" s="204"/>
      <c r="MDK68" s="204"/>
      <c r="MDL68" s="204"/>
      <c r="MDM68" s="204"/>
      <c r="MDN68" s="204"/>
      <c r="MDO68" s="204"/>
      <c r="MDP68" s="204"/>
      <c r="MDQ68" s="204"/>
      <c r="MDR68" s="204"/>
      <c r="MDS68" s="204"/>
      <c r="MDT68" s="204"/>
      <c r="MDU68" s="204"/>
      <c r="MDV68" s="204"/>
      <c r="MDW68" s="204"/>
      <c r="MDX68" s="204"/>
      <c r="MDY68" s="204"/>
      <c r="MDZ68" s="204"/>
      <c r="MEA68" s="204"/>
      <c r="MEB68" s="204"/>
      <c r="MEC68" s="204"/>
      <c r="MED68" s="204"/>
      <c r="MEE68" s="204"/>
      <c r="MEF68" s="204"/>
      <c r="MEG68" s="204"/>
      <c r="MEH68" s="204"/>
      <c r="MEI68" s="204"/>
      <c r="MEJ68" s="204"/>
      <c r="MEK68" s="204"/>
      <c r="MEL68" s="204"/>
      <c r="MEM68" s="204"/>
      <c r="MEN68" s="204"/>
      <c r="MEO68" s="204"/>
      <c r="MEP68" s="204"/>
      <c r="MEQ68" s="204"/>
      <c r="MER68" s="204"/>
      <c r="MES68" s="204"/>
      <c r="MET68" s="204"/>
      <c r="MEU68" s="204"/>
      <c r="MEV68" s="204"/>
      <c r="MEW68" s="204"/>
      <c r="MEX68" s="204"/>
      <c r="MEY68" s="204"/>
      <c r="MEZ68" s="204"/>
      <c r="MFA68" s="204"/>
      <c r="MFB68" s="204"/>
      <c r="MFC68" s="204"/>
      <c r="MFD68" s="204"/>
      <c r="MFE68" s="204"/>
      <c r="MFF68" s="204"/>
      <c r="MFG68" s="204"/>
      <c r="MFH68" s="204"/>
      <c r="MFI68" s="204"/>
      <c r="MFJ68" s="204"/>
      <c r="MFK68" s="204"/>
      <c r="MFL68" s="204"/>
      <c r="MFM68" s="204"/>
      <c r="MFN68" s="204"/>
      <c r="MFO68" s="204"/>
      <c r="MFP68" s="204"/>
      <c r="MFQ68" s="204"/>
      <c r="MFR68" s="204"/>
      <c r="MFS68" s="204"/>
      <c r="MFT68" s="204"/>
      <c r="MFU68" s="204"/>
      <c r="MFV68" s="204"/>
      <c r="MFW68" s="204"/>
      <c r="MFX68" s="204"/>
      <c r="MFY68" s="204"/>
      <c r="MFZ68" s="204"/>
      <c r="MGA68" s="204"/>
      <c r="MGB68" s="204"/>
      <c r="MGC68" s="204"/>
      <c r="MGD68" s="204"/>
      <c r="MGE68" s="204"/>
      <c r="MGF68" s="204"/>
      <c r="MGG68" s="204"/>
      <c r="MGH68" s="204"/>
      <c r="MGI68" s="204"/>
      <c r="MGJ68" s="204"/>
      <c r="MGK68" s="204"/>
      <c r="MGL68" s="204"/>
      <c r="MGM68" s="204"/>
      <c r="MGN68" s="204"/>
      <c r="MGO68" s="204"/>
      <c r="MGP68" s="204"/>
      <c r="MGQ68" s="204"/>
      <c r="MGR68" s="204"/>
      <c r="MGS68" s="204"/>
      <c r="MGT68" s="204"/>
      <c r="MGU68" s="204"/>
      <c r="MGV68" s="204"/>
      <c r="MGW68" s="204"/>
      <c r="MGX68" s="204"/>
      <c r="MGY68" s="204"/>
      <c r="MGZ68" s="204"/>
      <c r="MHA68" s="204"/>
      <c r="MHB68" s="204"/>
      <c r="MHC68" s="204"/>
      <c r="MHD68" s="204"/>
      <c r="MHE68" s="204"/>
      <c r="MHF68" s="204"/>
      <c r="MHG68" s="204"/>
      <c r="MHH68" s="204"/>
      <c r="MHI68" s="204"/>
      <c r="MHJ68" s="204"/>
      <c r="MHK68" s="204"/>
      <c r="MHL68" s="204"/>
      <c r="MHM68" s="204"/>
      <c r="MHN68" s="204"/>
      <c r="MHO68" s="204"/>
      <c r="MHP68" s="204"/>
      <c r="MHQ68" s="204"/>
      <c r="MHR68" s="204"/>
      <c r="MHS68" s="204"/>
      <c r="MHT68" s="204"/>
      <c r="MHU68" s="204"/>
      <c r="MHV68" s="204"/>
      <c r="MHW68" s="204"/>
      <c r="MHX68" s="204"/>
      <c r="MHY68" s="204"/>
      <c r="MHZ68" s="204"/>
      <c r="MIA68" s="204"/>
      <c r="MIB68" s="204"/>
      <c r="MIC68" s="204"/>
      <c r="MID68" s="204"/>
      <c r="MIE68" s="204"/>
      <c r="MIF68" s="204"/>
      <c r="MIG68" s="204"/>
      <c r="MIH68" s="204"/>
      <c r="MII68" s="204"/>
      <c r="MIJ68" s="204"/>
      <c r="MIK68" s="204"/>
      <c r="MIL68" s="204"/>
      <c r="MIM68" s="204"/>
      <c r="MIN68" s="204"/>
      <c r="MIO68" s="204"/>
      <c r="MIP68" s="204"/>
      <c r="MIQ68" s="204"/>
      <c r="MIR68" s="204"/>
      <c r="MIS68" s="204"/>
      <c r="MIT68" s="204"/>
      <c r="MIU68" s="204"/>
      <c r="MIV68" s="204"/>
      <c r="MIW68" s="204"/>
      <c r="MIX68" s="204"/>
      <c r="MIY68" s="204"/>
      <c r="MIZ68" s="204"/>
      <c r="MJA68" s="204"/>
      <c r="MJB68" s="204"/>
      <c r="MJC68" s="204"/>
      <c r="MJD68" s="204"/>
      <c r="MJE68" s="204"/>
      <c r="MJF68" s="204"/>
      <c r="MJG68" s="204"/>
      <c r="MJH68" s="204"/>
      <c r="MJI68" s="204"/>
      <c r="MJJ68" s="204"/>
      <c r="MJK68" s="204"/>
      <c r="MJL68" s="204"/>
      <c r="MJM68" s="204"/>
      <c r="MJN68" s="204"/>
      <c r="MJO68" s="204"/>
      <c r="MJP68" s="204"/>
      <c r="MJQ68" s="204"/>
      <c r="MJR68" s="204"/>
      <c r="MJS68" s="204"/>
      <c r="MJT68" s="204"/>
      <c r="MJU68" s="204"/>
      <c r="MJV68" s="204"/>
      <c r="MJW68" s="204"/>
      <c r="MJX68" s="204"/>
      <c r="MJY68" s="204"/>
      <c r="MJZ68" s="204"/>
      <c r="MKA68" s="204"/>
      <c r="MKB68" s="204"/>
      <c r="MKC68" s="204"/>
      <c r="MKD68" s="204"/>
      <c r="MKE68" s="204"/>
      <c r="MKF68" s="204"/>
      <c r="MKG68" s="204"/>
      <c r="MKH68" s="204"/>
      <c r="MKI68" s="204"/>
      <c r="MKJ68" s="204"/>
      <c r="MKK68" s="204"/>
      <c r="MKL68" s="204"/>
      <c r="MKM68" s="204"/>
      <c r="MKN68" s="204"/>
      <c r="MKO68" s="204"/>
      <c r="MKP68" s="204"/>
      <c r="MKQ68" s="204"/>
      <c r="MKR68" s="204"/>
      <c r="MKS68" s="204"/>
      <c r="MKT68" s="204"/>
      <c r="MKU68" s="204"/>
      <c r="MKV68" s="204"/>
      <c r="MKW68" s="204"/>
      <c r="MKX68" s="204"/>
      <c r="MKY68" s="204"/>
      <c r="MKZ68" s="204"/>
      <c r="MLA68" s="204"/>
      <c r="MLB68" s="204"/>
      <c r="MLC68" s="204"/>
      <c r="MLD68" s="204"/>
      <c r="MLE68" s="204"/>
      <c r="MLF68" s="204"/>
      <c r="MLG68" s="204"/>
      <c r="MLH68" s="204"/>
      <c r="MLI68" s="204"/>
      <c r="MLJ68" s="204"/>
      <c r="MLK68" s="204"/>
      <c r="MLL68" s="204"/>
      <c r="MLM68" s="204"/>
      <c r="MLN68" s="204"/>
      <c r="MLO68" s="204"/>
      <c r="MLP68" s="204"/>
      <c r="MLQ68" s="204"/>
      <c r="MLR68" s="204"/>
      <c r="MLS68" s="204"/>
      <c r="MLT68" s="204"/>
      <c r="MLU68" s="204"/>
      <c r="MLV68" s="204"/>
      <c r="MLW68" s="204"/>
      <c r="MLX68" s="204"/>
      <c r="MLY68" s="204"/>
      <c r="MLZ68" s="204"/>
      <c r="MMA68" s="204"/>
      <c r="MMB68" s="204"/>
      <c r="MMC68" s="204"/>
      <c r="MMD68" s="204"/>
      <c r="MME68" s="204"/>
      <c r="MMF68" s="204"/>
      <c r="MMG68" s="204"/>
      <c r="MMH68" s="204"/>
      <c r="MMI68" s="204"/>
      <c r="MMJ68" s="204"/>
      <c r="MMK68" s="204"/>
      <c r="MML68" s="204"/>
      <c r="MMM68" s="204"/>
      <c r="MMN68" s="204"/>
      <c r="MMO68" s="204"/>
      <c r="MMP68" s="204"/>
      <c r="MMQ68" s="204"/>
      <c r="MMR68" s="204"/>
      <c r="MMS68" s="204"/>
      <c r="MMT68" s="204"/>
      <c r="MMU68" s="204"/>
      <c r="MMV68" s="204"/>
      <c r="MMW68" s="204"/>
      <c r="MMX68" s="204"/>
      <c r="MMY68" s="204"/>
      <c r="MMZ68" s="204"/>
      <c r="MNA68" s="204"/>
      <c r="MNB68" s="204"/>
      <c r="MNC68" s="204"/>
      <c r="MND68" s="204"/>
      <c r="MNE68" s="204"/>
      <c r="MNF68" s="204"/>
      <c r="MNG68" s="204"/>
      <c r="MNH68" s="204"/>
      <c r="MNI68" s="204"/>
      <c r="MNJ68" s="204"/>
      <c r="MNK68" s="204"/>
      <c r="MNL68" s="204"/>
      <c r="MNM68" s="204"/>
      <c r="MNN68" s="204"/>
      <c r="MNO68" s="204"/>
      <c r="MNP68" s="204"/>
      <c r="MNQ68" s="204"/>
      <c r="MNR68" s="204"/>
      <c r="MNS68" s="204"/>
      <c r="MNT68" s="204"/>
      <c r="MNU68" s="204"/>
      <c r="MNV68" s="204"/>
      <c r="MNW68" s="204"/>
      <c r="MNX68" s="204"/>
      <c r="MNY68" s="204"/>
      <c r="MNZ68" s="204"/>
      <c r="MOA68" s="204"/>
      <c r="MOB68" s="204"/>
      <c r="MOC68" s="204"/>
      <c r="MOD68" s="204"/>
      <c r="MOE68" s="204"/>
      <c r="MOF68" s="204"/>
      <c r="MOG68" s="204"/>
      <c r="MOH68" s="204"/>
      <c r="MOI68" s="204"/>
      <c r="MOJ68" s="204"/>
      <c r="MOK68" s="204"/>
      <c r="MOL68" s="204"/>
      <c r="MOM68" s="204"/>
      <c r="MON68" s="204"/>
      <c r="MOO68" s="204"/>
      <c r="MOP68" s="204"/>
      <c r="MOQ68" s="204"/>
      <c r="MOR68" s="204"/>
      <c r="MOS68" s="204"/>
      <c r="MOT68" s="204"/>
      <c r="MOU68" s="204"/>
      <c r="MOV68" s="204"/>
      <c r="MOW68" s="204"/>
      <c r="MOX68" s="204"/>
      <c r="MOY68" s="204"/>
      <c r="MOZ68" s="204"/>
      <c r="MPA68" s="204"/>
      <c r="MPB68" s="204"/>
      <c r="MPC68" s="204"/>
      <c r="MPD68" s="204"/>
      <c r="MPE68" s="204"/>
      <c r="MPF68" s="204"/>
      <c r="MPG68" s="204"/>
      <c r="MPH68" s="204"/>
      <c r="MPI68" s="204"/>
      <c r="MPJ68" s="204"/>
      <c r="MPK68" s="204"/>
      <c r="MPL68" s="204"/>
      <c r="MPM68" s="204"/>
      <c r="MPN68" s="204"/>
      <c r="MPO68" s="204"/>
      <c r="MPP68" s="204"/>
      <c r="MPQ68" s="204"/>
      <c r="MPR68" s="204"/>
      <c r="MPS68" s="204"/>
      <c r="MPT68" s="204"/>
      <c r="MPU68" s="204"/>
      <c r="MPV68" s="204"/>
      <c r="MPW68" s="204"/>
      <c r="MPX68" s="204"/>
      <c r="MPY68" s="204"/>
      <c r="MPZ68" s="204"/>
      <c r="MQA68" s="204"/>
      <c r="MQB68" s="204"/>
      <c r="MQC68" s="204"/>
      <c r="MQD68" s="204"/>
      <c r="MQE68" s="204"/>
      <c r="MQF68" s="204"/>
      <c r="MQG68" s="204"/>
      <c r="MQH68" s="204"/>
      <c r="MQI68" s="204"/>
      <c r="MQJ68" s="204"/>
      <c r="MQK68" s="204"/>
      <c r="MQL68" s="204"/>
      <c r="MQM68" s="204"/>
      <c r="MQN68" s="204"/>
      <c r="MQO68" s="204"/>
      <c r="MQP68" s="204"/>
      <c r="MQQ68" s="204"/>
      <c r="MQR68" s="204"/>
      <c r="MQS68" s="204"/>
      <c r="MQT68" s="204"/>
      <c r="MQU68" s="204"/>
      <c r="MQV68" s="204"/>
      <c r="MQW68" s="204"/>
      <c r="MQX68" s="204"/>
      <c r="MQY68" s="204"/>
      <c r="MQZ68" s="204"/>
      <c r="MRA68" s="204"/>
      <c r="MRB68" s="204"/>
      <c r="MRC68" s="204"/>
      <c r="MRD68" s="204"/>
      <c r="MRE68" s="204"/>
      <c r="MRF68" s="204"/>
      <c r="MRG68" s="204"/>
      <c r="MRH68" s="204"/>
      <c r="MRI68" s="204"/>
      <c r="MRJ68" s="204"/>
      <c r="MRK68" s="204"/>
      <c r="MRL68" s="204"/>
      <c r="MRM68" s="204"/>
      <c r="MRN68" s="204"/>
      <c r="MRO68" s="204"/>
      <c r="MRP68" s="204"/>
      <c r="MRQ68" s="204"/>
      <c r="MRR68" s="204"/>
      <c r="MRS68" s="204"/>
      <c r="MRT68" s="204"/>
      <c r="MRU68" s="204"/>
      <c r="MRV68" s="204"/>
      <c r="MRW68" s="204"/>
      <c r="MRX68" s="204"/>
      <c r="MRY68" s="204"/>
      <c r="MRZ68" s="204"/>
      <c r="MSA68" s="204"/>
      <c r="MSB68" s="204"/>
      <c r="MSC68" s="204"/>
      <c r="MSD68" s="204"/>
      <c r="MSE68" s="204"/>
      <c r="MSF68" s="204"/>
      <c r="MSG68" s="204"/>
      <c r="MSH68" s="204"/>
      <c r="MSI68" s="204"/>
      <c r="MSJ68" s="204"/>
      <c r="MSK68" s="204"/>
      <c r="MSL68" s="204"/>
      <c r="MSM68" s="204"/>
      <c r="MSN68" s="204"/>
      <c r="MSO68" s="204"/>
      <c r="MSP68" s="204"/>
      <c r="MSQ68" s="204"/>
      <c r="MSR68" s="204"/>
      <c r="MSS68" s="204"/>
      <c r="MST68" s="204"/>
      <c r="MSU68" s="204"/>
      <c r="MSV68" s="204"/>
      <c r="MSW68" s="204"/>
      <c r="MSX68" s="204"/>
      <c r="MSY68" s="204"/>
      <c r="MSZ68" s="204"/>
      <c r="MTA68" s="204"/>
      <c r="MTB68" s="204"/>
      <c r="MTC68" s="204"/>
      <c r="MTD68" s="204"/>
      <c r="MTE68" s="204"/>
      <c r="MTF68" s="204"/>
      <c r="MTG68" s="204"/>
      <c r="MTH68" s="204"/>
      <c r="MTI68" s="204"/>
      <c r="MTJ68" s="204"/>
      <c r="MTK68" s="204"/>
      <c r="MTL68" s="204"/>
      <c r="MTM68" s="204"/>
      <c r="MTN68" s="204"/>
      <c r="MTO68" s="204"/>
      <c r="MTP68" s="204"/>
      <c r="MTQ68" s="204"/>
      <c r="MTR68" s="204"/>
      <c r="MTS68" s="204"/>
      <c r="MTT68" s="204"/>
      <c r="MTU68" s="204"/>
      <c r="MTV68" s="204"/>
      <c r="MTW68" s="204"/>
      <c r="MTX68" s="204"/>
      <c r="MTY68" s="204"/>
      <c r="MTZ68" s="204"/>
      <c r="MUA68" s="204"/>
      <c r="MUB68" s="204"/>
      <c r="MUC68" s="204"/>
      <c r="MUD68" s="204"/>
      <c r="MUE68" s="204"/>
      <c r="MUF68" s="204"/>
      <c r="MUG68" s="204"/>
      <c r="MUH68" s="204"/>
      <c r="MUI68" s="204"/>
      <c r="MUJ68" s="204"/>
      <c r="MUK68" s="204"/>
      <c r="MUL68" s="204"/>
      <c r="MUM68" s="204"/>
      <c r="MUN68" s="204"/>
      <c r="MUO68" s="204"/>
      <c r="MUP68" s="204"/>
      <c r="MUQ68" s="204"/>
      <c r="MUR68" s="204"/>
      <c r="MUS68" s="204"/>
      <c r="MUT68" s="204"/>
      <c r="MUU68" s="204"/>
      <c r="MUV68" s="204"/>
      <c r="MUW68" s="204"/>
      <c r="MUX68" s="204"/>
      <c r="MUY68" s="204"/>
      <c r="MUZ68" s="204"/>
      <c r="MVA68" s="204"/>
      <c r="MVB68" s="204"/>
      <c r="MVC68" s="204"/>
      <c r="MVD68" s="204"/>
      <c r="MVE68" s="204"/>
      <c r="MVF68" s="204"/>
      <c r="MVG68" s="204"/>
      <c r="MVH68" s="204"/>
      <c r="MVI68" s="204"/>
      <c r="MVJ68" s="204"/>
      <c r="MVK68" s="204"/>
      <c r="MVL68" s="204"/>
      <c r="MVM68" s="204"/>
      <c r="MVN68" s="204"/>
      <c r="MVO68" s="204"/>
      <c r="MVP68" s="204"/>
      <c r="MVQ68" s="204"/>
      <c r="MVR68" s="204"/>
      <c r="MVS68" s="204"/>
      <c r="MVT68" s="204"/>
      <c r="MVU68" s="204"/>
      <c r="MVV68" s="204"/>
      <c r="MVW68" s="204"/>
      <c r="MVX68" s="204"/>
      <c r="MVY68" s="204"/>
      <c r="MVZ68" s="204"/>
      <c r="MWA68" s="204"/>
      <c r="MWB68" s="204"/>
      <c r="MWC68" s="204"/>
      <c r="MWD68" s="204"/>
      <c r="MWE68" s="204"/>
      <c r="MWF68" s="204"/>
      <c r="MWG68" s="204"/>
      <c r="MWH68" s="204"/>
      <c r="MWI68" s="204"/>
      <c r="MWJ68" s="204"/>
      <c r="MWK68" s="204"/>
      <c r="MWL68" s="204"/>
      <c r="MWM68" s="204"/>
      <c r="MWN68" s="204"/>
      <c r="MWO68" s="204"/>
      <c r="MWP68" s="204"/>
      <c r="MWQ68" s="204"/>
      <c r="MWR68" s="204"/>
      <c r="MWS68" s="204"/>
      <c r="MWT68" s="204"/>
      <c r="MWU68" s="204"/>
      <c r="MWV68" s="204"/>
      <c r="MWW68" s="204"/>
      <c r="MWX68" s="204"/>
      <c r="MWY68" s="204"/>
      <c r="MWZ68" s="204"/>
      <c r="MXA68" s="204"/>
      <c r="MXB68" s="204"/>
      <c r="MXC68" s="204"/>
      <c r="MXD68" s="204"/>
      <c r="MXE68" s="204"/>
      <c r="MXF68" s="204"/>
      <c r="MXG68" s="204"/>
      <c r="MXH68" s="204"/>
      <c r="MXI68" s="204"/>
      <c r="MXJ68" s="204"/>
      <c r="MXK68" s="204"/>
      <c r="MXL68" s="204"/>
      <c r="MXM68" s="204"/>
      <c r="MXN68" s="204"/>
      <c r="MXO68" s="204"/>
      <c r="MXP68" s="204"/>
      <c r="MXQ68" s="204"/>
      <c r="MXR68" s="204"/>
      <c r="MXS68" s="204"/>
      <c r="MXT68" s="204"/>
      <c r="MXU68" s="204"/>
      <c r="MXV68" s="204"/>
      <c r="MXW68" s="204"/>
      <c r="MXX68" s="204"/>
      <c r="MXY68" s="204"/>
      <c r="MXZ68" s="204"/>
      <c r="MYA68" s="204"/>
      <c r="MYB68" s="204"/>
      <c r="MYC68" s="204"/>
      <c r="MYD68" s="204"/>
      <c r="MYE68" s="204"/>
      <c r="MYF68" s="204"/>
      <c r="MYG68" s="204"/>
      <c r="MYH68" s="204"/>
      <c r="MYI68" s="204"/>
      <c r="MYJ68" s="204"/>
      <c r="MYK68" s="204"/>
      <c r="MYL68" s="204"/>
      <c r="MYM68" s="204"/>
      <c r="MYN68" s="204"/>
      <c r="MYO68" s="204"/>
      <c r="MYP68" s="204"/>
      <c r="MYQ68" s="204"/>
      <c r="MYR68" s="204"/>
      <c r="MYS68" s="204"/>
      <c r="MYT68" s="204"/>
      <c r="MYU68" s="204"/>
      <c r="MYV68" s="204"/>
      <c r="MYW68" s="204"/>
      <c r="MYX68" s="204"/>
      <c r="MYY68" s="204"/>
      <c r="MYZ68" s="204"/>
      <c r="MZA68" s="204"/>
      <c r="MZB68" s="204"/>
      <c r="MZC68" s="204"/>
      <c r="MZD68" s="204"/>
      <c r="MZE68" s="204"/>
      <c r="MZF68" s="204"/>
      <c r="MZG68" s="204"/>
      <c r="MZH68" s="204"/>
      <c r="MZI68" s="204"/>
      <c r="MZJ68" s="204"/>
      <c r="MZK68" s="204"/>
      <c r="MZL68" s="204"/>
      <c r="MZM68" s="204"/>
      <c r="MZN68" s="204"/>
      <c r="MZO68" s="204"/>
      <c r="MZP68" s="204"/>
      <c r="MZQ68" s="204"/>
      <c r="MZR68" s="204"/>
      <c r="MZS68" s="204"/>
      <c r="MZT68" s="204"/>
      <c r="MZU68" s="204"/>
      <c r="MZV68" s="204"/>
      <c r="MZW68" s="204"/>
      <c r="MZX68" s="204"/>
      <c r="MZY68" s="204"/>
      <c r="MZZ68" s="204"/>
      <c r="NAA68" s="204"/>
      <c r="NAB68" s="204"/>
      <c r="NAC68" s="204"/>
      <c r="NAD68" s="204"/>
      <c r="NAE68" s="204"/>
      <c r="NAF68" s="204"/>
      <c r="NAG68" s="204"/>
      <c r="NAH68" s="204"/>
      <c r="NAI68" s="204"/>
      <c r="NAJ68" s="204"/>
      <c r="NAK68" s="204"/>
      <c r="NAL68" s="204"/>
      <c r="NAM68" s="204"/>
      <c r="NAN68" s="204"/>
      <c r="NAO68" s="204"/>
      <c r="NAP68" s="204"/>
      <c r="NAQ68" s="204"/>
      <c r="NAR68" s="204"/>
      <c r="NAS68" s="204"/>
      <c r="NAT68" s="204"/>
      <c r="NAU68" s="204"/>
      <c r="NAV68" s="204"/>
      <c r="NAW68" s="204"/>
      <c r="NAX68" s="204"/>
      <c r="NAY68" s="204"/>
      <c r="NAZ68" s="204"/>
      <c r="NBA68" s="204"/>
      <c r="NBB68" s="204"/>
      <c r="NBC68" s="204"/>
      <c r="NBD68" s="204"/>
      <c r="NBE68" s="204"/>
      <c r="NBF68" s="204"/>
      <c r="NBG68" s="204"/>
      <c r="NBH68" s="204"/>
      <c r="NBI68" s="204"/>
      <c r="NBJ68" s="204"/>
      <c r="NBK68" s="204"/>
      <c r="NBL68" s="204"/>
      <c r="NBM68" s="204"/>
      <c r="NBN68" s="204"/>
      <c r="NBO68" s="204"/>
      <c r="NBP68" s="204"/>
      <c r="NBQ68" s="204"/>
      <c r="NBR68" s="204"/>
      <c r="NBS68" s="204"/>
      <c r="NBT68" s="204"/>
      <c r="NBU68" s="204"/>
      <c r="NBV68" s="204"/>
      <c r="NBW68" s="204"/>
      <c r="NBX68" s="204"/>
      <c r="NBY68" s="204"/>
      <c r="NBZ68" s="204"/>
      <c r="NCA68" s="204"/>
      <c r="NCB68" s="204"/>
      <c r="NCC68" s="204"/>
      <c r="NCD68" s="204"/>
      <c r="NCE68" s="204"/>
      <c r="NCF68" s="204"/>
      <c r="NCG68" s="204"/>
      <c r="NCH68" s="204"/>
      <c r="NCI68" s="204"/>
      <c r="NCJ68" s="204"/>
      <c r="NCK68" s="204"/>
      <c r="NCL68" s="204"/>
      <c r="NCM68" s="204"/>
      <c r="NCN68" s="204"/>
      <c r="NCO68" s="204"/>
      <c r="NCP68" s="204"/>
      <c r="NCQ68" s="204"/>
      <c r="NCR68" s="204"/>
      <c r="NCS68" s="204"/>
      <c r="NCT68" s="204"/>
      <c r="NCU68" s="204"/>
      <c r="NCV68" s="204"/>
      <c r="NCW68" s="204"/>
      <c r="NCX68" s="204"/>
      <c r="NCY68" s="204"/>
      <c r="NCZ68" s="204"/>
      <c r="NDA68" s="204"/>
      <c r="NDB68" s="204"/>
      <c r="NDC68" s="204"/>
      <c r="NDD68" s="204"/>
      <c r="NDE68" s="204"/>
      <c r="NDF68" s="204"/>
      <c r="NDG68" s="204"/>
      <c r="NDH68" s="204"/>
      <c r="NDI68" s="204"/>
      <c r="NDJ68" s="204"/>
      <c r="NDK68" s="204"/>
      <c r="NDL68" s="204"/>
      <c r="NDM68" s="204"/>
      <c r="NDN68" s="204"/>
      <c r="NDO68" s="204"/>
      <c r="NDP68" s="204"/>
      <c r="NDQ68" s="204"/>
      <c r="NDR68" s="204"/>
      <c r="NDS68" s="204"/>
      <c r="NDT68" s="204"/>
      <c r="NDU68" s="204"/>
      <c r="NDV68" s="204"/>
      <c r="NDW68" s="204"/>
      <c r="NDX68" s="204"/>
      <c r="NDY68" s="204"/>
      <c r="NDZ68" s="204"/>
      <c r="NEA68" s="204"/>
      <c r="NEB68" s="204"/>
      <c r="NEC68" s="204"/>
      <c r="NED68" s="204"/>
      <c r="NEE68" s="204"/>
      <c r="NEF68" s="204"/>
      <c r="NEG68" s="204"/>
      <c r="NEH68" s="204"/>
      <c r="NEI68" s="204"/>
      <c r="NEJ68" s="204"/>
      <c r="NEK68" s="204"/>
      <c r="NEL68" s="204"/>
      <c r="NEM68" s="204"/>
      <c r="NEN68" s="204"/>
      <c r="NEO68" s="204"/>
      <c r="NEP68" s="204"/>
      <c r="NEQ68" s="204"/>
      <c r="NER68" s="204"/>
      <c r="NES68" s="204"/>
      <c r="NET68" s="204"/>
      <c r="NEU68" s="204"/>
      <c r="NEV68" s="204"/>
      <c r="NEW68" s="204"/>
      <c r="NEX68" s="204"/>
      <c r="NEY68" s="204"/>
      <c r="NEZ68" s="204"/>
      <c r="NFA68" s="204"/>
      <c r="NFB68" s="204"/>
      <c r="NFC68" s="204"/>
      <c r="NFD68" s="204"/>
      <c r="NFE68" s="204"/>
      <c r="NFF68" s="204"/>
      <c r="NFG68" s="204"/>
      <c r="NFH68" s="204"/>
      <c r="NFI68" s="204"/>
      <c r="NFJ68" s="204"/>
      <c r="NFK68" s="204"/>
      <c r="NFL68" s="204"/>
      <c r="NFM68" s="204"/>
      <c r="NFN68" s="204"/>
      <c r="NFO68" s="204"/>
      <c r="NFP68" s="204"/>
      <c r="NFQ68" s="204"/>
      <c r="NFR68" s="204"/>
      <c r="NFS68" s="204"/>
      <c r="NFT68" s="204"/>
      <c r="NFU68" s="204"/>
      <c r="NFV68" s="204"/>
      <c r="NFW68" s="204"/>
      <c r="NFX68" s="204"/>
      <c r="NFY68" s="204"/>
      <c r="NFZ68" s="204"/>
      <c r="NGA68" s="204"/>
      <c r="NGB68" s="204"/>
      <c r="NGC68" s="204"/>
      <c r="NGD68" s="204"/>
      <c r="NGE68" s="204"/>
      <c r="NGF68" s="204"/>
      <c r="NGG68" s="204"/>
      <c r="NGH68" s="204"/>
      <c r="NGI68" s="204"/>
      <c r="NGJ68" s="204"/>
      <c r="NGK68" s="204"/>
      <c r="NGL68" s="204"/>
      <c r="NGM68" s="204"/>
      <c r="NGN68" s="204"/>
      <c r="NGO68" s="204"/>
      <c r="NGP68" s="204"/>
      <c r="NGQ68" s="204"/>
      <c r="NGR68" s="204"/>
      <c r="NGS68" s="204"/>
      <c r="NGT68" s="204"/>
      <c r="NGU68" s="204"/>
      <c r="NGV68" s="204"/>
      <c r="NGW68" s="204"/>
      <c r="NGX68" s="204"/>
      <c r="NGY68" s="204"/>
      <c r="NGZ68" s="204"/>
      <c r="NHA68" s="204"/>
      <c r="NHB68" s="204"/>
      <c r="NHC68" s="204"/>
      <c r="NHD68" s="204"/>
      <c r="NHE68" s="204"/>
      <c r="NHF68" s="204"/>
      <c r="NHG68" s="204"/>
      <c r="NHH68" s="204"/>
      <c r="NHI68" s="204"/>
      <c r="NHJ68" s="204"/>
      <c r="NHK68" s="204"/>
      <c r="NHL68" s="204"/>
      <c r="NHM68" s="204"/>
      <c r="NHN68" s="204"/>
      <c r="NHO68" s="204"/>
      <c r="NHP68" s="204"/>
      <c r="NHQ68" s="204"/>
      <c r="NHR68" s="204"/>
      <c r="NHS68" s="204"/>
      <c r="NHT68" s="204"/>
      <c r="NHU68" s="204"/>
      <c r="NHV68" s="204"/>
      <c r="NHW68" s="204"/>
      <c r="NHX68" s="204"/>
      <c r="NHY68" s="204"/>
      <c r="NHZ68" s="204"/>
      <c r="NIA68" s="204"/>
      <c r="NIB68" s="204"/>
      <c r="NIC68" s="204"/>
      <c r="NID68" s="204"/>
      <c r="NIE68" s="204"/>
      <c r="NIF68" s="204"/>
      <c r="NIG68" s="204"/>
      <c r="NIH68" s="204"/>
      <c r="NII68" s="204"/>
      <c r="NIJ68" s="204"/>
      <c r="NIK68" s="204"/>
      <c r="NIL68" s="204"/>
      <c r="NIM68" s="204"/>
      <c r="NIN68" s="204"/>
      <c r="NIO68" s="204"/>
      <c r="NIP68" s="204"/>
      <c r="NIQ68" s="204"/>
      <c r="NIR68" s="204"/>
      <c r="NIS68" s="204"/>
      <c r="NIT68" s="204"/>
      <c r="NIU68" s="204"/>
      <c r="NIV68" s="204"/>
      <c r="NIW68" s="204"/>
      <c r="NIX68" s="204"/>
      <c r="NIY68" s="204"/>
      <c r="NIZ68" s="204"/>
      <c r="NJA68" s="204"/>
      <c r="NJB68" s="204"/>
      <c r="NJC68" s="204"/>
      <c r="NJD68" s="204"/>
      <c r="NJE68" s="204"/>
      <c r="NJF68" s="204"/>
      <c r="NJG68" s="204"/>
      <c r="NJH68" s="204"/>
      <c r="NJI68" s="204"/>
      <c r="NJJ68" s="204"/>
      <c r="NJK68" s="204"/>
      <c r="NJL68" s="204"/>
      <c r="NJM68" s="204"/>
      <c r="NJN68" s="204"/>
      <c r="NJO68" s="204"/>
      <c r="NJP68" s="204"/>
      <c r="NJQ68" s="204"/>
      <c r="NJR68" s="204"/>
      <c r="NJS68" s="204"/>
      <c r="NJT68" s="204"/>
      <c r="NJU68" s="204"/>
      <c r="NJV68" s="204"/>
      <c r="NJW68" s="204"/>
      <c r="NJX68" s="204"/>
      <c r="NJY68" s="204"/>
      <c r="NJZ68" s="204"/>
      <c r="NKA68" s="204"/>
      <c r="NKB68" s="204"/>
      <c r="NKC68" s="204"/>
      <c r="NKD68" s="204"/>
      <c r="NKE68" s="204"/>
      <c r="NKF68" s="204"/>
      <c r="NKG68" s="204"/>
      <c r="NKH68" s="204"/>
      <c r="NKI68" s="204"/>
      <c r="NKJ68" s="204"/>
      <c r="NKK68" s="204"/>
      <c r="NKL68" s="204"/>
      <c r="NKM68" s="204"/>
      <c r="NKN68" s="204"/>
      <c r="NKO68" s="204"/>
      <c r="NKP68" s="204"/>
      <c r="NKQ68" s="204"/>
      <c r="NKR68" s="204"/>
      <c r="NKS68" s="204"/>
      <c r="NKT68" s="204"/>
      <c r="NKU68" s="204"/>
      <c r="NKV68" s="204"/>
      <c r="NKW68" s="204"/>
      <c r="NKX68" s="204"/>
      <c r="NKY68" s="204"/>
      <c r="NKZ68" s="204"/>
      <c r="NLA68" s="204"/>
      <c r="NLB68" s="204"/>
      <c r="NLC68" s="204"/>
      <c r="NLD68" s="204"/>
      <c r="NLE68" s="204"/>
      <c r="NLF68" s="204"/>
      <c r="NLG68" s="204"/>
      <c r="NLH68" s="204"/>
      <c r="NLI68" s="204"/>
      <c r="NLJ68" s="204"/>
      <c r="NLK68" s="204"/>
      <c r="NLL68" s="204"/>
      <c r="NLM68" s="204"/>
      <c r="NLN68" s="204"/>
      <c r="NLO68" s="204"/>
      <c r="NLP68" s="204"/>
      <c r="NLQ68" s="204"/>
      <c r="NLR68" s="204"/>
      <c r="NLS68" s="204"/>
      <c r="NLT68" s="204"/>
      <c r="NLU68" s="204"/>
      <c r="NLV68" s="204"/>
      <c r="NLW68" s="204"/>
      <c r="NLX68" s="204"/>
      <c r="NLY68" s="204"/>
      <c r="NLZ68" s="204"/>
      <c r="NMA68" s="204"/>
      <c r="NMB68" s="204"/>
      <c r="NMC68" s="204"/>
      <c r="NMD68" s="204"/>
      <c r="NME68" s="204"/>
      <c r="NMF68" s="204"/>
      <c r="NMG68" s="204"/>
      <c r="NMH68" s="204"/>
      <c r="NMI68" s="204"/>
      <c r="NMJ68" s="204"/>
      <c r="NMK68" s="204"/>
      <c r="NML68" s="204"/>
      <c r="NMM68" s="204"/>
      <c r="NMN68" s="204"/>
      <c r="NMO68" s="204"/>
      <c r="NMP68" s="204"/>
      <c r="NMQ68" s="204"/>
      <c r="NMR68" s="204"/>
      <c r="NMS68" s="204"/>
      <c r="NMT68" s="204"/>
      <c r="NMU68" s="204"/>
      <c r="NMV68" s="204"/>
      <c r="NMW68" s="204"/>
      <c r="NMX68" s="204"/>
      <c r="NMY68" s="204"/>
      <c r="NMZ68" s="204"/>
      <c r="NNA68" s="204"/>
      <c r="NNB68" s="204"/>
      <c r="NNC68" s="204"/>
      <c r="NND68" s="204"/>
      <c r="NNE68" s="204"/>
      <c r="NNF68" s="204"/>
      <c r="NNG68" s="204"/>
      <c r="NNH68" s="204"/>
      <c r="NNI68" s="204"/>
      <c r="NNJ68" s="204"/>
      <c r="NNK68" s="204"/>
      <c r="NNL68" s="204"/>
      <c r="NNM68" s="204"/>
      <c r="NNN68" s="204"/>
      <c r="NNO68" s="204"/>
      <c r="NNP68" s="204"/>
      <c r="NNQ68" s="204"/>
      <c r="NNR68" s="204"/>
      <c r="NNS68" s="204"/>
      <c r="NNT68" s="204"/>
      <c r="NNU68" s="204"/>
      <c r="NNV68" s="204"/>
      <c r="NNW68" s="204"/>
      <c r="NNX68" s="204"/>
      <c r="NNY68" s="204"/>
      <c r="NNZ68" s="204"/>
      <c r="NOA68" s="204"/>
      <c r="NOB68" s="204"/>
      <c r="NOC68" s="204"/>
      <c r="NOD68" s="204"/>
      <c r="NOE68" s="204"/>
      <c r="NOF68" s="204"/>
      <c r="NOG68" s="204"/>
      <c r="NOH68" s="204"/>
      <c r="NOI68" s="204"/>
      <c r="NOJ68" s="204"/>
      <c r="NOK68" s="204"/>
      <c r="NOL68" s="204"/>
      <c r="NOM68" s="204"/>
      <c r="NON68" s="204"/>
      <c r="NOO68" s="204"/>
      <c r="NOP68" s="204"/>
      <c r="NOQ68" s="204"/>
      <c r="NOR68" s="204"/>
      <c r="NOS68" s="204"/>
      <c r="NOT68" s="204"/>
      <c r="NOU68" s="204"/>
      <c r="NOV68" s="204"/>
      <c r="NOW68" s="204"/>
      <c r="NOX68" s="204"/>
      <c r="NOY68" s="204"/>
      <c r="NOZ68" s="204"/>
      <c r="NPA68" s="204"/>
      <c r="NPB68" s="204"/>
      <c r="NPC68" s="204"/>
      <c r="NPD68" s="204"/>
      <c r="NPE68" s="204"/>
      <c r="NPF68" s="204"/>
      <c r="NPG68" s="204"/>
      <c r="NPH68" s="204"/>
      <c r="NPI68" s="204"/>
      <c r="NPJ68" s="204"/>
      <c r="NPK68" s="204"/>
      <c r="NPL68" s="204"/>
      <c r="NPM68" s="204"/>
      <c r="NPN68" s="204"/>
      <c r="NPO68" s="204"/>
      <c r="NPP68" s="204"/>
      <c r="NPQ68" s="204"/>
      <c r="NPR68" s="204"/>
      <c r="NPS68" s="204"/>
      <c r="NPT68" s="204"/>
      <c r="NPU68" s="204"/>
      <c r="NPV68" s="204"/>
      <c r="NPW68" s="204"/>
      <c r="NPX68" s="204"/>
      <c r="NPY68" s="204"/>
      <c r="NPZ68" s="204"/>
      <c r="NQA68" s="204"/>
      <c r="NQB68" s="204"/>
      <c r="NQC68" s="204"/>
      <c r="NQD68" s="204"/>
      <c r="NQE68" s="204"/>
      <c r="NQF68" s="204"/>
      <c r="NQG68" s="204"/>
      <c r="NQH68" s="204"/>
      <c r="NQI68" s="204"/>
      <c r="NQJ68" s="204"/>
      <c r="NQK68" s="204"/>
      <c r="NQL68" s="204"/>
      <c r="NQM68" s="204"/>
      <c r="NQN68" s="204"/>
      <c r="NQO68" s="204"/>
      <c r="NQP68" s="204"/>
      <c r="NQQ68" s="204"/>
      <c r="NQR68" s="204"/>
      <c r="NQS68" s="204"/>
      <c r="NQT68" s="204"/>
      <c r="NQU68" s="204"/>
      <c r="NQV68" s="204"/>
      <c r="NQW68" s="204"/>
      <c r="NQX68" s="204"/>
      <c r="NQY68" s="204"/>
      <c r="NQZ68" s="204"/>
      <c r="NRA68" s="204"/>
      <c r="NRB68" s="204"/>
      <c r="NRC68" s="204"/>
      <c r="NRD68" s="204"/>
      <c r="NRE68" s="204"/>
      <c r="NRF68" s="204"/>
      <c r="NRG68" s="204"/>
      <c r="NRH68" s="204"/>
      <c r="NRI68" s="204"/>
      <c r="NRJ68" s="204"/>
      <c r="NRK68" s="204"/>
      <c r="NRL68" s="204"/>
      <c r="NRM68" s="204"/>
      <c r="NRN68" s="204"/>
      <c r="NRO68" s="204"/>
      <c r="NRP68" s="204"/>
      <c r="NRQ68" s="204"/>
      <c r="NRR68" s="204"/>
      <c r="NRS68" s="204"/>
      <c r="NRT68" s="204"/>
      <c r="NRU68" s="204"/>
      <c r="NRV68" s="204"/>
      <c r="NRW68" s="204"/>
      <c r="NRX68" s="204"/>
      <c r="NRY68" s="204"/>
      <c r="NRZ68" s="204"/>
      <c r="NSA68" s="204"/>
      <c r="NSB68" s="204"/>
      <c r="NSC68" s="204"/>
      <c r="NSD68" s="204"/>
      <c r="NSE68" s="204"/>
      <c r="NSF68" s="204"/>
      <c r="NSG68" s="204"/>
      <c r="NSH68" s="204"/>
      <c r="NSI68" s="204"/>
      <c r="NSJ68" s="204"/>
      <c r="NSK68" s="204"/>
      <c r="NSL68" s="204"/>
      <c r="NSM68" s="204"/>
      <c r="NSN68" s="204"/>
      <c r="NSO68" s="204"/>
      <c r="NSP68" s="204"/>
      <c r="NSQ68" s="204"/>
      <c r="NSR68" s="204"/>
      <c r="NSS68" s="204"/>
      <c r="NST68" s="204"/>
      <c r="NSU68" s="204"/>
      <c r="NSV68" s="204"/>
      <c r="NSW68" s="204"/>
      <c r="NSX68" s="204"/>
      <c r="NSY68" s="204"/>
      <c r="NSZ68" s="204"/>
      <c r="NTA68" s="204"/>
      <c r="NTB68" s="204"/>
      <c r="NTC68" s="204"/>
      <c r="NTD68" s="204"/>
      <c r="NTE68" s="204"/>
      <c r="NTF68" s="204"/>
      <c r="NTG68" s="204"/>
      <c r="NTH68" s="204"/>
      <c r="NTI68" s="204"/>
      <c r="NTJ68" s="204"/>
      <c r="NTK68" s="204"/>
      <c r="NTL68" s="204"/>
      <c r="NTM68" s="204"/>
      <c r="NTN68" s="204"/>
      <c r="NTO68" s="204"/>
      <c r="NTP68" s="204"/>
      <c r="NTQ68" s="204"/>
      <c r="NTR68" s="204"/>
      <c r="NTS68" s="204"/>
      <c r="NTT68" s="204"/>
      <c r="NTU68" s="204"/>
      <c r="NTV68" s="204"/>
      <c r="NTW68" s="204"/>
      <c r="NTX68" s="204"/>
      <c r="NTY68" s="204"/>
      <c r="NTZ68" s="204"/>
      <c r="NUA68" s="204"/>
      <c r="NUB68" s="204"/>
      <c r="NUC68" s="204"/>
      <c r="NUD68" s="204"/>
      <c r="NUE68" s="204"/>
      <c r="NUF68" s="204"/>
      <c r="NUG68" s="204"/>
      <c r="NUH68" s="204"/>
      <c r="NUI68" s="204"/>
      <c r="NUJ68" s="204"/>
      <c r="NUK68" s="204"/>
      <c r="NUL68" s="204"/>
      <c r="NUM68" s="204"/>
      <c r="NUN68" s="204"/>
      <c r="NUO68" s="204"/>
      <c r="NUP68" s="204"/>
      <c r="NUQ68" s="204"/>
      <c r="NUR68" s="204"/>
      <c r="NUS68" s="204"/>
      <c r="NUT68" s="204"/>
      <c r="NUU68" s="204"/>
      <c r="NUV68" s="204"/>
      <c r="NUW68" s="204"/>
      <c r="NUX68" s="204"/>
      <c r="NUY68" s="204"/>
      <c r="NUZ68" s="204"/>
      <c r="NVA68" s="204"/>
      <c r="NVB68" s="204"/>
      <c r="NVC68" s="204"/>
      <c r="NVD68" s="204"/>
      <c r="NVE68" s="204"/>
      <c r="NVF68" s="204"/>
      <c r="NVG68" s="204"/>
      <c r="NVH68" s="204"/>
      <c r="NVI68" s="204"/>
      <c r="NVJ68" s="204"/>
      <c r="NVK68" s="204"/>
      <c r="NVL68" s="204"/>
      <c r="NVM68" s="204"/>
      <c r="NVN68" s="204"/>
      <c r="NVO68" s="204"/>
      <c r="NVP68" s="204"/>
      <c r="NVQ68" s="204"/>
      <c r="NVR68" s="204"/>
      <c r="NVS68" s="204"/>
      <c r="NVT68" s="204"/>
      <c r="NVU68" s="204"/>
      <c r="NVV68" s="204"/>
      <c r="NVW68" s="204"/>
      <c r="NVX68" s="204"/>
      <c r="NVY68" s="204"/>
      <c r="NVZ68" s="204"/>
      <c r="NWA68" s="204"/>
      <c r="NWB68" s="204"/>
      <c r="NWC68" s="204"/>
      <c r="NWD68" s="204"/>
      <c r="NWE68" s="204"/>
      <c r="NWF68" s="204"/>
      <c r="NWG68" s="204"/>
      <c r="NWH68" s="204"/>
      <c r="NWI68" s="204"/>
      <c r="NWJ68" s="204"/>
      <c r="NWK68" s="204"/>
      <c r="NWL68" s="204"/>
      <c r="NWM68" s="204"/>
      <c r="NWN68" s="204"/>
      <c r="NWO68" s="204"/>
      <c r="NWP68" s="204"/>
      <c r="NWQ68" s="204"/>
      <c r="NWR68" s="204"/>
      <c r="NWS68" s="204"/>
      <c r="NWT68" s="204"/>
      <c r="NWU68" s="204"/>
      <c r="NWV68" s="204"/>
      <c r="NWW68" s="204"/>
      <c r="NWX68" s="204"/>
      <c r="NWY68" s="204"/>
      <c r="NWZ68" s="204"/>
      <c r="NXA68" s="204"/>
      <c r="NXB68" s="204"/>
      <c r="NXC68" s="204"/>
      <c r="NXD68" s="204"/>
      <c r="NXE68" s="204"/>
      <c r="NXF68" s="204"/>
      <c r="NXG68" s="204"/>
      <c r="NXH68" s="204"/>
      <c r="NXI68" s="204"/>
      <c r="NXJ68" s="204"/>
      <c r="NXK68" s="204"/>
      <c r="NXL68" s="204"/>
      <c r="NXM68" s="204"/>
      <c r="NXN68" s="204"/>
      <c r="NXO68" s="204"/>
      <c r="NXP68" s="204"/>
      <c r="NXQ68" s="204"/>
      <c r="NXR68" s="204"/>
      <c r="NXS68" s="204"/>
      <c r="NXT68" s="204"/>
      <c r="NXU68" s="204"/>
      <c r="NXV68" s="204"/>
      <c r="NXW68" s="204"/>
      <c r="NXX68" s="204"/>
      <c r="NXY68" s="204"/>
      <c r="NXZ68" s="204"/>
      <c r="NYA68" s="204"/>
      <c r="NYB68" s="204"/>
      <c r="NYC68" s="204"/>
      <c r="NYD68" s="204"/>
      <c r="NYE68" s="204"/>
      <c r="NYF68" s="204"/>
      <c r="NYG68" s="204"/>
      <c r="NYH68" s="204"/>
      <c r="NYI68" s="204"/>
      <c r="NYJ68" s="204"/>
      <c r="NYK68" s="204"/>
      <c r="NYL68" s="204"/>
      <c r="NYM68" s="204"/>
      <c r="NYN68" s="204"/>
      <c r="NYO68" s="204"/>
      <c r="NYP68" s="204"/>
      <c r="NYQ68" s="204"/>
      <c r="NYR68" s="204"/>
      <c r="NYS68" s="204"/>
      <c r="NYT68" s="204"/>
      <c r="NYU68" s="204"/>
      <c r="NYV68" s="204"/>
      <c r="NYW68" s="204"/>
      <c r="NYX68" s="204"/>
      <c r="NYY68" s="204"/>
      <c r="NYZ68" s="204"/>
      <c r="NZA68" s="204"/>
      <c r="NZB68" s="204"/>
      <c r="NZC68" s="204"/>
      <c r="NZD68" s="204"/>
      <c r="NZE68" s="204"/>
      <c r="NZF68" s="204"/>
      <c r="NZG68" s="204"/>
      <c r="NZH68" s="204"/>
      <c r="NZI68" s="204"/>
      <c r="NZJ68" s="204"/>
      <c r="NZK68" s="204"/>
      <c r="NZL68" s="204"/>
      <c r="NZM68" s="204"/>
      <c r="NZN68" s="204"/>
      <c r="NZO68" s="204"/>
      <c r="NZP68" s="204"/>
      <c r="NZQ68" s="204"/>
      <c r="NZR68" s="204"/>
      <c r="NZS68" s="204"/>
      <c r="NZT68" s="204"/>
      <c r="NZU68" s="204"/>
      <c r="NZV68" s="204"/>
      <c r="NZW68" s="204"/>
      <c r="NZX68" s="204"/>
      <c r="NZY68" s="204"/>
      <c r="NZZ68" s="204"/>
      <c r="OAA68" s="204"/>
      <c r="OAB68" s="204"/>
      <c r="OAC68" s="204"/>
      <c r="OAD68" s="204"/>
      <c r="OAE68" s="204"/>
      <c r="OAF68" s="204"/>
      <c r="OAG68" s="204"/>
      <c r="OAH68" s="204"/>
      <c r="OAI68" s="204"/>
      <c r="OAJ68" s="204"/>
      <c r="OAK68" s="204"/>
      <c r="OAL68" s="204"/>
      <c r="OAM68" s="204"/>
      <c r="OAN68" s="204"/>
      <c r="OAO68" s="204"/>
      <c r="OAP68" s="204"/>
      <c r="OAQ68" s="204"/>
      <c r="OAR68" s="204"/>
      <c r="OAS68" s="204"/>
      <c r="OAT68" s="204"/>
      <c r="OAU68" s="204"/>
      <c r="OAV68" s="204"/>
      <c r="OAW68" s="204"/>
      <c r="OAX68" s="204"/>
      <c r="OAY68" s="204"/>
      <c r="OAZ68" s="204"/>
      <c r="OBA68" s="204"/>
      <c r="OBB68" s="204"/>
      <c r="OBC68" s="204"/>
      <c r="OBD68" s="204"/>
      <c r="OBE68" s="204"/>
      <c r="OBF68" s="204"/>
      <c r="OBG68" s="204"/>
      <c r="OBH68" s="204"/>
      <c r="OBI68" s="204"/>
      <c r="OBJ68" s="204"/>
      <c r="OBK68" s="204"/>
      <c r="OBL68" s="204"/>
      <c r="OBM68" s="204"/>
      <c r="OBN68" s="204"/>
      <c r="OBO68" s="204"/>
      <c r="OBP68" s="204"/>
      <c r="OBQ68" s="204"/>
      <c r="OBR68" s="204"/>
      <c r="OBS68" s="204"/>
      <c r="OBT68" s="204"/>
      <c r="OBU68" s="204"/>
      <c r="OBV68" s="204"/>
      <c r="OBW68" s="204"/>
      <c r="OBX68" s="204"/>
      <c r="OBY68" s="204"/>
      <c r="OBZ68" s="204"/>
      <c r="OCA68" s="204"/>
      <c r="OCB68" s="204"/>
      <c r="OCC68" s="204"/>
      <c r="OCD68" s="204"/>
      <c r="OCE68" s="204"/>
      <c r="OCF68" s="204"/>
      <c r="OCG68" s="204"/>
      <c r="OCH68" s="204"/>
      <c r="OCI68" s="204"/>
      <c r="OCJ68" s="204"/>
      <c r="OCK68" s="204"/>
      <c r="OCL68" s="204"/>
      <c r="OCM68" s="204"/>
      <c r="OCN68" s="204"/>
      <c r="OCO68" s="204"/>
      <c r="OCP68" s="204"/>
      <c r="OCQ68" s="204"/>
      <c r="OCR68" s="204"/>
      <c r="OCS68" s="204"/>
      <c r="OCT68" s="204"/>
      <c r="OCU68" s="204"/>
      <c r="OCV68" s="204"/>
      <c r="OCW68" s="204"/>
      <c r="OCX68" s="204"/>
      <c r="OCY68" s="204"/>
      <c r="OCZ68" s="204"/>
      <c r="ODA68" s="204"/>
      <c r="ODB68" s="204"/>
      <c r="ODC68" s="204"/>
      <c r="ODD68" s="204"/>
      <c r="ODE68" s="204"/>
      <c r="ODF68" s="204"/>
      <c r="ODG68" s="204"/>
      <c r="ODH68" s="204"/>
      <c r="ODI68" s="204"/>
      <c r="ODJ68" s="204"/>
      <c r="ODK68" s="204"/>
      <c r="ODL68" s="204"/>
      <c r="ODM68" s="204"/>
      <c r="ODN68" s="204"/>
      <c r="ODO68" s="204"/>
      <c r="ODP68" s="204"/>
      <c r="ODQ68" s="204"/>
      <c r="ODR68" s="204"/>
      <c r="ODS68" s="204"/>
      <c r="ODT68" s="204"/>
      <c r="ODU68" s="204"/>
      <c r="ODV68" s="204"/>
      <c r="ODW68" s="204"/>
      <c r="ODX68" s="204"/>
      <c r="ODY68" s="204"/>
      <c r="ODZ68" s="204"/>
      <c r="OEA68" s="204"/>
      <c r="OEB68" s="204"/>
      <c r="OEC68" s="204"/>
      <c r="OED68" s="204"/>
      <c r="OEE68" s="204"/>
      <c r="OEF68" s="204"/>
      <c r="OEG68" s="204"/>
      <c r="OEH68" s="204"/>
      <c r="OEI68" s="204"/>
      <c r="OEJ68" s="204"/>
      <c r="OEK68" s="204"/>
      <c r="OEL68" s="204"/>
      <c r="OEM68" s="204"/>
      <c r="OEN68" s="204"/>
      <c r="OEO68" s="204"/>
      <c r="OEP68" s="204"/>
      <c r="OEQ68" s="204"/>
      <c r="OER68" s="204"/>
      <c r="OES68" s="204"/>
      <c r="OET68" s="204"/>
      <c r="OEU68" s="204"/>
      <c r="OEV68" s="204"/>
      <c r="OEW68" s="204"/>
      <c r="OEX68" s="204"/>
      <c r="OEY68" s="204"/>
      <c r="OEZ68" s="204"/>
      <c r="OFA68" s="204"/>
      <c r="OFB68" s="204"/>
      <c r="OFC68" s="204"/>
      <c r="OFD68" s="204"/>
      <c r="OFE68" s="204"/>
      <c r="OFF68" s="204"/>
      <c r="OFG68" s="204"/>
      <c r="OFH68" s="204"/>
      <c r="OFI68" s="204"/>
      <c r="OFJ68" s="204"/>
      <c r="OFK68" s="204"/>
      <c r="OFL68" s="204"/>
      <c r="OFM68" s="204"/>
      <c r="OFN68" s="204"/>
      <c r="OFO68" s="204"/>
      <c r="OFP68" s="204"/>
      <c r="OFQ68" s="204"/>
      <c r="OFR68" s="204"/>
      <c r="OFS68" s="204"/>
      <c r="OFT68" s="204"/>
      <c r="OFU68" s="204"/>
      <c r="OFV68" s="204"/>
      <c r="OFW68" s="204"/>
      <c r="OFX68" s="204"/>
      <c r="OFY68" s="204"/>
      <c r="OFZ68" s="204"/>
      <c r="OGA68" s="204"/>
      <c r="OGB68" s="204"/>
      <c r="OGC68" s="204"/>
      <c r="OGD68" s="204"/>
      <c r="OGE68" s="204"/>
      <c r="OGF68" s="204"/>
      <c r="OGG68" s="204"/>
      <c r="OGH68" s="204"/>
      <c r="OGI68" s="204"/>
      <c r="OGJ68" s="204"/>
      <c r="OGK68" s="204"/>
      <c r="OGL68" s="204"/>
      <c r="OGM68" s="204"/>
      <c r="OGN68" s="204"/>
      <c r="OGO68" s="204"/>
      <c r="OGP68" s="204"/>
      <c r="OGQ68" s="204"/>
      <c r="OGR68" s="204"/>
      <c r="OGS68" s="204"/>
      <c r="OGT68" s="204"/>
      <c r="OGU68" s="204"/>
      <c r="OGV68" s="204"/>
      <c r="OGW68" s="204"/>
      <c r="OGX68" s="204"/>
      <c r="OGY68" s="204"/>
      <c r="OGZ68" s="204"/>
      <c r="OHA68" s="204"/>
      <c r="OHB68" s="204"/>
      <c r="OHC68" s="204"/>
      <c r="OHD68" s="204"/>
      <c r="OHE68" s="204"/>
      <c r="OHF68" s="204"/>
      <c r="OHG68" s="204"/>
      <c r="OHH68" s="204"/>
      <c r="OHI68" s="204"/>
      <c r="OHJ68" s="204"/>
      <c r="OHK68" s="204"/>
      <c r="OHL68" s="204"/>
      <c r="OHM68" s="204"/>
      <c r="OHN68" s="204"/>
      <c r="OHO68" s="204"/>
      <c r="OHP68" s="204"/>
      <c r="OHQ68" s="204"/>
      <c r="OHR68" s="204"/>
      <c r="OHS68" s="204"/>
      <c r="OHT68" s="204"/>
      <c r="OHU68" s="204"/>
      <c r="OHV68" s="204"/>
      <c r="OHW68" s="204"/>
      <c r="OHX68" s="204"/>
      <c r="OHY68" s="204"/>
      <c r="OHZ68" s="204"/>
      <c r="OIA68" s="204"/>
      <c r="OIB68" s="204"/>
      <c r="OIC68" s="204"/>
      <c r="OID68" s="204"/>
      <c r="OIE68" s="204"/>
      <c r="OIF68" s="204"/>
      <c r="OIG68" s="204"/>
      <c r="OIH68" s="204"/>
      <c r="OII68" s="204"/>
      <c r="OIJ68" s="204"/>
      <c r="OIK68" s="204"/>
      <c r="OIL68" s="204"/>
      <c r="OIM68" s="204"/>
      <c r="OIN68" s="204"/>
      <c r="OIO68" s="204"/>
      <c r="OIP68" s="204"/>
      <c r="OIQ68" s="204"/>
      <c r="OIR68" s="204"/>
      <c r="OIS68" s="204"/>
      <c r="OIT68" s="204"/>
      <c r="OIU68" s="204"/>
      <c r="OIV68" s="204"/>
      <c r="OIW68" s="204"/>
      <c r="OIX68" s="204"/>
      <c r="OIY68" s="204"/>
      <c r="OIZ68" s="204"/>
      <c r="OJA68" s="204"/>
      <c r="OJB68" s="204"/>
      <c r="OJC68" s="204"/>
      <c r="OJD68" s="204"/>
      <c r="OJE68" s="204"/>
      <c r="OJF68" s="204"/>
      <c r="OJG68" s="204"/>
      <c r="OJH68" s="204"/>
      <c r="OJI68" s="204"/>
      <c r="OJJ68" s="204"/>
      <c r="OJK68" s="204"/>
      <c r="OJL68" s="204"/>
      <c r="OJM68" s="204"/>
      <c r="OJN68" s="204"/>
      <c r="OJO68" s="204"/>
      <c r="OJP68" s="204"/>
      <c r="OJQ68" s="204"/>
      <c r="OJR68" s="204"/>
      <c r="OJS68" s="204"/>
      <c r="OJT68" s="204"/>
      <c r="OJU68" s="204"/>
      <c r="OJV68" s="204"/>
      <c r="OJW68" s="204"/>
      <c r="OJX68" s="204"/>
      <c r="OJY68" s="204"/>
      <c r="OJZ68" s="204"/>
      <c r="OKA68" s="204"/>
      <c r="OKB68" s="204"/>
      <c r="OKC68" s="204"/>
      <c r="OKD68" s="204"/>
      <c r="OKE68" s="204"/>
      <c r="OKF68" s="204"/>
      <c r="OKG68" s="204"/>
      <c r="OKH68" s="204"/>
      <c r="OKI68" s="204"/>
      <c r="OKJ68" s="204"/>
      <c r="OKK68" s="204"/>
      <c r="OKL68" s="204"/>
      <c r="OKM68" s="204"/>
      <c r="OKN68" s="204"/>
      <c r="OKO68" s="204"/>
      <c r="OKP68" s="204"/>
      <c r="OKQ68" s="204"/>
      <c r="OKR68" s="204"/>
      <c r="OKS68" s="204"/>
      <c r="OKT68" s="204"/>
      <c r="OKU68" s="204"/>
      <c r="OKV68" s="204"/>
      <c r="OKW68" s="204"/>
      <c r="OKX68" s="204"/>
      <c r="OKY68" s="204"/>
      <c r="OKZ68" s="204"/>
      <c r="OLA68" s="204"/>
      <c r="OLB68" s="204"/>
      <c r="OLC68" s="204"/>
      <c r="OLD68" s="204"/>
      <c r="OLE68" s="204"/>
      <c r="OLF68" s="204"/>
      <c r="OLG68" s="204"/>
      <c r="OLH68" s="204"/>
      <c r="OLI68" s="204"/>
      <c r="OLJ68" s="204"/>
      <c r="OLK68" s="204"/>
      <c r="OLL68" s="204"/>
      <c r="OLM68" s="204"/>
      <c r="OLN68" s="204"/>
      <c r="OLO68" s="204"/>
      <c r="OLP68" s="204"/>
      <c r="OLQ68" s="204"/>
      <c r="OLR68" s="204"/>
      <c r="OLS68" s="204"/>
      <c r="OLT68" s="204"/>
      <c r="OLU68" s="204"/>
      <c r="OLV68" s="204"/>
      <c r="OLW68" s="204"/>
      <c r="OLX68" s="204"/>
      <c r="OLY68" s="204"/>
      <c r="OLZ68" s="204"/>
      <c r="OMA68" s="204"/>
      <c r="OMB68" s="204"/>
      <c r="OMC68" s="204"/>
      <c r="OMD68" s="204"/>
      <c r="OME68" s="204"/>
      <c r="OMF68" s="204"/>
      <c r="OMG68" s="204"/>
      <c r="OMH68" s="204"/>
      <c r="OMI68" s="204"/>
      <c r="OMJ68" s="204"/>
      <c r="OMK68" s="204"/>
      <c r="OML68" s="204"/>
      <c r="OMM68" s="204"/>
      <c r="OMN68" s="204"/>
      <c r="OMO68" s="204"/>
      <c r="OMP68" s="204"/>
      <c r="OMQ68" s="204"/>
      <c r="OMR68" s="204"/>
      <c r="OMS68" s="204"/>
      <c r="OMT68" s="204"/>
      <c r="OMU68" s="204"/>
      <c r="OMV68" s="204"/>
      <c r="OMW68" s="204"/>
      <c r="OMX68" s="204"/>
      <c r="OMY68" s="204"/>
      <c r="OMZ68" s="204"/>
      <c r="ONA68" s="204"/>
      <c r="ONB68" s="204"/>
      <c r="ONC68" s="204"/>
      <c r="OND68" s="204"/>
      <c r="ONE68" s="204"/>
      <c r="ONF68" s="204"/>
      <c r="ONG68" s="204"/>
      <c r="ONH68" s="204"/>
      <c r="ONI68" s="204"/>
      <c r="ONJ68" s="204"/>
      <c r="ONK68" s="204"/>
      <c r="ONL68" s="204"/>
      <c r="ONM68" s="204"/>
      <c r="ONN68" s="204"/>
      <c r="ONO68" s="204"/>
      <c r="ONP68" s="204"/>
      <c r="ONQ68" s="204"/>
      <c r="ONR68" s="204"/>
      <c r="ONS68" s="204"/>
      <c r="ONT68" s="204"/>
      <c r="ONU68" s="204"/>
      <c r="ONV68" s="204"/>
      <c r="ONW68" s="204"/>
      <c r="ONX68" s="204"/>
      <c r="ONY68" s="204"/>
      <c r="ONZ68" s="204"/>
      <c r="OOA68" s="204"/>
      <c r="OOB68" s="204"/>
      <c r="OOC68" s="204"/>
      <c r="OOD68" s="204"/>
      <c r="OOE68" s="204"/>
      <c r="OOF68" s="204"/>
      <c r="OOG68" s="204"/>
      <c r="OOH68" s="204"/>
      <c r="OOI68" s="204"/>
      <c r="OOJ68" s="204"/>
      <c r="OOK68" s="204"/>
      <c r="OOL68" s="204"/>
      <c r="OOM68" s="204"/>
      <c r="OON68" s="204"/>
      <c r="OOO68" s="204"/>
      <c r="OOP68" s="204"/>
      <c r="OOQ68" s="204"/>
      <c r="OOR68" s="204"/>
      <c r="OOS68" s="204"/>
      <c r="OOT68" s="204"/>
      <c r="OOU68" s="204"/>
      <c r="OOV68" s="204"/>
      <c r="OOW68" s="204"/>
      <c r="OOX68" s="204"/>
      <c r="OOY68" s="204"/>
      <c r="OOZ68" s="204"/>
      <c r="OPA68" s="204"/>
      <c r="OPB68" s="204"/>
      <c r="OPC68" s="204"/>
      <c r="OPD68" s="204"/>
      <c r="OPE68" s="204"/>
      <c r="OPF68" s="204"/>
      <c r="OPG68" s="204"/>
      <c r="OPH68" s="204"/>
      <c r="OPI68" s="204"/>
      <c r="OPJ68" s="204"/>
      <c r="OPK68" s="204"/>
      <c r="OPL68" s="204"/>
      <c r="OPM68" s="204"/>
      <c r="OPN68" s="204"/>
      <c r="OPO68" s="204"/>
      <c r="OPP68" s="204"/>
      <c r="OPQ68" s="204"/>
      <c r="OPR68" s="204"/>
      <c r="OPS68" s="204"/>
      <c r="OPT68" s="204"/>
      <c r="OPU68" s="204"/>
      <c r="OPV68" s="204"/>
      <c r="OPW68" s="204"/>
      <c r="OPX68" s="204"/>
      <c r="OPY68" s="204"/>
      <c r="OPZ68" s="204"/>
      <c r="OQA68" s="204"/>
      <c r="OQB68" s="204"/>
      <c r="OQC68" s="204"/>
      <c r="OQD68" s="204"/>
      <c r="OQE68" s="204"/>
      <c r="OQF68" s="204"/>
      <c r="OQG68" s="204"/>
      <c r="OQH68" s="204"/>
      <c r="OQI68" s="204"/>
      <c r="OQJ68" s="204"/>
      <c r="OQK68" s="204"/>
      <c r="OQL68" s="204"/>
      <c r="OQM68" s="204"/>
      <c r="OQN68" s="204"/>
      <c r="OQO68" s="204"/>
      <c r="OQP68" s="204"/>
      <c r="OQQ68" s="204"/>
      <c r="OQR68" s="204"/>
      <c r="OQS68" s="204"/>
      <c r="OQT68" s="204"/>
      <c r="OQU68" s="204"/>
      <c r="OQV68" s="204"/>
      <c r="OQW68" s="204"/>
      <c r="OQX68" s="204"/>
      <c r="OQY68" s="204"/>
      <c r="OQZ68" s="204"/>
      <c r="ORA68" s="204"/>
      <c r="ORB68" s="204"/>
      <c r="ORC68" s="204"/>
      <c r="ORD68" s="204"/>
      <c r="ORE68" s="204"/>
      <c r="ORF68" s="204"/>
      <c r="ORG68" s="204"/>
      <c r="ORH68" s="204"/>
      <c r="ORI68" s="204"/>
      <c r="ORJ68" s="204"/>
      <c r="ORK68" s="204"/>
      <c r="ORL68" s="204"/>
      <c r="ORM68" s="204"/>
      <c r="ORN68" s="204"/>
      <c r="ORO68" s="204"/>
      <c r="ORP68" s="204"/>
      <c r="ORQ68" s="204"/>
      <c r="ORR68" s="204"/>
      <c r="ORS68" s="204"/>
      <c r="ORT68" s="204"/>
      <c r="ORU68" s="204"/>
      <c r="ORV68" s="204"/>
      <c r="ORW68" s="204"/>
      <c r="ORX68" s="204"/>
      <c r="ORY68" s="204"/>
      <c r="ORZ68" s="204"/>
      <c r="OSA68" s="204"/>
      <c r="OSB68" s="204"/>
      <c r="OSC68" s="204"/>
      <c r="OSD68" s="204"/>
      <c r="OSE68" s="204"/>
      <c r="OSF68" s="204"/>
      <c r="OSG68" s="204"/>
      <c r="OSH68" s="204"/>
      <c r="OSI68" s="204"/>
      <c r="OSJ68" s="204"/>
      <c r="OSK68" s="204"/>
      <c r="OSL68" s="204"/>
      <c r="OSM68" s="204"/>
      <c r="OSN68" s="204"/>
      <c r="OSO68" s="204"/>
      <c r="OSP68" s="204"/>
      <c r="OSQ68" s="204"/>
      <c r="OSR68" s="204"/>
      <c r="OSS68" s="204"/>
      <c r="OST68" s="204"/>
      <c r="OSU68" s="204"/>
      <c r="OSV68" s="204"/>
      <c r="OSW68" s="204"/>
      <c r="OSX68" s="204"/>
      <c r="OSY68" s="204"/>
      <c r="OSZ68" s="204"/>
      <c r="OTA68" s="204"/>
      <c r="OTB68" s="204"/>
      <c r="OTC68" s="204"/>
      <c r="OTD68" s="204"/>
      <c r="OTE68" s="204"/>
      <c r="OTF68" s="204"/>
      <c r="OTG68" s="204"/>
      <c r="OTH68" s="204"/>
      <c r="OTI68" s="204"/>
      <c r="OTJ68" s="204"/>
      <c r="OTK68" s="204"/>
      <c r="OTL68" s="204"/>
      <c r="OTM68" s="204"/>
      <c r="OTN68" s="204"/>
      <c r="OTO68" s="204"/>
      <c r="OTP68" s="204"/>
      <c r="OTQ68" s="204"/>
      <c r="OTR68" s="204"/>
      <c r="OTS68" s="204"/>
      <c r="OTT68" s="204"/>
      <c r="OTU68" s="204"/>
      <c r="OTV68" s="204"/>
      <c r="OTW68" s="204"/>
      <c r="OTX68" s="204"/>
      <c r="OTY68" s="204"/>
      <c r="OTZ68" s="204"/>
      <c r="OUA68" s="204"/>
      <c r="OUB68" s="204"/>
      <c r="OUC68" s="204"/>
      <c r="OUD68" s="204"/>
      <c r="OUE68" s="204"/>
      <c r="OUF68" s="204"/>
      <c r="OUG68" s="204"/>
      <c r="OUH68" s="204"/>
      <c r="OUI68" s="204"/>
      <c r="OUJ68" s="204"/>
      <c r="OUK68" s="204"/>
      <c r="OUL68" s="204"/>
      <c r="OUM68" s="204"/>
      <c r="OUN68" s="204"/>
      <c r="OUO68" s="204"/>
      <c r="OUP68" s="204"/>
      <c r="OUQ68" s="204"/>
      <c r="OUR68" s="204"/>
      <c r="OUS68" s="204"/>
      <c r="OUT68" s="204"/>
      <c r="OUU68" s="204"/>
      <c r="OUV68" s="204"/>
      <c r="OUW68" s="204"/>
      <c r="OUX68" s="204"/>
      <c r="OUY68" s="204"/>
      <c r="OUZ68" s="204"/>
      <c r="OVA68" s="204"/>
      <c r="OVB68" s="204"/>
      <c r="OVC68" s="204"/>
      <c r="OVD68" s="204"/>
      <c r="OVE68" s="204"/>
      <c r="OVF68" s="204"/>
      <c r="OVG68" s="204"/>
      <c r="OVH68" s="204"/>
      <c r="OVI68" s="204"/>
      <c r="OVJ68" s="204"/>
      <c r="OVK68" s="204"/>
      <c r="OVL68" s="204"/>
      <c r="OVM68" s="204"/>
      <c r="OVN68" s="204"/>
      <c r="OVO68" s="204"/>
      <c r="OVP68" s="204"/>
      <c r="OVQ68" s="204"/>
      <c r="OVR68" s="204"/>
      <c r="OVS68" s="204"/>
      <c r="OVT68" s="204"/>
      <c r="OVU68" s="204"/>
      <c r="OVV68" s="204"/>
      <c r="OVW68" s="204"/>
      <c r="OVX68" s="204"/>
      <c r="OVY68" s="204"/>
      <c r="OVZ68" s="204"/>
      <c r="OWA68" s="204"/>
      <c r="OWB68" s="204"/>
      <c r="OWC68" s="204"/>
      <c r="OWD68" s="204"/>
      <c r="OWE68" s="204"/>
      <c r="OWF68" s="204"/>
      <c r="OWG68" s="204"/>
      <c r="OWH68" s="204"/>
      <c r="OWI68" s="204"/>
      <c r="OWJ68" s="204"/>
      <c r="OWK68" s="204"/>
      <c r="OWL68" s="204"/>
      <c r="OWM68" s="204"/>
      <c r="OWN68" s="204"/>
      <c r="OWO68" s="204"/>
      <c r="OWP68" s="204"/>
      <c r="OWQ68" s="204"/>
      <c r="OWR68" s="204"/>
      <c r="OWS68" s="204"/>
      <c r="OWT68" s="204"/>
      <c r="OWU68" s="204"/>
      <c r="OWV68" s="204"/>
      <c r="OWW68" s="204"/>
      <c r="OWX68" s="204"/>
      <c r="OWY68" s="204"/>
      <c r="OWZ68" s="204"/>
      <c r="OXA68" s="204"/>
      <c r="OXB68" s="204"/>
      <c r="OXC68" s="204"/>
      <c r="OXD68" s="204"/>
      <c r="OXE68" s="204"/>
      <c r="OXF68" s="204"/>
      <c r="OXG68" s="204"/>
      <c r="OXH68" s="204"/>
      <c r="OXI68" s="204"/>
      <c r="OXJ68" s="204"/>
      <c r="OXK68" s="204"/>
      <c r="OXL68" s="204"/>
      <c r="OXM68" s="204"/>
      <c r="OXN68" s="204"/>
      <c r="OXO68" s="204"/>
      <c r="OXP68" s="204"/>
      <c r="OXQ68" s="204"/>
      <c r="OXR68" s="204"/>
      <c r="OXS68" s="204"/>
      <c r="OXT68" s="204"/>
      <c r="OXU68" s="204"/>
      <c r="OXV68" s="204"/>
      <c r="OXW68" s="204"/>
      <c r="OXX68" s="204"/>
      <c r="OXY68" s="204"/>
      <c r="OXZ68" s="204"/>
      <c r="OYA68" s="204"/>
      <c r="OYB68" s="204"/>
      <c r="OYC68" s="204"/>
      <c r="OYD68" s="204"/>
      <c r="OYE68" s="204"/>
      <c r="OYF68" s="204"/>
      <c r="OYG68" s="204"/>
      <c r="OYH68" s="204"/>
      <c r="OYI68" s="204"/>
      <c r="OYJ68" s="204"/>
      <c r="OYK68" s="204"/>
      <c r="OYL68" s="204"/>
      <c r="OYM68" s="204"/>
      <c r="OYN68" s="204"/>
      <c r="OYO68" s="204"/>
      <c r="OYP68" s="204"/>
      <c r="OYQ68" s="204"/>
      <c r="OYR68" s="204"/>
      <c r="OYS68" s="204"/>
      <c r="OYT68" s="204"/>
      <c r="OYU68" s="204"/>
      <c r="OYV68" s="204"/>
      <c r="OYW68" s="204"/>
      <c r="OYX68" s="204"/>
      <c r="OYY68" s="204"/>
      <c r="OYZ68" s="204"/>
      <c r="OZA68" s="204"/>
      <c r="OZB68" s="204"/>
      <c r="OZC68" s="204"/>
      <c r="OZD68" s="204"/>
      <c r="OZE68" s="204"/>
      <c r="OZF68" s="204"/>
      <c r="OZG68" s="204"/>
      <c r="OZH68" s="204"/>
      <c r="OZI68" s="204"/>
      <c r="OZJ68" s="204"/>
      <c r="OZK68" s="204"/>
      <c r="OZL68" s="204"/>
      <c r="OZM68" s="204"/>
      <c r="OZN68" s="204"/>
      <c r="OZO68" s="204"/>
      <c r="OZP68" s="204"/>
      <c r="OZQ68" s="204"/>
      <c r="OZR68" s="204"/>
      <c r="OZS68" s="204"/>
      <c r="OZT68" s="204"/>
      <c r="OZU68" s="204"/>
      <c r="OZV68" s="204"/>
      <c r="OZW68" s="204"/>
      <c r="OZX68" s="204"/>
      <c r="OZY68" s="204"/>
      <c r="OZZ68" s="204"/>
      <c r="PAA68" s="204"/>
      <c r="PAB68" s="204"/>
      <c r="PAC68" s="204"/>
      <c r="PAD68" s="204"/>
      <c r="PAE68" s="204"/>
      <c r="PAF68" s="204"/>
      <c r="PAG68" s="204"/>
      <c r="PAH68" s="204"/>
      <c r="PAI68" s="204"/>
      <c r="PAJ68" s="204"/>
      <c r="PAK68" s="204"/>
      <c r="PAL68" s="204"/>
      <c r="PAM68" s="204"/>
      <c r="PAN68" s="204"/>
      <c r="PAO68" s="204"/>
      <c r="PAP68" s="204"/>
      <c r="PAQ68" s="204"/>
      <c r="PAR68" s="204"/>
      <c r="PAS68" s="204"/>
      <c r="PAT68" s="204"/>
      <c r="PAU68" s="204"/>
      <c r="PAV68" s="204"/>
      <c r="PAW68" s="204"/>
      <c r="PAX68" s="204"/>
      <c r="PAY68" s="204"/>
      <c r="PAZ68" s="204"/>
      <c r="PBA68" s="204"/>
      <c r="PBB68" s="204"/>
      <c r="PBC68" s="204"/>
      <c r="PBD68" s="204"/>
      <c r="PBE68" s="204"/>
      <c r="PBF68" s="204"/>
      <c r="PBG68" s="204"/>
      <c r="PBH68" s="204"/>
      <c r="PBI68" s="204"/>
      <c r="PBJ68" s="204"/>
      <c r="PBK68" s="204"/>
      <c r="PBL68" s="204"/>
      <c r="PBM68" s="204"/>
      <c r="PBN68" s="204"/>
      <c r="PBO68" s="204"/>
      <c r="PBP68" s="204"/>
      <c r="PBQ68" s="204"/>
      <c r="PBR68" s="204"/>
      <c r="PBS68" s="204"/>
      <c r="PBT68" s="204"/>
      <c r="PBU68" s="204"/>
      <c r="PBV68" s="204"/>
      <c r="PBW68" s="204"/>
      <c r="PBX68" s="204"/>
      <c r="PBY68" s="204"/>
      <c r="PBZ68" s="204"/>
      <c r="PCA68" s="204"/>
      <c r="PCB68" s="204"/>
      <c r="PCC68" s="204"/>
      <c r="PCD68" s="204"/>
      <c r="PCE68" s="204"/>
      <c r="PCF68" s="204"/>
      <c r="PCG68" s="204"/>
      <c r="PCH68" s="204"/>
      <c r="PCI68" s="204"/>
      <c r="PCJ68" s="204"/>
      <c r="PCK68" s="204"/>
      <c r="PCL68" s="204"/>
      <c r="PCM68" s="204"/>
      <c r="PCN68" s="204"/>
      <c r="PCO68" s="204"/>
      <c r="PCP68" s="204"/>
      <c r="PCQ68" s="204"/>
      <c r="PCR68" s="204"/>
      <c r="PCS68" s="204"/>
      <c r="PCT68" s="204"/>
      <c r="PCU68" s="204"/>
      <c r="PCV68" s="204"/>
      <c r="PCW68" s="204"/>
      <c r="PCX68" s="204"/>
      <c r="PCY68" s="204"/>
      <c r="PCZ68" s="204"/>
      <c r="PDA68" s="204"/>
      <c r="PDB68" s="204"/>
      <c r="PDC68" s="204"/>
      <c r="PDD68" s="204"/>
      <c r="PDE68" s="204"/>
      <c r="PDF68" s="204"/>
      <c r="PDG68" s="204"/>
      <c r="PDH68" s="204"/>
      <c r="PDI68" s="204"/>
      <c r="PDJ68" s="204"/>
      <c r="PDK68" s="204"/>
      <c r="PDL68" s="204"/>
      <c r="PDM68" s="204"/>
      <c r="PDN68" s="204"/>
      <c r="PDO68" s="204"/>
      <c r="PDP68" s="204"/>
      <c r="PDQ68" s="204"/>
      <c r="PDR68" s="204"/>
      <c r="PDS68" s="204"/>
      <c r="PDT68" s="204"/>
      <c r="PDU68" s="204"/>
      <c r="PDV68" s="204"/>
      <c r="PDW68" s="204"/>
      <c r="PDX68" s="204"/>
      <c r="PDY68" s="204"/>
      <c r="PDZ68" s="204"/>
      <c r="PEA68" s="204"/>
      <c r="PEB68" s="204"/>
      <c r="PEC68" s="204"/>
      <c r="PED68" s="204"/>
      <c r="PEE68" s="204"/>
      <c r="PEF68" s="204"/>
      <c r="PEG68" s="204"/>
      <c r="PEH68" s="204"/>
      <c r="PEI68" s="204"/>
      <c r="PEJ68" s="204"/>
      <c r="PEK68" s="204"/>
      <c r="PEL68" s="204"/>
      <c r="PEM68" s="204"/>
      <c r="PEN68" s="204"/>
      <c r="PEO68" s="204"/>
      <c r="PEP68" s="204"/>
      <c r="PEQ68" s="204"/>
      <c r="PER68" s="204"/>
      <c r="PES68" s="204"/>
      <c r="PET68" s="204"/>
      <c r="PEU68" s="204"/>
      <c r="PEV68" s="204"/>
      <c r="PEW68" s="204"/>
      <c r="PEX68" s="204"/>
      <c r="PEY68" s="204"/>
      <c r="PEZ68" s="204"/>
      <c r="PFA68" s="204"/>
      <c r="PFB68" s="204"/>
      <c r="PFC68" s="204"/>
      <c r="PFD68" s="204"/>
      <c r="PFE68" s="204"/>
      <c r="PFF68" s="204"/>
      <c r="PFG68" s="204"/>
      <c r="PFH68" s="204"/>
      <c r="PFI68" s="204"/>
      <c r="PFJ68" s="204"/>
      <c r="PFK68" s="204"/>
      <c r="PFL68" s="204"/>
      <c r="PFM68" s="204"/>
      <c r="PFN68" s="204"/>
      <c r="PFO68" s="204"/>
      <c r="PFP68" s="204"/>
      <c r="PFQ68" s="204"/>
      <c r="PFR68" s="204"/>
      <c r="PFS68" s="204"/>
      <c r="PFT68" s="204"/>
      <c r="PFU68" s="204"/>
      <c r="PFV68" s="204"/>
      <c r="PFW68" s="204"/>
      <c r="PFX68" s="204"/>
      <c r="PFY68" s="204"/>
      <c r="PFZ68" s="204"/>
      <c r="PGA68" s="204"/>
      <c r="PGB68" s="204"/>
      <c r="PGC68" s="204"/>
      <c r="PGD68" s="204"/>
      <c r="PGE68" s="204"/>
      <c r="PGF68" s="204"/>
      <c r="PGG68" s="204"/>
      <c r="PGH68" s="204"/>
      <c r="PGI68" s="204"/>
      <c r="PGJ68" s="204"/>
      <c r="PGK68" s="204"/>
      <c r="PGL68" s="204"/>
      <c r="PGM68" s="204"/>
      <c r="PGN68" s="204"/>
      <c r="PGO68" s="204"/>
      <c r="PGP68" s="204"/>
      <c r="PGQ68" s="204"/>
      <c r="PGR68" s="204"/>
      <c r="PGS68" s="204"/>
      <c r="PGT68" s="204"/>
      <c r="PGU68" s="204"/>
      <c r="PGV68" s="204"/>
      <c r="PGW68" s="204"/>
      <c r="PGX68" s="204"/>
      <c r="PGY68" s="204"/>
      <c r="PGZ68" s="204"/>
      <c r="PHA68" s="204"/>
      <c r="PHB68" s="204"/>
      <c r="PHC68" s="204"/>
      <c r="PHD68" s="204"/>
      <c r="PHE68" s="204"/>
      <c r="PHF68" s="204"/>
      <c r="PHG68" s="204"/>
      <c r="PHH68" s="204"/>
      <c r="PHI68" s="204"/>
      <c r="PHJ68" s="204"/>
      <c r="PHK68" s="204"/>
      <c r="PHL68" s="204"/>
      <c r="PHM68" s="204"/>
      <c r="PHN68" s="204"/>
      <c r="PHO68" s="204"/>
      <c r="PHP68" s="204"/>
      <c r="PHQ68" s="204"/>
      <c r="PHR68" s="204"/>
      <c r="PHS68" s="204"/>
      <c r="PHT68" s="204"/>
      <c r="PHU68" s="204"/>
      <c r="PHV68" s="204"/>
      <c r="PHW68" s="204"/>
      <c r="PHX68" s="204"/>
      <c r="PHY68" s="204"/>
      <c r="PHZ68" s="204"/>
      <c r="PIA68" s="204"/>
      <c r="PIB68" s="204"/>
      <c r="PIC68" s="204"/>
      <c r="PID68" s="204"/>
      <c r="PIE68" s="204"/>
      <c r="PIF68" s="204"/>
      <c r="PIG68" s="204"/>
      <c r="PIH68" s="204"/>
      <c r="PII68" s="204"/>
      <c r="PIJ68" s="204"/>
      <c r="PIK68" s="204"/>
      <c r="PIL68" s="204"/>
      <c r="PIM68" s="204"/>
      <c r="PIN68" s="204"/>
      <c r="PIO68" s="204"/>
      <c r="PIP68" s="204"/>
      <c r="PIQ68" s="204"/>
      <c r="PIR68" s="204"/>
      <c r="PIS68" s="204"/>
      <c r="PIT68" s="204"/>
      <c r="PIU68" s="204"/>
      <c r="PIV68" s="204"/>
      <c r="PIW68" s="204"/>
      <c r="PIX68" s="204"/>
      <c r="PIY68" s="204"/>
      <c r="PIZ68" s="204"/>
      <c r="PJA68" s="204"/>
      <c r="PJB68" s="204"/>
      <c r="PJC68" s="204"/>
      <c r="PJD68" s="204"/>
      <c r="PJE68" s="204"/>
      <c r="PJF68" s="204"/>
      <c r="PJG68" s="204"/>
      <c r="PJH68" s="204"/>
      <c r="PJI68" s="204"/>
      <c r="PJJ68" s="204"/>
      <c r="PJK68" s="204"/>
      <c r="PJL68" s="204"/>
      <c r="PJM68" s="204"/>
      <c r="PJN68" s="204"/>
      <c r="PJO68" s="204"/>
      <c r="PJP68" s="204"/>
      <c r="PJQ68" s="204"/>
      <c r="PJR68" s="204"/>
      <c r="PJS68" s="204"/>
      <c r="PJT68" s="204"/>
      <c r="PJU68" s="204"/>
      <c r="PJV68" s="204"/>
      <c r="PJW68" s="204"/>
      <c r="PJX68" s="204"/>
      <c r="PJY68" s="204"/>
      <c r="PJZ68" s="204"/>
      <c r="PKA68" s="204"/>
      <c r="PKB68" s="204"/>
      <c r="PKC68" s="204"/>
      <c r="PKD68" s="204"/>
      <c r="PKE68" s="204"/>
      <c r="PKF68" s="204"/>
      <c r="PKG68" s="204"/>
      <c r="PKH68" s="204"/>
      <c r="PKI68" s="204"/>
      <c r="PKJ68" s="204"/>
      <c r="PKK68" s="204"/>
      <c r="PKL68" s="204"/>
      <c r="PKM68" s="204"/>
      <c r="PKN68" s="204"/>
      <c r="PKO68" s="204"/>
      <c r="PKP68" s="204"/>
      <c r="PKQ68" s="204"/>
      <c r="PKR68" s="204"/>
      <c r="PKS68" s="204"/>
      <c r="PKT68" s="204"/>
      <c r="PKU68" s="204"/>
      <c r="PKV68" s="204"/>
      <c r="PKW68" s="204"/>
      <c r="PKX68" s="204"/>
      <c r="PKY68" s="204"/>
      <c r="PKZ68" s="204"/>
      <c r="PLA68" s="204"/>
      <c r="PLB68" s="204"/>
      <c r="PLC68" s="204"/>
      <c r="PLD68" s="204"/>
      <c r="PLE68" s="204"/>
      <c r="PLF68" s="204"/>
      <c r="PLG68" s="204"/>
      <c r="PLH68" s="204"/>
      <c r="PLI68" s="204"/>
      <c r="PLJ68" s="204"/>
      <c r="PLK68" s="204"/>
      <c r="PLL68" s="204"/>
      <c r="PLM68" s="204"/>
      <c r="PLN68" s="204"/>
      <c r="PLO68" s="204"/>
      <c r="PLP68" s="204"/>
      <c r="PLQ68" s="204"/>
      <c r="PLR68" s="204"/>
      <c r="PLS68" s="204"/>
      <c r="PLT68" s="204"/>
      <c r="PLU68" s="204"/>
      <c r="PLV68" s="204"/>
      <c r="PLW68" s="204"/>
      <c r="PLX68" s="204"/>
      <c r="PLY68" s="204"/>
      <c r="PLZ68" s="204"/>
      <c r="PMA68" s="204"/>
      <c r="PMB68" s="204"/>
      <c r="PMC68" s="204"/>
      <c r="PMD68" s="204"/>
      <c r="PME68" s="204"/>
      <c r="PMF68" s="204"/>
      <c r="PMG68" s="204"/>
      <c r="PMH68" s="204"/>
      <c r="PMI68" s="204"/>
      <c r="PMJ68" s="204"/>
      <c r="PMK68" s="204"/>
      <c r="PML68" s="204"/>
      <c r="PMM68" s="204"/>
      <c r="PMN68" s="204"/>
      <c r="PMO68" s="204"/>
      <c r="PMP68" s="204"/>
      <c r="PMQ68" s="204"/>
      <c r="PMR68" s="204"/>
      <c r="PMS68" s="204"/>
      <c r="PMT68" s="204"/>
      <c r="PMU68" s="204"/>
      <c r="PMV68" s="204"/>
      <c r="PMW68" s="204"/>
      <c r="PMX68" s="204"/>
      <c r="PMY68" s="204"/>
      <c r="PMZ68" s="204"/>
      <c r="PNA68" s="204"/>
      <c r="PNB68" s="204"/>
      <c r="PNC68" s="204"/>
      <c r="PND68" s="204"/>
      <c r="PNE68" s="204"/>
      <c r="PNF68" s="204"/>
      <c r="PNG68" s="204"/>
      <c r="PNH68" s="204"/>
      <c r="PNI68" s="204"/>
      <c r="PNJ68" s="204"/>
      <c r="PNK68" s="204"/>
      <c r="PNL68" s="204"/>
      <c r="PNM68" s="204"/>
      <c r="PNN68" s="204"/>
      <c r="PNO68" s="204"/>
      <c r="PNP68" s="204"/>
      <c r="PNQ68" s="204"/>
      <c r="PNR68" s="204"/>
      <c r="PNS68" s="204"/>
      <c r="PNT68" s="204"/>
      <c r="PNU68" s="204"/>
      <c r="PNV68" s="204"/>
      <c r="PNW68" s="204"/>
      <c r="PNX68" s="204"/>
      <c r="PNY68" s="204"/>
      <c r="PNZ68" s="204"/>
      <c r="POA68" s="204"/>
      <c r="POB68" s="204"/>
      <c r="POC68" s="204"/>
      <c r="POD68" s="204"/>
      <c r="POE68" s="204"/>
      <c r="POF68" s="204"/>
      <c r="POG68" s="204"/>
      <c r="POH68" s="204"/>
      <c r="POI68" s="204"/>
      <c r="POJ68" s="204"/>
      <c r="POK68" s="204"/>
      <c r="POL68" s="204"/>
      <c r="POM68" s="204"/>
      <c r="PON68" s="204"/>
      <c r="POO68" s="204"/>
      <c r="POP68" s="204"/>
      <c r="POQ68" s="204"/>
      <c r="POR68" s="204"/>
      <c r="POS68" s="204"/>
      <c r="POT68" s="204"/>
      <c r="POU68" s="204"/>
      <c r="POV68" s="204"/>
      <c r="POW68" s="204"/>
      <c r="POX68" s="204"/>
      <c r="POY68" s="204"/>
      <c r="POZ68" s="204"/>
      <c r="PPA68" s="204"/>
      <c r="PPB68" s="204"/>
      <c r="PPC68" s="204"/>
      <c r="PPD68" s="204"/>
      <c r="PPE68" s="204"/>
      <c r="PPF68" s="204"/>
      <c r="PPG68" s="204"/>
      <c r="PPH68" s="204"/>
      <c r="PPI68" s="204"/>
      <c r="PPJ68" s="204"/>
      <c r="PPK68" s="204"/>
      <c r="PPL68" s="204"/>
      <c r="PPM68" s="204"/>
      <c r="PPN68" s="204"/>
      <c r="PPO68" s="204"/>
      <c r="PPP68" s="204"/>
      <c r="PPQ68" s="204"/>
      <c r="PPR68" s="204"/>
      <c r="PPS68" s="204"/>
      <c r="PPT68" s="204"/>
      <c r="PPU68" s="204"/>
      <c r="PPV68" s="204"/>
      <c r="PPW68" s="204"/>
      <c r="PPX68" s="204"/>
      <c r="PPY68" s="204"/>
      <c r="PPZ68" s="204"/>
      <c r="PQA68" s="204"/>
      <c r="PQB68" s="204"/>
      <c r="PQC68" s="204"/>
      <c r="PQD68" s="204"/>
      <c r="PQE68" s="204"/>
      <c r="PQF68" s="204"/>
      <c r="PQG68" s="204"/>
      <c r="PQH68" s="204"/>
      <c r="PQI68" s="204"/>
      <c r="PQJ68" s="204"/>
      <c r="PQK68" s="204"/>
      <c r="PQL68" s="204"/>
      <c r="PQM68" s="204"/>
      <c r="PQN68" s="204"/>
      <c r="PQO68" s="204"/>
      <c r="PQP68" s="204"/>
      <c r="PQQ68" s="204"/>
      <c r="PQR68" s="204"/>
      <c r="PQS68" s="204"/>
      <c r="PQT68" s="204"/>
      <c r="PQU68" s="204"/>
      <c r="PQV68" s="204"/>
      <c r="PQW68" s="204"/>
      <c r="PQX68" s="204"/>
      <c r="PQY68" s="204"/>
      <c r="PQZ68" s="204"/>
      <c r="PRA68" s="204"/>
      <c r="PRB68" s="204"/>
      <c r="PRC68" s="204"/>
      <c r="PRD68" s="204"/>
      <c r="PRE68" s="204"/>
      <c r="PRF68" s="204"/>
      <c r="PRG68" s="204"/>
      <c r="PRH68" s="204"/>
      <c r="PRI68" s="204"/>
      <c r="PRJ68" s="204"/>
      <c r="PRK68" s="204"/>
      <c r="PRL68" s="204"/>
      <c r="PRM68" s="204"/>
      <c r="PRN68" s="204"/>
      <c r="PRO68" s="204"/>
      <c r="PRP68" s="204"/>
      <c r="PRQ68" s="204"/>
      <c r="PRR68" s="204"/>
      <c r="PRS68" s="204"/>
      <c r="PRT68" s="204"/>
      <c r="PRU68" s="204"/>
      <c r="PRV68" s="204"/>
      <c r="PRW68" s="204"/>
      <c r="PRX68" s="204"/>
      <c r="PRY68" s="204"/>
      <c r="PRZ68" s="204"/>
      <c r="PSA68" s="204"/>
      <c r="PSB68" s="204"/>
      <c r="PSC68" s="204"/>
      <c r="PSD68" s="204"/>
      <c r="PSE68" s="204"/>
      <c r="PSF68" s="204"/>
      <c r="PSG68" s="204"/>
      <c r="PSH68" s="204"/>
      <c r="PSI68" s="204"/>
      <c r="PSJ68" s="204"/>
      <c r="PSK68" s="204"/>
      <c r="PSL68" s="204"/>
      <c r="PSM68" s="204"/>
      <c r="PSN68" s="204"/>
      <c r="PSO68" s="204"/>
      <c r="PSP68" s="204"/>
      <c r="PSQ68" s="204"/>
      <c r="PSR68" s="204"/>
      <c r="PSS68" s="204"/>
      <c r="PST68" s="204"/>
      <c r="PSU68" s="204"/>
      <c r="PSV68" s="204"/>
      <c r="PSW68" s="204"/>
      <c r="PSX68" s="204"/>
      <c r="PSY68" s="204"/>
      <c r="PSZ68" s="204"/>
      <c r="PTA68" s="204"/>
      <c r="PTB68" s="204"/>
      <c r="PTC68" s="204"/>
      <c r="PTD68" s="204"/>
      <c r="PTE68" s="204"/>
      <c r="PTF68" s="204"/>
      <c r="PTG68" s="204"/>
      <c r="PTH68" s="204"/>
      <c r="PTI68" s="204"/>
      <c r="PTJ68" s="204"/>
      <c r="PTK68" s="204"/>
      <c r="PTL68" s="204"/>
      <c r="PTM68" s="204"/>
      <c r="PTN68" s="204"/>
      <c r="PTO68" s="204"/>
      <c r="PTP68" s="204"/>
      <c r="PTQ68" s="204"/>
      <c r="PTR68" s="204"/>
      <c r="PTS68" s="204"/>
      <c r="PTT68" s="204"/>
      <c r="PTU68" s="204"/>
      <c r="PTV68" s="204"/>
      <c r="PTW68" s="204"/>
      <c r="PTX68" s="204"/>
      <c r="PTY68" s="204"/>
      <c r="PTZ68" s="204"/>
      <c r="PUA68" s="204"/>
      <c r="PUB68" s="204"/>
      <c r="PUC68" s="204"/>
      <c r="PUD68" s="204"/>
      <c r="PUE68" s="204"/>
      <c r="PUF68" s="204"/>
      <c r="PUG68" s="204"/>
      <c r="PUH68" s="204"/>
      <c r="PUI68" s="204"/>
      <c r="PUJ68" s="204"/>
      <c r="PUK68" s="204"/>
      <c r="PUL68" s="204"/>
      <c r="PUM68" s="204"/>
      <c r="PUN68" s="204"/>
      <c r="PUO68" s="204"/>
      <c r="PUP68" s="204"/>
      <c r="PUQ68" s="204"/>
      <c r="PUR68" s="204"/>
      <c r="PUS68" s="204"/>
      <c r="PUT68" s="204"/>
      <c r="PUU68" s="204"/>
      <c r="PUV68" s="204"/>
      <c r="PUW68" s="204"/>
      <c r="PUX68" s="204"/>
      <c r="PUY68" s="204"/>
      <c r="PUZ68" s="204"/>
      <c r="PVA68" s="204"/>
      <c r="PVB68" s="204"/>
      <c r="PVC68" s="204"/>
      <c r="PVD68" s="204"/>
      <c r="PVE68" s="204"/>
      <c r="PVF68" s="204"/>
      <c r="PVG68" s="204"/>
      <c r="PVH68" s="204"/>
      <c r="PVI68" s="204"/>
      <c r="PVJ68" s="204"/>
      <c r="PVK68" s="204"/>
      <c r="PVL68" s="204"/>
      <c r="PVM68" s="204"/>
      <c r="PVN68" s="204"/>
      <c r="PVO68" s="204"/>
      <c r="PVP68" s="204"/>
      <c r="PVQ68" s="204"/>
      <c r="PVR68" s="204"/>
      <c r="PVS68" s="204"/>
      <c r="PVT68" s="204"/>
      <c r="PVU68" s="204"/>
      <c r="PVV68" s="204"/>
      <c r="PVW68" s="204"/>
      <c r="PVX68" s="204"/>
      <c r="PVY68" s="204"/>
      <c r="PVZ68" s="204"/>
      <c r="PWA68" s="204"/>
      <c r="PWB68" s="204"/>
      <c r="PWC68" s="204"/>
      <c r="PWD68" s="204"/>
      <c r="PWE68" s="204"/>
      <c r="PWF68" s="204"/>
      <c r="PWG68" s="204"/>
      <c r="PWH68" s="204"/>
      <c r="PWI68" s="204"/>
      <c r="PWJ68" s="204"/>
      <c r="PWK68" s="204"/>
      <c r="PWL68" s="204"/>
      <c r="PWM68" s="204"/>
      <c r="PWN68" s="204"/>
      <c r="PWO68" s="204"/>
      <c r="PWP68" s="204"/>
      <c r="PWQ68" s="204"/>
      <c r="PWR68" s="204"/>
      <c r="PWS68" s="204"/>
      <c r="PWT68" s="204"/>
      <c r="PWU68" s="204"/>
      <c r="PWV68" s="204"/>
      <c r="PWW68" s="204"/>
      <c r="PWX68" s="204"/>
      <c r="PWY68" s="204"/>
      <c r="PWZ68" s="204"/>
      <c r="PXA68" s="204"/>
      <c r="PXB68" s="204"/>
      <c r="PXC68" s="204"/>
      <c r="PXD68" s="204"/>
      <c r="PXE68" s="204"/>
      <c r="PXF68" s="204"/>
      <c r="PXG68" s="204"/>
      <c r="PXH68" s="204"/>
      <c r="PXI68" s="204"/>
      <c r="PXJ68" s="204"/>
      <c r="PXK68" s="204"/>
      <c r="PXL68" s="204"/>
      <c r="PXM68" s="204"/>
      <c r="PXN68" s="204"/>
      <c r="PXO68" s="204"/>
      <c r="PXP68" s="204"/>
      <c r="PXQ68" s="204"/>
      <c r="PXR68" s="204"/>
      <c r="PXS68" s="204"/>
      <c r="PXT68" s="204"/>
      <c r="PXU68" s="204"/>
      <c r="PXV68" s="204"/>
      <c r="PXW68" s="204"/>
      <c r="PXX68" s="204"/>
      <c r="PXY68" s="204"/>
      <c r="PXZ68" s="204"/>
      <c r="PYA68" s="204"/>
      <c r="PYB68" s="204"/>
      <c r="PYC68" s="204"/>
      <c r="PYD68" s="204"/>
      <c r="PYE68" s="204"/>
      <c r="PYF68" s="204"/>
      <c r="PYG68" s="204"/>
      <c r="PYH68" s="204"/>
      <c r="PYI68" s="204"/>
      <c r="PYJ68" s="204"/>
      <c r="PYK68" s="204"/>
      <c r="PYL68" s="204"/>
      <c r="PYM68" s="204"/>
      <c r="PYN68" s="204"/>
      <c r="PYO68" s="204"/>
      <c r="PYP68" s="204"/>
      <c r="PYQ68" s="204"/>
      <c r="PYR68" s="204"/>
      <c r="PYS68" s="204"/>
      <c r="PYT68" s="204"/>
      <c r="PYU68" s="204"/>
      <c r="PYV68" s="204"/>
      <c r="PYW68" s="204"/>
      <c r="PYX68" s="204"/>
      <c r="PYY68" s="204"/>
      <c r="PYZ68" s="204"/>
      <c r="PZA68" s="204"/>
      <c r="PZB68" s="204"/>
      <c r="PZC68" s="204"/>
      <c r="PZD68" s="204"/>
      <c r="PZE68" s="204"/>
      <c r="PZF68" s="204"/>
      <c r="PZG68" s="204"/>
      <c r="PZH68" s="204"/>
      <c r="PZI68" s="204"/>
      <c r="PZJ68" s="204"/>
      <c r="PZK68" s="204"/>
      <c r="PZL68" s="204"/>
      <c r="PZM68" s="204"/>
      <c r="PZN68" s="204"/>
      <c r="PZO68" s="204"/>
      <c r="PZP68" s="204"/>
      <c r="PZQ68" s="204"/>
      <c r="PZR68" s="204"/>
      <c r="PZS68" s="204"/>
      <c r="PZT68" s="204"/>
      <c r="PZU68" s="204"/>
      <c r="PZV68" s="204"/>
      <c r="PZW68" s="204"/>
      <c r="PZX68" s="204"/>
      <c r="PZY68" s="204"/>
      <c r="PZZ68" s="204"/>
      <c r="QAA68" s="204"/>
      <c r="QAB68" s="204"/>
      <c r="QAC68" s="204"/>
      <c r="QAD68" s="204"/>
      <c r="QAE68" s="204"/>
      <c r="QAF68" s="204"/>
      <c r="QAG68" s="204"/>
      <c r="QAH68" s="204"/>
      <c r="QAI68" s="204"/>
      <c r="QAJ68" s="204"/>
      <c r="QAK68" s="204"/>
      <c r="QAL68" s="204"/>
      <c r="QAM68" s="204"/>
      <c r="QAN68" s="204"/>
      <c r="QAO68" s="204"/>
      <c r="QAP68" s="204"/>
      <c r="QAQ68" s="204"/>
      <c r="QAR68" s="204"/>
      <c r="QAS68" s="204"/>
      <c r="QAT68" s="204"/>
      <c r="QAU68" s="204"/>
      <c r="QAV68" s="204"/>
      <c r="QAW68" s="204"/>
      <c r="QAX68" s="204"/>
      <c r="QAY68" s="204"/>
      <c r="QAZ68" s="204"/>
      <c r="QBA68" s="204"/>
      <c r="QBB68" s="204"/>
      <c r="QBC68" s="204"/>
      <c r="QBD68" s="204"/>
      <c r="QBE68" s="204"/>
      <c r="QBF68" s="204"/>
      <c r="QBG68" s="204"/>
      <c r="QBH68" s="204"/>
      <c r="QBI68" s="204"/>
      <c r="QBJ68" s="204"/>
      <c r="QBK68" s="204"/>
      <c r="QBL68" s="204"/>
      <c r="QBM68" s="204"/>
      <c r="QBN68" s="204"/>
      <c r="QBO68" s="204"/>
      <c r="QBP68" s="204"/>
      <c r="QBQ68" s="204"/>
      <c r="QBR68" s="204"/>
      <c r="QBS68" s="204"/>
      <c r="QBT68" s="204"/>
      <c r="QBU68" s="204"/>
      <c r="QBV68" s="204"/>
      <c r="QBW68" s="204"/>
      <c r="QBX68" s="204"/>
      <c r="QBY68" s="204"/>
      <c r="QBZ68" s="204"/>
      <c r="QCA68" s="204"/>
      <c r="QCB68" s="204"/>
      <c r="QCC68" s="204"/>
      <c r="QCD68" s="204"/>
      <c r="QCE68" s="204"/>
      <c r="QCF68" s="204"/>
      <c r="QCG68" s="204"/>
      <c r="QCH68" s="204"/>
      <c r="QCI68" s="204"/>
      <c r="QCJ68" s="204"/>
      <c r="QCK68" s="204"/>
      <c r="QCL68" s="204"/>
      <c r="QCM68" s="204"/>
      <c r="QCN68" s="204"/>
      <c r="QCO68" s="204"/>
      <c r="QCP68" s="204"/>
      <c r="QCQ68" s="204"/>
      <c r="QCR68" s="204"/>
      <c r="QCS68" s="204"/>
      <c r="QCT68" s="204"/>
      <c r="QCU68" s="204"/>
      <c r="QCV68" s="204"/>
      <c r="QCW68" s="204"/>
      <c r="QCX68" s="204"/>
      <c r="QCY68" s="204"/>
      <c r="QCZ68" s="204"/>
      <c r="QDA68" s="204"/>
      <c r="QDB68" s="204"/>
      <c r="QDC68" s="204"/>
      <c r="QDD68" s="204"/>
      <c r="QDE68" s="204"/>
      <c r="QDF68" s="204"/>
      <c r="QDG68" s="204"/>
      <c r="QDH68" s="204"/>
      <c r="QDI68" s="204"/>
      <c r="QDJ68" s="204"/>
      <c r="QDK68" s="204"/>
      <c r="QDL68" s="204"/>
      <c r="QDM68" s="204"/>
      <c r="QDN68" s="204"/>
      <c r="QDO68" s="204"/>
      <c r="QDP68" s="204"/>
      <c r="QDQ68" s="204"/>
      <c r="QDR68" s="204"/>
      <c r="QDS68" s="204"/>
      <c r="QDT68" s="204"/>
      <c r="QDU68" s="204"/>
      <c r="QDV68" s="204"/>
      <c r="QDW68" s="204"/>
      <c r="QDX68" s="204"/>
      <c r="QDY68" s="204"/>
      <c r="QDZ68" s="204"/>
      <c r="QEA68" s="204"/>
      <c r="QEB68" s="204"/>
      <c r="QEC68" s="204"/>
      <c r="QED68" s="204"/>
      <c r="QEE68" s="204"/>
      <c r="QEF68" s="204"/>
      <c r="QEG68" s="204"/>
      <c r="QEH68" s="204"/>
      <c r="QEI68" s="204"/>
      <c r="QEJ68" s="204"/>
      <c r="QEK68" s="204"/>
      <c r="QEL68" s="204"/>
      <c r="QEM68" s="204"/>
      <c r="QEN68" s="204"/>
      <c r="QEO68" s="204"/>
      <c r="QEP68" s="204"/>
      <c r="QEQ68" s="204"/>
      <c r="QER68" s="204"/>
      <c r="QES68" s="204"/>
      <c r="QET68" s="204"/>
      <c r="QEU68" s="204"/>
      <c r="QEV68" s="204"/>
      <c r="QEW68" s="204"/>
      <c r="QEX68" s="204"/>
      <c r="QEY68" s="204"/>
      <c r="QEZ68" s="204"/>
      <c r="QFA68" s="204"/>
      <c r="QFB68" s="204"/>
      <c r="QFC68" s="204"/>
      <c r="QFD68" s="204"/>
      <c r="QFE68" s="204"/>
      <c r="QFF68" s="204"/>
      <c r="QFG68" s="204"/>
      <c r="QFH68" s="204"/>
      <c r="QFI68" s="204"/>
      <c r="QFJ68" s="204"/>
      <c r="QFK68" s="204"/>
      <c r="QFL68" s="204"/>
      <c r="QFM68" s="204"/>
      <c r="QFN68" s="204"/>
      <c r="QFO68" s="204"/>
      <c r="QFP68" s="204"/>
      <c r="QFQ68" s="204"/>
      <c r="QFR68" s="204"/>
      <c r="QFS68" s="204"/>
      <c r="QFT68" s="204"/>
      <c r="QFU68" s="204"/>
      <c r="QFV68" s="204"/>
      <c r="QFW68" s="204"/>
      <c r="QFX68" s="204"/>
      <c r="QFY68" s="204"/>
      <c r="QFZ68" s="204"/>
      <c r="QGA68" s="204"/>
      <c r="QGB68" s="204"/>
      <c r="QGC68" s="204"/>
      <c r="QGD68" s="204"/>
      <c r="QGE68" s="204"/>
      <c r="QGF68" s="204"/>
      <c r="QGG68" s="204"/>
      <c r="QGH68" s="204"/>
      <c r="QGI68" s="204"/>
      <c r="QGJ68" s="204"/>
      <c r="QGK68" s="204"/>
      <c r="QGL68" s="204"/>
      <c r="QGM68" s="204"/>
      <c r="QGN68" s="204"/>
      <c r="QGO68" s="204"/>
      <c r="QGP68" s="204"/>
      <c r="QGQ68" s="204"/>
      <c r="QGR68" s="204"/>
      <c r="QGS68" s="204"/>
      <c r="QGT68" s="204"/>
      <c r="QGU68" s="204"/>
      <c r="QGV68" s="204"/>
      <c r="QGW68" s="204"/>
      <c r="QGX68" s="204"/>
      <c r="QGY68" s="204"/>
      <c r="QGZ68" s="204"/>
      <c r="QHA68" s="204"/>
      <c r="QHB68" s="204"/>
      <c r="QHC68" s="204"/>
      <c r="QHD68" s="204"/>
      <c r="QHE68" s="204"/>
      <c r="QHF68" s="204"/>
      <c r="QHG68" s="204"/>
      <c r="QHH68" s="204"/>
      <c r="QHI68" s="204"/>
      <c r="QHJ68" s="204"/>
      <c r="QHK68" s="204"/>
      <c r="QHL68" s="204"/>
      <c r="QHM68" s="204"/>
      <c r="QHN68" s="204"/>
      <c r="QHO68" s="204"/>
      <c r="QHP68" s="204"/>
      <c r="QHQ68" s="204"/>
      <c r="QHR68" s="204"/>
      <c r="QHS68" s="204"/>
      <c r="QHT68" s="204"/>
      <c r="QHU68" s="204"/>
      <c r="QHV68" s="204"/>
      <c r="QHW68" s="204"/>
      <c r="QHX68" s="204"/>
      <c r="QHY68" s="204"/>
      <c r="QHZ68" s="204"/>
      <c r="QIA68" s="204"/>
      <c r="QIB68" s="204"/>
      <c r="QIC68" s="204"/>
      <c r="QID68" s="204"/>
      <c r="QIE68" s="204"/>
      <c r="QIF68" s="204"/>
      <c r="QIG68" s="204"/>
      <c r="QIH68" s="204"/>
      <c r="QII68" s="204"/>
      <c r="QIJ68" s="204"/>
      <c r="QIK68" s="204"/>
      <c r="QIL68" s="204"/>
      <c r="QIM68" s="204"/>
      <c r="QIN68" s="204"/>
      <c r="QIO68" s="204"/>
      <c r="QIP68" s="204"/>
      <c r="QIQ68" s="204"/>
      <c r="QIR68" s="204"/>
      <c r="QIS68" s="204"/>
      <c r="QIT68" s="204"/>
      <c r="QIU68" s="204"/>
      <c r="QIV68" s="204"/>
      <c r="QIW68" s="204"/>
      <c r="QIX68" s="204"/>
      <c r="QIY68" s="204"/>
      <c r="QIZ68" s="204"/>
      <c r="QJA68" s="204"/>
      <c r="QJB68" s="204"/>
      <c r="QJC68" s="204"/>
      <c r="QJD68" s="204"/>
      <c r="QJE68" s="204"/>
      <c r="QJF68" s="204"/>
      <c r="QJG68" s="204"/>
      <c r="QJH68" s="204"/>
      <c r="QJI68" s="204"/>
      <c r="QJJ68" s="204"/>
      <c r="QJK68" s="204"/>
      <c r="QJL68" s="204"/>
      <c r="QJM68" s="204"/>
      <c r="QJN68" s="204"/>
      <c r="QJO68" s="204"/>
      <c r="QJP68" s="204"/>
      <c r="QJQ68" s="204"/>
      <c r="QJR68" s="204"/>
      <c r="QJS68" s="204"/>
      <c r="QJT68" s="204"/>
      <c r="QJU68" s="204"/>
      <c r="QJV68" s="204"/>
      <c r="QJW68" s="204"/>
      <c r="QJX68" s="204"/>
      <c r="QJY68" s="204"/>
      <c r="QJZ68" s="204"/>
      <c r="QKA68" s="204"/>
      <c r="QKB68" s="204"/>
      <c r="QKC68" s="204"/>
      <c r="QKD68" s="204"/>
      <c r="QKE68" s="204"/>
      <c r="QKF68" s="204"/>
      <c r="QKG68" s="204"/>
      <c r="QKH68" s="204"/>
      <c r="QKI68" s="204"/>
      <c r="QKJ68" s="204"/>
      <c r="QKK68" s="204"/>
      <c r="QKL68" s="204"/>
      <c r="QKM68" s="204"/>
      <c r="QKN68" s="204"/>
      <c r="QKO68" s="204"/>
      <c r="QKP68" s="204"/>
      <c r="QKQ68" s="204"/>
      <c r="QKR68" s="204"/>
      <c r="QKS68" s="204"/>
      <c r="QKT68" s="204"/>
      <c r="QKU68" s="204"/>
      <c r="QKV68" s="204"/>
      <c r="QKW68" s="204"/>
      <c r="QKX68" s="204"/>
      <c r="QKY68" s="204"/>
      <c r="QKZ68" s="204"/>
      <c r="QLA68" s="204"/>
      <c r="QLB68" s="204"/>
      <c r="QLC68" s="204"/>
      <c r="QLD68" s="204"/>
      <c r="QLE68" s="204"/>
      <c r="QLF68" s="204"/>
      <c r="QLG68" s="204"/>
      <c r="QLH68" s="204"/>
      <c r="QLI68" s="204"/>
      <c r="QLJ68" s="204"/>
      <c r="QLK68" s="204"/>
      <c r="QLL68" s="204"/>
      <c r="QLM68" s="204"/>
      <c r="QLN68" s="204"/>
      <c r="QLO68" s="204"/>
      <c r="QLP68" s="204"/>
      <c r="QLQ68" s="204"/>
      <c r="QLR68" s="204"/>
      <c r="QLS68" s="204"/>
      <c r="QLT68" s="204"/>
      <c r="QLU68" s="204"/>
      <c r="QLV68" s="204"/>
      <c r="QLW68" s="204"/>
      <c r="QLX68" s="204"/>
      <c r="QLY68" s="204"/>
      <c r="QLZ68" s="204"/>
      <c r="QMA68" s="204"/>
      <c r="QMB68" s="204"/>
      <c r="QMC68" s="204"/>
      <c r="QMD68" s="204"/>
      <c r="QME68" s="204"/>
      <c r="QMF68" s="204"/>
      <c r="QMG68" s="204"/>
      <c r="QMH68" s="204"/>
      <c r="QMI68" s="204"/>
      <c r="QMJ68" s="204"/>
      <c r="QMK68" s="204"/>
      <c r="QML68" s="204"/>
      <c r="QMM68" s="204"/>
      <c r="QMN68" s="204"/>
      <c r="QMO68" s="204"/>
      <c r="QMP68" s="204"/>
      <c r="QMQ68" s="204"/>
      <c r="QMR68" s="204"/>
      <c r="QMS68" s="204"/>
      <c r="QMT68" s="204"/>
      <c r="QMU68" s="204"/>
      <c r="QMV68" s="204"/>
      <c r="QMW68" s="204"/>
      <c r="QMX68" s="204"/>
      <c r="QMY68" s="204"/>
      <c r="QMZ68" s="204"/>
      <c r="QNA68" s="204"/>
      <c r="QNB68" s="204"/>
      <c r="QNC68" s="204"/>
      <c r="QND68" s="204"/>
      <c r="QNE68" s="204"/>
      <c r="QNF68" s="204"/>
      <c r="QNG68" s="204"/>
      <c r="QNH68" s="204"/>
      <c r="QNI68" s="204"/>
      <c r="QNJ68" s="204"/>
      <c r="QNK68" s="204"/>
      <c r="QNL68" s="204"/>
      <c r="QNM68" s="204"/>
      <c r="QNN68" s="204"/>
      <c r="QNO68" s="204"/>
      <c r="QNP68" s="204"/>
      <c r="QNQ68" s="204"/>
      <c r="QNR68" s="204"/>
      <c r="QNS68" s="204"/>
      <c r="QNT68" s="204"/>
      <c r="QNU68" s="204"/>
      <c r="QNV68" s="204"/>
      <c r="QNW68" s="204"/>
      <c r="QNX68" s="204"/>
      <c r="QNY68" s="204"/>
      <c r="QNZ68" s="204"/>
      <c r="QOA68" s="204"/>
      <c r="QOB68" s="204"/>
      <c r="QOC68" s="204"/>
      <c r="QOD68" s="204"/>
      <c r="QOE68" s="204"/>
      <c r="QOF68" s="204"/>
      <c r="QOG68" s="204"/>
      <c r="QOH68" s="204"/>
      <c r="QOI68" s="204"/>
      <c r="QOJ68" s="204"/>
      <c r="QOK68" s="204"/>
      <c r="QOL68" s="204"/>
      <c r="QOM68" s="204"/>
      <c r="QON68" s="204"/>
      <c r="QOO68" s="204"/>
      <c r="QOP68" s="204"/>
      <c r="QOQ68" s="204"/>
      <c r="QOR68" s="204"/>
      <c r="QOS68" s="204"/>
      <c r="QOT68" s="204"/>
      <c r="QOU68" s="204"/>
      <c r="QOV68" s="204"/>
      <c r="QOW68" s="204"/>
      <c r="QOX68" s="204"/>
      <c r="QOY68" s="204"/>
      <c r="QOZ68" s="204"/>
      <c r="QPA68" s="204"/>
      <c r="QPB68" s="204"/>
      <c r="QPC68" s="204"/>
      <c r="QPD68" s="204"/>
      <c r="QPE68" s="204"/>
      <c r="QPF68" s="204"/>
      <c r="QPG68" s="204"/>
      <c r="QPH68" s="204"/>
      <c r="QPI68" s="204"/>
      <c r="QPJ68" s="204"/>
      <c r="QPK68" s="204"/>
      <c r="QPL68" s="204"/>
      <c r="QPM68" s="204"/>
      <c r="QPN68" s="204"/>
      <c r="QPO68" s="204"/>
      <c r="QPP68" s="204"/>
      <c r="QPQ68" s="204"/>
      <c r="QPR68" s="204"/>
      <c r="QPS68" s="204"/>
      <c r="QPT68" s="204"/>
      <c r="QPU68" s="204"/>
      <c r="QPV68" s="204"/>
      <c r="QPW68" s="204"/>
      <c r="QPX68" s="204"/>
      <c r="QPY68" s="204"/>
      <c r="QPZ68" s="204"/>
      <c r="QQA68" s="204"/>
      <c r="QQB68" s="204"/>
      <c r="QQC68" s="204"/>
      <c r="QQD68" s="204"/>
      <c r="QQE68" s="204"/>
      <c r="QQF68" s="204"/>
      <c r="QQG68" s="204"/>
      <c r="QQH68" s="204"/>
      <c r="QQI68" s="204"/>
      <c r="QQJ68" s="204"/>
      <c r="QQK68" s="204"/>
      <c r="QQL68" s="204"/>
      <c r="QQM68" s="204"/>
      <c r="QQN68" s="204"/>
      <c r="QQO68" s="204"/>
      <c r="QQP68" s="204"/>
      <c r="QQQ68" s="204"/>
      <c r="QQR68" s="204"/>
      <c r="QQS68" s="204"/>
      <c r="QQT68" s="204"/>
      <c r="QQU68" s="204"/>
      <c r="QQV68" s="204"/>
      <c r="QQW68" s="204"/>
      <c r="QQX68" s="204"/>
      <c r="QQY68" s="204"/>
      <c r="QQZ68" s="204"/>
      <c r="QRA68" s="204"/>
      <c r="QRB68" s="204"/>
      <c r="QRC68" s="204"/>
      <c r="QRD68" s="204"/>
      <c r="QRE68" s="204"/>
      <c r="QRF68" s="204"/>
      <c r="QRG68" s="204"/>
      <c r="QRH68" s="204"/>
      <c r="QRI68" s="204"/>
      <c r="QRJ68" s="204"/>
      <c r="QRK68" s="204"/>
      <c r="QRL68" s="204"/>
      <c r="QRM68" s="204"/>
      <c r="QRN68" s="204"/>
      <c r="QRO68" s="204"/>
      <c r="QRP68" s="204"/>
      <c r="QRQ68" s="204"/>
      <c r="QRR68" s="204"/>
      <c r="QRS68" s="204"/>
      <c r="QRT68" s="204"/>
      <c r="QRU68" s="204"/>
      <c r="QRV68" s="204"/>
      <c r="QRW68" s="204"/>
      <c r="QRX68" s="204"/>
      <c r="QRY68" s="204"/>
      <c r="QRZ68" s="204"/>
      <c r="QSA68" s="204"/>
      <c r="QSB68" s="204"/>
      <c r="QSC68" s="204"/>
      <c r="QSD68" s="204"/>
      <c r="QSE68" s="204"/>
      <c r="QSF68" s="204"/>
      <c r="QSG68" s="204"/>
      <c r="QSH68" s="204"/>
      <c r="QSI68" s="204"/>
      <c r="QSJ68" s="204"/>
      <c r="QSK68" s="204"/>
      <c r="QSL68" s="204"/>
      <c r="QSM68" s="204"/>
      <c r="QSN68" s="204"/>
      <c r="QSO68" s="204"/>
      <c r="QSP68" s="204"/>
      <c r="QSQ68" s="204"/>
      <c r="QSR68" s="204"/>
      <c r="QSS68" s="204"/>
      <c r="QST68" s="204"/>
      <c r="QSU68" s="204"/>
      <c r="QSV68" s="204"/>
      <c r="QSW68" s="204"/>
      <c r="QSX68" s="204"/>
      <c r="QSY68" s="204"/>
      <c r="QSZ68" s="204"/>
      <c r="QTA68" s="204"/>
      <c r="QTB68" s="204"/>
      <c r="QTC68" s="204"/>
      <c r="QTD68" s="204"/>
      <c r="QTE68" s="204"/>
      <c r="QTF68" s="204"/>
      <c r="QTG68" s="204"/>
      <c r="QTH68" s="204"/>
      <c r="QTI68" s="204"/>
      <c r="QTJ68" s="204"/>
      <c r="QTK68" s="204"/>
      <c r="QTL68" s="204"/>
      <c r="QTM68" s="204"/>
      <c r="QTN68" s="204"/>
      <c r="QTO68" s="204"/>
      <c r="QTP68" s="204"/>
      <c r="QTQ68" s="204"/>
      <c r="QTR68" s="204"/>
      <c r="QTS68" s="204"/>
      <c r="QTT68" s="204"/>
      <c r="QTU68" s="204"/>
      <c r="QTV68" s="204"/>
      <c r="QTW68" s="204"/>
      <c r="QTX68" s="204"/>
      <c r="QTY68" s="204"/>
      <c r="QTZ68" s="204"/>
      <c r="QUA68" s="204"/>
      <c r="QUB68" s="204"/>
      <c r="QUC68" s="204"/>
      <c r="QUD68" s="204"/>
      <c r="QUE68" s="204"/>
      <c r="QUF68" s="204"/>
      <c r="QUG68" s="204"/>
      <c r="QUH68" s="204"/>
      <c r="QUI68" s="204"/>
      <c r="QUJ68" s="204"/>
      <c r="QUK68" s="204"/>
      <c r="QUL68" s="204"/>
      <c r="QUM68" s="204"/>
      <c r="QUN68" s="204"/>
      <c r="QUO68" s="204"/>
      <c r="QUP68" s="204"/>
      <c r="QUQ68" s="204"/>
      <c r="QUR68" s="204"/>
      <c r="QUS68" s="204"/>
      <c r="QUT68" s="204"/>
      <c r="QUU68" s="204"/>
      <c r="QUV68" s="204"/>
      <c r="QUW68" s="204"/>
      <c r="QUX68" s="204"/>
      <c r="QUY68" s="204"/>
      <c r="QUZ68" s="204"/>
      <c r="QVA68" s="204"/>
      <c r="QVB68" s="204"/>
      <c r="QVC68" s="204"/>
      <c r="QVD68" s="204"/>
      <c r="QVE68" s="204"/>
      <c r="QVF68" s="204"/>
      <c r="QVG68" s="204"/>
      <c r="QVH68" s="204"/>
      <c r="QVI68" s="204"/>
      <c r="QVJ68" s="204"/>
      <c r="QVK68" s="204"/>
      <c r="QVL68" s="204"/>
      <c r="QVM68" s="204"/>
      <c r="QVN68" s="204"/>
      <c r="QVO68" s="204"/>
      <c r="QVP68" s="204"/>
      <c r="QVQ68" s="204"/>
      <c r="QVR68" s="204"/>
      <c r="QVS68" s="204"/>
      <c r="QVT68" s="204"/>
      <c r="QVU68" s="204"/>
      <c r="QVV68" s="204"/>
      <c r="QVW68" s="204"/>
      <c r="QVX68" s="204"/>
      <c r="QVY68" s="204"/>
      <c r="QVZ68" s="204"/>
      <c r="QWA68" s="204"/>
      <c r="QWB68" s="204"/>
      <c r="QWC68" s="204"/>
      <c r="QWD68" s="204"/>
      <c r="QWE68" s="204"/>
      <c r="QWF68" s="204"/>
      <c r="QWG68" s="204"/>
      <c r="QWH68" s="204"/>
      <c r="QWI68" s="204"/>
      <c r="QWJ68" s="204"/>
      <c r="QWK68" s="204"/>
      <c r="QWL68" s="204"/>
      <c r="QWM68" s="204"/>
      <c r="QWN68" s="204"/>
      <c r="QWO68" s="204"/>
      <c r="QWP68" s="204"/>
      <c r="QWQ68" s="204"/>
      <c r="QWR68" s="204"/>
      <c r="QWS68" s="204"/>
      <c r="QWT68" s="204"/>
      <c r="QWU68" s="204"/>
      <c r="QWV68" s="204"/>
      <c r="QWW68" s="204"/>
      <c r="QWX68" s="204"/>
      <c r="QWY68" s="204"/>
      <c r="QWZ68" s="204"/>
      <c r="QXA68" s="204"/>
      <c r="QXB68" s="204"/>
      <c r="QXC68" s="204"/>
      <c r="QXD68" s="204"/>
      <c r="QXE68" s="204"/>
      <c r="QXF68" s="204"/>
      <c r="QXG68" s="204"/>
      <c r="QXH68" s="204"/>
      <c r="QXI68" s="204"/>
      <c r="QXJ68" s="204"/>
      <c r="QXK68" s="204"/>
      <c r="QXL68" s="204"/>
      <c r="QXM68" s="204"/>
      <c r="QXN68" s="204"/>
      <c r="QXO68" s="204"/>
      <c r="QXP68" s="204"/>
      <c r="QXQ68" s="204"/>
      <c r="QXR68" s="204"/>
      <c r="QXS68" s="204"/>
      <c r="QXT68" s="204"/>
      <c r="QXU68" s="204"/>
      <c r="QXV68" s="204"/>
      <c r="QXW68" s="204"/>
      <c r="QXX68" s="204"/>
      <c r="QXY68" s="204"/>
      <c r="QXZ68" s="204"/>
      <c r="QYA68" s="204"/>
      <c r="QYB68" s="204"/>
      <c r="QYC68" s="204"/>
      <c r="QYD68" s="204"/>
      <c r="QYE68" s="204"/>
      <c r="QYF68" s="204"/>
      <c r="QYG68" s="204"/>
      <c r="QYH68" s="204"/>
      <c r="QYI68" s="204"/>
      <c r="QYJ68" s="204"/>
      <c r="QYK68" s="204"/>
      <c r="QYL68" s="204"/>
      <c r="QYM68" s="204"/>
      <c r="QYN68" s="204"/>
      <c r="QYO68" s="204"/>
      <c r="QYP68" s="204"/>
      <c r="QYQ68" s="204"/>
      <c r="QYR68" s="204"/>
      <c r="QYS68" s="204"/>
      <c r="QYT68" s="204"/>
      <c r="QYU68" s="204"/>
      <c r="QYV68" s="204"/>
      <c r="QYW68" s="204"/>
      <c r="QYX68" s="204"/>
      <c r="QYY68" s="204"/>
      <c r="QYZ68" s="204"/>
      <c r="QZA68" s="204"/>
      <c r="QZB68" s="204"/>
      <c r="QZC68" s="204"/>
      <c r="QZD68" s="204"/>
      <c r="QZE68" s="204"/>
      <c r="QZF68" s="204"/>
      <c r="QZG68" s="204"/>
      <c r="QZH68" s="204"/>
      <c r="QZI68" s="204"/>
      <c r="QZJ68" s="204"/>
      <c r="QZK68" s="204"/>
      <c r="QZL68" s="204"/>
      <c r="QZM68" s="204"/>
      <c r="QZN68" s="204"/>
      <c r="QZO68" s="204"/>
      <c r="QZP68" s="204"/>
      <c r="QZQ68" s="204"/>
      <c r="QZR68" s="204"/>
      <c r="QZS68" s="204"/>
      <c r="QZT68" s="204"/>
      <c r="QZU68" s="204"/>
      <c r="QZV68" s="204"/>
      <c r="QZW68" s="204"/>
      <c r="QZX68" s="204"/>
      <c r="QZY68" s="204"/>
      <c r="QZZ68" s="204"/>
      <c r="RAA68" s="204"/>
      <c r="RAB68" s="204"/>
      <c r="RAC68" s="204"/>
      <c r="RAD68" s="204"/>
      <c r="RAE68" s="204"/>
      <c r="RAF68" s="204"/>
      <c r="RAG68" s="204"/>
      <c r="RAH68" s="204"/>
      <c r="RAI68" s="204"/>
      <c r="RAJ68" s="204"/>
      <c r="RAK68" s="204"/>
      <c r="RAL68" s="204"/>
      <c r="RAM68" s="204"/>
      <c r="RAN68" s="204"/>
      <c r="RAO68" s="204"/>
      <c r="RAP68" s="204"/>
      <c r="RAQ68" s="204"/>
      <c r="RAR68" s="204"/>
      <c r="RAS68" s="204"/>
      <c r="RAT68" s="204"/>
      <c r="RAU68" s="204"/>
      <c r="RAV68" s="204"/>
      <c r="RAW68" s="204"/>
      <c r="RAX68" s="204"/>
      <c r="RAY68" s="204"/>
      <c r="RAZ68" s="204"/>
      <c r="RBA68" s="204"/>
      <c r="RBB68" s="204"/>
      <c r="RBC68" s="204"/>
      <c r="RBD68" s="204"/>
      <c r="RBE68" s="204"/>
      <c r="RBF68" s="204"/>
      <c r="RBG68" s="204"/>
      <c r="RBH68" s="204"/>
      <c r="RBI68" s="204"/>
      <c r="RBJ68" s="204"/>
      <c r="RBK68" s="204"/>
      <c r="RBL68" s="204"/>
      <c r="RBM68" s="204"/>
      <c r="RBN68" s="204"/>
      <c r="RBO68" s="204"/>
      <c r="RBP68" s="204"/>
      <c r="RBQ68" s="204"/>
      <c r="RBR68" s="204"/>
      <c r="RBS68" s="204"/>
      <c r="RBT68" s="204"/>
      <c r="RBU68" s="204"/>
      <c r="RBV68" s="204"/>
      <c r="RBW68" s="204"/>
      <c r="RBX68" s="204"/>
      <c r="RBY68" s="204"/>
      <c r="RBZ68" s="204"/>
      <c r="RCA68" s="204"/>
      <c r="RCB68" s="204"/>
      <c r="RCC68" s="204"/>
      <c r="RCD68" s="204"/>
      <c r="RCE68" s="204"/>
      <c r="RCF68" s="204"/>
      <c r="RCG68" s="204"/>
      <c r="RCH68" s="204"/>
      <c r="RCI68" s="204"/>
      <c r="RCJ68" s="204"/>
      <c r="RCK68" s="204"/>
      <c r="RCL68" s="204"/>
      <c r="RCM68" s="204"/>
      <c r="RCN68" s="204"/>
      <c r="RCO68" s="204"/>
      <c r="RCP68" s="204"/>
      <c r="RCQ68" s="204"/>
      <c r="RCR68" s="204"/>
      <c r="RCS68" s="204"/>
      <c r="RCT68" s="204"/>
      <c r="RCU68" s="204"/>
      <c r="RCV68" s="204"/>
      <c r="RCW68" s="204"/>
      <c r="RCX68" s="204"/>
      <c r="RCY68" s="204"/>
      <c r="RCZ68" s="204"/>
      <c r="RDA68" s="204"/>
      <c r="RDB68" s="204"/>
      <c r="RDC68" s="204"/>
      <c r="RDD68" s="204"/>
      <c r="RDE68" s="204"/>
      <c r="RDF68" s="204"/>
      <c r="RDG68" s="204"/>
      <c r="RDH68" s="204"/>
      <c r="RDI68" s="204"/>
      <c r="RDJ68" s="204"/>
      <c r="RDK68" s="204"/>
      <c r="RDL68" s="204"/>
      <c r="RDM68" s="204"/>
      <c r="RDN68" s="204"/>
      <c r="RDO68" s="204"/>
      <c r="RDP68" s="204"/>
      <c r="RDQ68" s="204"/>
      <c r="RDR68" s="204"/>
      <c r="RDS68" s="204"/>
      <c r="RDT68" s="204"/>
      <c r="RDU68" s="204"/>
      <c r="RDV68" s="204"/>
      <c r="RDW68" s="204"/>
      <c r="RDX68" s="204"/>
      <c r="RDY68" s="204"/>
      <c r="RDZ68" s="204"/>
      <c r="REA68" s="204"/>
      <c r="REB68" s="204"/>
      <c r="REC68" s="204"/>
      <c r="RED68" s="204"/>
      <c r="REE68" s="204"/>
      <c r="REF68" s="204"/>
      <c r="REG68" s="204"/>
      <c r="REH68" s="204"/>
      <c r="REI68" s="204"/>
      <c r="REJ68" s="204"/>
      <c r="REK68" s="204"/>
      <c r="REL68" s="204"/>
      <c r="REM68" s="204"/>
      <c r="REN68" s="204"/>
      <c r="REO68" s="204"/>
      <c r="REP68" s="204"/>
      <c r="REQ68" s="204"/>
      <c r="RER68" s="204"/>
      <c r="RES68" s="204"/>
      <c r="RET68" s="204"/>
      <c r="REU68" s="204"/>
      <c r="REV68" s="204"/>
      <c r="REW68" s="204"/>
      <c r="REX68" s="204"/>
      <c r="REY68" s="204"/>
      <c r="REZ68" s="204"/>
      <c r="RFA68" s="204"/>
      <c r="RFB68" s="204"/>
      <c r="RFC68" s="204"/>
      <c r="RFD68" s="204"/>
      <c r="RFE68" s="204"/>
      <c r="RFF68" s="204"/>
      <c r="RFG68" s="204"/>
      <c r="RFH68" s="204"/>
      <c r="RFI68" s="204"/>
      <c r="RFJ68" s="204"/>
      <c r="RFK68" s="204"/>
      <c r="RFL68" s="204"/>
      <c r="RFM68" s="204"/>
      <c r="RFN68" s="204"/>
      <c r="RFO68" s="204"/>
      <c r="RFP68" s="204"/>
      <c r="RFQ68" s="204"/>
      <c r="RFR68" s="204"/>
      <c r="RFS68" s="204"/>
      <c r="RFT68" s="204"/>
      <c r="RFU68" s="204"/>
      <c r="RFV68" s="204"/>
      <c r="RFW68" s="204"/>
      <c r="RFX68" s="204"/>
      <c r="RFY68" s="204"/>
      <c r="RFZ68" s="204"/>
      <c r="RGA68" s="204"/>
      <c r="RGB68" s="204"/>
      <c r="RGC68" s="204"/>
      <c r="RGD68" s="204"/>
      <c r="RGE68" s="204"/>
      <c r="RGF68" s="204"/>
      <c r="RGG68" s="204"/>
      <c r="RGH68" s="204"/>
      <c r="RGI68" s="204"/>
      <c r="RGJ68" s="204"/>
      <c r="RGK68" s="204"/>
      <c r="RGL68" s="204"/>
      <c r="RGM68" s="204"/>
      <c r="RGN68" s="204"/>
      <c r="RGO68" s="204"/>
      <c r="RGP68" s="204"/>
      <c r="RGQ68" s="204"/>
      <c r="RGR68" s="204"/>
      <c r="RGS68" s="204"/>
      <c r="RGT68" s="204"/>
      <c r="RGU68" s="204"/>
      <c r="RGV68" s="204"/>
      <c r="RGW68" s="204"/>
      <c r="RGX68" s="204"/>
      <c r="RGY68" s="204"/>
      <c r="RGZ68" s="204"/>
      <c r="RHA68" s="204"/>
      <c r="RHB68" s="204"/>
      <c r="RHC68" s="204"/>
      <c r="RHD68" s="204"/>
      <c r="RHE68" s="204"/>
      <c r="RHF68" s="204"/>
      <c r="RHG68" s="204"/>
      <c r="RHH68" s="204"/>
      <c r="RHI68" s="204"/>
      <c r="RHJ68" s="204"/>
      <c r="RHK68" s="204"/>
      <c r="RHL68" s="204"/>
      <c r="RHM68" s="204"/>
      <c r="RHN68" s="204"/>
      <c r="RHO68" s="204"/>
      <c r="RHP68" s="204"/>
      <c r="RHQ68" s="204"/>
      <c r="RHR68" s="204"/>
      <c r="RHS68" s="204"/>
      <c r="RHT68" s="204"/>
      <c r="RHU68" s="204"/>
      <c r="RHV68" s="204"/>
      <c r="RHW68" s="204"/>
      <c r="RHX68" s="204"/>
      <c r="RHY68" s="204"/>
      <c r="RHZ68" s="204"/>
      <c r="RIA68" s="204"/>
      <c r="RIB68" s="204"/>
      <c r="RIC68" s="204"/>
      <c r="RID68" s="204"/>
      <c r="RIE68" s="204"/>
      <c r="RIF68" s="204"/>
      <c r="RIG68" s="204"/>
      <c r="RIH68" s="204"/>
      <c r="RII68" s="204"/>
      <c r="RIJ68" s="204"/>
      <c r="RIK68" s="204"/>
      <c r="RIL68" s="204"/>
      <c r="RIM68" s="204"/>
      <c r="RIN68" s="204"/>
      <c r="RIO68" s="204"/>
      <c r="RIP68" s="204"/>
      <c r="RIQ68" s="204"/>
      <c r="RIR68" s="204"/>
      <c r="RIS68" s="204"/>
      <c r="RIT68" s="204"/>
      <c r="RIU68" s="204"/>
      <c r="RIV68" s="204"/>
      <c r="RIW68" s="204"/>
      <c r="RIX68" s="204"/>
      <c r="RIY68" s="204"/>
      <c r="RIZ68" s="204"/>
      <c r="RJA68" s="204"/>
      <c r="RJB68" s="204"/>
      <c r="RJC68" s="204"/>
      <c r="RJD68" s="204"/>
      <c r="RJE68" s="204"/>
      <c r="RJF68" s="204"/>
      <c r="RJG68" s="204"/>
      <c r="RJH68" s="204"/>
      <c r="RJI68" s="204"/>
      <c r="RJJ68" s="204"/>
      <c r="RJK68" s="204"/>
      <c r="RJL68" s="204"/>
      <c r="RJM68" s="204"/>
      <c r="RJN68" s="204"/>
      <c r="RJO68" s="204"/>
      <c r="RJP68" s="204"/>
      <c r="RJQ68" s="204"/>
      <c r="RJR68" s="204"/>
      <c r="RJS68" s="204"/>
      <c r="RJT68" s="204"/>
      <c r="RJU68" s="204"/>
      <c r="RJV68" s="204"/>
      <c r="RJW68" s="204"/>
      <c r="RJX68" s="204"/>
      <c r="RJY68" s="204"/>
      <c r="RJZ68" s="204"/>
      <c r="RKA68" s="204"/>
      <c r="RKB68" s="204"/>
      <c r="RKC68" s="204"/>
      <c r="RKD68" s="204"/>
      <c r="RKE68" s="204"/>
      <c r="RKF68" s="204"/>
      <c r="RKG68" s="204"/>
      <c r="RKH68" s="204"/>
      <c r="RKI68" s="204"/>
      <c r="RKJ68" s="204"/>
      <c r="RKK68" s="204"/>
      <c r="RKL68" s="204"/>
      <c r="RKM68" s="204"/>
      <c r="RKN68" s="204"/>
      <c r="RKO68" s="204"/>
      <c r="RKP68" s="204"/>
      <c r="RKQ68" s="204"/>
      <c r="RKR68" s="204"/>
      <c r="RKS68" s="204"/>
      <c r="RKT68" s="204"/>
      <c r="RKU68" s="204"/>
      <c r="RKV68" s="204"/>
      <c r="RKW68" s="204"/>
      <c r="RKX68" s="204"/>
      <c r="RKY68" s="204"/>
      <c r="RKZ68" s="204"/>
      <c r="RLA68" s="204"/>
      <c r="RLB68" s="204"/>
      <c r="RLC68" s="204"/>
      <c r="RLD68" s="204"/>
      <c r="RLE68" s="204"/>
      <c r="RLF68" s="204"/>
      <c r="RLG68" s="204"/>
      <c r="RLH68" s="204"/>
      <c r="RLI68" s="204"/>
      <c r="RLJ68" s="204"/>
      <c r="RLK68" s="204"/>
      <c r="RLL68" s="204"/>
      <c r="RLM68" s="204"/>
      <c r="RLN68" s="204"/>
      <c r="RLO68" s="204"/>
      <c r="RLP68" s="204"/>
      <c r="RLQ68" s="204"/>
      <c r="RLR68" s="204"/>
      <c r="RLS68" s="204"/>
      <c r="RLT68" s="204"/>
      <c r="RLU68" s="204"/>
      <c r="RLV68" s="204"/>
      <c r="RLW68" s="204"/>
      <c r="RLX68" s="204"/>
      <c r="RLY68" s="204"/>
      <c r="RLZ68" s="204"/>
      <c r="RMA68" s="204"/>
      <c r="RMB68" s="204"/>
      <c r="RMC68" s="204"/>
      <c r="RMD68" s="204"/>
      <c r="RME68" s="204"/>
      <c r="RMF68" s="204"/>
      <c r="RMG68" s="204"/>
      <c r="RMH68" s="204"/>
      <c r="RMI68" s="204"/>
      <c r="RMJ68" s="204"/>
      <c r="RMK68" s="204"/>
      <c r="RML68" s="204"/>
      <c r="RMM68" s="204"/>
      <c r="RMN68" s="204"/>
      <c r="RMO68" s="204"/>
      <c r="RMP68" s="204"/>
      <c r="RMQ68" s="204"/>
      <c r="RMR68" s="204"/>
      <c r="RMS68" s="204"/>
      <c r="RMT68" s="204"/>
      <c r="RMU68" s="204"/>
      <c r="RMV68" s="204"/>
      <c r="RMW68" s="204"/>
      <c r="RMX68" s="204"/>
      <c r="RMY68" s="204"/>
      <c r="RMZ68" s="204"/>
      <c r="RNA68" s="204"/>
      <c r="RNB68" s="204"/>
      <c r="RNC68" s="204"/>
      <c r="RND68" s="204"/>
      <c r="RNE68" s="204"/>
      <c r="RNF68" s="204"/>
      <c r="RNG68" s="204"/>
      <c r="RNH68" s="204"/>
      <c r="RNI68" s="204"/>
      <c r="RNJ68" s="204"/>
      <c r="RNK68" s="204"/>
      <c r="RNL68" s="204"/>
      <c r="RNM68" s="204"/>
      <c r="RNN68" s="204"/>
      <c r="RNO68" s="204"/>
      <c r="RNP68" s="204"/>
      <c r="RNQ68" s="204"/>
      <c r="RNR68" s="204"/>
      <c r="RNS68" s="204"/>
      <c r="RNT68" s="204"/>
      <c r="RNU68" s="204"/>
      <c r="RNV68" s="204"/>
      <c r="RNW68" s="204"/>
      <c r="RNX68" s="204"/>
      <c r="RNY68" s="204"/>
      <c r="RNZ68" s="204"/>
      <c r="ROA68" s="204"/>
      <c r="ROB68" s="204"/>
      <c r="ROC68" s="204"/>
      <c r="ROD68" s="204"/>
      <c r="ROE68" s="204"/>
      <c r="ROF68" s="204"/>
      <c r="ROG68" s="204"/>
      <c r="ROH68" s="204"/>
      <c r="ROI68" s="204"/>
      <c r="ROJ68" s="204"/>
      <c r="ROK68" s="204"/>
      <c r="ROL68" s="204"/>
      <c r="ROM68" s="204"/>
      <c r="RON68" s="204"/>
      <c r="ROO68" s="204"/>
      <c r="ROP68" s="204"/>
      <c r="ROQ68" s="204"/>
      <c r="ROR68" s="204"/>
      <c r="ROS68" s="204"/>
      <c r="ROT68" s="204"/>
      <c r="ROU68" s="204"/>
      <c r="ROV68" s="204"/>
      <c r="ROW68" s="204"/>
      <c r="ROX68" s="204"/>
      <c r="ROY68" s="204"/>
      <c r="ROZ68" s="204"/>
      <c r="RPA68" s="204"/>
      <c r="RPB68" s="204"/>
      <c r="RPC68" s="204"/>
      <c r="RPD68" s="204"/>
      <c r="RPE68" s="204"/>
      <c r="RPF68" s="204"/>
      <c r="RPG68" s="204"/>
      <c r="RPH68" s="204"/>
      <c r="RPI68" s="204"/>
      <c r="RPJ68" s="204"/>
      <c r="RPK68" s="204"/>
      <c r="RPL68" s="204"/>
      <c r="RPM68" s="204"/>
      <c r="RPN68" s="204"/>
      <c r="RPO68" s="204"/>
      <c r="RPP68" s="204"/>
      <c r="RPQ68" s="204"/>
      <c r="RPR68" s="204"/>
      <c r="RPS68" s="204"/>
      <c r="RPT68" s="204"/>
      <c r="RPU68" s="204"/>
      <c r="RPV68" s="204"/>
      <c r="RPW68" s="204"/>
      <c r="RPX68" s="204"/>
      <c r="RPY68" s="204"/>
      <c r="RPZ68" s="204"/>
      <c r="RQA68" s="204"/>
      <c r="RQB68" s="204"/>
      <c r="RQC68" s="204"/>
      <c r="RQD68" s="204"/>
      <c r="RQE68" s="204"/>
      <c r="RQF68" s="204"/>
      <c r="RQG68" s="204"/>
      <c r="RQH68" s="204"/>
      <c r="RQI68" s="204"/>
      <c r="RQJ68" s="204"/>
      <c r="RQK68" s="204"/>
      <c r="RQL68" s="204"/>
      <c r="RQM68" s="204"/>
      <c r="RQN68" s="204"/>
      <c r="RQO68" s="204"/>
      <c r="RQP68" s="204"/>
      <c r="RQQ68" s="204"/>
      <c r="RQR68" s="204"/>
      <c r="RQS68" s="204"/>
      <c r="RQT68" s="204"/>
      <c r="RQU68" s="204"/>
      <c r="RQV68" s="204"/>
      <c r="RQW68" s="204"/>
      <c r="RQX68" s="204"/>
      <c r="RQY68" s="204"/>
      <c r="RQZ68" s="204"/>
      <c r="RRA68" s="204"/>
      <c r="RRB68" s="204"/>
      <c r="RRC68" s="204"/>
      <c r="RRD68" s="204"/>
      <c r="RRE68" s="204"/>
      <c r="RRF68" s="204"/>
      <c r="RRG68" s="204"/>
      <c r="RRH68" s="204"/>
      <c r="RRI68" s="204"/>
      <c r="RRJ68" s="204"/>
      <c r="RRK68" s="204"/>
      <c r="RRL68" s="204"/>
      <c r="RRM68" s="204"/>
      <c r="RRN68" s="204"/>
      <c r="RRO68" s="204"/>
      <c r="RRP68" s="204"/>
      <c r="RRQ68" s="204"/>
      <c r="RRR68" s="204"/>
      <c r="RRS68" s="204"/>
      <c r="RRT68" s="204"/>
      <c r="RRU68" s="204"/>
      <c r="RRV68" s="204"/>
      <c r="RRW68" s="204"/>
      <c r="RRX68" s="204"/>
      <c r="RRY68" s="204"/>
      <c r="RRZ68" s="204"/>
      <c r="RSA68" s="204"/>
      <c r="RSB68" s="204"/>
      <c r="RSC68" s="204"/>
      <c r="RSD68" s="204"/>
      <c r="RSE68" s="204"/>
      <c r="RSF68" s="204"/>
      <c r="RSG68" s="204"/>
      <c r="RSH68" s="204"/>
      <c r="RSI68" s="204"/>
      <c r="RSJ68" s="204"/>
      <c r="RSK68" s="204"/>
      <c r="RSL68" s="204"/>
      <c r="RSM68" s="204"/>
      <c r="RSN68" s="204"/>
      <c r="RSO68" s="204"/>
      <c r="RSP68" s="204"/>
      <c r="RSQ68" s="204"/>
      <c r="RSR68" s="204"/>
      <c r="RSS68" s="204"/>
      <c r="RST68" s="204"/>
      <c r="RSU68" s="204"/>
      <c r="RSV68" s="204"/>
      <c r="RSW68" s="204"/>
      <c r="RSX68" s="204"/>
      <c r="RSY68" s="204"/>
      <c r="RSZ68" s="204"/>
      <c r="RTA68" s="204"/>
      <c r="RTB68" s="204"/>
      <c r="RTC68" s="204"/>
      <c r="RTD68" s="204"/>
      <c r="RTE68" s="204"/>
      <c r="RTF68" s="204"/>
      <c r="RTG68" s="204"/>
      <c r="RTH68" s="204"/>
      <c r="RTI68" s="204"/>
      <c r="RTJ68" s="204"/>
      <c r="RTK68" s="204"/>
      <c r="RTL68" s="204"/>
      <c r="RTM68" s="204"/>
      <c r="RTN68" s="204"/>
      <c r="RTO68" s="204"/>
      <c r="RTP68" s="204"/>
      <c r="RTQ68" s="204"/>
      <c r="RTR68" s="204"/>
      <c r="RTS68" s="204"/>
      <c r="RTT68" s="204"/>
      <c r="RTU68" s="204"/>
      <c r="RTV68" s="204"/>
      <c r="RTW68" s="204"/>
      <c r="RTX68" s="204"/>
      <c r="RTY68" s="204"/>
      <c r="RTZ68" s="204"/>
      <c r="RUA68" s="204"/>
      <c r="RUB68" s="204"/>
      <c r="RUC68" s="204"/>
      <c r="RUD68" s="204"/>
      <c r="RUE68" s="204"/>
      <c r="RUF68" s="204"/>
      <c r="RUG68" s="204"/>
      <c r="RUH68" s="204"/>
      <c r="RUI68" s="204"/>
      <c r="RUJ68" s="204"/>
      <c r="RUK68" s="204"/>
      <c r="RUL68" s="204"/>
      <c r="RUM68" s="204"/>
      <c r="RUN68" s="204"/>
      <c r="RUO68" s="204"/>
      <c r="RUP68" s="204"/>
      <c r="RUQ68" s="204"/>
      <c r="RUR68" s="204"/>
      <c r="RUS68" s="204"/>
      <c r="RUT68" s="204"/>
      <c r="RUU68" s="204"/>
      <c r="RUV68" s="204"/>
      <c r="RUW68" s="204"/>
      <c r="RUX68" s="204"/>
      <c r="RUY68" s="204"/>
      <c r="RUZ68" s="204"/>
      <c r="RVA68" s="204"/>
      <c r="RVB68" s="204"/>
      <c r="RVC68" s="204"/>
      <c r="RVD68" s="204"/>
      <c r="RVE68" s="204"/>
      <c r="RVF68" s="204"/>
      <c r="RVG68" s="204"/>
      <c r="RVH68" s="204"/>
      <c r="RVI68" s="204"/>
      <c r="RVJ68" s="204"/>
      <c r="RVK68" s="204"/>
      <c r="RVL68" s="204"/>
      <c r="RVM68" s="204"/>
      <c r="RVN68" s="204"/>
      <c r="RVO68" s="204"/>
      <c r="RVP68" s="204"/>
      <c r="RVQ68" s="204"/>
      <c r="RVR68" s="204"/>
      <c r="RVS68" s="204"/>
      <c r="RVT68" s="204"/>
      <c r="RVU68" s="204"/>
      <c r="RVV68" s="204"/>
      <c r="RVW68" s="204"/>
      <c r="RVX68" s="204"/>
      <c r="RVY68" s="204"/>
      <c r="RVZ68" s="204"/>
      <c r="RWA68" s="204"/>
      <c r="RWB68" s="204"/>
      <c r="RWC68" s="204"/>
      <c r="RWD68" s="204"/>
      <c r="RWE68" s="204"/>
      <c r="RWF68" s="204"/>
      <c r="RWG68" s="204"/>
      <c r="RWH68" s="204"/>
      <c r="RWI68" s="204"/>
      <c r="RWJ68" s="204"/>
      <c r="RWK68" s="204"/>
      <c r="RWL68" s="204"/>
      <c r="RWM68" s="204"/>
      <c r="RWN68" s="204"/>
      <c r="RWO68" s="204"/>
      <c r="RWP68" s="204"/>
      <c r="RWQ68" s="204"/>
      <c r="RWR68" s="204"/>
      <c r="RWS68" s="204"/>
      <c r="RWT68" s="204"/>
      <c r="RWU68" s="204"/>
      <c r="RWV68" s="204"/>
      <c r="RWW68" s="204"/>
      <c r="RWX68" s="204"/>
      <c r="RWY68" s="204"/>
      <c r="RWZ68" s="204"/>
      <c r="RXA68" s="204"/>
      <c r="RXB68" s="204"/>
      <c r="RXC68" s="204"/>
      <c r="RXD68" s="204"/>
      <c r="RXE68" s="204"/>
      <c r="RXF68" s="204"/>
      <c r="RXG68" s="204"/>
      <c r="RXH68" s="204"/>
      <c r="RXI68" s="204"/>
      <c r="RXJ68" s="204"/>
      <c r="RXK68" s="204"/>
      <c r="RXL68" s="204"/>
      <c r="RXM68" s="204"/>
      <c r="RXN68" s="204"/>
      <c r="RXO68" s="204"/>
      <c r="RXP68" s="204"/>
      <c r="RXQ68" s="204"/>
      <c r="RXR68" s="204"/>
      <c r="RXS68" s="204"/>
      <c r="RXT68" s="204"/>
      <c r="RXU68" s="204"/>
      <c r="RXV68" s="204"/>
      <c r="RXW68" s="204"/>
      <c r="RXX68" s="204"/>
      <c r="RXY68" s="204"/>
      <c r="RXZ68" s="204"/>
      <c r="RYA68" s="204"/>
      <c r="RYB68" s="204"/>
      <c r="RYC68" s="204"/>
      <c r="RYD68" s="204"/>
      <c r="RYE68" s="204"/>
      <c r="RYF68" s="204"/>
      <c r="RYG68" s="204"/>
      <c r="RYH68" s="204"/>
      <c r="RYI68" s="204"/>
      <c r="RYJ68" s="204"/>
      <c r="RYK68" s="204"/>
      <c r="RYL68" s="204"/>
      <c r="RYM68" s="204"/>
      <c r="RYN68" s="204"/>
      <c r="RYO68" s="204"/>
      <c r="RYP68" s="204"/>
      <c r="RYQ68" s="204"/>
      <c r="RYR68" s="204"/>
      <c r="RYS68" s="204"/>
      <c r="RYT68" s="204"/>
      <c r="RYU68" s="204"/>
      <c r="RYV68" s="204"/>
      <c r="RYW68" s="204"/>
      <c r="RYX68" s="204"/>
      <c r="RYY68" s="204"/>
      <c r="RYZ68" s="204"/>
      <c r="RZA68" s="204"/>
      <c r="RZB68" s="204"/>
      <c r="RZC68" s="204"/>
      <c r="RZD68" s="204"/>
      <c r="RZE68" s="204"/>
      <c r="RZF68" s="204"/>
      <c r="RZG68" s="204"/>
      <c r="RZH68" s="204"/>
      <c r="RZI68" s="204"/>
      <c r="RZJ68" s="204"/>
      <c r="RZK68" s="204"/>
      <c r="RZL68" s="204"/>
      <c r="RZM68" s="204"/>
      <c r="RZN68" s="204"/>
      <c r="RZO68" s="204"/>
      <c r="RZP68" s="204"/>
      <c r="RZQ68" s="204"/>
      <c r="RZR68" s="204"/>
      <c r="RZS68" s="204"/>
      <c r="RZT68" s="204"/>
      <c r="RZU68" s="204"/>
      <c r="RZV68" s="204"/>
      <c r="RZW68" s="204"/>
      <c r="RZX68" s="204"/>
      <c r="RZY68" s="204"/>
      <c r="RZZ68" s="204"/>
      <c r="SAA68" s="204"/>
      <c r="SAB68" s="204"/>
      <c r="SAC68" s="204"/>
      <c r="SAD68" s="204"/>
      <c r="SAE68" s="204"/>
      <c r="SAF68" s="204"/>
      <c r="SAG68" s="204"/>
      <c r="SAH68" s="204"/>
      <c r="SAI68" s="204"/>
      <c r="SAJ68" s="204"/>
      <c r="SAK68" s="204"/>
      <c r="SAL68" s="204"/>
      <c r="SAM68" s="204"/>
      <c r="SAN68" s="204"/>
      <c r="SAO68" s="204"/>
      <c r="SAP68" s="204"/>
      <c r="SAQ68" s="204"/>
      <c r="SAR68" s="204"/>
      <c r="SAS68" s="204"/>
      <c r="SAT68" s="204"/>
      <c r="SAU68" s="204"/>
      <c r="SAV68" s="204"/>
      <c r="SAW68" s="204"/>
      <c r="SAX68" s="204"/>
      <c r="SAY68" s="204"/>
      <c r="SAZ68" s="204"/>
      <c r="SBA68" s="204"/>
      <c r="SBB68" s="204"/>
      <c r="SBC68" s="204"/>
      <c r="SBD68" s="204"/>
      <c r="SBE68" s="204"/>
      <c r="SBF68" s="204"/>
      <c r="SBG68" s="204"/>
      <c r="SBH68" s="204"/>
      <c r="SBI68" s="204"/>
      <c r="SBJ68" s="204"/>
      <c r="SBK68" s="204"/>
      <c r="SBL68" s="204"/>
      <c r="SBM68" s="204"/>
      <c r="SBN68" s="204"/>
      <c r="SBO68" s="204"/>
      <c r="SBP68" s="204"/>
      <c r="SBQ68" s="204"/>
      <c r="SBR68" s="204"/>
      <c r="SBS68" s="204"/>
      <c r="SBT68" s="204"/>
      <c r="SBU68" s="204"/>
      <c r="SBV68" s="204"/>
      <c r="SBW68" s="204"/>
      <c r="SBX68" s="204"/>
      <c r="SBY68" s="204"/>
      <c r="SBZ68" s="204"/>
      <c r="SCA68" s="204"/>
      <c r="SCB68" s="204"/>
      <c r="SCC68" s="204"/>
      <c r="SCD68" s="204"/>
      <c r="SCE68" s="204"/>
      <c r="SCF68" s="204"/>
      <c r="SCG68" s="204"/>
      <c r="SCH68" s="204"/>
      <c r="SCI68" s="204"/>
      <c r="SCJ68" s="204"/>
      <c r="SCK68" s="204"/>
      <c r="SCL68" s="204"/>
      <c r="SCM68" s="204"/>
      <c r="SCN68" s="204"/>
      <c r="SCO68" s="204"/>
      <c r="SCP68" s="204"/>
      <c r="SCQ68" s="204"/>
      <c r="SCR68" s="204"/>
      <c r="SCS68" s="204"/>
      <c r="SCT68" s="204"/>
      <c r="SCU68" s="204"/>
      <c r="SCV68" s="204"/>
      <c r="SCW68" s="204"/>
      <c r="SCX68" s="204"/>
      <c r="SCY68" s="204"/>
      <c r="SCZ68" s="204"/>
      <c r="SDA68" s="204"/>
      <c r="SDB68" s="204"/>
      <c r="SDC68" s="204"/>
      <c r="SDD68" s="204"/>
      <c r="SDE68" s="204"/>
      <c r="SDF68" s="204"/>
      <c r="SDG68" s="204"/>
      <c r="SDH68" s="204"/>
      <c r="SDI68" s="204"/>
      <c r="SDJ68" s="204"/>
      <c r="SDK68" s="204"/>
      <c r="SDL68" s="204"/>
      <c r="SDM68" s="204"/>
      <c r="SDN68" s="204"/>
      <c r="SDO68" s="204"/>
      <c r="SDP68" s="204"/>
      <c r="SDQ68" s="204"/>
      <c r="SDR68" s="204"/>
      <c r="SDS68" s="204"/>
      <c r="SDT68" s="204"/>
      <c r="SDU68" s="204"/>
      <c r="SDV68" s="204"/>
      <c r="SDW68" s="204"/>
      <c r="SDX68" s="204"/>
      <c r="SDY68" s="204"/>
      <c r="SDZ68" s="204"/>
      <c r="SEA68" s="204"/>
      <c r="SEB68" s="204"/>
      <c r="SEC68" s="204"/>
      <c r="SED68" s="204"/>
      <c r="SEE68" s="204"/>
      <c r="SEF68" s="204"/>
      <c r="SEG68" s="204"/>
      <c r="SEH68" s="204"/>
      <c r="SEI68" s="204"/>
      <c r="SEJ68" s="204"/>
      <c r="SEK68" s="204"/>
      <c r="SEL68" s="204"/>
      <c r="SEM68" s="204"/>
      <c r="SEN68" s="204"/>
      <c r="SEO68" s="204"/>
      <c r="SEP68" s="204"/>
      <c r="SEQ68" s="204"/>
      <c r="SER68" s="204"/>
      <c r="SES68" s="204"/>
      <c r="SET68" s="204"/>
      <c r="SEU68" s="204"/>
      <c r="SEV68" s="204"/>
      <c r="SEW68" s="204"/>
      <c r="SEX68" s="204"/>
      <c r="SEY68" s="204"/>
      <c r="SEZ68" s="204"/>
      <c r="SFA68" s="204"/>
      <c r="SFB68" s="204"/>
      <c r="SFC68" s="204"/>
      <c r="SFD68" s="204"/>
      <c r="SFE68" s="204"/>
      <c r="SFF68" s="204"/>
      <c r="SFG68" s="204"/>
      <c r="SFH68" s="204"/>
      <c r="SFI68" s="204"/>
      <c r="SFJ68" s="204"/>
      <c r="SFK68" s="204"/>
      <c r="SFL68" s="204"/>
      <c r="SFM68" s="204"/>
      <c r="SFN68" s="204"/>
      <c r="SFO68" s="204"/>
      <c r="SFP68" s="204"/>
      <c r="SFQ68" s="204"/>
      <c r="SFR68" s="204"/>
      <c r="SFS68" s="204"/>
      <c r="SFT68" s="204"/>
      <c r="SFU68" s="204"/>
      <c r="SFV68" s="204"/>
      <c r="SFW68" s="204"/>
      <c r="SFX68" s="204"/>
      <c r="SFY68" s="204"/>
      <c r="SFZ68" s="204"/>
      <c r="SGA68" s="204"/>
      <c r="SGB68" s="204"/>
      <c r="SGC68" s="204"/>
      <c r="SGD68" s="204"/>
      <c r="SGE68" s="204"/>
      <c r="SGF68" s="204"/>
      <c r="SGG68" s="204"/>
      <c r="SGH68" s="204"/>
      <c r="SGI68" s="204"/>
      <c r="SGJ68" s="204"/>
      <c r="SGK68" s="204"/>
      <c r="SGL68" s="204"/>
      <c r="SGM68" s="204"/>
      <c r="SGN68" s="204"/>
      <c r="SGO68" s="204"/>
      <c r="SGP68" s="204"/>
      <c r="SGQ68" s="204"/>
      <c r="SGR68" s="204"/>
      <c r="SGS68" s="204"/>
      <c r="SGT68" s="204"/>
      <c r="SGU68" s="204"/>
      <c r="SGV68" s="204"/>
      <c r="SGW68" s="204"/>
      <c r="SGX68" s="204"/>
      <c r="SGY68" s="204"/>
      <c r="SGZ68" s="204"/>
      <c r="SHA68" s="204"/>
      <c r="SHB68" s="204"/>
      <c r="SHC68" s="204"/>
      <c r="SHD68" s="204"/>
      <c r="SHE68" s="204"/>
      <c r="SHF68" s="204"/>
      <c r="SHG68" s="204"/>
      <c r="SHH68" s="204"/>
      <c r="SHI68" s="204"/>
      <c r="SHJ68" s="204"/>
      <c r="SHK68" s="204"/>
      <c r="SHL68" s="204"/>
      <c r="SHM68" s="204"/>
      <c r="SHN68" s="204"/>
      <c r="SHO68" s="204"/>
      <c r="SHP68" s="204"/>
      <c r="SHQ68" s="204"/>
      <c r="SHR68" s="204"/>
      <c r="SHS68" s="204"/>
      <c r="SHT68" s="204"/>
      <c r="SHU68" s="204"/>
      <c r="SHV68" s="204"/>
      <c r="SHW68" s="204"/>
      <c r="SHX68" s="204"/>
      <c r="SHY68" s="204"/>
      <c r="SHZ68" s="204"/>
      <c r="SIA68" s="204"/>
      <c r="SIB68" s="204"/>
      <c r="SIC68" s="204"/>
      <c r="SID68" s="204"/>
      <c r="SIE68" s="204"/>
      <c r="SIF68" s="204"/>
      <c r="SIG68" s="204"/>
      <c r="SIH68" s="204"/>
      <c r="SII68" s="204"/>
      <c r="SIJ68" s="204"/>
      <c r="SIK68" s="204"/>
      <c r="SIL68" s="204"/>
      <c r="SIM68" s="204"/>
      <c r="SIN68" s="204"/>
      <c r="SIO68" s="204"/>
      <c r="SIP68" s="204"/>
      <c r="SIQ68" s="204"/>
      <c r="SIR68" s="204"/>
      <c r="SIS68" s="204"/>
      <c r="SIT68" s="204"/>
      <c r="SIU68" s="204"/>
      <c r="SIV68" s="204"/>
      <c r="SIW68" s="204"/>
      <c r="SIX68" s="204"/>
      <c r="SIY68" s="204"/>
      <c r="SIZ68" s="204"/>
      <c r="SJA68" s="204"/>
      <c r="SJB68" s="204"/>
      <c r="SJC68" s="204"/>
      <c r="SJD68" s="204"/>
      <c r="SJE68" s="204"/>
      <c r="SJF68" s="204"/>
      <c r="SJG68" s="204"/>
      <c r="SJH68" s="204"/>
      <c r="SJI68" s="204"/>
      <c r="SJJ68" s="204"/>
      <c r="SJK68" s="204"/>
      <c r="SJL68" s="204"/>
      <c r="SJM68" s="204"/>
      <c r="SJN68" s="204"/>
      <c r="SJO68" s="204"/>
      <c r="SJP68" s="204"/>
      <c r="SJQ68" s="204"/>
      <c r="SJR68" s="204"/>
      <c r="SJS68" s="204"/>
      <c r="SJT68" s="204"/>
      <c r="SJU68" s="204"/>
      <c r="SJV68" s="204"/>
      <c r="SJW68" s="204"/>
      <c r="SJX68" s="204"/>
      <c r="SJY68" s="204"/>
      <c r="SJZ68" s="204"/>
      <c r="SKA68" s="204"/>
      <c r="SKB68" s="204"/>
      <c r="SKC68" s="204"/>
      <c r="SKD68" s="204"/>
      <c r="SKE68" s="204"/>
      <c r="SKF68" s="204"/>
      <c r="SKG68" s="204"/>
      <c r="SKH68" s="204"/>
      <c r="SKI68" s="204"/>
      <c r="SKJ68" s="204"/>
      <c r="SKK68" s="204"/>
      <c r="SKL68" s="204"/>
      <c r="SKM68" s="204"/>
      <c r="SKN68" s="204"/>
      <c r="SKO68" s="204"/>
      <c r="SKP68" s="204"/>
      <c r="SKQ68" s="204"/>
      <c r="SKR68" s="204"/>
      <c r="SKS68" s="204"/>
      <c r="SKT68" s="204"/>
      <c r="SKU68" s="204"/>
      <c r="SKV68" s="204"/>
      <c r="SKW68" s="204"/>
      <c r="SKX68" s="204"/>
      <c r="SKY68" s="204"/>
      <c r="SKZ68" s="204"/>
      <c r="SLA68" s="204"/>
      <c r="SLB68" s="204"/>
      <c r="SLC68" s="204"/>
      <c r="SLD68" s="204"/>
      <c r="SLE68" s="204"/>
      <c r="SLF68" s="204"/>
      <c r="SLG68" s="204"/>
      <c r="SLH68" s="204"/>
      <c r="SLI68" s="204"/>
      <c r="SLJ68" s="204"/>
      <c r="SLK68" s="204"/>
      <c r="SLL68" s="204"/>
      <c r="SLM68" s="204"/>
      <c r="SLN68" s="204"/>
      <c r="SLO68" s="204"/>
      <c r="SLP68" s="204"/>
      <c r="SLQ68" s="204"/>
      <c r="SLR68" s="204"/>
      <c r="SLS68" s="204"/>
      <c r="SLT68" s="204"/>
      <c r="SLU68" s="204"/>
      <c r="SLV68" s="204"/>
      <c r="SLW68" s="204"/>
      <c r="SLX68" s="204"/>
      <c r="SLY68" s="204"/>
      <c r="SLZ68" s="204"/>
      <c r="SMA68" s="204"/>
      <c r="SMB68" s="204"/>
      <c r="SMC68" s="204"/>
      <c r="SMD68" s="204"/>
      <c r="SME68" s="204"/>
      <c r="SMF68" s="204"/>
      <c r="SMG68" s="204"/>
      <c r="SMH68" s="204"/>
      <c r="SMI68" s="204"/>
      <c r="SMJ68" s="204"/>
      <c r="SMK68" s="204"/>
      <c r="SML68" s="204"/>
      <c r="SMM68" s="204"/>
      <c r="SMN68" s="204"/>
      <c r="SMO68" s="204"/>
      <c r="SMP68" s="204"/>
      <c r="SMQ68" s="204"/>
      <c r="SMR68" s="204"/>
      <c r="SMS68" s="204"/>
      <c r="SMT68" s="204"/>
      <c r="SMU68" s="204"/>
      <c r="SMV68" s="204"/>
      <c r="SMW68" s="204"/>
      <c r="SMX68" s="204"/>
      <c r="SMY68" s="204"/>
      <c r="SMZ68" s="204"/>
      <c r="SNA68" s="204"/>
      <c r="SNB68" s="204"/>
      <c r="SNC68" s="204"/>
      <c r="SND68" s="204"/>
      <c r="SNE68" s="204"/>
      <c r="SNF68" s="204"/>
      <c r="SNG68" s="204"/>
      <c r="SNH68" s="204"/>
      <c r="SNI68" s="204"/>
      <c r="SNJ68" s="204"/>
      <c r="SNK68" s="204"/>
      <c r="SNL68" s="204"/>
      <c r="SNM68" s="204"/>
      <c r="SNN68" s="204"/>
      <c r="SNO68" s="204"/>
      <c r="SNP68" s="204"/>
      <c r="SNQ68" s="204"/>
      <c r="SNR68" s="204"/>
      <c r="SNS68" s="204"/>
      <c r="SNT68" s="204"/>
      <c r="SNU68" s="204"/>
      <c r="SNV68" s="204"/>
      <c r="SNW68" s="204"/>
      <c r="SNX68" s="204"/>
      <c r="SNY68" s="204"/>
      <c r="SNZ68" s="204"/>
      <c r="SOA68" s="204"/>
      <c r="SOB68" s="204"/>
      <c r="SOC68" s="204"/>
      <c r="SOD68" s="204"/>
      <c r="SOE68" s="204"/>
      <c r="SOF68" s="204"/>
      <c r="SOG68" s="204"/>
      <c r="SOH68" s="204"/>
      <c r="SOI68" s="204"/>
      <c r="SOJ68" s="204"/>
      <c r="SOK68" s="204"/>
      <c r="SOL68" s="204"/>
      <c r="SOM68" s="204"/>
      <c r="SON68" s="204"/>
      <c r="SOO68" s="204"/>
      <c r="SOP68" s="204"/>
      <c r="SOQ68" s="204"/>
      <c r="SOR68" s="204"/>
      <c r="SOS68" s="204"/>
      <c r="SOT68" s="204"/>
      <c r="SOU68" s="204"/>
      <c r="SOV68" s="204"/>
      <c r="SOW68" s="204"/>
      <c r="SOX68" s="204"/>
      <c r="SOY68" s="204"/>
      <c r="SOZ68" s="204"/>
      <c r="SPA68" s="204"/>
      <c r="SPB68" s="204"/>
      <c r="SPC68" s="204"/>
      <c r="SPD68" s="204"/>
      <c r="SPE68" s="204"/>
      <c r="SPF68" s="204"/>
      <c r="SPG68" s="204"/>
      <c r="SPH68" s="204"/>
      <c r="SPI68" s="204"/>
      <c r="SPJ68" s="204"/>
      <c r="SPK68" s="204"/>
      <c r="SPL68" s="204"/>
      <c r="SPM68" s="204"/>
      <c r="SPN68" s="204"/>
      <c r="SPO68" s="204"/>
      <c r="SPP68" s="204"/>
      <c r="SPQ68" s="204"/>
      <c r="SPR68" s="204"/>
      <c r="SPS68" s="204"/>
      <c r="SPT68" s="204"/>
      <c r="SPU68" s="204"/>
      <c r="SPV68" s="204"/>
      <c r="SPW68" s="204"/>
      <c r="SPX68" s="204"/>
      <c r="SPY68" s="204"/>
      <c r="SPZ68" s="204"/>
      <c r="SQA68" s="204"/>
      <c r="SQB68" s="204"/>
      <c r="SQC68" s="204"/>
      <c r="SQD68" s="204"/>
      <c r="SQE68" s="204"/>
      <c r="SQF68" s="204"/>
      <c r="SQG68" s="204"/>
      <c r="SQH68" s="204"/>
      <c r="SQI68" s="204"/>
      <c r="SQJ68" s="204"/>
      <c r="SQK68" s="204"/>
      <c r="SQL68" s="204"/>
      <c r="SQM68" s="204"/>
      <c r="SQN68" s="204"/>
      <c r="SQO68" s="204"/>
      <c r="SQP68" s="204"/>
      <c r="SQQ68" s="204"/>
      <c r="SQR68" s="204"/>
      <c r="SQS68" s="204"/>
      <c r="SQT68" s="204"/>
      <c r="SQU68" s="204"/>
      <c r="SQV68" s="204"/>
      <c r="SQW68" s="204"/>
      <c r="SQX68" s="204"/>
      <c r="SQY68" s="204"/>
      <c r="SQZ68" s="204"/>
      <c r="SRA68" s="204"/>
      <c r="SRB68" s="204"/>
      <c r="SRC68" s="204"/>
      <c r="SRD68" s="204"/>
      <c r="SRE68" s="204"/>
      <c r="SRF68" s="204"/>
      <c r="SRG68" s="204"/>
      <c r="SRH68" s="204"/>
      <c r="SRI68" s="204"/>
      <c r="SRJ68" s="204"/>
      <c r="SRK68" s="204"/>
      <c r="SRL68" s="204"/>
      <c r="SRM68" s="204"/>
      <c r="SRN68" s="204"/>
      <c r="SRO68" s="204"/>
      <c r="SRP68" s="204"/>
      <c r="SRQ68" s="204"/>
      <c r="SRR68" s="204"/>
      <c r="SRS68" s="204"/>
      <c r="SRT68" s="204"/>
      <c r="SRU68" s="204"/>
      <c r="SRV68" s="204"/>
      <c r="SRW68" s="204"/>
      <c r="SRX68" s="204"/>
      <c r="SRY68" s="204"/>
      <c r="SRZ68" s="204"/>
      <c r="SSA68" s="204"/>
      <c r="SSB68" s="204"/>
      <c r="SSC68" s="204"/>
      <c r="SSD68" s="204"/>
      <c r="SSE68" s="204"/>
      <c r="SSF68" s="204"/>
      <c r="SSG68" s="204"/>
      <c r="SSH68" s="204"/>
      <c r="SSI68" s="204"/>
      <c r="SSJ68" s="204"/>
      <c r="SSK68" s="204"/>
      <c r="SSL68" s="204"/>
      <c r="SSM68" s="204"/>
      <c r="SSN68" s="204"/>
      <c r="SSO68" s="204"/>
      <c r="SSP68" s="204"/>
      <c r="SSQ68" s="204"/>
      <c r="SSR68" s="204"/>
      <c r="SSS68" s="204"/>
      <c r="SST68" s="204"/>
      <c r="SSU68" s="204"/>
      <c r="SSV68" s="204"/>
      <c r="SSW68" s="204"/>
      <c r="SSX68" s="204"/>
      <c r="SSY68" s="204"/>
      <c r="SSZ68" s="204"/>
      <c r="STA68" s="204"/>
      <c r="STB68" s="204"/>
      <c r="STC68" s="204"/>
      <c r="STD68" s="204"/>
      <c r="STE68" s="204"/>
      <c r="STF68" s="204"/>
      <c r="STG68" s="204"/>
      <c r="STH68" s="204"/>
      <c r="STI68" s="204"/>
      <c r="STJ68" s="204"/>
      <c r="STK68" s="204"/>
      <c r="STL68" s="204"/>
      <c r="STM68" s="204"/>
      <c r="STN68" s="204"/>
      <c r="STO68" s="204"/>
      <c r="STP68" s="204"/>
      <c r="STQ68" s="204"/>
      <c r="STR68" s="204"/>
      <c r="STS68" s="204"/>
      <c r="STT68" s="204"/>
      <c r="STU68" s="204"/>
      <c r="STV68" s="204"/>
      <c r="STW68" s="204"/>
      <c r="STX68" s="204"/>
      <c r="STY68" s="204"/>
      <c r="STZ68" s="204"/>
      <c r="SUA68" s="204"/>
      <c r="SUB68" s="204"/>
      <c r="SUC68" s="204"/>
      <c r="SUD68" s="204"/>
      <c r="SUE68" s="204"/>
      <c r="SUF68" s="204"/>
      <c r="SUG68" s="204"/>
      <c r="SUH68" s="204"/>
      <c r="SUI68" s="204"/>
      <c r="SUJ68" s="204"/>
      <c r="SUK68" s="204"/>
      <c r="SUL68" s="204"/>
      <c r="SUM68" s="204"/>
      <c r="SUN68" s="204"/>
      <c r="SUO68" s="204"/>
      <c r="SUP68" s="204"/>
      <c r="SUQ68" s="204"/>
      <c r="SUR68" s="204"/>
      <c r="SUS68" s="204"/>
      <c r="SUT68" s="204"/>
      <c r="SUU68" s="204"/>
      <c r="SUV68" s="204"/>
      <c r="SUW68" s="204"/>
      <c r="SUX68" s="204"/>
      <c r="SUY68" s="204"/>
      <c r="SUZ68" s="204"/>
      <c r="SVA68" s="204"/>
      <c r="SVB68" s="204"/>
      <c r="SVC68" s="204"/>
      <c r="SVD68" s="204"/>
      <c r="SVE68" s="204"/>
      <c r="SVF68" s="204"/>
      <c r="SVG68" s="204"/>
      <c r="SVH68" s="204"/>
      <c r="SVI68" s="204"/>
      <c r="SVJ68" s="204"/>
      <c r="SVK68" s="204"/>
      <c r="SVL68" s="204"/>
      <c r="SVM68" s="204"/>
      <c r="SVN68" s="204"/>
      <c r="SVO68" s="204"/>
      <c r="SVP68" s="204"/>
      <c r="SVQ68" s="204"/>
      <c r="SVR68" s="204"/>
      <c r="SVS68" s="204"/>
      <c r="SVT68" s="204"/>
      <c r="SVU68" s="204"/>
      <c r="SVV68" s="204"/>
      <c r="SVW68" s="204"/>
      <c r="SVX68" s="204"/>
      <c r="SVY68" s="204"/>
      <c r="SVZ68" s="204"/>
      <c r="SWA68" s="204"/>
      <c r="SWB68" s="204"/>
      <c r="SWC68" s="204"/>
      <c r="SWD68" s="204"/>
      <c r="SWE68" s="204"/>
      <c r="SWF68" s="204"/>
      <c r="SWG68" s="204"/>
      <c r="SWH68" s="204"/>
      <c r="SWI68" s="204"/>
      <c r="SWJ68" s="204"/>
      <c r="SWK68" s="204"/>
      <c r="SWL68" s="204"/>
      <c r="SWM68" s="204"/>
      <c r="SWN68" s="204"/>
      <c r="SWO68" s="204"/>
      <c r="SWP68" s="204"/>
      <c r="SWQ68" s="204"/>
      <c r="SWR68" s="204"/>
      <c r="SWS68" s="204"/>
      <c r="SWT68" s="204"/>
      <c r="SWU68" s="204"/>
      <c r="SWV68" s="204"/>
      <c r="SWW68" s="204"/>
      <c r="SWX68" s="204"/>
      <c r="SWY68" s="204"/>
      <c r="SWZ68" s="204"/>
      <c r="SXA68" s="204"/>
      <c r="SXB68" s="204"/>
      <c r="SXC68" s="204"/>
      <c r="SXD68" s="204"/>
      <c r="SXE68" s="204"/>
      <c r="SXF68" s="204"/>
      <c r="SXG68" s="204"/>
      <c r="SXH68" s="204"/>
      <c r="SXI68" s="204"/>
      <c r="SXJ68" s="204"/>
      <c r="SXK68" s="204"/>
      <c r="SXL68" s="204"/>
      <c r="SXM68" s="204"/>
      <c r="SXN68" s="204"/>
      <c r="SXO68" s="204"/>
      <c r="SXP68" s="204"/>
      <c r="SXQ68" s="204"/>
      <c r="SXR68" s="204"/>
      <c r="SXS68" s="204"/>
      <c r="SXT68" s="204"/>
      <c r="SXU68" s="204"/>
      <c r="SXV68" s="204"/>
      <c r="SXW68" s="204"/>
      <c r="SXX68" s="204"/>
      <c r="SXY68" s="204"/>
      <c r="SXZ68" s="204"/>
      <c r="SYA68" s="204"/>
      <c r="SYB68" s="204"/>
      <c r="SYC68" s="204"/>
      <c r="SYD68" s="204"/>
      <c r="SYE68" s="204"/>
      <c r="SYF68" s="204"/>
      <c r="SYG68" s="204"/>
      <c r="SYH68" s="204"/>
      <c r="SYI68" s="204"/>
      <c r="SYJ68" s="204"/>
      <c r="SYK68" s="204"/>
      <c r="SYL68" s="204"/>
      <c r="SYM68" s="204"/>
      <c r="SYN68" s="204"/>
      <c r="SYO68" s="204"/>
      <c r="SYP68" s="204"/>
      <c r="SYQ68" s="204"/>
      <c r="SYR68" s="204"/>
      <c r="SYS68" s="204"/>
      <c r="SYT68" s="204"/>
      <c r="SYU68" s="204"/>
      <c r="SYV68" s="204"/>
      <c r="SYW68" s="204"/>
      <c r="SYX68" s="204"/>
      <c r="SYY68" s="204"/>
      <c r="SYZ68" s="204"/>
      <c r="SZA68" s="204"/>
      <c r="SZB68" s="204"/>
      <c r="SZC68" s="204"/>
      <c r="SZD68" s="204"/>
      <c r="SZE68" s="204"/>
      <c r="SZF68" s="204"/>
      <c r="SZG68" s="204"/>
      <c r="SZH68" s="204"/>
      <c r="SZI68" s="204"/>
      <c r="SZJ68" s="204"/>
      <c r="SZK68" s="204"/>
      <c r="SZL68" s="204"/>
      <c r="SZM68" s="204"/>
      <c r="SZN68" s="204"/>
      <c r="SZO68" s="204"/>
      <c r="SZP68" s="204"/>
      <c r="SZQ68" s="204"/>
      <c r="SZR68" s="204"/>
      <c r="SZS68" s="204"/>
      <c r="SZT68" s="204"/>
      <c r="SZU68" s="204"/>
      <c r="SZV68" s="204"/>
      <c r="SZW68" s="204"/>
      <c r="SZX68" s="204"/>
      <c r="SZY68" s="204"/>
      <c r="SZZ68" s="204"/>
      <c r="TAA68" s="204"/>
      <c r="TAB68" s="204"/>
      <c r="TAC68" s="204"/>
      <c r="TAD68" s="204"/>
      <c r="TAE68" s="204"/>
      <c r="TAF68" s="204"/>
      <c r="TAG68" s="204"/>
      <c r="TAH68" s="204"/>
      <c r="TAI68" s="204"/>
      <c r="TAJ68" s="204"/>
      <c r="TAK68" s="204"/>
      <c r="TAL68" s="204"/>
      <c r="TAM68" s="204"/>
      <c r="TAN68" s="204"/>
      <c r="TAO68" s="204"/>
      <c r="TAP68" s="204"/>
      <c r="TAQ68" s="204"/>
      <c r="TAR68" s="204"/>
      <c r="TAS68" s="204"/>
      <c r="TAT68" s="204"/>
      <c r="TAU68" s="204"/>
      <c r="TAV68" s="204"/>
      <c r="TAW68" s="204"/>
      <c r="TAX68" s="204"/>
      <c r="TAY68" s="204"/>
      <c r="TAZ68" s="204"/>
      <c r="TBA68" s="204"/>
      <c r="TBB68" s="204"/>
      <c r="TBC68" s="204"/>
      <c r="TBD68" s="204"/>
      <c r="TBE68" s="204"/>
      <c r="TBF68" s="204"/>
      <c r="TBG68" s="204"/>
      <c r="TBH68" s="204"/>
      <c r="TBI68" s="204"/>
      <c r="TBJ68" s="204"/>
      <c r="TBK68" s="204"/>
      <c r="TBL68" s="204"/>
      <c r="TBM68" s="204"/>
      <c r="TBN68" s="204"/>
      <c r="TBO68" s="204"/>
      <c r="TBP68" s="204"/>
      <c r="TBQ68" s="204"/>
      <c r="TBR68" s="204"/>
      <c r="TBS68" s="204"/>
      <c r="TBT68" s="204"/>
      <c r="TBU68" s="204"/>
      <c r="TBV68" s="204"/>
      <c r="TBW68" s="204"/>
      <c r="TBX68" s="204"/>
      <c r="TBY68" s="204"/>
      <c r="TBZ68" s="204"/>
      <c r="TCA68" s="204"/>
      <c r="TCB68" s="204"/>
      <c r="TCC68" s="204"/>
      <c r="TCD68" s="204"/>
      <c r="TCE68" s="204"/>
      <c r="TCF68" s="204"/>
      <c r="TCG68" s="204"/>
      <c r="TCH68" s="204"/>
      <c r="TCI68" s="204"/>
      <c r="TCJ68" s="204"/>
      <c r="TCK68" s="204"/>
      <c r="TCL68" s="204"/>
      <c r="TCM68" s="204"/>
      <c r="TCN68" s="204"/>
      <c r="TCO68" s="204"/>
      <c r="TCP68" s="204"/>
      <c r="TCQ68" s="204"/>
      <c r="TCR68" s="204"/>
      <c r="TCS68" s="204"/>
      <c r="TCT68" s="204"/>
      <c r="TCU68" s="204"/>
      <c r="TCV68" s="204"/>
      <c r="TCW68" s="204"/>
      <c r="TCX68" s="204"/>
      <c r="TCY68" s="204"/>
      <c r="TCZ68" s="204"/>
      <c r="TDA68" s="204"/>
      <c r="TDB68" s="204"/>
      <c r="TDC68" s="204"/>
      <c r="TDD68" s="204"/>
      <c r="TDE68" s="204"/>
      <c r="TDF68" s="204"/>
      <c r="TDG68" s="204"/>
      <c r="TDH68" s="204"/>
      <c r="TDI68" s="204"/>
      <c r="TDJ68" s="204"/>
      <c r="TDK68" s="204"/>
      <c r="TDL68" s="204"/>
      <c r="TDM68" s="204"/>
      <c r="TDN68" s="204"/>
      <c r="TDO68" s="204"/>
      <c r="TDP68" s="204"/>
      <c r="TDQ68" s="204"/>
      <c r="TDR68" s="204"/>
      <c r="TDS68" s="204"/>
      <c r="TDT68" s="204"/>
      <c r="TDU68" s="204"/>
      <c r="TDV68" s="204"/>
      <c r="TDW68" s="204"/>
      <c r="TDX68" s="204"/>
      <c r="TDY68" s="204"/>
      <c r="TDZ68" s="204"/>
      <c r="TEA68" s="204"/>
      <c r="TEB68" s="204"/>
      <c r="TEC68" s="204"/>
      <c r="TED68" s="204"/>
      <c r="TEE68" s="204"/>
      <c r="TEF68" s="204"/>
      <c r="TEG68" s="204"/>
      <c r="TEH68" s="204"/>
      <c r="TEI68" s="204"/>
      <c r="TEJ68" s="204"/>
      <c r="TEK68" s="204"/>
      <c r="TEL68" s="204"/>
      <c r="TEM68" s="204"/>
      <c r="TEN68" s="204"/>
      <c r="TEO68" s="204"/>
      <c r="TEP68" s="204"/>
      <c r="TEQ68" s="204"/>
      <c r="TER68" s="204"/>
      <c r="TES68" s="204"/>
      <c r="TET68" s="204"/>
      <c r="TEU68" s="204"/>
      <c r="TEV68" s="204"/>
      <c r="TEW68" s="204"/>
      <c r="TEX68" s="204"/>
      <c r="TEY68" s="204"/>
      <c r="TEZ68" s="204"/>
      <c r="TFA68" s="204"/>
      <c r="TFB68" s="204"/>
      <c r="TFC68" s="204"/>
      <c r="TFD68" s="204"/>
      <c r="TFE68" s="204"/>
      <c r="TFF68" s="204"/>
      <c r="TFG68" s="204"/>
      <c r="TFH68" s="204"/>
      <c r="TFI68" s="204"/>
      <c r="TFJ68" s="204"/>
      <c r="TFK68" s="204"/>
      <c r="TFL68" s="204"/>
      <c r="TFM68" s="204"/>
      <c r="TFN68" s="204"/>
      <c r="TFO68" s="204"/>
      <c r="TFP68" s="204"/>
      <c r="TFQ68" s="204"/>
      <c r="TFR68" s="204"/>
      <c r="TFS68" s="204"/>
      <c r="TFT68" s="204"/>
      <c r="TFU68" s="204"/>
      <c r="TFV68" s="204"/>
      <c r="TFW68" s="204"/>
      <c r="TFX68" s="204"/>
      <c r="TFY68" s="204"/>
      <c r="TFZ68" s="204"/>
      <c r="TGA68" s="204"/>
      <c r="TGB68" s="204"/>
      <c r="TGC68" s="204"/>
      <c r="TGD68" s="204"/>
      <c r="TGE68" s="204"/>
      <c r="TGF68" s="204"/>
      <c r="TGG68" s="204"/>
      <c r="TGH68" s="204"/>
      <c r="TGI68" s="204"/>
      <c r="TGJ68" s="204"/>
      <c r="TGK68" s="204"/>
      <c r="TGL68" s="204"/>
      <c r="TGM68" s="204"/>
      <c r="TGN68" s="204"/>
      <c r="TGO68" s="204"/>
      <c r="TGP68" s="204"/>
      <c r="TGQ68" s="204"/>
      <c r="TGR68" s="204"/>
      <c r="TGS68" s="204"/>
      <c r="TGT68" s="204"/>
      <c r="TGU68" s="204"/>
      <c r="TGV68" s="204"/>
      <c r="TGW68" s="204"/>
      <c r="TGX68" s="204"/>
      <c r="TGY68" s="204"/>
      <c r="TGZ68" s="204"/>
      <c r="THA68" s="204"/>
      <c r="THB68" s="204"/>
      <c r="THC68" s="204"/>
      <c r="THD68" s="204"/>
      <c r="THE68" s="204"/>
      <c r="THF68" s="204"/>
      <c r="THG68" s="204"/>
      <c r="THH68" s="204"/>
      <c r="THI68" s="204"/>
      <c r="THJ68" s="204"/>
      <c r="THK68" s="204"/>
      <c r="THL68" s="204"/>
      <c r="THM68" s="204"/>
      <c r="THN68" s="204"/>
      <c r="THO68" s="204"/>
      <c r="THP68" s="204"/>
      <c r="THQ68" s="204"/>
      <c r="THR68" s="204"/>
      <c r="THS68" s="204"/>
      <c r="THT68" s="204"/>
      <c r="THU68" s="204"/>
      <c r="THV68" s="204"/>
      <c r="THW68" s="204"/>
      <c r="THX68" s="204"/>
      <c r="THY68" s="204"/>
      <c r="THZ68" s="204"/>
      <c r="TIA68" s="204"/>
      <c r="TIB68" s="204"/>
      <c r="TIC68" s="204"/>
      <c r="TID68" s="204"/>
      <c r="TIE68" s="204"/>
      <c r="TIF68" s="204"/>
      <c r="TIG68" s="204"/>
      <c r="TIH68" s="204"/>
      <c r="TII68" s="204"/>
      <c r="TIJ68" s="204"/>
      <c r="TIK68" s="204"/>
      <c r="TIL68" s="204"/>
      <c r="TIM68" s="204"/>
      <c r="TIN68" s="204"/>
      <c r="TIO68" s="204"/>
      <c r="TIP68" s="204"/>
      <c r="TIQ68" s="204"/>
      <c r="TIR68" s="204"/>
      <c r="TIS68" s="204"/>
      <c r="TIT68" s="204"/>
      <c r="TIU68" s="204"/>
      <c r="TIV68" s="204"/>
      <c r="TIW68" s="204"/>
      <c r="TIX68" s="204"/>
      <c r="TIY68" s="204"/>
      <c r="TIZ68" s="204"/>
      <c r="TJA68" s="204"/>
      <c r="TJB68" s="204"/>
      <c r="TJC68" s="204"/>
      <c r="TJD68" s="204"/>
      <c r="TJE68" s="204"/>
      <c r="TJF68" s="204"/>
      <c r="TJG68" s="204"/>
      <c r="TJH68" s="204"/>
      <c r="TJI68" s="204"/>
      <c r="TJJ68" s="204"/>
      <c r="TJK68" s="204"/>
      <c r="TJL68" s="204"/>
      <c r="TJM68" s="204"/>
      <c r="TJN68" s="204"/>
      <c r="TJO68" s="204"/>
      <c r="TJP68" s="204"/>
      <c r="TJQ68" s="204"/>
      <c r="TJR68" s="204"/>
      <c r="TJS68" s="204"/>
      <c r="TJT68" s="204"/>
      <c r="TJU68" s="204"/>
      <c r="TJV68" s="204"/>
      <c r="TJW68" s="204"/>
      <c r="TJX68" s="204"/>
      <c r="TJY68" s="204"/>
      <c r="TJZ68" s="204"/>
      <c r="TKA68" s="204"/>
      <c r="TKB68" s="204"/>
      <c r="TKC68" s="204"/>
      <c r="TKD68" s="204"/>
      <c r="TKE68" s="204"/>
      <c r="TKF68" s="204"/>
      <c r="TKG68" s="204"/>
      <c r="TKH68" s="204"/>
      <c r="TKI68" s="204"/>
      <c r="TKJ68" s="204"/>
      <c r="TKK68" s="204"/>
      <c r="TKL68" s="204"/>
      <c r="TKM68" s="204"/>
      <c r="TKN68" s="204"/>
      <c r="TKO68" s="204"/>
      <c r="TKP68" s="204"/>
      <c r="TKQ68" s="204"/>
      <c r="TKR68" s="204"/>
      <c r="TKS68" s="204"/>
      <c r="TKT68" s="204"/>
      <c r="TKU68" s="204"/>
      <c r="TKV68" s="204"/>
      <c r="TKW68" s="204"/>
      <c r="TKX68" s="204"/>
      <c r="TKY68" s="204"/>
      <c r="TKZ68" s="204"/>
      <c r="TLA68" s="204"/>
      <c r="TLB68" s="204"/>
      <c r="TLC68" s="204"/>
      <c r="TLD68" s="204"/>
      <c r="TLE68" s="204"/>
      <c r="TLF68" s="204"/>
      <c r="TLG68" s="204"/>
      <c r="TLH68" s="204"/>
      <c r="TLI68" s="204"/>
      <c r="TLJ68" s="204"/>
      <c r="TLK68" s="204"/>
      <c r="TLL68" s="204"/>
      <c r="TLM68" s="204"/>
      <c r="TLN68" s="204"/>
      <c r="TLO68" s="204"/>
      <c r="TLP68" s="204"/>
      <c r="TLQ68" s="204"/>
      <c r="TLR68" s="204"/>
      <c r="TLS68" s="204"/>
      <c r="TLT68" s="204"/>
      <c r="TLU68" s="204"/>
      <c r="TLV68" s="204"/>
      <c r="TLW68" s="204"/>
      <c r="TLX68" s="204"/>
      <c r="TLY68" s="204"/>
      <c r="TLZ68" s="204"/>
      <c r="TMA68" s="204"/>
      <c r="TMB68" s="204"/>
      <c r="TMC68" s="204"/>
      <c r="TMD68" s="204"/>
      <c r="TME68" s="204"/>
      <c r="TMF68" s="204"/>
      <c r="TMG68" s="204"/>
      <c r="TMH68" s="204"/>
      <c r="TMI68" s="204"/>
      <c r="TMJ68" s="204"/>
      <c r="TMK68" s="204"/>
      <c r="TML68" s="204"/>
      <c r="TMM68" s="204"/>
      <c r="TMN68" s="204"/>
      <c r="TMO68" s="204"/>
      <c r="TMP68" s="204"/>
      <c r="TMQ68" s="204"/>
      <c r="TMR68" s="204"/>
      <c r="TMS68" s="204"/>
      <c r="TMT68" s="204"/>
      <c r="TMU68" s="204"/>
      <c r="TMV68" s="204"/>
      <c r="TMW68" s="204"/>
      <c r="TMX68" s="204"/>
      <c r="TMY68" s="204"/>
      <c r="TMZ68" s="204"/>
      <c r="TNA68" s="204"/>
      <c r="TNB68" s="204"/>
      <c r="TNC68" s="204"/>
      <c r="TND68" s="204"/>
      <c r="TNE68" s="204"/>
      <c r="TNF68" s="204"/>
      <c r="TNG68" s="204"/>
      <c r="TNH68" s="204"/>
      <c r="TNI68" s="204"/>
      <c r="TNJ68" s="204"/>
      <c r="TNK68" s="204"/>
      <c r="TNL68" s="204"/>
      <c r="TNM68" s="204"/>
      <c r="TNN68" s="204"/>
      <c r="TNO68" s="204"/>
      <c r="TNP68" s="204"/>
      <c r="TNQ68" s="204"/>
      <c r="TNR68" s="204"/>
      <c r="TNS68" s="204"/>
      <c r="TNT68" s="204"/>
      <c r="TNU68" s="204"/>
      <c r="TNV68" s="204"/>
      <c r="TNW68" s="204"/>
      <c r="TNX68" s="204"/>
      <c r="TNY68" s="204"/>
      <c r="TNZ68" s="204"/>
      <c r="TOA68" s="204"/>
      <c r="TOB68" s="204"/>
      <c r="TOC68" s="204"/>
      <c r="TOD68" s="204"/>
      <c r="TOE68" s="204"/>
      <c r="TOF68" s="204"/>
      <c r="TOG68" s="204"/>
      <c r="TOH68" s="204"/>
      <c r="TOI68" s="204"/>
      <c r="TOJ68" s="204"/>
      <c r="TOK68" s="204"/>
      <c r="TOL68" s="204"/>
      <c r="TOM68" s="204"/>
      <c r="TON68" s="204"/>
      <c r="TOO68" s="204"/>
      <c r="TOP68" s="204"/>
      <c r="TOQ68" s="204"/>
      <c r="TOR68" s="204"/>
      <c r="TOS68" s="204"/>
      <c r="TOT68" s="204"/>
      <c r="TOU68" s="204"/>
      <c r="TOV68" s="204"/>
      <c r="TOW68" s="204"/>
      <c r="TOX68" s="204"/>
      <c r="TOY68" s="204"/>
      <c r="TOZ68" s="204"/>
      <c r="TPA68" s="204"/>
      <c r="TPB68" s="204"/>
      <c r="TPC68" s="204"/>
      <c r="TPD68" s="204"/>
      <c r="TPE68" s="204"/>
      <c r="TPF68" s="204"/>
      <c r="TPG68" s="204"/>
      <c r="TPH68" s="204"/>
      <c r="TPI68" s="204"/>
      <c r="TPJ68" s="204"/>
      <c r="TPK68" s="204"/>
      <c r="TPL68" s="204"/>
      <c r="TPM68" s="204"/>
      <c r="TPN68" s="204"/>
      <c r="TPO68" s="204"/>
      <c r="TPP68" s="204"/>
      <c r="TPQ68" s="204"/>
      <c r="TPR68" s="204"/>
      <c r="TPS68" s="204"/>
      <c r="TPT68" s="204"/>
      <c r="TPU68" s="204"/>
      <c r="TPV68" s="204"/>
      <c r="TPW68" s="204"/>
      <c r="TPX68" s="204"/>
      <c r="TPY68" s="204"/>
      <c r="TPZ68" s="204"/>
      <c r="TQA68" s="204"/>
      <c r="TQB68" s="204"/>
      <c r="TQC68" s="204"/>
      <c r="TQD68" s="204"/>
      <c r="TQE68" s="204"/>
      <c r="TQF68" s="204"/>
      <c r="TQG68" s="204"/>
      <c r="TQH68" s="204"/>
      <c r="TQI68" s="204"/>
      <c r="TQJ68" s="204"/>
      <c r="TQK68" s="204"/>
      <c r="TQL68" s="204"/>
      <c r="TQM68" s="204"/>
      <c r="TQN68" s="204"/>
      <c r="TQO68" s="204"/>
      <c r="TQP68" s="204"/>
      <c r="TQQ68" s="204"/>
      <c r="TQR68" s="204"/>
      <c r="TQS68" s="204"/>
      <c r="TQT68" s="204"/>
      <c r="TQU68" s="204"/>
      <c r="TQV68" s="204"/>
      <c r="TQW68" s="204"/>
      <c r="TQX68" s="204"/>
      <c r="TQY68" s="204"/>
      <c r="TQZ68" s="204"/>
      <c r="TRA68" s="204"/>
      <c r="TRB68" s="204"/>
      <c r="TRC68" s="204"/>
      <c r="TRD68" s="204"/>
      <c r="TRE68" s="204"/>
      <c r="TRF68" s="204"/>
      <c r="TRG68" s="204"/>
      <c r="TRH68" s="204"/>
      <c r="TRI68" s="204"/>
      <c r="TRJ68" s="204"/>
      <c r="TRK68" s="204"/>
      <c r="TRL68" s="204"/>
      <c r="TRM68" s="204"/>
      <c r="TRN68" s="204"/>
      <c r="TRO68" s="204"/>
      <c r="TRP68" s="204"/>
      <c r="TRQ68" s="204"/>
      <c r="TRR68" s="204"/>
      <c r="TRS68" s="204"/>
      <c r="TRT68" s="204"/>
      <c r="TRU68" s="204"/>
      <c r="TRV68" s="204"/>
      <c r="TRW68" s="204"/>
      <c r="TRX68" s="204"/>
      <c r="TRY68" s="204"/>
      <c r="TRZ68" s="204"/>
      <c r="TSA68" s="204"/>
      <c r="TSB68" s="204"/>
      <c r="TSC68" s="204"/>
      <c r="TSD68" s="204"/>
      <c r="TSE68" s="204"/>
      <c r="TSF68" s="204"/>
      <c r="TSG68" s="204"/>
      <c r="TSH68" s="204"/>
      <c r="TSI68" s="204"/>
      <c r="TSJ68" s="204"/>
      <c r="TSK68" s="204"/>
      <c r="TSL68" s="204"/>
      <c r="TSM68" s="204"/>
      <c r="TSN68" s="204"/>
      <c r="TSO68" s="204"/>
      <c r="TSP68" s="204"/>
      <c r="TSQ68" s="204"/>
      <c r="TSR68" s="204"/>
      <c r="TSS68" s="204"/>
      <c r="TST68" s="204"/>
      <c r="TSU68" s="204"/>
      <c r="TSV68" s="204"/>
      <c r="TSW68" s="204"/>
      <c r="TSX68" s="204"/>
      <c r="TSY68" s="204"/>
      <c r="TSZ68" s="204"/>
      <c r="TTA68" s="204"/>
      <c r="TTB68" s="204"/>
      <c r="TTC68" s="204"/>
      <c r="TTD68" s="204"/>
      <c r="TTE68" s="204"/>
      <c r="TTF68" s="204"/>
      <c r="TTG68" s="204"/>
      <c r="TTH68" s="204"/>
      <c r="TTI68" s="204"/>
      <c r="TTJ68" s="204"/>
      <c r="TTK68" s="204"/>
      <c r="TTL68" s="204"/>
      <c r="TTM68" s="204"/>
      <c r="TTN68" s="204"/>
      <c r="TTO68" s="204"/>
      <c r="TTP68" s="204"/>
      <c r="TTQ68" s="204"/>
      <c r="TTR68" s="204"/>
      <c r="TTS68" s="204"/>
      <c r="TTT68" s="204"/>
      <c r="TTU68" s="204"/>
      <c r="TTV68" s="204"/>
      <c r="TTW68" s="204"/>
      <c r="TTX68" s="204"/>
      <c r="TTY68" s="204"/>
      <c r="TTZ68" s="204"/>
      <c r="TUA68" s="204"/>
      <c r="TUB68" s="204"/>
      <c r="TUC68" s="204"/>
      <c r="TUD68" s="204"/>
      <c r="TUE68" s="204"/>
      <c r="TUF68" s="204"/>
      <c r="TUG68" s="204"/>
      <c r="TUH68" s="204"/>
      <c r="TUI68" s="204"/>
      <c r="TUJ68" s="204"/>
      <c r="TUK68" s="204"/>
      <c r="TUL68" s="204"/>
      <c r="TUM68" s="204"/>
      <c r="TUN68" s="204"/>
      <c r="TUO68" s="204"/>
      <c r="TUP68" s="204"/>
      <c r="TUQ68" s="204"/>
      <c r="TUR68" s="204"/>
      <c r="TUS68" s="204"/>
      <c r="TUT68" s="204"/>
      <c r="TUU68" s="204"/>
      <c r="TUV68" s="204"/>
      <c r="TUW68" s="204"/>
      <c r="TUX68" s="204"/>
      <c r="TUY68" s="204"/>
      <c r="TUZ68" s="204"/>
      <c r="TVA68" s="204"/>
      <c r="TVB68" s="204"/>
      <c r="TVC68" s="204"/>
      <c r="TVD68" s="204"/>
      <c r="TVE68" s="204"/>
      <c r="TVF68" s="204"/>
      <c r="TVG68" s="204"/>
      <c r="TVH68" s="204"/>
      <c r="TVI68" s="204"/>
      <c r="TVJ68" s="204"/>
      <c r="TVK68" s="204"/>
      <c r="TVL68" s="204"/>
      <c r="TVM68" s="204"/>
      <c r="TVN68" s="204"/>
      <c r="TVO68" s="204"/>
      <c r="TVP68" s="204"/>
      <c r="TVQ68" s="204"/>
      <c r="TVR68" s="204"/>
      <c r="TVS68" s="204"/>
      <c r="TVT68" s="204"/>
      <c r="TVU68" s="204"/>
      <c r="TVV68" s="204"/>
      <c r="TVW68" s="204"/>
      <c r="TVX68" s="204"/>
      <c r="TVY68" s="204"/>
      <c r="TVZ68" s="204"/>
      <c r="TWA68" s="204"/>
      <c r="TWB68" s="204"/>
      <c r="TWC68" s="204"/>
      <c r="TWD68" s="204"/>
      <c r="TWE68" s="204"/>
      <c r="TWF68" s="204"/>
      <c r="TWG68" s="204"/>
      <c r="TWH68" s="204"/>
      <c r="TWI68" s="204"/>
      <c r="TWJ68" s="204"/>
      <c r="TWK68" s="204"/>
      <c r="TWL68" s="204"/>
      <c r="TWM68" s="204"/>
      <c r="TWN68" s="204"/>
      <c r="TWO68" s="204"/>
      <c r="TWP68" s="204"/>
      <c r="TWQ68" s="204"/>
      <c r="TWR68" s="204"/>
      <c r="TWS68" s="204"/>
      <c r="TWT68" s="204"/>
      <c r="TWU68" s="204"/>
      <c r="TWV68" s="204"/>
      <c r="TWW68" s="204"/>
      <c r="TWX68" s="204"/>
      <c r="TWY68" s="204"/>
      <c r="TWZ68" s="204"/>
      <c r="TXA68" s="204"/>
      <c r="TXB68" s="204"/>
      <c r="TXC68" s="204"/>
      <c r="TXD68" s="204"/>
      <c r="TXE68" s="204"/>
      <c r="TXF68" s="204"/>
      <c r="TXG68" s="204"/>
      <c r="TXH68" s="204"/>
      <c r="TXI68" s="204"/>
      <c r="TXJ68" s="204"/>
      <c r="TXK68" s="204"/>
      <c r="TXL68" s="204"/>
      <c r="TXM68" s="204"/>
      <c r="TXN68" s="204"/>
      <c r="TXO68" s="204"/>
      <c r="TXP68" s="204"/>
      <c r="TXQ68" s="204"/>
      <c r="TXR68" s="204"/>
      <c r="TXS68" s="204"/>
      <c r="TXT68" s="204"/>
      <c r="TXU68" s="204"/>
      <c r="TXV68" s="204"/>
      <c r="TXW68" s="204"/>
      <c r="TXX68" s="204"/>
      <c r="TXY68" s="204"/>
      <c r="TXZ68" s="204"/>
      <c r="TYA68" s="204"/>
      <c r="TYB68" s="204"/>
      <c r="TYC68" s="204"/>
      <c r="TYD68" s="204"/>
      <c r="TYE68" s="204"/>
      <c r="TYF68" s="204"/>
      <c r="TYG68" s="204"/>
      <c r="TYH68" s="204"/>
      <c r="TYI68" s="204"/>
      <c r="TYJ68" s="204"/>
      <c r="TYK68" s="204"/>
      <c r="TYL68" s="204"/>
      <c r="TYM68" s="204"/>
      <c r="TYN68" s="204"/>
      <c r="TYO68" s="204"/>
      <c r="TYP68" s="204"/>
      <c r="TYQ68" s="204"/>
      <c r="TYR68" s="204"/>
      <c r="TYS68" s="204"/>
      <c r="TYT68" s="204"/>
      <c r="TYU68" s="204"/>
      <c r="TYV68" s="204"/>
      <c r="TYW68" s="204"/>
      <c r="TYX68" s="204"/>
      <c r="TYY68" s="204"/>
      <c r="TYZ68" s="204"/>
      <c r="TZA68" s="204"/>
      <c r="TZB68" s="204"/>
      <c r="TZC68" s="204"/>
      <c r="TZD68" s="204"/>
      <c r="TZE68" s="204"/>
      <c r="TZF68" s="204"/>
      <c r="TZG68" s="204"/>
      <c r="TZH68" s="204"/>
      <c r="TZI68" s="204"/>
      <c r="TZJ68" s="204"/>
      <c r="TZK68" s="204"/>
      <c r="TZL68" s="204"/>
      <c r="TZM68" s="204"/>
      <c r="TZN68" s="204"/>
      <c r="TZO68" s="204"/>
      <c r="TZP68" s="204"/>
      <c r="TZQ68" s="204"/>
      <c r="TZR68" s="204"/>
      <c r="TZS68" s="204"/>
      <c r="TZT68" s="204"/>
      <c r="TZU68" s="204"/>
      <c r="TZV68" s="204"/>
      <c r="TZW68" s="204"/>
      <c r="TZX68" s="204"/>
      <c r="TZY68" s="204"/>
      <c r="TZZ68" s="204"/>
      <c r="UAA68" s="204"/>
      <c r="UAB68" s="204"/>
      <c r="UAC68" s="204"/>
      <c r="UAD68" s="204"/>
      <c r="UAE68" s="204"/>
      <c r="UAF68" s="204"/>
      <c r="UAG68" s="204"/>
      <c r="UAH68" s="204"/>
      <c r="UAI68" s="204"/>
      <c r="UAJ68" s="204"/>
      <c r="UAK68" s="204"/>
      <c r="UAL68" s="204"/>
      <c r="UAM68" s="204"/>
      <c r="UAN68" s="204"/>
      <c r="UAO68" s="204"/>
      <c r="UAP68" s="204"/>
      <c r="UAQ68" s="204"/>
      <c r="UAR68" s="204"/>
      <c r="UAS68" s="204"/>
      <c r="UAT68" s="204"/>
      <c r="UAU68" s="204"/>
      <c r="UAV68" s="204"/>
      <c r="UAW68" s="204"/>
      <c r="UAX68" s="204"/>
      <c r="UAY68" s="204"/>
      <c r="UAZ68" s="204"/>
      <c r="UBA68" s="204"/>
      <c r="UBB68" s="204"/>
      <c r="UBC68" s="204"/>
      <c r="UBD68" s="204"/>
      <c r="UBE68" s="204"/>
      <c r="UBF68" s="204"/>
      <c r="UBG68" s="204"/>
      <c r="UBH68" s="204"/>
      <c r="UBI68" s="204"/>
      <c r="UBJ68" s="204"/>
      <c r="UBK68" s="204"/>
      <c r="UBL68" s="204"/>
      <c r="UBM68" s="204"/>
      <c r="UBN68" s="204"/>
      <c r="UBO68" s="204"/>
      <c r="UBP68" s="204"/>
      <c r="UBQ68" s="204"/>
      <c r="UBR68" s="204"/>
      <c r="UBS68" s="204"/>
      <c r="UBT68" s="204"/>
      <c r="UBU68" s="204"/>
      <c r="UBV68" s="204"/>
      <c r="UBW68" s="204"/>
      <c r="UBX68" s="204"/>
      <c r="UBY68" s="204"/>
      <c r="UBZ68" s="204"/>
      <c r="UCA68" s="204"/>
      <c r="UCB68" s="204"/>
      <c r="UCC68" s="204"/>
      <c r="UCD68" s="204"/>
      <c r="UCE68" s="204"/>
      <c r="UCF68" s="204"/>
      <c r="UCG68" s="204"/>
      <c r="UCH68" s="204"/>
      <c r="UCI68" s="204"/>
      <c r="UCJ68" s="204"/>
      <c r="UCK68" s="204"/>
      <c r="UCL68" s="204"/>
      <c r="UCM68" s="204"/>
      <c r="UCN68" s="204"/>
      <c r="UCO68" s="204"/>
      <c r="UCP68" s="204"/>
      <c r="UCQ68" s="204"/>
      <c r="UCR68" s="204"/>
      <c r="UCS68" s="204"/>
      <c r="UCT68" s="204"/>
      <c r="UCU68" s="204"/>
      <c r="UCV68" s="204"/>
      <c r="UCW68" s="204"/>
      <c r="UCX68" s="204"/>
      <c r="UCY68" s="204"/>
      <c r="UCZ68" s="204"/>
      <c r="UDA68" s="204"/>
      <c r="UDB68" s="204"/>
      <c r="UDC68" s="204"/>
      <c r="UDD68" s="204"/>
      <c r="UDE68" s="204"/>
      <c r="UDF68" s="204"/>
      <c r="UDG68" s="204"/>
      <c r="UDH68" s="204"/>
      <c r="UDI68" s="204"/>
      <c r="UDJ68" s="204"/>
      <c r="UDK68" s="204"/>
      <c r="UDL68" s="204"/>
      <c r="UDM68" s="204"/>
      <c r="UDN68" s="204"/>
      <c r="UDO68" s="204"/>
      <c r="UDP68" s="204"/>
      <c r="UDQ68" s="204"/>
      <c r="UDR68" s="204"/>
      <c r="UDS68" s="204"/>
      <c r="UDT68" s="204"/>
      <c r="UDU68" s="204"/>
      <c r="UDV68" s="204"/>
      <c r="UDW68" s="204"/>
      <c r="UDX68" s="204"/>
      <c r="UDY68" s="204"/>
      <c r="UDZ68" s="204"/>
      <c r="UEA68" s="204"/>
      <c r="UEB68" s="204"/>
      <c r="UEC68" s="204"/>
      <c r="UED68" s="204"/>
      <c r="UEE68" s="204"/>
      <c r="UEF68" s="204"/>
      <c r="UEG68" s="204"/>
      <c r="UEH68" s="204"/>
      <c r="UEI68" s="204"/>
      <c r="UEJ68" s="204"/>
      <c r="UEK68" s="204"/>
      <c r="UEL68" s="204"/>
      <c r="UEM68" s="204"/>
      <c r="UEN68" s="204"/>
      <c r="UEO68" s="204"/>
      <c r="UEP68" s="204"/>
      <c r="UEQ68" s="204"/>
      <c r="UER68" s="204"/>
      <c r="UES68" s="204"/>
      <c r="UET68" s="204"/>
      <c r="UEU68" s="204"/>
      <c r="UEV68" s="204"/>
      <c r="UEW68" s="204"/>
      <c r="UEX68" s="204"/>
      <c r="UEY68" s="204"/>
      <c r="UEZ68" s="204"/>
      <c r="UFA68" s="204"/>
      <c r="UFB68" s="204"/>
      <c r="UFC68" s="204"/>
      <c r="UFD68" s="204"/>
      <c r="UFE68" s="204"/>
      <c r="UFF68" s="204"/>
      <c r="UFG68" s="204"/>
      <c r="UFH68" s="204"/>
      <c r="UFI68" s="204"/>
      <c r="UFJ68" s="204"/>
      <c r="UFK68" s="204"/>
      <c r="UFL68" s="204"/>
      <c r="UFM68" s="204"/>
      <c r="UFN68" s="204"/>
      <c r="UFO68" s="204"/>
      <c r="UFP68" s="204"/>
      <c r="UFQ68" s="204"/>
      <c r="UFR68" s="204"/>
      <c r="UFS68" s="204"/>
      <c r="UFT68" s="204"/>
      <c r="UFU68" s="204"/>
      <c r="UFV68" s="204"/>
      <c r="UFW68" s="204"/>
      <c r="UFX68" s="204"/>
      <c r="UFY68" s="204"/>
      <c r="UFZ68" s="204"/>
      <c r="UGA68" s="204"/>
      <c r="UGB68" s="204"/>
      <c r="UGC68" s="204"/>
      <c r="UGD68" s="204"/>
      <c r="UGE68" s="204"/>
      <c r="UGF68" s="204"/>
      <c r="UGG68" s="204"/>
      <c r="UGH68" s="204"/>
      <c r="UGI68" s="204"/>
      <c r="UGJ68" s="204"/>
      <c r="UGK68" s="204"/>
      <c r="UGL68" s="204"/>
      <c r="UGM68" s="204"/>
      <c r="UGN68" s="204"/>
      <c r="UGO68" s="204"/>
      <c r="UGP68" s="204"/>
      <c r="UGQ68" s="204"/>
      <c r="UGR68" s="204"/>
      <c r="UGS68" s="204"/>
      <c r="UGT68" s="204"/>
      <c r="UGU68" s="204"/>
      <c r="UGV68" s="204"/>
      <c r="UGW68" s="204"/>
      <c r="UGX68" s="204"/>
      <c r="UGY68" s="204"/>
      <c r="UGZ68" s="204"/>
      <c r="UHA68" s="204"/>
      <c r="UHB68" s="204"/>
      <c r="UHC68" s="204"/>
      <c r="UHD68" s="204"/>
      <c r="UHE68" s="204"/>
      <c r="UHF68" s="204"/>
      <c r="UHG68" s="204"/>
      <c r="UHH68" s="204"/>
      <c r="UHI68" s="204"/>
      <c r="UHJ68" s="204"/>
      <c r="UHK68" s="204"/>
      <c r="UHL68" s="204"/>
      <c r="UHM68" s="204"/>
      <c r="UHN68" s="204"/>
      <c r="UHO68" s="204"/>
      <c r="UHP68" s="204"/>
      <c r="UHQ68" s="204"/>
      <c r="UHR68" s="204"/>
      <c r="UHS68" s="204"/>
      <c r="UHT68" s="204"/>
      <c r="UHU68" s="204"/>
      <c r="UHV68" s="204"/>
      <c r="UHW68" s="204"/>
      <c r="UHX68" s="204"/>
      <c r="UHY68" s="204"/>
      <c r="UHZ68" s="204"/>
      <c r="UIA68" s="204"/>
      <c r="UIB68" s="204"/>
      <c r="UIC68" s="204"/>
      <c r="UID68" s="204"/>
      <c r="UIE68" s="204"/>
      <c r="UIF68" s="204"/>
      <c r="UIG68" s="204"/>
      <c r="UIH68" s="204"/>
      <c r="UII68" s="204"/>
      <c r="UIJ68" s="204"/>
      <c r="UIK68" s="204"/>
      <c r="UIL68" s="204"/>
      <c r="UIM68" s="204"/>
      <c r="UIN68" s="204"/>
      <c r="UIO68" s="204"/>
      <c r="UIP68" s="204"/>
      <c r="UIQ68" s="204"/>
      <c r="UIR68" s="204"/>
      <c r="UIS68" s="204"/>
      <c r="UIT68" s="204"/>
      <c r="UIU68" s="204"/>
      <c r="UIV68" s="204"/>
      <c r="UIW68" s="204"/>
      <c r="UIX68" s="204"/>
      <c r="UIY68" s="204"/>
      <c r="UIZ68" s="204"/>
      <c r="UJA68" s="204"/>
      <c r="UJB68" s="204"/>
      <c r="UJC68" s="204"/>
      <c r="UJD68" s="204"/>
      <c r="UJE68" s="204"/>
      <c r="UJF68" s="204"/>
      <c r="UJG68" s="204"/>
      <c r="UJH68" s="204"/>
      <c r="UJI68" s="204"/>
      <c r="UJJ68" s="204"/>
      <c r="UJK68" s="204"/>
      <c r="UJL68" s="204"/>
      <c r="UJM68" s="204"/>
      <c r="UJN68" s="204"/>
      <c r="UJO68" s="204"/>
      <c r="UJP68" s="204"/>
      <c r="UJQ68" s="204"/>
      <c r="UJR68" s="204"/>
      <c r="UJS68" s="204"/>
      <c r="UJT68" s="204"/>
      <c r="UJU68" s="204"/>
      <c r="UJV68" s="204"/>
      <c r="UJW68" s="204"/>
      <c r="UJX68" s="204"/>
      <c r="UJY68" s="204"/>
      <c r="UJZ68" s="204"/>
      <c r="UKA68" s="204"/>
      <c r="UKB68" s="204"/>
      <c r="UKC68" s="204"/>
      <c r="UKD68" s="204"/>
      <c r="UKE68" s="204"/>
      <c r="UKF68" s="204"/>
      <c r="UKG68" s="204"/>
      <c r="UKH68" s="204"/>
      <c r="UKI68" s="204"/>
      <c r="UKJ68" s="204"/>
      <c r="UKK68" s="204"/>
      <c r="UKL68" s="204"/>
      <c r="UKM68" s="204"/>
      <c r="UKN68" s="204"/>
      <c r="UKO68" s="204"/>
      <c r="UKP68" s="204"/>
      <c r="UKQ68" s="204"/>
      <c r="UKR68" s="204"/>
      <c r="UKS68" s="204"/>
      <c r="UKT68" s="204"/>
      <c r="UKU68" s="204"/>
      <c r="UKV68" s="204"/>
      <c r="UKW68" s="204"/>
      <c r="UKX68" s="204"/>
      <c r="UKY68" s="204"/>
      <c r="UKZ68" s="204"/>
      <c r="ULA68" s="204"/>
      <c r="ULB68" s="204"/>
      <c r="ULC68" s="204"/>
      <c r="ULD68" s="204"/>
      <c r="ULE68" s="204"/>
      <c r="ULF68" s="204"/>
      <c r="ULG68" s="204"/>
      <c r="ULH68" s="204"/>
      <c r="ULI68" s="204"/>
      <c r="ULJ68" s="204"/>
      <c r="ULK68" s="204"/>
      <c r="ULL68" s="204"/>
      <c r="ULM68" s="204"/>
      <c r="ULN68" s="204"/>
      <c r="ULO68" s="204"/>
      <c r="ULP68" s="204"/>
      <c r="ULQ68" s="204"/>
      <c r="ULR68" s="204"/>
      <c r="ULS68" s="204"/>
      <c r="ULT68" s="204"/>
      <c r="ULU68" s="204"/>
      <c r="ULV68" s="204"/>
      <c r="ULW68" s="204"/>
      <c r="ULX68" s="204"/>
      <c r="ULY68" s="204"/>
      <c r="ULZ68" s="204"/>
      <c r="UMA68" s="204"/>
      <c r="UMB68" s="204"/>
      <c r="UMC68" s="204"/>
      <c r="UMD68" s="204"/>
      <c r="UME68" s="204"/>
      <c r="UMF68" s="204"/>
      <c r="UMG68" s="204"/>
      <c r="UMH68" s="204"/>
      <c r="UMI68" s="204"/>
      <c r="UMJ68" s="204"/>
      <c r="UMK68" s="204"/>
      <c r="UML68" s="204"/>
      <c r="UMM68" s="204"/>
      <c r="UMN68" s="204"/>
      <c r="UMO68" s="204"/>
      <c r="UMP68" s="204"/>
      <c r="UMQ68" s="204"/>
      <c r="UMR68" s="204"/>
      <c r="UMS68" s="204"/>
      <c r="UMT68" s="204"/>
      <c r="UMU68" s="204"/>
      <c r="UMV68" s="204"/>
      <c r="UMW68" s="204"/>
      <c r="UMX68" s="204"/>
      <c r="UMY68" s="204"/>
      <c r="UMZ68" s="204"/>
      <c r="UNA68" s="204"/>
      <c r="UNB68" s="204"/>
      <c r="UNC68" s="204"/>
      <c r="UND68" s="204"/>
      <c r="UNE68" s="204"/>
      <c r="UNF68" s="204"/>
      <c r="UNG68" s="204"/>
      <c r="UNH68" s="204"/>
      <c r="UNI68" s="204"/>
      <c r="UNJ68" s="204"/>
      <c r="UNK68" s="204"/>
      <c r="UNL68" s="204"/>
      <c r="UNM68" s="204"/>
      <c r="UNN68" s="204"/>
      <c r="UNO68" s="204"/>
      <c r="UNP68" s="204"/>
      <c r="UNQ68" s="204"/>
      <c r="UNR68" s="204"/>
      <c r="UNS68" s="204"/>
      <c r="UNT68" s="204"/>
      <c r="UNU68" s="204"/>
      <c r="UNV68" s="204"/>
      <c r="UNW68" s="204"/>
      <c r="UNX68" s="204"/>
      <c r="UNY68" s="204"/>
      <c r="UNZ68" s="204"/>
      <c r="UOA68" s="204"/>
      <c r="UOB68" s="204"/>
      <c r="UOC68" s="204"/>
      <c r="UOD68" s="204"/>
      <c r="UOE68" s="204"/>
      <c r="UOF68" s="204"/>
      <c r="UOG68" s="204"/>
      <c r="UOH68" s="204"/>
      <c r="UOI68" s="204"/>
      <c r="UOJ68" s="204"/>
      <c r="UOK68" s="204"/>
      <c r="UOL68" s="204"/>
      <c r="UOM68" s="204"/>
      <c r="UON68" s="204"/>
      <c r="UOO68" s="204"/>
      <c r="UOP68" s="204"/>
      <c r="UOQ68" s="204"/>
      <c r="UOR68" s="204"/>
      <c r="UOS68" s="204"/>
      <c r="UOT68" s="204"/>
      <c r="UOU68" s="204"/>
      <c r="UOV68" s="204"/>
      <c r="UOW68" s="204"/>
      <c r="UOX68" s="204"/>
      <c r="UOY68" s="204"/>
      <c r="UOZ68" s="204"/>
      <c r="UPA68" s="204"/>
      <c r="UPB68" s="204"/>
      <c r="UPC68" s="204"/>
      <c r="UPD68" s="204"/>
      <c r="UPE68" s="204"/>
      <c r="UPF68" s="204"/>
      <c r="UPG68" s="204"/>
      <c r="UPH68" s="204"/>
      <c r="UPI68" s="204"/>
      <c r="UPJ68" s="204"/>
      <c r="UPK68" s="204"/>
      <c r="UPL68" s="204"/>
      <c r="UPM68" s="204"/>
      <c r="UPN68" s="204"/>
      <c r="UPO68" s="204"/>
      <c r="UPP68" s="204"/>
      <c r="UPQ68" s="204"/>
      <c r="UPR68" s="204"/>
      <c r="UPS68" s="204"/>
      <c r="UPT68" s="204"/>
      <c r="UPU68" s="204"/>
      <c r="UPV68" s="204"/>
      <c r="UPW68" s="204"/>
      <c r="UPX68" s="204"/>
      <c r="UPY68" s="204"/>
      <c r="UPZ68" s="204"/>
      <c r="UQA68" s="204"/>
      <c r="UQB68" s="204"/>
      <c r="UQC68" s="204"/>
      <c r="UQD68" s="204"/>
      <c r="UQE68" s="204"/>
      <c r="UQF68" s="204"/>
      <c r="UQG68" s="204"/>
      <c r="UQH68" s="204"/>
      <c r="UQI68" s="204"/>
      <c r="UQJ68" s="204"/>
      <c r="UQK68" s="204"/>
      <c r="UQL68" s="204"/>
      <c r="UQM68" s="204"/>
      <c r="UQN68" s="204"/>
      <c r="UQO68" s="204"/>
      <c r="UQP68" s="204"/>
      <c r="UQQ68" s="204"/>
      <c r="UQR68" s="204"/>
      <c r="UQS68" s="204"/>
      <c r="UQT68" s="204"/>
      <c r="UQU68" s="204"/>
      <c r="UQV68" s="204"/>
      <c r="UQW68" s="204"/>
      <c r="UQX68" s="204"/>
      <c r="UQY68" s="204"/>
      <c r="UQZ68" s="204"/>
      <c r="URA68" s="204"/>
      <c r="URB68" s="204"/>
      <c r="URC68" s="204"/>
      <c r="URD68" s="204"/>
      <c r="URE68" s="204"/>
      <c r="URF68" s="204"/>
      <c r="URG68" s="204"/>
      <c r="URH68" s="204"/>
      <c r="URI68" s="204"/>
      <c r="URJ68" s="204"/>
      <c r="URK68" s="204"/>
      <c r="URL68" s="204"/>
      <c r="URM68" s="204"/>
      <c r="URN68" s="204"/>
      <c r="URO68" s="204"/>
      <c r="URP68" s="204"/>
      <c r="URQ68" s="204"/>
      <c r="URR68" s="204"/>
      <c r="URS68" s="204"/>
      <c r="URT68" s="204"/>
      <c r="URU68" s="204"/>
      <c r="URV68" s="204"/>
      <c r="URW68" s="204"/>
      <c r="URX68" s="204"/>
      <c r="URY68" s="204"/>
      <c r="URZ68" s="204"/>
      <c r="USA68" s="204"/>
      <c r="USB68" s="204"/>
      <c r="USC68" s="204"/>
      <c r="USD68" s="204"/>
      <c r="USE68" s="204"/>
      <c r="USF68" s="204"/>
      <c r="USG68" s="204"/>
      <c r="USH68" s="204"/>
      <c r="USI68" s="204"/>
      <c r="USJ68" s="204"/>
      <c r="USK68" s="204"/>
      <c r="USL68" s="204"/>
      <c r="USM68" s="204"/>
      <c r="USN68" s="204"/>
      <c r="USO68" s="204"/>
      <c r="USP68" s="204"/>
      <c r="USQ68" s="204"/>
      <c r="USR68" s="204"/>
      <c r="USS68" s="204"/>
      <c r="UST68" s="204"/>
      <c r="USU68" s="204"/>
      <c r="USV68" s="204"/>
      <c r="USW68" s="204"/>
      <c r="USX68" s="204"/>
      <c r="USY68" s="204"/>
      <c r="USZ68" s="204"/>
      <c r="UTA68" s="204"/>
      <c r="UTB68" s="204"/>
      <c r="UTC68" s="204"/>
      <c r="UTD68" s="204"/>
      <c r="UTE68" s="204"/>
      <c r="UTF68" s="204"/>
      <c r="UTG68" s="204"/>
      <c r="UTH68" s="204"/>
      <c r="UTI68" s="204"/>
      <c r="UTJ68" s="204"/>
      <c r="UTK68" s="204"/>
      <c r="UTL68" s="204"/>
      <c r="UTM68" s="204"/>
      <c r="UTN68" s="204"/>
      <c r="UTO68" s="204"/>
      <c r="UTP68" s="204"/>
      <c r="UTQ68" s="204"/>
      <c r="UTR68" s="204"/>
      <c r="UTS68" s="204"/>
      <c r="UTT68" s="204"/>
      <c r="UTU68" s="204"/>
      <c r="UTV68" s="204"/>
      <c r="UTW68" s="204"/>
      <c r="UTX68" s="204"/>
      <c r="UTY68" s="204"/>
      <c r="UTZ68" s="204"/>
      <c r="UUA68" s="204"/>
      <c r="UUB68" s="204"/>
      <c r="UUC68" s="204"/>
      <c r="UUD68" s="204"/>
      <c r="UUE68" s="204"/>
      <c r="UUF68" s="204"/>
      <c r="UUG68" s="204"/>
      <c r="UUH68" s="204"/>
      <c r="UUI68" s="204"/>
      <c r="UUJ68" s="204"/>
      <c r="UUK68" s="204"/>
      <c r="UUL68" s="204"/>
      <c r="UUM68" s="204"/>
      <c r="UUN68" s="204"/>
      <c r="UUO68" s="204"/>
      <c r="UUP68" s="204"/>
      <c r="UUQ68" s="204"/>
      <c r="UUR68" s="204"/>
      <c r="UUS68" s="204"/>
      <c r="UUT68" s="204"/>
      <c r="UUU68" s="204"/>
      <c r="UUV68" s="204"/>
      <c r="UUW68" s="204"/>
      <c r="UUX68" s="204"/>
      <c r="UUY68" s="204"/>
      <c r="UUZ68" s="204"/>
      <c r="UVA68" s="204"/>
      <c r="UVB68" s="204"/>
      <c r="UVC68" s="204"/>
      <c r="UVD68" s="204"/>
      <c r="UVE68" s="204"/>
      <c r="UVF68" s="204"/>
      <c r="UVG68" s="204"/>
      <c r="UVH68" s="204"/>
      <c r="UVI68" s="204"/>
      <c r="UVJ68" s="204"/>
      <c r="UVK68" s="204"/>
      <c r="UVL68" s="204"/>
      <c r="UVM68" s="204"/>
      <c r="UVN68" s="204"/>
      <c r="UVO68" s="204"/>
      <c r="UVP68" s="204"/>
      <c r="UVQ68" s="204"/>
      <c r="UVR68" s="204"/>
      <c r="UVS68" s="204"/>
      <c r="UVT68" s="204"/>
      <c r="UVU68" s="204"/>
      <c r="UVV68" s="204"/>
      <c r="UVW68" s="204"/>
      <c r="UVX68" s="204"/>
      <c r="UVY68" s="204"/>
      <c r="UVZ68" s="204"/>
      <c r="UWA68" s="204"/>
      <c r="UWB68" s="204"/>
      <c r="UWC68" s="204"/>
      <c r="UWD68" s="204"/>
      <c r="UWE68" s="204"/>
      <c r="UWF68" s="204"/>
      <c r="UWG68" s="204"/>
      <c r="UWH68" s="204"/>
      <c r="UWI68" s="204"/>
      <c r="UWJ68" s="204"/>
      <c r="UWK68" s="204"/>
      <c r="UWL68" s="204"/>
      <c r="UWM68" s="204"/>
      <c r="UWN68" s="204"/>
      <c r="UWO68" s="204"/>
      <c r="UWP68" s="204"/>
      <c r="UWQ68" s="204"/>
      <c r="UWR68" s="204"/>
      <c r="UWS68" s="204"/>
      <c r="UWT68" s="204"/>
      <c r="UWU68" s="204"/>
      <c r="UWV68" s="204"/>
      <c r="UWW68" s="204"/>
      <c r="UWX68" s="204"/>
      <c r="UWY68" s="204"/>
      <c r="UWZ68" s="204"/>
      <c r="UXA68" s="204"/>
      <c r="UXB68" s="204"/>
      <c r="UXC68" s="204"/>
      <c r="UXD68" s="204"/>
      <c r="UXE68" s="204"/>
      <c r="UXF68" s="204"/>
      <c r="UXG68" s="204"/>
      <c r="UXH68" s="204"/>
      <c r="UXI68" s="204"/>
      <c r="UXJ68" s="204"/>
      <c r="UXK68" s="204"/>
      <c r="UXL68" s="204"/>
      <c r="UXM68" s="204"/>
      <c r="UXN68" s="204"/>
      <c r="UXO68" s="204"/>
      <c r="UXP68" s="204"/>
      <c r="UXQ68" s="204"/>
      <c r="UXR68" s="204"/>
      <c r="UXS68" s="204"/>
      <c r="UXT68" s="204"/>
      <c r="UXU68" s="204"/>
      <c r="UXV68" s="204"/>
      <c r="UXW68" s="204"/>
      <c r="UXX68" s="204"/>
      <c r="UXY68" s="204"/>
      <c r="UXZ68" s="204"/>
      <c r="UYA68" s="204"/>
      <c r="UYB68" s="204"/>
      <c r="UYC68" s="204"/>
      <c r="UYD68" s="204"/>
      <c r="UYE68" s="204"/>
      <c r="UYF68" s="204"/>
      <c r="UYG68" s="204"/>
      <c r="UYH68" s="204"/>
      <c r="UYI68" s="204"/>
      <c r="UYJ68" s="204"/>
      <c r="UYK68" s="204"/>
      <c r="UYL68" s="204"/>
      <c r="UYM68" s="204"/>
      <c r="UYN68" s="204"/>
      <c r="UYO68" s="204"/>
      <c r="UYP68" s="204"/>
      <c r="UYQ68" s="204"/>
      <c r="UYR68" s="204"/>
      <c r="UYS68" s="204"/>
      <c r="UYT68" s="204"/>
      <c r="UYU68" s="204"/>
      <c r="UYV68" s="204"/>
      <c r="UYW68" s="204"/>
      <c r="UYX68" s="204"/>
      <c r="UYY68" s="204"/>
      <c r="UYZ68" s="204"/>
      <c r="UZA68" s="204"/>
      <c r="UZB68" s="204"/>
      <c r="UZC68" s="204"/>
      <c r="UZD68" s="204"/>
      <c r="UZE68" s="204"/>
      <c r="UZF68" s="204"/>
      <c r="UZG68" s="204"/>
      <c r="UZH68" s="204"/>
      <c r="UZI68" s="204"/>
      <c r="UZJ68" s="204"/>
      <c r="UZK68" s="204"/>
      <c r="UZL68" s="204"/>
      <c r="UZM68" s="204"/>
      <c r="UZN68" s="204"/>
      <c r="UZO68" s="204"/>
      <c r="UZP68" s="204"/>
      <c r="UZQ68" s="204"/>
      <c r="UZR68" s="204"/>
      <c r="UZS68" s="204"/>
      <c r="UZT68" s="204"/>
      <c r="UZU68" s="204"/>
      <c r="UZV68" s="204"/>
      <c r="UZW68" s="204"/>
      <c r="UZX68" s="204"/>
      <c r="UZY68" s="204"/>
      <c r="UZZ68" s="204"/>
      <c r="VAA68" s="204"/>
      <c r="VAB68" s="204"/>
      <c r="VAC68" s="204"/>
      <c r="VAD68" s="204"/>
      <c r="VAE68" s="204"/>
      <c r="VAF68" s="204"/>
      <c r="VAG68" s="204"/>
      <c r="VAH68" s="204"/>
      <c r="VAI68" s="204"/>
      <c r="VAJ68" s="204"/>
      <c r="VAK68" s="204"/>
      <c r="VAL68" s="204"/>
      <c r="VAM68" s="204"/>
      <c r="VAN68" s="204"/>
      <c r="VAO68" s="204"/>
      <c r="VAP68" s="204"/>
      <c r="VAQ68" s="204"/>
      <c r="VAR68" s="204"/>
      <c r="VAS68" s="204"/>
      <c r="VAT68" s="204"/>
      <c r="VAU68" s="204"/>
      <c r="VAV68" s="204"/>
      <c r="VAW68" s="204"/>
      <c r="VAX68" s="204"/>
      <c r="VAY68" s="204"/>
      <c r="VAZ68" s="204"/>
      <c r="VBA68" s="204"/>
      <c r="VBB68" s="204"/>
      <c r="VBC68" s="204"/>
      <c r="VBD68" s="204"/>
      <c r="VBE68" s="204"/>
      <c r="VBF68" s="204"/>
      <c r="VBG68" s="204"/>
      <c r="VBH68" s="204"/>
      <c r="VBI68" s="204"/>
      <c r="VBJ68" s="204"/>
      <c r="VBK68" s="204"/>
      <c r="VBL68" s="204"/>
      <c r="VBM68" s="204"/>
      <c r="VBN68" s="204"/>
      <c r="VBO68" s="204"/>
      <c r="VBP68" s="204"/>
      <c r="VBQ68" s="204"/>
      <c r="VBR68" s="204"/>
      <c r="VBS68" s="204"/>
      <c r="VBT68" s="204"/>
      <c r="VBU68" s="204"/>
      <c r="VBV68" s="204"/>
      <c r="VBW68" s="204"/>
      <c r="VBX68" s="204"/>
      <c r="VBY68" s="204"/>
      <c r="VBZ68" s="204"/>
      <c r="VCA68" s="204"/>
      <c r="VCB68" s="204"/>
      <c r="VCC68" s="204"/>
      <c r="VCD68" s="204"/>
      <c r="VCE68" s="204"/>
      <c r="VCF68" s="204"/>
      <c r="VCG68" s="204"/>
      <c r="VCH68" s="204"/>
      <c r="VCI68" s="204"/>
      <c r="VCJ68" s="204"/>
      <c r="VCK68" s="204"/>
      <c r="VCL68" s="204"/>
      <c r="VCM68" s="204"/>
      <c r="VCN68" s="204"/>
      <c r="VCO68" s="204"/>
      <c r="VCP68" s="204"/>
      <c r="VCQ68" s="204"/>
      <c r="VCR68" s="204"/>
      <c r="VCS68" s="204"/>
      <c r="VCT68" s="204"/>
      <c r="VCU68" s="204"/>
      <c r="VCV68" s="204"/>
      <c r="VCW68" s="204"/>
      <c r="VCX68" s="204"/>
      <c r="VCY68" s="204"/>
      <c r="VCZ68" s="204"/>
      <c r="VDA68" s="204"/>
      <c r="VDB68" s="204"/>
      <c r="VDC68" s="204"/>
      <c r="VDD68" s="204"/>
      <c r="VDE68" s="204"/>
      <c r="VDF68" s="204"/>
      <c r="VDG68" s="204"/>
      <c r="VDH68" s="204"/>
      <c r="VDI68" s="204"/>
      <c r="VDJ68" s="204"/>
      <c r="VDK68" s="204"/>
      <c r="VDL68" s="204"/>
      <c r="VDM68" s="204"/>
      <c r="VDN68" s="204"/>
      <c r="VDO68" s="204"/>
      <c r="VDP68" s="204"/>
      <c r="VDQ68" s="204"/>
      <c r="VDR68" s="204"/>
      <c r="VDS68" s="204"/>
      <c r="VDT68" s="204"/>
      <c r="VDU68" s="204"/>
      <c r="VDV68" s="204"/>
      <c r="VDW68" s="204"/>
      <c r="VDX68" s="204"/>
      <c r="VDY68" s="204"/>
      <c r="VDZ68" s="204"/>
      <c r="VEA68" s="204"/>
      <c r="VEB68" s="204"/>
      <c r="VEC68" s="204"/>
      <c r="VED68" s="204"/>
      <c r="VEE68" s="204"/>
      <c r="VEF68" s="204"/>
      <c r="VEG68" s="204"/>
      <c r="VEH68" s="204"/>
      <c r="VEI68" s="204"/>
      <c r="VEJ68" s="204"/>
      <c r="VEK68" s="204"/>
      <c r="VEL68" s="204"/>
      <c r="VEM68" s="204"/>
      <c r="VEN68" s="204"/>
      <c r="VEO68" s="204"/>
      <c r="VEP68" s="204"/>
      <c r="VEQ68" s="204"/>
      <c r="VER68" s="204"/>
      <c r="VES68" s="204"/>
      <c r="VET68" s="204"/>
      <c r="VEU68" s="204"/>
      <c r="VEV68" s="204"/>
      <c r="VEW68" s="204"/>
      <c r="VEX68" s="204"/>
      <c r="VEY68" s="204"/>
      <c r="VEZ68" s="204"/>
      <c r="VFA68" s="204"/>
      <c r="VFB68" s="204"/>
      <c r="VFC68" s="204"/>
      <c r="VFD68" s="204"/>
      <c r="VFE68" s="204"/>
      <c r="VFF68" s="204"/>
      <c r="VFG68" s="204"/>
      <c r="VFH68" s="204"/>
      <c r="VFI68" s="204"/>
      <c r="VFJ68" s="204"/>
      <c r="VFK68" s="204"/>
      <c r="VFL68" s="204"/>
      <c r="VFM68" s="204"/>
      <c r="VFN68" s="204"/>
      <c r="VFO68" s="204"/>
      <c r="VFP68" s="204"/>
      <c r="VFQ68" s="204"/>
      <c r="VFR68" s="204"/>
      <c r="VFS68" s="204"/>
      <c r="VFT68" s="204"/>
      <c r="VFU68" s="204"/>
      <c r="VFV68" s="204"/>
      <c r="VFW68" s="204"/>
      <c r="VFX68" s="204"/>
      <c r="VFY68" s="204"/>
      <c r="VFZ68" s="204"/>
      <c r="VGA68" s="204"/>
      <c r="VGB68" s="204"/>
      <c r="VGC68" s="204"/>
      <c r="VGD68" s="204"/>
      <c r="VGE68" s="204"/>
      <c r="VGF68" s="204"/>
      <c r="VGG68" s="204"/>
      <c r="VGH68" s="204"/>
      <c r="VGI68" s="204"/>
      <c r="VGJ68" s="204"/>
      <c r="VGK68" s="204"/>
      <c r="VGL68" s="204"/>
      <c r="VGM68" s="204"/>
      <c r="VGN68" s="204"/>
      <c r="VGO68" s="204"/>
      <c r="VGP68" s="204"/>
      <c r="VGQ68" s="204"/>
      <c r="VGR68" s="204"/>
      <c r="VGS68" s="204"/>
      <c r="VGT68" s="204"/>
      <c r="VGU68" s="204"/>
      <c r="VGV68" s="204"/>
      <c r="VGW68" s="204"/>
      <c r="VGX68" s="204"/>
      <c r="VGY68" s="204"/>
      <c r="VGZ68" s="204"/>
      <c r="VHA68" s="204"/>
      <c r="VHB68" s="204"/>
      <c r="VHC68" s="204"/>
      <c r="VHD68" s="204"/>
      <c r="VHE68" s="204"/>
      <c r="VHF68" s="204"/>
      <c r="VHG68" s="204"/>
      <c r="VHH68" s="204"/>
      <c r="VHI68" s="204"/>
      <c r="VHJ68" s="204"/>
      <c r="VHK68" s="204"/>
      <c r="VHL68" s="204"/>
      <c r="VHM68" s="204"/>
      <c r="VHN68" s="204"/>
      <c r="VHO68" s="204"/>
      <c r="VHP68" s="204"/>
      <c r="VHQ68" s="204"/>
      <c r="VHR68" s="204"/>
      <c r="VHS68" s="204"/>
      <c r="VHT68" s="204"/>
      <c r="VHU68" s="204"/>
      <c r="VHV68" s="204"/>
      <c r="VHW68" s="204"/>
      <c r="VHX68" s="204"/>
      <c r="VHY68" s="204"/>
      <c r="VHZ68" s="204"/>
      <c r="VIA68" s="204"/>
      <c r="VIB68" s="204"/>
      <c r="VIC68" s="204"/>
      <c r="VID68" s="204"/>
      <c r="VIE68" s="204"/>
      <c r="VIF68" s="204"/>
      <c r="VIG68" s="204"/>
      <c r="VIH68" s="204"/>
      <c r="VII68" s="204"/>
      <c r="VIJ68" s="204"/>
      <c r="VIK68" s="204"/>
      <c r="VIL68" s="204"/>
      <c r="VIM68" s="204"/>
      <c r="VIN68" s="204"/>
      <c r="VIO68" s="204"/>
      <c r="VIP68" s="204"/>
      <c r="VIQ68" s="204"/>
      <c r="VIR68" s="204"/>
      <c r="VIS68" s="204"/>
      <c r="VIT68" s="204"/>
      <c r="VIU68" s="204"/>
      <c r="VIV68" s="204"/>
      <c r="VIW68" s="204"/>
      <c r="VIX68" s="204"/>
      <c r="VIY68" s="204"/>
      <c r="VIZ68" s="204"/>
      <c r="VJA68" s="204"/>
      <c r="VJB68" s="204"/>
      <c r="VJC68" s="204"/>
      <c r="VJD68" s="204"/>
      <c r="VJE68" s="204"/>
      <c r="VJF68" s="204"/>
      <c r="VJG68" s="204"/>
      <c r="VJH68" s="204"/>
      <c r="VJI68" s="204"/>
      <c r="VJJ68" s="204"/>
      <c r="VJK68" s="204"/>
      <c r="VJL68" s="204"/>
      <c r="VJM68" s="204"/>
      <c r="VJN68" s="204"/>
      <c r="VJO68" s="204"/>
      <c r="VJP68" s="204"/>
      <c r="VJQ68" s="204"/>
      <c r="VJR68" s="204"/>
      <c r="VJS68" s="204"/>
      <c r="VJT68" s="204"/>
      <c r="VJU68" s="204"/>
      <c r="VJV68" s="204"/>
      <c r="VJW68" s="204"/>
      <c r="VJX68" s="204"/>
      <c r="VJY68" s="204"/>
      <c r="VJZ68" s="204"/>
      <c r="VKA68" s="204"/>
      <c r="VKB68" s="204"/>
      <c r="VKC68" s="204"/>
      <c r="VKD68" s="204"/>
      <c r="VKE68" s="204"/>
      <c r="VKF68" s="204"/>
      <c r="VKG68" s="204"/>
      <c r="VKH68" s="204"/>
      <c r="VKI68" s="204"/>
      <c r="VKJ68" s="204"/>
      <c r="VKK68" s="204"/>
      <c r="VKL68" s="204"/>
      <c r="VKM68" s="204"/>
      <c r="VKN68" s="204"/>
      <c r="VKO68" s="204"/>
      <c r="VKP68" s="204"/>
      <c r="VKQ68" s="204"/>
      <c r="VKR68" s="204"/>
      <c r="VKS68" s="204"/>
      <c r="VKT68" s="204"/>
      <c r="VKU68" s="204"/>
      <c r="VKV68" s="204"/>
      <c r="VKW68" s="204"/>
      <c r="VKX68" s="204"/>
      <c r="VKY68" s="204"/>
      <c r="VKZ68" s="204"/>
      <c r="VLA68" s="204"/>
      <c r="VLB68" s="204"/>
      <c r="VLC68" s="204"/>
      <c r="VLD68" s="204"/>
      <c r="VLE68" s="204"/>
      <c r="VLF68" s="204"/>
      <c r="VLG68" s="204"/>
      <c r="VLH68" s="204"/>
      <c r="VLI68" s="204"/>
      <c r="VLJ68" s="204"/>
      <c r="VLK68" s="204"/>
      <c r="VLL68" s="204"/>
      <c r="VLM68" s="204"/>
      <c r="VLN68" s="204"/>
      <c r="VLO68" s="204"/>
      <c r="VLP68" s="204"/>
      <c r="VLQ68" s="204"/>
      <c r="VLR68" s="204"/>
      <c r="VLS68" s="204"/>
      <c r="VLT68" s="204"/>
      <c r="VLU68" s="204"/>
      <c r="VLV68" s="204"/>
      <c r="VLW68" s="204"/>
      <c r="VLX68" s="204"/>
      <c r="VLY68" s="204"/>
      <c r="VLZ68" s="204"/>
      <c r="VMA68" s="204"/>
      <c r="VMB68" s="204"/>
      <c r="VMC68" s="204"/>
      <c r="VMD68" s="204"/>
      <c r="VME68" s="204"/>
      <c r="VMF68" s="204"/>
      <c r="VMG68" s="204"/>
      <c r="VMH68" s="204"/>
      <c r="VMI68" s="204"/>
      <c r="VMJ68" s="204"/>
      <c r="VMK68" s="204"/>
      <c r="VML68" s="204"/>
      <c r="VMM68" s="204"/>
      <c r="VMN68" s="204"/>
      <c r="VMO68" s="204"/>
      <c r="VMP68" s="204"/>
      <c r="VMQ68" s="204"/>
      <c r="VMR68" s="204"/>
      <c r="VMS68" s="204"/>
      <c r="VMT68" s="204"/>
      <c r="VMU68" s="204"/>
      <c r="VMV68" s="204"/>
      <c r="VMW68" s="204"/>
      <c r="VMX68" s="204"/>
      <c r="VMY68" s="204"/>
      <c r="VMZ68" s="204"/>
      <c r="VNA68" s="204"/>
      <c r="VNB68" s="204"/>
      <c r="VNC68" s="204"/>
      <c r="VND68" s="204"/>
      <c r="VNE68" s="204"/>
      <c r="VNF68" s="204"/>
      <c r="VNG68" s="204"/>
      <c r="VNH68" s="204"/>
      <c r="VNI68" s="204"/>
      <c r="VNJ68" s="204"/>
      <c r="VNK68" s="204"/>
      <c r="VNL68" s="204"/>
      <c r="VNM68" s="204"/>
      <c r="VNN68" s="204"/>
      <c r="VNO68" s="204"/>
      <c r="VNP68" s="204"/>
      <c r="VNQ68" s="204"/>
      <c r="VNR68" s="204"/>
      <c r="VNS68" s="204"/>
      <c r="VNT68" s="204"/>
      <c r="VNU68" s="204"/>
      <c r="VNV68" s="204"/>
      <c r="VNW68" s="204"/>
      <c r="VNX68" s="204"/>
      <c r="VNY68" s="204"/>
      <c r="VNZ68" s="204"/>
      <c r="VOA68" s="204"/>
      <c r="VOB68" s="204"/>
      <c r="VOC68" s="204"/>
      <c r="VOD68" s="204"/>
      <c r="VOE68" s="204"/>
      <c r="VOF68" s="204"/>
      <c r="VOG68" s="204"/>
      <c r="VOH68" s="204"/>
      <c r="VOI68" s="204"/>
      <c r="VOJ68" s="204"/>
      <c r="VOK68" s="204"/>
      <c r="VOL68" s="204"/>
      <c r="VOM68" s="204"/>
      <c r="VON68" s="204"/>
      <c r="VOO68" s="204"/>
      <c r="VOP68" s="204"/>
      <c r="VOQ68" s="204"/>
      <c r="VOR68" s="204"/>
      <c r="VOS68" s="204"/>
      <c r="VOT68" s="204"/>
      <c r="VOU68" s="204"/>
      <c r="VOV68" s="204"/>
      <c r="VOW68" s="204"/>
      <c r="VOX68" s="204"/>
      <c r="VOY68" s="204"/>
      <c r="VOZ68" s="204"/>
      <c r="VPA68" s="204"/>
      <c r="VPB68" s="204"/>
      <c r="VPC68" s="204"/>
      <c r="VPD68" s="204"/>
      <c r="VPE68" s="204"/>
      <c r="VPF68" s="204"/>
      <c r="VPG68" s="204"/>
      <c r="VPH68" s="204"/>
      <c r="VPI68" s="204"/>
      <c r="VPJ68" s="204"/>
      <c r="VPK68" s="204"/>
      <c r="VPL68" s="204"/>
      <c r="VPM68" s="204"/>
      <c r="VPN68" s="204"/>
      <c r="VPO68" s="204"/>
      <c r="VPP68" s="204"/>
      <c r="VPQ68" s="204"/>
      <c r="VPR68" s="204"/>
      <c r="VPS68" s="204"/>
      <c r="VPT68" s="204"/>
      <c r="VPU68" s="204"/>
      <c r="VPV68" s="204"/>
      <c r="VPW68" s="204"/>
      <c r="VPX68" s="204"/>
      <c r="VPY68" s="204"/>
      <c r="VPZ68" s="204"/>
      <c r="VQA68" s="204"/>
      <c r="VQB68" s="204"/>
      <c r="VQC68" s="204"/>
      <c r="VQD68" s="204"/>
      <c r="VQE68" s="204"/>
      <c r="VQF68" s="204"/>
      <c r="VQG68" s="204"/>
      <c r="VQH68" s="204"/>
      <c r="VQI68" s="204"/>
      <c r="VQJ68" s="204"/>
      <c r="VQK68" s="204"/>
      <c r="VQL68" s="204"/>
      <c r="VQM68" s="204"/>
      <c r="VQN68" s="204"/>
      <c r="VQO68" s="204"/>
      <c r="VQP68" s="204"/>
      <c r="VQQ68" s="204"/>
      <c r="VQR68" s="204"/>
      <c r="VQS68" s="204"/>
      <c r="VQT68" s="204"/>
      <c r="VQU68" s="204"/>
      <c r="VQV68" s="204"/>
      <c r="VQW68" s="204"/>
      <c r="VQX68" s="204"/>
      <c r="VQY68" s="204"/>
      <c r="VQZ68" s="204"/>
      <c r="VRA68" s="204"/>
      <c r="VRB68" s="204"/>
      <c r="VRC68" s="204"/>
      <c r="VRD68" s="204"/>
      <c r="VRE68" s="204"/>
      <c r="VRF68" s="204"/>
      <c r="VRG68" s="204"/>
      <c r="VRH68" s="204"/>
      <c r="VRI68" s="204"/>
      <c r="VRJ68" s="204"/>
      <c r="VRK68" s="204"/>
      <c r="VRL68" s="204"/>
      <c r="VRM68" s="204"/>
      <c r="VRN68" s="204"/>
      <c r="VRO68" s="204"/>
      <c r="VRP68" s="204"/>
      <c r="VRQ68" s="204"/>
      <c r="VRR68" s="204"/>
      <c r="VRS68" s="204"/>
      <c r="VRT68" s="204"/>
      <c r="VRU68" s="204"/>
      <c r="VRV68" s="204"/>
      <c r="VRW68" s="204"/>
      <c r="VRX68" s="204"/>
      <c r="VRY68" s="204"/>
      <c r="VRZ68" s="204"/>
      <c r="VSA68" s="204"/>
      <c r="VSB68" s="204"/>
      <c r="VSC68" s="204"/>
      <c r="VSD68" s="204"/>
      <c r="VSE68" s="204"/>
      <c r="VSF68" s="204"/>
      <c r="VSG68" s="204"/>
      <c r="VSH68" s="204"/>
      <c r="VSI68" s="204"/>
      <c r="VSJ68" s="204"/>
      <c r="VSK68" s="204"/>
      <c r="VSL68" s="204"/>
      <c r="VSM68" s="204"/>
      <c r="VSN68" s="204"/>
      <c r="VSO68" s="204"/>
      <c r="VSP68" s="204"/>
      <c r="VSQ68" s="204"/>
      <c r="VSR68" s="204"/>
      <c r="VSS68" s="204"/>
      <c r="VST68" s="204"/>
      <c r="VSU68" s="204"/>
      <c r="VSV68" s="204"/>
      <c r="VSW68" s="204"/>
      <c r="VSX68" s="204"/>
      <c r="VSY68" s="204"/>
      <c r="VSZ68" s="204"/>
      <c r="VTA68" s="204"/>
      <c r="VTB68" s="204"/>
      <c r="VTC68" s="204"/>
      <c r="VTD68" s="204"/>
      <c r="VTE68" s="204"/>
      <c r="VTF68" s="204"/>
      <c r="VTG68" s="204"/>
      <c r="VTH68" s="204"/>
      <c r="VTI68" s="204"/>
      <c r="VTJ68" s="204"/>
      <c r="VTK68" s="204"/>
      <c r="VTL68" s="204"/>
      <c r="VTM68" s="204"/>
      <c r="VTN68" s="204"/>
      <c r="VTO68" s="204"/>
      <c r="VTP68" s="204"/>
      <c r="VTQ68" s="204"/>
      <c r="VTR68" s="204"/>
      <c r="VTS68" s="204"/>
      <c r="VTT68" s="204"/>
      <c r="VTU68" s="204"/>
      <c r="VTV68" s="204"/>
      <c r="VTW68" s="204"/>
      <c r="VTX68" s="204"/>
      <c r="VTY68" s="204"/>
      <c r="VTZ68" s="204"/>
      <c r="VUA68" s="204"/>
      <c r="VUB68" s="204"/>
      <c r="VUC68" s="204"/>
      <c r="VUD68" s="204"/>
      <c r="VUE68" s="204"/>
      <c r="VUF68" s="204"/>
      <c r="VUG68" s="204"/>
      <c r="VUH68" s="204"/>
      <c r="VUI68" s="204"/>
      <c r="VUJ68" s="204"/>
      <c r="VUK68" s="204"/>
      <c r="VUL68" s="204"/>
      <c r="VUM68" s="204"/>
      <c r="VUN68" s="204"/>
      <c r="VUO68" s="204"/>
      <c r="VUP68" s="204"/>
      <c r="VUQ68" s="204"/>
      <c r="VUR68" s="204"/>
      <c r="VUS68" s="204"/>
      <c r="VUT68" s="204"/>
      <c r="VUU68" s="204"/>
      <c r="VUV68" s="204"/>
      <c r="VUW68" s="204"/>
      <c r="VUX68" s="204"/>
      <c r="VUY68" s="204"/>
      <c r="VUZ68" s="204"/>
      <c r="VVA68" s="204"/>
      <c r="VVB68" s="204"/>
      <c r="VVC68" s="204"/>
      <c r="VVD68" s="204"/>
      <c r="VVE68" s="204"/>
      <c r="VVF68" s="204"/>
      <c r="VVG68" s="204"/>
      <c r="VVH68" s="204"/>
      <c r="VVI68" s="204"/>
      <c r="VVJ68" s="204"/>
      <c r="VVK68" s="204"/>
      <c r="VVL68" s="204"/>
      <c r="VVM68" s="204"/>
      <c r="VVN68" s="204"/>
      <c r="VVO68" s="204"/>
      <c r="VVP68" s="204"/>
      <c r="VVQ68" s="204"/>
      <c r="VVR68" s="204"/>
      <c r="VVS68" s="204"/>
      <c r="VVT68" s="204"/>
      <c r="VVU68" s="204"/>
      <c r="VVV68" s="204"/>
      <c r="VVW68" s="204"/>
      <c r="VVX68" s="204"/>
      <c r="VVY68" s="204"/>
      <c r="VVZ68" s="204"/>
      <c r="VWA68" s="204"/>
      <c r="VWB68" s="204"/>
      <c r="VWC68" s="204"/>
      <c r="VWD68" s="204"/>
      <c r="VWE68" s="204"/>
      <c r="VWF68" s="204"/>
      <c r="VWG68" s="204"/>
      <c r="VWH68" s="204"/>
      <c r="VWI68" s="204"/>
      <c r="VWJ68" s="204"/>
      <c r="VWK68" s="204"/>
      <c r="VWL68" s="204"/>
      <c r="VWM68" s="204"/>
      <c r="VWN68" s="204"/>
      <c r="VWO68" s="204"/>
      <c r="VWP68" s="204"/>
      <c r="VWQ68" s="204"/>
      <c r="VWR68" s="204"/>
      <c r="VWS68" s="204"/>
      <c r="VWT68" s="204"/>
      <c r="VWU68" s="204"/>
      <c r="VWV68" s="204"/>
      <c r="VWW68" s="204"/>
      <c r="VWX68" s="204"/>
      <c r="VWY68" s="204"/>
      <c r="VWZ68" s="204"/>
      <c r="VXA68" s="204"/>
      <c r="VXB68" s="204"/>
      <c r="VXC68" s="204"/>
      <c r="VXD68" s="204"/>
      <c r="VXE68" s="204"/>
      <c r="VXF68" s="204"/>
      <c r="VXG68" s="204"/>
      <c r="VXH68" s="204"/>
      <c r="VXI68" s="204"/>
      <c r="VXJ68" s="204"/>
      <c r="VXK68" s="204"/>
      <c r="VXL68" s="204"/>
      <c r="VXM68" s="204"/>
      <c r="VXN68" s="204"/>
      <c r="VXO68" s="204"/>
      <c r="VXP68" s="204"/>
      <c r="VXQ68" s="204"/>
      <c r="VXR68" s="204"/>
      <c r="VXS68" s="204"/>
      <c r="VXT68" s="204"/>
      <c r="VXU68" s="204"/>
      <c r="VXV68" s="204"/>
      <c r="VXW68" s="204"/>
      <c r="VXX68" s="204"/>
      <c r="VXY68" s="204"/>
      <c r="VXZ68" s="204"/>
      <c r="VYA68" s="204"/>
      <c r="VYB68" s="204"/>
      <c r="VYC68" s="204"/>
      <c r="VYD68" s="204"/>
      <c r="VYE68" s="204"/>
      <c r="VYF68" s="204"/>
      <c r="VYG68" s="204"/>
      <c r="VYH68" s="204"/>
      <c r="VYI68" s="204"/>
      <c r="VYJ68" s="204"/>
      <c r="VYK68" s="204"/>
      <c r="VYL68" s="204"/>
      <c r="VYM68" s="204"/>
      <c r="VYN68" s="204"/>
      <c r="VYO68" s="204"/>
      <c r="VYP68" s="204"/>
      <c r="VYQ68" s="204"/>
      <c r="VYR68" s="204"/>
      <c r="VYS68" s="204"/>
      <c r="VYT68" s="204"/>
      <c r="VYU68" s="204"/>
      <c r="VYV68" s="204"/>
      <c r="VYW68" s="204"/>
      <c r="VYX68" s="204"/>
      <c r="VYY68" s="204"/>
      <c r="VYZ68" s="204"/>
      <c r="VZA68" s="204"/>
      <c r="VZB68" s="204"/>
      <c r="VZC68" s="204"/>
      <c r="VZD68" s="204"/>
      <c r="VZE68" s="204"/>
      <c r="VZF68" s="204"/>
      <c r="VZG68" s="204"/>
      <c r="VZH68" s="204"/>
      <c r="VZI68" s="204"/>
      <c r="VZJ68" s="204"/>
      <c r="VZK68" s="204"/>
      <c r="VZL68" s="204"/>
      <c r="VZM68" s="204"/>
      <c r="VZN68" s="204"/>
      <c r="VZO68" s="204"/>
      <c r="VZP68" s="204"/>
      <c r="VZQ68" s="204"/>
      <c r="VZR68" s="204"/>
      <c r="VZS68" s="204"/>
      <c r="VZT68" s="204"/>
      <c r="VZU68" s="204"/>
      <c r="VZV68" s="204"/>
      <c r="VZW68" s="204"/>
      <c r="VZX68" s="204"/>
      <c r="VZY68" s="204"/>
      <c r="VZZ68" s="204"/>
      <c r="WAA68" s="204"/>
      <c r="WAB68" s="204"/>
      <c r="WAC68" s="204"/>
      <c r="WAD68" s="204"/>
      <c r="WAE68" s="204"/>
      <c r="WAF68" s="204"/>
      <c r="WAG68" s="204"/>
      <c r="WAH68" s="204"/>
      <c r="WAI68" s="204"/>
      <c r="WAJ68" s="204"/>
      <c r="WAK68" s="204"/>
      <c r="WAL68" s="204"/>
      <c r="WAM68" s="204"/>
      <c r="WAN68" s="204"/>
      <c r="WAO68" s="204"/>
      <c r="WAP68" s="204"/>
      <c r="WAQ68" s="204"/>
      <c r="WAR68" s="204"/>
      <c r="WAS68" s="204"/>
      <c r="WAT68" s="204"/>
      <c r="WAU68" s="204"/>
      <c r="WAV68" s="204"/>
      <c r="WAW68" s="204"/>
      <c r="WAX68" s="204"/>
      <c r="WAY68" s="204"/>
      <c r="WAZ68" s="204"/>
      <c r="WBA68" s="204"/>
      <c r="WBB68" s="204"/>
      <c r="WBC68" s="204"/>
      <c r="WBD68" s="204"/>
      <c r="WBE68" s="204"/>
      <c r="WBF68" s="204"/>
      <c r="WBG68" s="204"/>
      <c r="WBH68" s="204"/>
      <c r="WBI68" s="204"/>
      <c r="WBJ68" s="204"/>
      <c r="WBK68" s="204"/>
      <c r="WBL68" s="204"/>
      <c r="WBM68" s="204"/>
      <c r="WBN68" s="204"/>
      <c r="WBO68" s="204"/>
      <c r="WBP68" s="204"/>
      <c r="WBQ68" s="204"/>
      <c r="WBR68" s="204"/>
      <c r="WBS68" s="204"/>
      <c r="WBT68" s="204"/>
      <c r="WBU68" s="204"/>
      <c r="WBV68" s="204"/>
      <c r="WBW68" s="204"/>
      <c r="WBX68" s="204"/>
      <c r="WBY68" s="204"/>
      <c r="WBZ68" s="204"/>
      <c r="WCA68" s="204"/>
      <c r="WCB68" s="204"/>
      <c r="WCC68" s="204"/>
      <c r="WCD68" s="204"/>
      <c r="WCE68" s="204"/>
      <c r="WCF68" s="204"/>
      <c r="WCG68" s="204"/>
      <c r="WCH68" s="204"/>
      <c r="WCI68" s="204"/>
      <c r="WCJ68" s="204"/>
      <c r="WCK68" s="204"/>
      <c r="WCL68" s="204"/>
      <c r="WCM68" s="204"/>
      <c r="WCN68" s="204"/>
      <c r="WCO68" s="204"/>
      <c r="WCP68" s="204"/>
      <c r="WCQ68" s="204"/>
      <c r="WCR68" s="204"/>
      <c r="WCS68" s="204"/>
      <c r="WCT68" s="204"/>
      <c r="WCU68" s="204"/>
      <c r="WCV68" s="204"/>
      <c r="WCW68" s="204"/>
      <c r="WCX68" s="204"/>
      <c r="WCY68" s="204"/>
      <c r="WCZ68" s="204"/>
      <c r="WDA68" s="204"/>
      <c r="WDB68" s="204"/>
      <c r="WDC68" s="204"/>
      <c r="WDD68" s="204"/>
      <c r="WDE68" s="204"/>
      <c r="WDF68" s="204"/>
      <c r="WDG68" s="204"/>
      <c r="WDH68" s="204"/>
      <c r="WDI68" s="204"/>
      <c r="WDJ68" s="204"/>
      <c r="WDK68" s="204"/>
      <c r="WDL68" s="204"/>
      <c r="WDM68" s="204"/>
      <c r="WDN68" s="204"/>
      <c r="WDO68" s="204"/>
      <c r="WDP68" s="204"/>
      <c r="WDQ68" s="204"/>
      <c r="WDR68" s="204"/>
      <c r="WDS68" s="204"/>
      <c r="WDT68" s="204"/>
      <c r="WDU68" s="204"/>
      <c r="WDV68" s="204"/>
      <c r="WDW68" s="204"/>
      <c r="WDX68" s="204"/>
      <c r="WDY68" s="204"/>
      <c r="WDZ68" s="204"/>
      <c r="WEA68" s="204"/>
      <c r="WEB68" s="204"/>
      <c r="WEC68" s="204"/>
      <c r="WED68" s="204"/>
      <c r="WEE68" s="204"/>
      <c r="WEF68" s="204"/>
      <c r="WEG68" s="204"/>
      <c r="WEH68" s="204"/>
      <c r="WEI68" s="204"/>
      <c r="WEJ68" s="204"/>
      <c r="WEK68" s="204"/>
      <c r="WEL68" s="204"/>
      <c r="WEM68" s="204"/>
      <c r="WEN68" s="204"/>
      <c r="WEO68" s="204"/>
      <c r="WEP68" s="204"/>
      <c r="WEQ68" s="204"/>
      <c r="WER68" s="204"/>
      <c r="WES68" s="204"/>
      <c r="WET68" s="204"/>
      <c r="WEU68" s="204"/>
      <c r="WEV68" s="204"/>
      <c r="WEW68" s="204"/>
      <c r="WEX68" s="204"/>
      <c r="WEY68" s="204"/>
      <c r="WEZ68" s="204"/>
      <c r="WFA68" s="204"/>
      <c r="WFB68" s="204"/>
      <c r="WFC68" s="204"/>
      <c r="WFD68" s="204"/>
      <c r="WFE68" s="204"/>
      <c r="WFF68" s="204"/>
      <c r="WFG68" s="204"/>
      <c r="WFH68" s="204"/>
      <c r="WFI68" s="204"/>
      <c r="WFJ68" s="204"/>
      <c r="WFK68" s="204"/>
      <c r="WFL68" s="204"/>
      <c r="WFM68" s="204"/>
      <c r="WFN68" s="204"/>
      <c r="WFO68" s="204"/>
      <c r="WFP68" s="204"/>
      <c r="WFQ68" s="204"/>
      <c r="WFR68" s="204"/>
      <c r="WFS68" s="204"/>
      <c r="WFT68" s="204"/>
      <c r="WFU68" s="204"/>
      <c r="WFV68" s="204"/>
      <c r="WFW68" s="204"/>
      <c r="WFX68" s="204"/>
      <c r="WFY68" s="204"/>
      <c r="WFZ68" s="204"/>
      <c r="WGA68" s="204"/>
      <c r="WGB68" s="204"/>
      <c r="WGC68" s="204"/>
      <c r="WGD68" s="204"/>
      <c r="WGE68" s="204"/>
      <c r="WGF68" s="204"/>
      <c r="WGG68" s="204"/>
      <c r="WGH68" s="204"/>
      <c r="WGI68" s="204"/>
      <c r="WGJ68" s="204"/>
      <c r="WGK68" s="204"/>
      <c r="WGL68" s="204"/>
      <c r="WGM68" s="204"/>
      <c r="WGN68" s="204"/>
      <c r="WGO68" s="204"/>
      <c r="WGP68" s="204"/>
      <c r="WGQ68" s="204"/>
      <c r="WGR68" s="204"/>
      <c r="WGS68" s="204"/>
      <c r="WGT68" s="204"/>
      <c r="WGU68" s="204"/>
      <c r="WGV68" s="204"/>
      <c r="WGW68" s="204"/>
      <c r="WGX68" s="204"/>
      <c r="WGY68" s="204"/>
      <c r="WGZ68" s="204"/>
      <c r="WHA68" s="204"/>
      <c r="WHB68" s="204"/>
      <c r="WHC68" s="204"/>
      <c r="WHD68" s="204"/>
      <c r="WHE68" s="204"/>
      <c r="WHF68" s="204"/>
      <c r="WHG68" s="204"/>
      <c r="WHH68" s="204"/>
      <c r="WHI68" s="204"/>
      <c r="WHJ68" s="204"/>
      <c r="WHK68" s="204"/>
      <c r="WHL68" s="204"/>
      <c r="WHM68" s="204"/>
      <c r="WHN68" s="204"/>
      <c r="WHO68" s="204"/>
      <c r="WHP68" s="204"/>
      <c r="WHQ68" s="204"/>
      <c r="WHR68" s="204"/>
      <c r="WHS68" s="204"/>
      <c r="WHT68" s="204"/>
      <c r="WHU68" s="204"/>
      <c r="WHV68" s="204"/>
      <c r="WHW68" s="204"/>
      <c r="WHX68" s="204"/>
      <c r="WHY68" s="204"/>
      <c r="WHZ68" s="204"/>
      <c r="WIA68" s="204"/>
      <c r="WIB68" s="204"/>
      <c r="WIC68" s="204"/>
      <c r="WID68" s="204"/>
      <c r="WIE68" s="204"/>
      <c r="WIF68" s="204"/>
      <c r="WIG68" s="204"/>
      <c r="WIH68" s="204"/>
      <c r="WII68" s="204"/>
      <c r="WIJ68" s="204"/>
      <c r="WIK68" s="204"/>
      <c r="WIL68" s="204"/>
      <c r="WIM68" s="204"/>
      <c r="WIN68" s="204"/>
      <c r="WIO68" s="204"/>
      <c r="WIP68" s="204"/>
      <c r="WIQ68" s="204"/>
      <c r="WIR68" s="204"/>
      <c r="WIS68" s="204"/>
      <c r="WIT68" s="204"/>
      <c r="WIU68" s="204"/>
      <c r="WIV68" s="204"/>
      <c r="WIW68" s="204"/>
      <c r="WIX68" s="204"/>
      <c r="WIY68" s="204"/>
      <c r="WIZ68" s="204"/>
      <c r="WJA68" s="204"/>
      <c r="WJB68" s="204"/>
      <c r="WJC68" s="204"/>
      <c r="WJD68" s="204"/>
      <c r="WJE68" s="204"/>
      <c r="WJF68" s="204"/>
      <c r="WJG68" s="204"/>
      <c r="WJH68" s="204"/>
      <c r="WJI68" s="204"/>
      <c r="WJJ68" s="204"/>
      <c r="WJK68" s="204"/>
      <c r="WJL68" s="204"/>
      <c r="WJM68" s="204"/>
      <c r="WJN68" s="204"/>
      <c r="WJO68" s="204"/>
      <c r="WJP68" s="204"/>
      <c r="WJQ68" s="204"/>
      <c r="WJR68" s="204"/>
      <c r="WJS68" s="204"/>
      <c r="WJT68" s="204"/>
      <c r="WJU68" s="204"/>
      <c r="WJV68" s="204"/>
      <c r="WJW68" s="204"/>
      <c r="WJX68" s="204"/>
      <c r="WJY68" s="204"/>
      <c r="WJZ68" s="204"/>
      <c r="WKA68" s="204"/>
      <c r="WKB68" s="204"/>
      <c r="WKC68" s="204"/>
      <c r="WKD68" s="204"/>
      <c r="WKE68" s="204"/>
      <c r="WKF68" s="204"/>
      <c r="WKG68" s="204"/>
      <c r="WKH68" s="204"/>
      <c r="WKI68" s="204"/>
      <c r="WKJ68" s="204"/>
      <c r="WKK68" s="204"/>
      <c r="WKL68" s="204"/>
      <c r="WKM68" s="204"/>
      <c r="WKN68" s="204"/>
      <c r="WKO68" s="204"/>
      <c r="WKP68" s="204"/>
      <c r="WKQ68" s="204"/>
      <c r="WKR68" s="204"/>
      <c r="WKS68" s="204"/>
      <c r="WKT68" s="204"/>
      <c r="WKU68" s="204"/>
      <c r="WKV68" s="204"/>
      <c r="WKW68" s="204"/>
      <c r="WKX68" s="204"/>
      <c r="WKY68" s="204"/>
      <c r="WKZ68" s="204"/>
      <c r="WLA68" s="204"/>
      <c r="WLB68" s="204"/>
      <c r="WLC68" s="204"/>
      <c r="WLD68" s="204"/>
      <c r="WLE68" s="204"/>
      <c r="WLF68" s="204"/>
      <c r="WLG68" s="204"/>
      <c r="WLH68" s="204"/>
      <c r="WLI68" s="204"/>
      <c r="WLJ68" s="204"/>
      <c r="WLK68" s="204"/>
      <c r="WLL68" s="204"/>
      <c r="WLM68" s="204"/>
      <c r="WLN68" s="204"/>
      <c r="WLO68" s="204"/>
      <c r="WLP68" s="204"/>
      <c r="WLQ68" s="204"/>
      <c r="WLR68" s="204"/>
      <c r="WLS68" s="204"/>
      <c r="WLT68" s="204"/>
      <c r="WLU68" s="204"/>
      <c r="WLV68" s="204"/>
      <c r="WLW68" s="204"/>
      <c r="WLX68" s="204"/>
      <c r="WLY68" s="204"/>
      <c r="WLZ68" s="204"/>
      <c r="WMA68" s="204"/>
      <c r="WMB68" s="204"/>
      <c r="WMC68" s="204"/>
      <c r="WMD68" s="204"/>
      <c r="WME68" s="204"/>
      <c r="WMF68" s="204"/>
      <c r="WMG68" s="204"/>
      <c r="WMH68" s="204"/>
      <c r="WMI68" s="204"/>
      <c r="WMJ68" s="204"/>
      <c r="WMK68" s="204"/>
      <c r="WML68" s="204"/>
      <c r="WMM68" s="204"/>
      <c r="WMN68" s="204"/>
      <c r="WMO68" s="204"/>
      <c r="WMP68" s="204"/>
      <c r="WMQ68" s="204"/>
      <c r="WMR68" s="204"/>
      <c r="WMS68" s="204"/>
      <c r="WMT68" s="204"/>
      <c r="WMU68" s="204"/>
      <c r="WMV68" s="204"/>
      <c r="WMW68" s="204"/>
      <c r="WMX68" s="204"/>
      <c r="WMY68" s="204"/>
      <c r="WMZ68" s="204"/>
      <c r="WNA68" s="204"/>
      <c r="WNB68" s="204"/>
      <c r="WNC68" s="204"/>
      <c r="WND68" s="204"/>
      <c r="WNE68" s="204"/>
      <c r="WNF68" s="204"/>
      <c r="WNG68" s="204"/>
      <c r="WNH68" s="204"/>
      <c r="WNI68" s="204"/>
      <c r="WNJ68" s="204"/>
      <c r="WNK68" s="204"/>
      <c r="WNL68" s="204"/>
      <c r="WNM68" s="204"/>
      <c r="WNN68" s="204"/>
      <c r="WNO68" s="204"/>
      <c r="WNP68" s="204"/>
      <c r="WNQ68" s="204"/>
      <c r="WNR68" s="204"/>
      <c r="WNS68" s="204"/>
      <c r="WNT68" s="204"/>
      <c r="WNU68" s="204"/>
      <c r="WNV68" s="204"/>
      <c r="WNW68" s="204"/>
      <c r="WNX68" s="204"/>
      <c r="WNY68" s="204"/>
      <c r="WNZ68" s="204"/>
      <c r="WOA68" s="204"/>
      <c r="WOB68" s="204"/>
      <c r="WOC68" s="204"/>
      <c r="WOD68" s="204"/>
      <c r="WOE68" s="204"/>
      <c r="WOF68" s="204"/>
      <c r="WOG68" s="204"/>
      <c r="WOH68" s="204"/>
      <c r="WOI68" s="204"/>
      <c r="WOJ68" s="204"/>
      <c r="WOK68" s="204"/>
      <c r="WOL68" s="204"/>
      <c r="WOM68" s="204"/>
      <c r="WON68" s="204"/>
      <c r="WOO68" s="204"/>
      <c r="WOP68" s="204"/>
      <c r="WOQ68" s="204"/>
      <c r="WOR68" s="204"/>
      <c r="WOS68" s="204"/>
      <c r="WOT68" s="204"/>
      <c r="WOU68" s="204"/>
      <c r="WOV68" s="204"/>
      <c r="WOW68" s="204"/>
      <c r="WOX68" s="204"/>
      <c r="WOY68" s="204"/>
      <c r="WOZ68" s="204"/>
      <c r="WPA68" s="204"/>
      <c r="WPB68" s="204"/>
      <c r="WPC68" s="204"/>
      <c r="WPD68" s="204"/>
      <c r="WPE68" s="204"/>
      <c r="WPF68" s="204"/>
      <c r="WPG68" s="204"/>
      <c r="WPH68" s="204"/>
      <c r="WPI68" s="204"/>
      <c r="WPJ68" s="204"/>
      <c r="WPK68" s="204"/>
      <c r="WPL68" s="204"/>
      <c r="WPM68" s="204"/>
      <c r="WPN68" s="204"/>
      <c r="WPO68" s="204"/>
      <c r="WPP68" s="204"/>
      <c r="WPQ68" s="204"/>
      <c r="WPR68" s="204"/>
      <c r="WPS68" s="204"/>
      <c r="WPT68" s="204"/>
      <c r="WPU68" s="204"/>
      <c r="WPV68" s="204"/>
      <c r="WPW68" s="204"/>
      <c r="WPX68" s="204"/>
      <c r="WPY68" s="204"/>
      <c r="WPZ68" s="204"/>
      <c r="WQA68" s="204"/>
      <c r="WQB68" s="204"/>
      <c r="WQC68" s="204"/>
      <c r="WQD68" s="204"/>
      <c r="WQE68" s="204"/>
      <c r="WQF68" s="204"/>
      <c r="WQG68" s="204"/>
      <c r="WQH68" s="204"/>
      <c r="WQI68" s="204"/>
      <c r="WQJ68" s="204"/>
      <c r="WQK68" s="204"/>
      <c r="WQL68" s="204"/>
      <c r="WQM68" s="204"/>
      <c r="WQN68" s="204"/>
      <c r="WQO68" s="204"/>
      <c r="WQP68" s="204"/>
      <c r="WQQ68" s="204"/>
      <c r="WQR68" s="204"/>
      <c r="WQS68" s="204"/>
      <c r="WQT68" s="204"/>
      <c r="WQU68" s="204"/>
      <c r="WQV68" s="204"/>
      <c r="WQW68" s="204"/>
      <c r="WQX68" s="204"/>
      <c r="WQY68" s="204"/>
      <c r="WQZ68" s="204"/>
      <c r="WRA68" s="204"/>
      <c r="WRB68" s="204"/>
      <c r="WRC68" s="204"/>
      <c r="WRD68" s="204"/>
      <c r="WRE68" s="204"/>
      <c r="WRF68" s="204"/>
      <c r="WRG68" s="204"/>
      <c r="WRH68" s="204"/>
      <c r="WRI68" s="204"/>
      <c r="WRJ68" s="204"/>
      <c r="WRK68" s="204"/>
      <c r="WRL68" s="204"/>
      <c r="WRM68" s="204"/>
      <c r="WRN68" s="204"/>
      <c r="WRO68" s="204"/>
      <c r="WRP68" s="204"/>
      <c r="WRQ68" s="204"/>
      <c r="WRR68" s="204"/>
      <c r="WRS68" s="204"/>
      <c r="WRT68" s="204"/>
      <c r="WRU68" s="204"/>
      <c r="WRV68" s="204"/>
      <c r="WRW68" s="204"/>
      <c r="WRX68" s="204"/>
      <c r="WRY68" s="204"/>
      <c r="WRZ68" s="204"/>
      <c r="WSA68" s="204"/>
      <c r="WSB68" s="204"/>
      <c r="WSC68" s="204"/>
      <c r="WSD68" s="204"/>
      <c r="WSE68" s="204"/>
      <c r="WSF68" s="204"/>
      <c r="WSG68" s="204"/>
      <c r="WSH68" s="204"/>
      <c r="WSI68" s="204"/>
      <c r="WSJ68" s="204"/>
      <c r="WSK68" s="204"/>
      <c r="WSL68" s="204"/>
      <c r="WSM68" s="204"/>
      <c r="WSN68" s="204"/>
      <c r="WSO68" s="204"/>
      <c r="WSP68" s="204"/>
      <c r="WSQ68" s="204"/>
      <c r="WSR68" s="204"/>
      <c r="WSS68" s="204"/>
      <c r="WST68" s="204"/>
      <c r="WSU68" s="204"/>
      <c r="WSV68" s="204"/>
      <c r="WSW68" s="204"/>
      <c r="WSX68" s="204"/>
      <c r="WSY68" s="204"/>
      <c r="WSZ68" s="204"/>
      <c r="WTA68" s="204"/>
      <c r="WTB68" s="204"/>
      <c r="WTC68" s="204"/>
      <c r="WTD68" s="204"/>
      <c r="WTE68" s="204"/>
      <c r="WTF68" s="204"/>
      <c r="WTG68" s="204"/>
      <c r="WTH68" s="204"/>
      <c r="WTI68" s="204"/>
      <c r="WTJ68" s="204"/>
      <c r="WTK68" s="204"/>
      <c r="WTL68" s="204"/>
      <c r="WTM68" s="204"/>
      <c r="WTN68" s="204"/>
      <c r="WTO68" s="204"/>
      <c r="WTP68" s="204"/>
      <c r="WTQ68" s="204"/>
      <c r="WTR68" s="204"/>
      <c r="WTS68" s="204"/>
      <c r="WTT68" s="204"/>
      <c r="WTU68" s="204"/>
      <c r="WTV68" s="204"/>
      <c r="WTW68" s="204"/>
      <c r="WTX68" s="204"/>
      <c r="WTY68" s="204"/>
      <c r="WTZ68" s="204"/>
      <c r="WUA68" s="204"/>
      <c r="WUB68" s="204"/>
      <c r="WUC68" s="204"/>
      <c r="WUD68" s="204"/>
      <c r="WUE68" s="204"/>
      <c r="WUF68" s="204"/>
      <c r="WUG68" s="204"/>
      <c r="WUH68" s="204"/>
      <c r="WUI68" s="204"/>
      <c r="WUJ68" s="204"/>
      <c r="WUK68" s="204"/>
      <c r="WUL68" s="204"/>
      <c r="WUM68" s="204"/>
      <c r="WUN68" s="204"/>
      <c r="WUO68" s="204"/>
      <c r="WUP68" s="204"/>
      <c r="WUQ68" s="204"/>
      <c r="WUR68" s="204"/>
      <c r="WUS68" s="204"/>
      <c r="WUT68" s="204"/>
      <c r="WUU68" s="204"/>
      <c r="WUV68" s="204"/>
      <c r="WUW68" s="204"/>
      <c r="WUX68" s="204"/>
      <c r="WUY68" s="204"/>
      <c r="WUZ68" s="204"/>
      <c r="WVA68" s="204"/>
      <c r="WVB68" s="204"/>
      <c r="WVC68" s="204"/>
      <c r="WVD68" s="204"/>
      <c r="WVE68" s="204"/>
      <c r="WVF68" s="204"/>
      <c r="WVG68" s="204"/>
      <c r="WVH68" s="204"/>
      <c r="WVI68" s="204"/>
      <c r="WVJ68" s="204"/>
      <c r="WVK68" s="204"/>
      <c r="WVL68" s="204"/>
      <c r="WVM68" s="204"/>
      <c r="WVN68" s="204"/>
      <c r="WVO68" s="204"/>
      <c r="WVP68" s="204"/>
      <c r="WVQ68" s="204"/>
      <c r="WVR68" s="204"/>
      <c r="WVS68" s="204"/>
      <c r="WVT68" s="204"/>
      <c r="WVU68" s="204"/>
      <c r="WVV68" s="204"/>
      <c r="WVW68" s="204"/>
      <c r="WVX68" s="204"/>
      <c r="WVY68" s="204"/>
      <c r="WVZ68" s="204"/>
      <c r="WWA68" s="204"/>
      <c r="WWB68" s="204"/>
      <c r="WWC68" s="204"/>
      <c r="WWD68" s="204"/>
      <c r="WWE68" s="204"/>
      <c r="WWF68" s="204"/>
      <c r="WWG68" s="204"/>
      <c r="WWH68" s="204"/>
      <c r="WWI68" s="204"/>
      <c r="WWJ68" s="204"/>
      <c r="WWK68" s="204"/>
      <c r="WWL68" s="204"/>
      <c r="WWM68" s="204"/>
      <c r="WWN68" s="204"/>
      <c r="WWO68" s="204"/>
      <c r="WWP68" s="204"/>
      <c r="WWQ68" s="204"/>
      <c r="WWR68" s="204"/>
      <c r="WWS68" s="204"/>
      <c r="WWT68" s="204"/>
      <c r="WWU68" s="204"/>
      <c r="WWV68" s="204"/>
      <c r="WWW68" s="204"/>
      <c r="WWX68" s="204"/>
      <c r="WWY68" s="204"/>
      <c r="WWZ68" s="204"/>
      <c r="WXA68" s="204"/>
      <c r="WXB68" s="204"/>
      <c r="WXC68" s="204"/>
      <c r="WXD68" s="204"/>
      <c r="WXE68" s="204"/>
      <c r="WXF68" s="204"/>
      <c r="WXG68" s="204"/>
      <c r="WXH68" s="204"/>
      <c r="WXI68" s="204"/>
      <c r="WXJ68" s="204"/>
      <c r="WXK68" s="204"/>
      <c r="WXL68" s="204"/>
      <c r="WXM68" s="204"/>
      <c r="WXN68" s="204"/>
      <c r="WXO68" s="204"/>
      <c r="WXP68" s="204"/>
      <c r="WXQ68" s="204"/>
      <c r="WXR68" s="204"/>
      <c r="WXS68" s="204"/>
      <c r="WXT68" s="204"/>
      <c r="WXU68" s="204"/>
      <c r="WXV68" s="204"/>
      <c r="WXW68" s="204"/>
      <c r="WXX68" s="204"/>
      <c r="WXY68" s="204"/>
      <c r="WXZ68" s="204"/>
      <c r="WYA68" s="204"/>
      <c r="WYB68" s="204"/>
      <c r="WYC68" s="204"/>
      <c r="WYD68" s="204"/>
      <c r="WYE68" s="204"/>
      <c r="WYF68" s="204"/>
      <c r="WYG68" s="204"/>
      <c r="WYH68" s="204"/>
      <c r="WYI68" s="204"/>
      <c r="WYJ68" s="204"/>
      <c r="WYK68" s="204"/>
      <c r="WYL68" s="204"/>
      <c r="WYM68" s="204"/>
      <c r="WYN68" s="204"/>
      <c r="WYO68" s="204"/>
      <c r="WYP68" s="204"/>
      <c r="WYQ68" s="204"/>
      <c r="WYR68" s="204"/>
      <c r="WYS68" s="204"/>
      <c r="WYT68" s="204"/>
      <c r="WYU68" s="204"/>
      <c r="WYV68" s="204"/>
      <c r="WYW68" s="204"/>
      <c r="WYX68" s="204"/>
      <c r="WYY68" s="204"/>
      <c r="WYZ68" s="204"/>
      <c r="WZA68" s="204"/>
      <c r="WZB68" s="204"/>
      <c r="WZC68" s="204"/>
      <c r="WZD68" s="204"/>
      <c r="WZE68" s="204"/>
      <c r="WZF68" s="204"/>
      <c r="WZG68" s="204"/>
      <c r="WZH68" s="204"/>
      <c r="WZI68" s="204"/>
      <c r="WZJ68" s="204"/>
      <c r="WZK68" s="204"/>
      <c r="WZL68" s="204"/>
      <c r="WZM68" s="204"/>
      <c r="WZN68" s="204"/>
      <c r="WZO68" s="204"/>
      <c r="WZP68" s="204"/>
      <c r="WZQ68" s="204"/>
      <c r="WZR68" s="204"/>
      <c r="WZS68" s="204"/>
      <c r="WZT68" s="204"/>
      <c r="WZU68" s="204"/>
      <c r="WZV68" s="204"/>
      <c r="WZW68" s="204"/>
      <c r="WZX68" s="204"/>
      <c r="WZY68" s="204"/>
      <c r="WZZ68" s="204"/>
      <c r="XAA68" s="204"/>
      <c r="XAB68" s="204"/>
      <c r="XAC68" s="204"/>
      <c r="XAD68" s="204"/>
      <c r="XAE68" s="204"/>
      <c r="XAF68" s="204"/>
      <c r="XAG68" s="204"/>
      <c r="XAH68" s="204"/>
      <c r="XAI68" s="204"/>
      <c r="XAJ68" s="204"/>
      <c r="XAK68" s="204"/>
      <c r="XAL68" s="204"/>
      <c r="XAM68" s="204"/>
      <c r="XAN68" s="204"/>
      <c r="XAO68" s="204"/>
      <c r="XAP68" s="204"/>
      <c r="XAQ68" s="204"/>
      <c r="XAR68" s="204"/>
      <c r="XAS68" s="204"/>
      <c r="XAT68" s="204"/>
      <c r="XAU68" s="204"/>
      <c r="XAV68" s="204"/>
      <c r="XAW68" s="204"/>
      <c r="XAX68" s="204"/>
      <c r="XAY68" s="204"/>
      <c r="XAZ68" s="204"/>
      <c r="XBA68" s="204"/>
      <c r="XBB68" s="204"/>
      <c r="XBC68" s="204"/>
      <c r="XBD68" s="204"/>
      <c r="XBE68" s="204"/>
      <c r="XBF68" s="204"/>
      <c r="XBG68" s="204"/>
      <c r="XBH68" s="204"/>
      <c r="XBI68" s="204"/>
      <c r="XBJ68" s="204"/>
      <c r="XBK68" s="204"/>
      <c r="XBL68" s="204"/>
      <c r="XBM68" s="204"/>
      <c r="XBN68" s="204"/>
      <c r="XBO68" s="204"/>
      <c r="XBP68" s="204"/>
      <c r="XBQ68" s="204"/>
      <c r="XBR68" s="204"/>
      <c r="XBS68" s="204"/>
      <c r="XBT68" s="204"/>
      <c r="XBU68" s="204"/>
      <c r="XBV68" s="204"/>
      <c r="XBW68" s="204"/>
      <c r="XBX68" s="204"/>
      <c r="XBY68" s="204"/>
      <c r="XBZ68" s="204"/>
      <c r="XCA68" s="204"/>
      <c r="XCB68" s="204"/>
      <c r="XCC68" s="204"/>
      <c r="XCD68" s="204"/>
      <c r="XCE68" s="204"/>
      <c r="XCF68" s="204"/>
      <c r="XCG68" s="204"/>
      <c r="XCH68" s="204"/>
      <c r="XCI68" s="204"/>
      <c r="XCJ68" s="204"/>
      <c r="XCK68" s="204"/>
      <c r="XCL68" s="204"/>
      <c r="XCM68" s="204"/>
      <c r="XCN68" s="204"/>
      <c r="XCO68" s="204"/>
      <c r="XCP68" s="204"/>
      <c r="XCQ68" s="204"/>
      <c r="XCR68" s="204"/>
      <c r="XCS68" s="204"/>
      <c r="XCT68" s="204"/>
      <c r="XCU68" s="204"/>
      <c r="XCV68" s="204"/>
      <c r="XCW68" s="204"/>
      <c r="XCX68" s="204"/>
      <c r="XCY68" s="204"/>
      <c r="XCZ68" s="204"/>
      <c r="XDA68" s="204"/>
      <c r="XDB68" s="204"/>
      <c r="XDC68" s="204"/>
      <c r="XDD68" s="204"/>
      <c r="XDE68" s="204"/>
      <c r="XDF68" s="204"/>
      <c r="XDG68" s="204"/>
      <c r="XDH68" s="204"/>
      <c r="XDI68" s="204"/>
      <c r="XDJ68" s="204"/>
      <c r="XDK68" s="204"/>
      <c r="XDL68" s="204"/>
      <c r="XDM68" s="204"/>
      <c r="XDN68" s="204"/>
      <c r="XDO68" s="204"/>
      <c r="XDP68" s="204"/>
      <c r="XDQ68" s="204"/>
      <c r="XDR68" s="204"/>
      <c r="XDS68" s="204"/>
      <c r="XDT68" s="204"/>
      <c r="XDU68" s="204"/>
      <c r="XDV68" s="204"/>
      <c r="XDW68" s="204"/>
      <c r="XDX68" s="204"/>
      <c r="XDY68" s="204"/>
      <c r="XDZ68" s="204"/>
      <c r="XEA68" s="204"/>
      <c r="XEB68" s="204"/>
      <c r="XEC68" s="204"/>
      <c r="XED68" s="204"/>
      <c r="XEE68" s="204"/>
      <c r="XEF68" s="204"/>
      <c r="XEG68" s="204"/>
      <c r="XEH68" s="204"/>
      <c r="XEI68" s="204"/>
      <c r="XEJ68" s="204"/>
      <c r="XEK68" s="204"/>
      <c r="XEL68" s="204"/>
      <c r="XEM68" s="204"/>
      <c r="XEN68" s="204"/>
      <c r="XEO68" s="204"/>
      <c r="XEP68" s="204"/>
      <c r="XEQ68" s="204"/>
      <c r="XER68" s="204"/>
    </row>
    <row r="69" spans="1:16372" hidden="1">
      <c r="A69" s="186">
        <f t="shared" si="4"/>
        <v>65</v>
      </c>
      <c r="B69" s="247" t="s">
        <v>407</v>
      </c>
      <c r="C69" s="314" t="s">
        <v>1887</v>
      </c>
      <c r="D69" s="320" t="s">
        <v>1888</v>
      </c>
      <c r="E69" s="191" t="s">
        <v>123</v>
      </c>
      <c r="F69" s="239">
        <v>44347</v>
      </c>
      <c r="G69" s="198" t="s">
        <v>4650</v>
      </c>
      <c r="H69" s="199" t="s">
        <v>4651</v>
      </c>
      <c r="I69" s="186" t="s">
        <v>73</v>
      </c>
      <c r="J69" s="315"/>
      <c r="K69" s="316" t="s">
        <v>412</v>
      </c>
      <c r="L69" s="316"/>
      <c r="M69" s="316" t="s">
        <v>1889</v>
      </c>
      <c r="N69" s="317"/>
      <c r="O69" s="318" t="s">
        <v>76</v>
      </c>
      <c r="P69" s="316"/>
      <c r="Q69" s="316"/>
      <c r="R69" s="316"/>
      <c r="S69" s="316"/>
      <c r="T69" s="316"/>
      <c r="U69" s="316"/>
      <c r="V69" s="316"/>
      <c r="W69" s="316"/>
      <c r="X69" s="316"/>
      <c r="Y69" s="459"/>
      <c r="Z69" s="319"/>
      <c r="AA69" s="320"/>
      <c r="AB69" s="315"/>
      <c r="AC69" s="315"/>
      <c r="AD69" s="316"/>
      <c r="AE69" s="316"/>
      <c r="AF69" s="316"/>
      <c r="AG69" s="316"/>
      <c r="AH69" s="315"/>
      <c r="AI69" s="315"/>
      <c r="AJ69" s="321" t="s">
        <v>1890</v>
      </c>
      <c r="AK69" s="315"/>
      <c r="AL69" s="316"/>
      <c r="AM69" s="322"/>
      <c r="AN69" s="322"/>
      <c r="AO69" s="322"/>
      <c r="AP69" s="322"/>
      <c r="AQ69" s="322"/>
      <c r="AR69" s="322"/>
      <c r="AS69" s="322"/>
      <c r="AT69" s="322"/>
      <c r="AU69" s="322"/>
      <c r="AV69" s="322"/>
      <c r="AW69" s="322"/>
      <c r="AX69" s="322"/>
      <c r="AY69" s="322"/>
      <c r="AZ69" s="322"/>
      <c r="BA69" s="322"/>
      <c r="BB69" s="322"/>
      <c r="BC69" s="322"/>
      <c r="BD69" s="322"/>
      <c r="BE69" s="322"/>
      <c r="BF69" s="199"/>
      <c r="BG69" s="316"/>
      <c r="BH69" s="316"/>
      <c r="BI69" s="199">
        <v>0</v>
      </c>
      <c r="BJ69" s="199">
        <v>0</v>
      </c>
      <c r="BK69" s="186">
        <v>0</v>
      </c>
      <c r="BL69" s="316"/>
      <c r="BM69" s="316"/>
      <c r="BN69" s="323"/>
      <c r="BO69" s="316"/>
      <c r="BP69" s="316"/>
      <c r="BQ69" s="316"/>
      <c r="BR69" s="316"/>
      <c r="BS69" s="316"/>
      <c r="BT69" s="316"/>
      <c r="BU69" s="316"/>
      <c r="BV69" s="316"/>
      <c r="BW69" s="204"/>
      <c r="BX69" s="204"/>
      <c r="BY69" s="204"/>
      <c r="BZ69" s="204"/>
      <c r="CA69" s="204"/>
      <c r="CB69" s="204"/>
      <c r="CC69" s="204"/>
      <c r="CD69" s="204"/>
      <c r="CE69" s="204"/>
      <c r="CF69" s="204"/>
      <c r="CG69" s="204"/>
      <c r="CH69" s="204"/>
      <c r="CI69" s="204"/>
      <c r="CJ69" s="204"/>
      <c r="CK69" s="204"/>
      <c r="CL69" s="204"/>
      <c r="CM69" s="204"/>
      <c r="CN69" s="204"/>
      <c r="CO69" s="204"/>
      <c r="CP69" s="204"/>
      <c r="CQ69" s="204"/>
      <c r="CR69" s="204"/>
      <c r="CS69" s="204"/>
      <c r="CT69" s="204"/>
      <c r="CU69" s="204"/>
      <c r="CV69" s="204"/>
      <c r="CW69" s="204"/>
      <c r="CX69" s="204"/>
      <c r="CY69" s="204"/>
      <c r="CZ69" s="204"/>
      <c r="DA69" s="204"/>
      <c r="DB69" s="204"/>
      <c r="DC69" s="204"/>
      <c r="DD69" s="204"/>
      <c r="DE69" s="204"/>
      <c r="DF69" s="204"/>
      <c r="DG69" s="204"/>
      <c r="DH69" s="204"/>
      <c r="DI69" s="204"/>
      <c r="DJ69" s="204"/>
      <c r="DK69" s="204"/>
      <c r="DL69" s="204"/>
      <c r="DM69" s="204"/>
      <c r="DN69" s="204"/>
      <c r="DO69" s="204"/>
      <c r="DP69" s="204"/>
      <c r="DQ69" s="204"/>
      <c r="DR69" s="204"/>
      <c r="DS69" s="204"/>
      <c r="DT69" s="204"/>
      <c r="DU69" s="204"/>
      <c r="DV69" s="204"/>
      <c r="DW69" s="204"/>
      <c r="DX69" s="204"/>
      <c r="DY69" s="204"/>
      <c r="DZ69" s="204"/>
      <c r="EA69" s="204"/>
      <c r="EB69" s="204"/>
      <c r="EC69" s="204"/>
      <c r="ED69" s="204"/>
      <c r="EE69" s="204"/>
      <c r="EF69" s="204"/>
      <c r="EG69" s="204"/>
      <c r="EH69" s="204"/>
      <c r="EI69" s="204"/>
      <c r="EJ69" s="204"/>
      <c r="EK69" s="204"/>
      <c r="EL69" s="204"/>
      <c r="EM69" s="204"/>
      <c r="EN69" s="204"/>
      <c r="EO69" s="204"/>
      <c r="EP69" s="204"/>
      <c r="EQ69" s="204"/>
      <c r="ER69" s="204"/>
      <c r="ES69" s="204"/>
      <c r="ET69" s="204"/>
      <c r="EU69" s="204"/>
      <c r="EV69" s="204"/>
      <c r="EW69" s="204"/>
      <c r="EX69" s="204"/>
      <c r="EY69" s="204"/>
      <c r="EZ69" s="204"/>
      <c r="FA69" s="204"/>
      <c r="FB69" s="204"/>
      <c r="FC69" s="204"/>
      <c r="FD69" s="204"/>
      <c r="FE69" s="204"/>
      <c r="FF69" s="204"/>
      <c r="FG69" s="204"/>
      <c r="FH69" s="204"/>
      <c r="FI69" s="204"/>
      <c r="FJ69" s="204"/>
      <c r="FK69" s="204"/>
      <c r="FL69" s="204"/>
      <c r="FM69" s="204"/>
      <c r="FN69" s="204"/>
      <c r="FO69" s="204"/>
      <c r="FP69" s="204"/>
      <c r="FQ69" s="204"/>
      <c r="FR69" s="204"/>
      <c r="FS69" s="204"/>
      <c r="FT69" s="204"/>
      <c r="FU69" s="204"/>
      <c r="FV69" s="204"/>
      <c r="FW69" s="204"/>
      <c r="FX69" s="204"/>
      <c r="FY69" s="204"/>
      <c r="FZ69" s="204"/>
      <c r="GA69" s="204"/>
      <c r="GB69" s="204"/>
      <c r="GC69" s="204"/>
      <c r="GD69" s="204"/>
      <c r="GE69" s="204"/>
      <c r="GF69" s="204"/>
      <c r="GG69" s="204"/>
      <c r="GH69" s="204"/>
      <c r="GI69" s="204"/>
      <c r="GJ69" s="204"/>
      <c r="GK69" s="204"/>
      <c r="GL69" s="204"/>
      <c r="GM69" s="204"/>
      <c r="GN69" s="204"/>
      <c r="GO69" s="204"/>
      <c r="GP69" s="204"/>
      <c r="GQ69" s="204"/>
      <c r="GR69" s="204"/>
      <c r="GS69" s="204"/>
      <c r="GT69" s="204"/>
      <c r="GU69" s="204"/>
      <c r="GV69" s="204"/>
      <c r="GW69" s="204"/>
      <c r="GX69" s="204"/>
      <c r="GY69" s="204"/>
      <c r="GZ69" s="204"/>
      <c r="HA69" s="204"/>
      <c r="HB69" s="204"/>
      <c r="HC69" s="204"/>
      <c r="HD69" s="204"/>
      <c r="HE69" s="204"/>
      <c r="HF69" s="204"/>
      <c r="HG69" s="204"/>
      <c r="HH69" s="204"/>
      <c r="HI69" s="204"/>
      <c r="HJ69" s="204"/>
      <c r="HK69" s="204"/>
      <c r="HL69" s="204"/>
      <c r="HM69" s="204"/>
      <c r="HN69" s="204"/>
      <c r="HO69" s="204"/>
      <c r="HP69" s="204"/>
      <c r="HQ69" s="204"/>
      <c r="HR69" s="204"/>
      <c r="HS69" s="204"/>
      <c r="HT69" s="204"/>
      <c r="HU69" s="204"/>
      <c r="HV69" s="204"/>
      <c r="HW69" s="204"/>
      <c r="HX69" s="204"/>
      <c r="HY69" s="204"/>
      <c r="HZ69" s="204"/>
      <c r="IA69" s="204"/>
      <c r="IB69" s="204"/>
      <c r="IC69" s="204"/>
      <c r="ID69" s="204"/>
      <c r="IE69" s="204"/>
      <c r="IF69" s="204"/>
      <c r="IG69" s="204"/>
      <c r="IH69" s="204"/>
      <c r="II69" s="204"/>
      <c r="IJ69" s="204"/>
      <c r="IK69" s="204"/>
      <c r="IL69" s="204"/>
      <c r="IM69" s="204"/>
      <c r="IN69" s="204"/>
      <c r="IO69" s="204"/>
      <c r="IP69" s="204"/>
      <c r="IQ69" s="204"/>
      <c r="IR69" s="204"/>
      <c r="IS69" s="204"/>
      <c r="IT69" s="204"/>
      <c r="IU69" s="204"/>
      <c r="IV69" s="204"/>
      <c r="IW69" s="204"/>
      <c r="IX69" s="204"/>
      <c r="IY69" s="204"/>
      <c r="IZ69" s="204"/>
      <c r="JA69" s="204"/>
      <c r="JB69" s="204"/>
      <c r="JC69" s="204"/>
      <c r="JD69" s="204"/>
      <c r="JE69" s="204"/>
      <c r="JF69" s="204"/>
      <c r="JG69" s="204"/>
      <c r="JH69" s="204"/>
      <c r="JI69" s="204"/>
      <c r="JJ69" s="204"/>
      <c r="JK69" s="204"/>
      <c r="JL69" s="204"/>
      <c r="JM69" s="204"/>
      <c r="JN69" s="204"/>
      <c r="JO69" s="204"/>
      <c r="JP69" s="204"/>
      <c r="JQ69" s="204"/>
      <c r="JR69" s="204"/>
      <c r="JS69" s="204"/>
      <c r="JT69" s="204"/>
      <c r="JU69" s="204"/>
      <c r="JV69" s="204"/>
      <c r="JW69" s="204"/>
      <c r="JX69" s="204"/>
      <c r="JY69" s="204"/>
      <c r="JZ69" s="204"/>
      <c r="KA69" s="204"/>
      <c r="KB69" s="204"/>
      <c r="KC69" s="204"/>
      <c r="KD69" s="204"/>
      <c r="KE69" s="204"/>
      <c r="KF69" s="204"/>
      <c r="KG69" s="204"/>
      <c r="KH69" s="204"/>
      <c r="KI69" s="204"/>
      <c r="KJ69" s="204"/>
      <c r="KK69" s="204"/>
      <c r="KL69" s="204"/>
      <c r="KM69" s="204"/>
      <c r="KN69" s="204"/>
      <c r="KO69" s="204"/>
      <c r="KP69" s="204"/>
      <c r="KQ69" s="204"/>
      <c r="KR69" s="204"/>
      <c r="KS69" s="204"/>
      <c r="KT69" s="204"/>
      <c r="KU69" s="204"/>
      <c r="KV69" s="204"/>
      <c r="KW69" s="204"/>
      <c r="KX69" s="204"/>
      <c r="KY69" s="204"/>
      <c r="KZ69" s="204"/>
      <c r="LA69" s="204"/>
      <c r="LB69" s="204"/>
      <c r="LC69" s="204"/>
      <c r="LD69" s="204"/>
      <c r="LE69" s="204"/>
      <c r="LF69" s="204"/>
      <c r="LG69" s="204"/>
      <c r="LH69" s="204"/>
      <c r="LI69" s="204"/>
      <c r="LJ69" s="204"/>
      <c r="LK69" s="204"/>
      <c r="LL69" s="204"/>
      <c r="LM69" s="204"/>
      <c r="LN69" s="204"/>
      <c r="LO69" s="204"/>
      <c r="LP69" s="204"/>
      <c r="LQ69" s="204"/>
      <c r="LR69" s="204"/>
      <c r="LS69" s="204"/>
      <c r="LT69" s="204"/>
      <c r="LU69" s="204"/>
      <c r="LV69" s="204"/>
      <c r="LW69" s="204"/>
      <c r="LX69" s="204"/>
      <c r="LY69" s="204"/>
      <c r="LZ69" s="204"/>
      <c r="MA69" s="204"/>
      <c r="MB69" s="204"/>
      <c r="MC69" s="204"/>
      <c r="MD69" s="204"/>
      <c r="ME69" s="204"/>
      <c r="MF69" s="204"/>
      <c r="MG69" s="204"/>
      <c r="MH69" s="204"/>
      <c r="MI69" s="204"/>
      <c r="MJ69" s="204"/>
      <c r="MK69" s="204"/>
      <c r="ML69" s="204"/>
      <c r="MM69" s="204"/>
      <c r="MN69" s="204"/>
      <c r="MO69" s="204"/>
      <c r="MP69" s="204"/>
      <c r="MQ69" s="204"/>
      <c r="MR69" s="204"/>
      <c r="MS69" s="204"/>
      <c r="MT69" s="204"/>
      <c r="MU69" s="204"/>
      <c r="MV69" s="204"/>
      <c r="MW69" s="204"/>
      <c r="MX69" s="204"/>
      <c r="MY69" s="204"/>
      <c r="MZ69" s="204"/>
      <c r="NA69" s="204"/>
      <c r="NB69" s="204"/>
      <c r="NC69" s="204"/>
      <c r="ND69" s="204"/>
      <c r="NE69" s="204"/>
      <c r="NF69" s="204"/>
      <c r="NG69" s="204"/>
      <c r="NH69" s="204"/>
      <c r="NI69" s="204"/>
      <c r="NJ69" s="204"/>
      <c r="NK69" s="204"/>
      <c r="NL69" s="204"/>
      <c r="NM69" s="204"/>
      <c r="NN69" s="204"/>
      <c r="NO69" s="204"/>
      <c r="NP69" s="204"/>
      <c r="NQ69" s="204"/>
      <c r="NR69" s="204"/>
      <c r="NS69" s="204"/>
      <c r="NT69" s="204"/>
      <c r="NU69" s="204"/>
      <c r="NV69" s="204"/>
      <c r="NW69" s="204"/>
      <c r="NX69" s="204"/>
      <c r="NY69" s="204"/>
      <c r="NZ69" s="204"/>
      <c r="OA69" s="204"/>
      <c r="OB69" s="204"/>
      <c r="OC69" s="204"/>
      <c r="OD69" s="204"/>
      <c r="OE69" s="204"/>
      <c r="OF69" s="204"/>
      <c r="OG69" s="204"/>
      <c r="OH69" s="204"/>
      <c r="OI69" s="204"/>
      <c r="OJ69" s="204"/>
      <c r="OK69" s="204"/>
      <c r="OL69" s="204"/>
      <c r="OM69" s="204"/>
      <c r="ON69" s="204"/>
      <c r="OO69" s="204"/>
      <c r="OP69" s="204"/>
      <c r="OQ69" s="204"/>
      <c r="OR69" s="204"/>
      <c r="OS69" s="204"/>
      <c r="OT69" s="204"/>
      <c r="OU69" s="204"/>
      <c r="OV69" s="204"/>
      <c r="OW69" s="204"/>
      <c r="OX69" s="204"/>
      <c r="OY69" s="204"/>
      <c r="OZ69" s="204"/>
      <c r="PA69" s="204"/>
      <c r="PB69" s="204"/>
      <c r="PC69" s="204"/>
      <c r="PD69" s="204"/>
      <c r="PE69" s="204"/>
      <c r="PF69" s="204"/>
      <c r="PG69" s="204"/>
      <c r="PH69" s="204"/>
      <c r="PI69" s="204"/>
      <c r="PJ69" s="204"/>
      <c r="PK69" s="204"/>
      <c r="PL69" s="204"/>
      <c r="PM69" s="204"/>
      <c r="PN69" s="204"/>
      <c r="PO69" s="204"/>
      <c r="PP69" s="204"/>
      <c r="PQ69" s="204"/>
      <c r="PR69" s="204"/>
      <c r="PS69" s="204"/>
      <c r="PT69" s="204"/>
      <c r="PU69" s="204"/>
      <c r="PV69" s="204"/>
      <c r="PW69" s="204"/>
      <c r="PX69" s="204"/>
      <c r="PY69" s="204"/>
      <c r="PZ69" s="204"/>
      <c r="QA69" s="204"/>
      <c r="QB69" s="204"/>
      <c r="QC69" s="204"/>
      <c r="QD69" s="204"/>
      <c r="QE69" s="204"/>
      <c r="QF69" s="204"/>
      <c r="QG69" s="204"/>
      <c r="QH69" s="204"/>
      <c r="QI69" s="204"/>
      <c r="QJ69" s="204"/>
      <c r="QK69" s="204"/>
      <c r="QL69" s="204"/>
      <c r="QM69" s="204"/>
      <c r="QN69" s="204"/>
      <c r="QO69" s="204"/>
      <c r="QP69" s="204"/>
      <c r="QQ69" s="204"/>
      <c r="QR69" s="204"/>
      <c r="QS69" s="204"/>
      <c r="QT69" s="204"/>
      <c r="QU69" s="204"/>
      <c r="QV69" s="204"/>
      <c r="QW69" s="204"/>
      <c r="QX69" s="204"/>
      <c r="QY69" s="204"/>
      <c r="QZ69" s="204"/>
      <c r="RA69" s="204"/>
      <c r="RB69" s="204"/>
      <c r="RC69" s="204"/>
      <c r="RD69" s="204"/>
      <c r="RE69" s="204"/>
      <c r="RF69" s="204"/>
      <c r="RG69" s="204"/>
      <c r="RH69" s="204"/>
      <c r="RI69" s="204"/>
      <c r="RJ69" s="204"/>
      <c r="RK69" s="204"/>
      <c r="RL69" s="204"/>
      <c r="RM69" s="204"/>
      <c r="RN69" s="204"/>
      <c r="RO69" s="204"/>
      <c r="RP69" s="204"/>
      <c r="RQ69" s="204"/>
      <c r="RR69" s="204"/>
      <c r="RS69" s="204"/>
      <c r="RT69" s="204"/>
      <c r="RU69" s="204"/>
      <c r="RV69" s="204"/>
      <c r="RW69" s="204"/>
      <c r="RX69" s="204"/>
      <c r="RY69" s="204"/>
      <c r="RZ69" s="204"/>
      <c r="SA69" s="204"/>
      <c r="SB69" s="204"/>
      <c r="SC69" s="204"/>
      <c r="SD69" s="204"/>
      <c r="SE69" s="204"/>
      <c r="SF69" s="204"/>
      <c r="SG69" s="204"/>
      <c r="SH69" s="204"/>
      <c r="SI69" s="204"/>
      <c r="SJ69" s="204"/>
      <c r="SK69" s="204"/>
      <c r="SL69" s="204"/>
      <c r="SM69" s="204"/>
      <c r="SN69" s="204"/>
      <c r="SO69" s="204"/>
      <c r="SP69" s="204"/>
      <c r="SQ69" s="204"/>
      <c r="SR69" s="204"/>
      <c r="SS69" s="204"/>
      <c r="ST69" s="204"/>
      <c r="SU69" s="204"/>
      <c r="SV69" s="204"/>
      <c r="SW69" s="204"/>
      <c r="SX69" s="204"/>
      <c r="SY69" s="204"/>
      <c r="SZ69" s="204"/>
      <c r="TA69" s="204"/>
      <c r="TB69" s="204"/>
      <c r="TC69" s="204"/>
      <c r="TD69" s="204"/>
      <c r="TE69" s="204"/>
      <c r="TF69" s="204"/>
      <c r="TG69" s="204"/>
      <c r="TH69" s="204"/>
      <c r="TI69" s="204"/>
      <c r="TJ69" s="204"/>
      <c r="TK69" s="204"/>
      <c r="TL69" s="204"/>
      <c r="TM69" s="204"/>
      <c r="TN69" s="204"/>
      <c r="TO69" s="204"/>
      <c r="TP69" s="204"/>
      <c r="TQ69" s="204"/>
      <c r="TR69" s="204"/>
      <c r="TS69" s="204"/>
      <c r="TT69" s="204"/>
      <c r="TU69" s="204"/>
      <c r="TV69" s="204"/>
      <c r="TW69" s="204"/>
      <c r="TX69" s="204"/>
      <c r="TY69" s="204"/>
      <c r="TZ69" s="204"/>
      <c r="UA69" s="204"/>
      <c r="UB69" s="204"/>
      <c r="UC69" s="204"/>
      <c r="UD69" s="204"/>
      <c r="UE69" s="204"/>
      <c r="UF69" s="204"/>
      <c r="UG69" s="204"/>
      <c r="UH69" s="204"/>
      <c r="UI69" s="204"/>
      <c r="UJ69" s="204"/>
      <c r="UK69" s="204"/>
      <c r="UL69" s="204"/>
      <c r="UM69" s="204"/>
      <c r="UN69" s="204"/>
      <c r="UO69" s="204"/>
      <c r="UP69" s="204"/>
      <c r="UQ69" s="204"/>
      <c r="UR69" s="204"/>
      <c r="US69" s="204"/>
      <c r="UT69" s="204"/>
      <c r="UU69" s="204"/>
      <c r="UV69" s="204"/>
      <c r="UW69" s="204"/>
      <c r="UX69" s="204"/>
      <c r="UY69" s="204"/>
      <c r="UZ69" s="204"/>
      <c r="VA69" s="204"/>
      <c r="VB69" s="204"/>
      <c r="VC69" s="204"/>
      <c r="VD69" s="204"/>
      <c r="VE69" s="204"/>
      <c r="VF69" s="204"/>
      <c r="VG69" s="204"/>
      <c r="VH69" s="204"/>
      <c r="VI69" s="204"/>
      <c r="VJ69" s="204"/>
      <c r="VK69" s="204"/>
      <c r="VL69" s="204"/>
      <c r="VM69" s="204"/>
      <c r="VN69" s="204"/>
      <c r="VO69" s="204"/>
      <c r="VP69" s="204"/>
      <c r="VQ69" s="204"/>
      <c r="VR69" s="204"/>
      <c r="VS69" s="204"/>
      <c r="VT69" s="204"/>
      <c r="VU69" s="204"/>
      <c r="VV69" s="204"/>
      <c r="VW69" s="204"/>
      <c r="VX69" s="204"/>
      <c r="VY69" s="204"/>
      <c r="VZ69" s="204"/>
      <c r="WA69" s="204"/>
      <c r="WB69" s="204"/>
      <c r="WC69" s="204"/>
      <c r="WD69" s="204"/>
      <c r="WE69" s="204"/>
      <c r="WF69" s="204"/>
      <c r="WG69" s="204"/>
      <c r="WH69" s="204"/>
      <c r="WI69" s="204"/>
      <c r="WJ69" s="204"/>
      <c r="WK69" s="204"/>
      <c r="WL69" s="204"/>
      <c r="WM69" s="204"/>
      <c r="WN69" s="204"/>
      <c r="WO69" s="204"/>
      <c r="WP69" s="204"/>
      <c r="WQ69" s="204"/>
      <c r="WR69" s="204"/>
      <c r="WS69" s="204"/>
      <c r="WT69" s="204"/>
      <c r="WU69" s="204"/>
      <c r="WV69" s="204"/>
      <c r="WW69" s="204"/>
      <c r="WX69" s="204"/>
      <c r="WY69" s="204"/>
      <c r="WZ69" s="204"/>
      <c r="XA69" s="204"/>
      <c r="XB69" s="204"/>
      <c r="XC69" s="204"/>
      <c r="XD69" s="204"/>
      <c r="XE69" s="204"/>
      <c r="XF69" s="204"/>
      <c r="XG69" s="204"/>
      <c r="XH69" s="204"/>
      <c r="XI69" s="204"/>
      <c r="XJ69" s="204"/>
      <c r="XK69" s="204"/>
      <c r="XL69" s="204"/>
      <c r="XM69" s="204"/>
      <c r="XN69" s="204"/>
      <c r="XO69" s="204"/>
      <c r="XP69" s="204"/>
      <c r="XQ69" s="204"/>
      <c r="XR69" s="204"/>
      <c r="XS69" s="204"/>
      <c r="XT69" s="204"/>
      <c r="XU69" s="204"/>
      <c r="XV69" s="204"/>
      <c r="XW69" s="204"/>
      <c r="XX69" s="204"/>
      <c r="XY69" s="204"/>
      <c r="XZ69" s="204"/>
      <c r="YA69" s="204"/>
      <c r="YB69" s="204"/>
      <c r="YC69" s="204"/>
      <c r="YD69" s="204"/>
      <c r="YE69" s="204"/>
      <c r="YF69" s="204"/>
      <c r="YG69" s="204"/>
      <c r="YH69" s="204"/>
      <c r="YI69" s="204"/>
      <c r="YJ69" s="204"/>
      <c r="YK69" s="204"/>
      <c r="YL69" s="204"/>
      <c r="YM69" s="204"/>
      <c r="YN69" s="204"/>
      <c r="YO69" s="204"/>
      <c r="YP69" s="204"/>
      <c r="YQ69" s="204"/>
      <c r="YR69" s="204"/>
      <c r="YS69" s="204"/>
      <c r="YT69" s="204"/>
      <c r="YU69" s="204"/>
      <c r="YV69" s="204"/>
      <c r="YW69" s="204"/>
      <c r="YX69" s="204"/>
      <c r="YY69" s="204"/>
      <c r="YZ69" s="204"/>
      <c r="ZA69" s="204"/>
      <c r="ZB69" s="204"/>
      <c r="ZC69" s="204"/>
      <c r="ZD69" s="204"/>
      <c r="ZE69" s="204"/>
      <c r="ZF69" s="204"/>
      <c r="ZG69" s="204"/>
      <c r="ZH69" s="204"/>
      <c r="ZI69" s="204"/>
      <c r="ZJ69" s="204"/>
      <c r="ZK69" s="204"/>
      <c r="ZL69" s="204"/>
      <c r="ZM69" s="204"/>
      <c r="ZN69" s="204"/>
      <c r="ZO69" s="204"/>
      <c r="ZP69" s="204"/>
      <c r="ZQ69" s="204"/>
      <c r="ZR69" s="204"/>
      <c r="ZS69" s="204"/>
      <c r="ZT69" s="204"/>
      <c r="ZU69" s="204"/>
      <c r="ZV69" s="204"/>
      <c r="ZW69" s="204"/>
      <c r="ZX69" s="204"/>
      <c r="ZY69" s="204"/>
      <c r="ZZ69" s="204"/>
      <c r="AAA69" s="204"/>
      <c r="AAB69" s="204"/>
      <c r="AAC69" s="204"/>
      <c r="AAD69" s="204"/>
      <c r="AAE69" s="204"/>
      <c r="AAF69" s="204"/>
      <c r="AAG69" s="204"/>
      <c r="AAH69" s="204"/>
      <c r="AAI69" s="204"/>
      <c r="AAJ69" s="204"/>
      <c r="AAK69" s="204"/>
      <c r="AAL69" s="204"/>
      <c r="AAM69" s="204"/>
      <c r="AAN69" s="204"/>
      <c r="AAO69" s="204"/>
      <c r="AAP69" s="204"/>
      <c r="AAQ69" s="204"/>
      <c r="AAR69" s="204"/>
      <c r="AAS69" s="204"/>
      <c r="AAT69" s="204"/>
      <c r="AAU69" s="204"/>
      <c r="AAV69" s="204"/>
      <c r="AAW69" s="204"/>
      <c r="AAX69" s="204"/>
      <c r="AAY69" s="204"/>
      <c r="AAZ69" s="204"/>
      <c r="ABA69" s="204"/>
      <c r="ABB69" s="204"/>
      <c r="ABC69" s="204"/>
      <c r="ABD69" s="204"/>
      <c r="ABE69" s="204"/>
      <c r="ABF69" s="204"/>
      <c r="ABG69" s="204"/>
      <c r="ABH69" s="204"/>
      <c r="ABI69" s="204"/>
      <c r="ABJ69" s="204"/>
      <c r="ABK69" s="204"/>
      <c r="ABL69" s="204"/>
      <c r="ABM69" s="204"/>
      <c r="ABN69" s="204"/>
      <c r="ABO69" s="204"/>
      <c r="ABP69" s="204"/>
      <c r="ABQ69" s="204"/>
      <c r="ABR69" s="204"/>
      <c r="ABS69" s="204"/>
      <c r="ABT69" s="204"/>
      <c r="ABU69" s="204"/>
      <c r="ABV69" s="204"/>
      <c r="ABW69" s="204"/>
      <c r="ABX69" s="204"/>
      <c r="ABY69" s="204"/>
      <c r="ABZ69" s="204"/>
      <c r="ACA69" s="204"/>
      <c r="ACB69" s="204"/>
      <c r="ACC69" s="204"/>
      <c r="ACD69" s="204"/>
      <c r="ACE69" s="204"/>
      <c r="ACF69" s="204"/>
      <c r="ACG69" s="204"/>
      <c r="ACH69" s="204"/>
      <c r="ACI69" s="204"/>
      <c r="ACJ69" s="204"/>
      <c r="ACK69" s="204"/>
      <c r="ACL69" s="204"/>
      <c r="ACM69" s="204"/>
      <c r="ACN69" s="204"/>
      <c r="ACO69" s="204"/>
      <c r="ACP69" s="204"/>
      <c r="ACQ69" s="204"/>
      <c r="ACR69" s="204"/>
      <c r="ACS69" s="204"/>
      <c r="ACT69" s="204"/>
      <c r="ACU69" s="204"/>
      <c r="ACV69" s="204"/>
      <c r="ACW69" s="204"/>
      <c r="ACX69" s="204"/>
      <c r="ACY69" s="204"/>
      <c r="ACZ69" s="204"/>
      <c r="ADA69" s="204"/>
      <c r="ADB69" s="204"/>
      <c r="ADC69" s="204"/>
      <c r="ADD69" s="204"/>
      <c r="ADE69" s="204"/>
      <c r="ADF69" s="204"/>
      <c r="ADG69" s="204"/>
      <c r="ADH69" s="204"/>
      <c r="ADI69" s="204"/>
      <c r="ADJ69" s="204"/>
      <c r="ADK69" s="204"/>
      <c r="ADL69" s="204"/>
      <c r="ADM69" s="204"/>
      <c r="ADN69" s="204"/>
      <c r="ADO69" s="204"/>
      <c r="ADP69" s="204"/>
      <c r="ADQ69" s="204"/>
      <c r="ADR69" s="204"/>
      <c r="ADS69" s="204"/>
      <c r="ADT69" s="204"/>
      <c r="ADU69" s="204"/>
      <c r="ADV69" s="204"/>
      <c r="ADW69" s="204"/>
      <c r="ADX69" s="204"/>
      <c r="ADY69" s="204"/>
      <c r="ADZ69" s="204"/>
      <c r="AEA69" s="204"/>
      <c r="AEB69" s="204"/>
      <c r="AEC69" s="204"/>
      <c r="AED69" s="204"/>
      <c r="AEE69" s="204"/>
      <c r="AEF69" s="204"/>
      <c r="AEG69" s="204"/>
      <c r="AEH69" s="204"/>
      <c r="AEI69" s="204"/>
      <c r="AEJ69" s="204"/>
      <c r="AEK69" s="204"/>
      <c r="AEL69" s="204"/>
      <c r="AEM69" s="204"/>
      <c r="AEN69" s="204"/>
      <c r="AEO69" s="204"/>
      <c r="AEP69" s="204"/>
      <c r="AEQ69" s="204"/>
      <c r="AER69" s="204"/>
      <c r="AES69" s="204"/>
      <c r="AET69" s="204"/>
      <c r="AEU69" s="204"/>
      <c r="AEV69" s="204"/>
      <c r="AEW69" s="204"/>
      <c r="AEX69" s="204"/>
      <c r="AEY69" s="204"/>
      <c r="AEZ69" s="204"/>
      <c r="AFA69" s="204"/>
      <c r="AFB69" s="204"/>
      <c r="AFC69" s="204"/>
      <c r="AFD69" s="204"/>
      <c r="AFE69" s="204"/>
      <c r="AFF69" s="204"/>
      <c r="AFG69" s="204"/>
      <c r="AFH69" s="204"/>
      <c r="AFI69" s="204"/>
      <c r="AFJ69" s="204"/>
      <c r="AFK69" s="204"/>
      <c r="AFL69" s="204"/>
      <c r="AFM69" s="204"/>
      <c r="AFN69" s="204"/>
      <c r="AFO69" s="204"/>
      <c r="AFP69" s="204"/>
      <c r="AFQ69" s="204"/>
      <c r="AFR69" s="204"/>
      <c r="AFS69" s="204"/>
      <c r="AFT69" s="204"/>
      <c r="AFU69" s="204"/>
      <c r="AFV69" s="204"/>
      <c r="AFW69" s="204"/>
      <c r="AFX69" s="204"/>
      <c r="AFY69" s="204"/>
      <c r="AFZ69" s="204"/>
      <c r="AGA69" s="204"/>
      <c r="AGB69" s="204"/>
      <c r="AGC69" s="204"/>
      <c r="AGD69" s="204"/>
      <c r="AGE69" s="204"/>
      <c r="AGF69" s="204"/>
      <c r="AGG69" s="204"/>
      <c r="AGH69" s="204"/>
      <c r="AGI69" s="204"/>
      <c r="AGJ69" s="204"/>
      <c r="AGK69" s="204"/>
      <c r="AGL69" s="204"/>
      <c r="AGM69" s="204"/>
      <c r="AGN69" s="204"/>
      <c r="AGO69" s="204"/>
      <c r="AGP69" s="204"/>
      <c r="AGQ69" s="204"/>
      <c r="AGR69" s="204"/>
      <c r="AGS69" s="204"/>
      <c r="AGT69" s="204"/>
      <c r="AGU69" s="204"/>
      <c r="AGV69" s="204"/>
      <c r="AGW69" s="204"/>
      <c r="AGX69" s="204"/>
      <c r="AGY69" s="204"/>
      <c r="AGZ69" s="204"/>
      <c r="AHA69" s="204"/>
      <c r="AHB69" s="204"/>
      <c r="AHC69" s="204"/>
      <c r="AHD69" s="204"/>
      <c r="AHE69" s="204"/>
      <c r="AHF69" s="204"/>
      <c r="AHG69" s="204"/>
      <c r="AHH69" s="204"/>
      <c r="AHI69" s="204"/>
      <c r="AHJ69" s="204"/>
      <c r="AHK69" s="204"/>
      <c r="AHL69" s="204"/>
      <c r="AHM69" s="204"/>
      <c r="AHN69" s="204"/>
      <c r="AHO69" s="204"/>
      <c r="AHP69" s="204"/>
      <c r="AHQ69" s="204"/>
      <c r="AHR69" s="204"/>
      <c r="AHS69" s="204"/>
      <c r="AHT69" s="204"/>
      <c r="AHU69" s="204"/>
      <c r="AHV69" s="204"/>
      <c r="AHW69" s="204"/>
      <c r="AHX69" s="204"/>
      <c r="AHY69" s="204"/>
      <c r="AHZ69" s="204"/>
      <c r="AIA69" s="204"/>
      <c r="AIB69" s="204"/>
      <c r="AIC69" s="204"/>
      <c r="AID69" s="204"/>
      <c r="AIE69" s="204"/>
      <c r="AIF69" s="204"/>
      <c r="AIG69" s="204"/>
      <c r="AIH69" s="204"/>
      <c r="AII69" s="204"/>
      <c r="AIJ69" s="204"/>
      <c r="AIK69" s="204"/>
      <c r="AIL69" s="204"/>
      <c r="AIM69" s="204"/>
      <c r="AIN69" s="204"/>
      <c r="AIO69" s="204"/>
      <c r="AIP69" s="204"/>
      <c r="AIQ69" s="204"/>
      <c r="AIR69" s="204"/>
      <c r="AIS69" s="204"/>
      <c r="AIT69" s="204"/>
      <c r="AIU69" s="204"/>
      <c r="AIV69" s="204"/>
      <c r="AIW69" s="204"/>
      <c r="AIX69" s="204"/>
      <c r="AIY69" s="204"/>
      <c r="AIZ69" s="204"/>
      <c r="AJA69" s="204"/>
      <c r="AJB69" s="204"/>
      <c r="AJC69" s="204"/>
      <c r="AJD69" s="204"/>
      <c r="AJE69" s="204"/>
      <c r="AJF69" s="204"/>
      <c r="AJG69" s="204"/>
      <c r="AJH69" s="204"/>
      <c r="AJI69" s="204"/>
      <c r="AJJ69" s="204"/>
      <c r="AJK69" s="204"/>
      <c r="AJL69" s="204"/>
      <c r="AJM69" s="204"/>
      <c r="AJN69" s="204"/>
      <c r="AJO69" s="204"/>
      <c r="AJP69" s="204"/>
      <c r="AJQ69" s="204"/>
      <c r="AJR69" s="204"/>
      <c r="AJS69" s="204"/>
      <c r="AJT69" s="204"/>
      <c r="AJU69" s="204"/>
      <c r="AJV69" s="204"/>
      <c r="AJW69" s="204"/>
      <c r="AJX69" s="204"/>
      <c r="AJY69" s="204"/>
      <c r="AJZ69" s="204"/>
      <c r="AKA69" s="204"/>
      <c r="AKB69" s="204"/>
      <c r="AKC69" s="204"/>
      <c r="AKD69" s="204"/>
      <c r="AKE69" s="204"/>
      <c r="AKF69" s="204"/>
      <c r="AKG69" s="204"/>
      <c r="AKH69" s="204"/>
      <c r="AKI69" s="204"/>
      <c r="AKJ69" s="204"/>
      <c r="AKK69" s="204"/>
      <c r="AKL69" s="204"/>
      <c r="AKM69" s="204"/>
      <c r="AKN69" s="204"/>
      <c r="AKO69" s="204"/>
      <c r="AKP69" s="204"/>
      <c r="AKQ69" s="204"/>
      <c r="AKR69" s="204"/>
      <c r="AKS69" s="204"/>
      <c r="AKT69" s="204"/>
      <c r="AKU69" s="204"/>
      <c r="AKV69" s="204"/>
      <c r="AKW69" s="204"/>
      <c r="AKX69" s="204"/>
      <c r="AKY69" s="204"/>
      <c r="AKZ69" s="204"/>
      <c r="ALA69" s="204"/>
      <c r="ALB69" s="204"/>
      <c r="ALC69" s="204"/>
      <c r="ALD69" s="204"/>
      <c r="ALE69" s="204"/>
      <c r="ALF69" s="204"/>
      <c r="ALG69" s="204"/>
      <c r="ALH69" s="204"/>
      <c r="ALI69" s="204"/>
      <c r="ALJ69" s="204"/>
      <c r="ALK69" s="204"/>
      <c r="ALL69" s="204"/>
      <c r="ALM69" s="204"/>
      <c r="ALN69" s="204"/>
      <c r="ALO69" s="204"/>
      <c r="ALP69" s="204"/>
      <c r="ALQ69" s="204"/>
      <c r="ALR69" s="204"/>
      <c r="ALS69" s="204"/>
      <c r="ALT69" s="204"/>
      <c r="ALU69" s="204"/>
      <c r="ALV69" s="204"/>
      <c r="ALW69" s="204"/>
      <c r="ALX69" s="204"/>
      <c r="ALY69" s="204"/>
      <c r="ALZ69" s="204"/>
      <c r="AMA69" s="204"/>
      <c r="AMB69" s="204"/>
      <c r="AMC69" s="204"/>
      <c r="AMD69" s="204"/>
      <c r="AME69" s="204"/>
      <c r="AMF69" s="204"/>
      <c r="AMG69" s="204"/>
      <c r="AMH69" s="204"/>
      <c r="AMI69" s="204"/>
      <c r="AMJ69" s="204"/>
      <c r="AMK69" s="204"/>
      <c r="AML69" s="204"/>
      <c r="AMM69" s="204"/>
      <c r="AMN69" s="204"/>
      <c r="AMO69" s="204"/>
      <c r="AMP69" s="204"/>
      <c r="AMQ69" s="204"/>
      <c r="AMR69" s="204"/>
      <c r="AMS69" s="204"/>
      <c r="AMT69" s="204"/>
      <c r="AMU69" s="204"/>
      <c r="AMV69" s="204"/>
      <c r="AMW69" s="204"/>
      <c r="AMX69" s="204"/>
      <c r="AMY69" s="204"/>
      <c r="AMZ69" s="204"/>
      <c r="ANA69" s="204"/>
      <c r="ANB69" s="204"/>
      <c r="ANC69" s="204"/>
      <c r="AND69" s="204"/>
      <c r="ANE69" s="204"/>
      <c r="ANF69" s="204"/>
      <c r="ANG69" s="204"/>
      <c r="ANH69" s="204"/>
      <c r="ANI69" s="204"/>
      <c r="ANJ69" s="204"/>
      <c r="ANK69" s="204"/>
      <c r="ANL69" s="204"/>
      <c r="ANM69" s="204"/>
      <c r="ANN69" s="204"/>
      <c r="ANO69" s="204"/>
      <c r="ANP69" s="204"/>
      <c r="ANQ69" s="204"/>
      <c r="ANR69" s="204"/>
      <c r="ANS69" s="204"/>
      <c r="ANT69" s="204"/>
      <c r="ANU69" s="204"/>
      <c r="ANV69" s="204"/>
      <c r="ANW69" s="204"/>
      <c r="ANX69" s="204"/>
      <c r="ANY69" s="204"/>
      <c r="ANZ69" s="204"/>
      <c r="AOA69" s="204"/>
      <c r="AOB69" s="204"/>
      <c r="AOC69" s="204"/>
      <c r="AOD69" s="204"/>
      <c r="AOE69" s="204"/>
      <c r="AOF69" s="204"/>
      <c r="AOG69" s="204"/>
      <c r="AOH69" s="204"/>
      <c r="AOI69" s="204"/>
      <c r="AOJ69" s="204"/>
      <c r="AOK69" s="204"/>
      <c r="AOL69" s="204"/>
      <c r="AOM69" s="204"/>
      <c r="AON69" s="204"/>
      <c r="AOO69" s="204"/>
      <c r="AOP69" s="204"/>
      <c r="AOQ69" s="204"/>
      <c r="AOR69" s="204"/>
      <c r="AOS69" s="204"/>
      <c r="AOT69" s="204"/>
      <c r="AOU69" s="204"/>
      <c r="AOV69" s="204"/>
      <c r="AOW69" s="204"/>
      <c r="AOX69" s="204"/>
      <c r="AOY69" s="204"/>
      <c r="AOZ69" s="204"/>
      <c r="APA69" s="204"/>
      <c r="APB69" s="204"/>
      <c r="APC69" s="204"/>
      <c r="APD69" s="204"/>
      <c r="APE69" s="204"/>
      <c r="APF69" s="204"/>
      <c r="APG69" s="204"/>
      <c r="APH69" s="204"/>
      <c r="API69" s="204"/>
      <c r="APJ69" s="204"/>
      <c r="APK69" s="204"/>
      <c r="APL69" s="204"/>
      <c r="APM69" s="204"/>
      <c r="APN69" s="204"/>
      <c r="APO69" s="204"/>
      <c r="APP69" s="204"/>
      <c r="APQ69" s="204"/>
      <c r="APR69" s="204"/>
      <c r="APS69" s="204"/>
      <c r="APT69" s="204"/>
      <c r="APU69" s="204"/>
      <c r="APV69" s="204"/>
      <c r="APW69" s="204"/>
      <c r="APX69" s="204"/>
      <c r="APY69" s="204"/>
      <c r="APZ69" s="204"/>
      <c r="AQA69" s="204"/>
      <c r="AQB69" s="204"/>
      <c r="AQC69" s="204"/>
      <c r="AQD69" s="204"/>
      <c r="AQE69" s="204"/>
      <c r="AQF69" s="204"/>
      <c r="AQG69" s="204"/>
      <c r="AQH69" s="204"/>
      <c r="AQI69" s="204"/>
      <c r="AQJ69" s="204"/>
      <c r="AQK69" s="204"/>
      <c r="AQL69" s="204"/>
      <c r="AQM69" s="204"/>
      <c r="AQN69" s="204"/>
      <c r="AQO69" s="204"/>
      <c r="AQP69" s="204"/>
      <c r="AQQ69" s="204"/>
      <c r="AQR69" s="204"/>
      <c r="AQS69" s="204"/>
      <c r="AQT69" s="204"/>
      <c r="AQU69" s="204"/>
      <c r="AQV69" s="204"/>
      <c r="AQW69" s="204"/>
      <c r="AQX69" s="204"/>
      <c r="AQY69" s="204"/>
      <c r="AQZ69" s="204"/>
      <c r="ARA69" s="204"/>
      <c r="ARB69" s="204"/>
      <c r="ARC69" s="204"/>
      <c r="ARD69" s="204"/>
      <c r="ARE69" s="204"/>
      <c r="ARF69" s="204"/>
      <c r="ARG69" s="204"/>
      <c r="ARH69" s="204"/>
      <c r="ARI69" s="204"/>
      <c r="ARJ69" s="204"/>
      <c r="ARK69" s="204"/>
      <c r="ARL69" s="204"/>
      <c r="ARM69" s="204"/>
      <c r="ARN69" s="204"/>
      <c r="ARO69" s="204"/>
      <c r="ARP69" s="204"/>
      <c r="ARQ69" s="204"/>
      <c r="ARR69" s="204"/>
      <c r="ARS69" s="204"/>
      <c r="ART69" s="204"/>
      <c r="ARU69" s="204"/>
      <c r="ARV69" s="204"/>
      <c r="ARW69" s="204"/>
      <c r="ARX69" s="204"/>
      <c r="ARY69" s="204"/>
      <c r="ARZ69" s="204"/>
      <c r="ASA69" s="204"/>
      <c r="ASB69" s="204"/>
      <c r="ASC69" s="204"/>
      <c r="ASD69" s="204"/>
      <c r="ASE69" s="204"/>
      <c r="ASF69" s="204"/>
      <c r="ASG69" s="204"/>
      <c r="ASH69" s="204"/>
      <c r="ASI69" s="204"/>
      <c r="ASJ69" s="204"/>
      <c r="ASK69" s="204"/>
      <c r="ASL69" s="204"/>
      <c r="ASM69" s="204"/>
      <c r="ASN69" s="204"/>
      <c r="ASO69" s="204"/>
      <c r="ASP69" s="204"/>
      <c r="ASQ69" s="204"/>
      <c r="ASR69" s="204"/>
      <c r="ASS69" s="204"/>
      <c r="AST69" s="204"/>
      <c r="ASU69" s="204"/>
      <c r="ASV69" s="204"/>
      <c r="ASW69" s="204"/>
      <c r="ASX69" s="204"/>
      <c r="ASY69" s="204"/>
      <c r="ASZ69" s="204"/>
      <c r="ATA69" s="204"/>
      <c r="ATB69" s="204"/>
      <c r="ATC69" s="204"/>
      <c r="ATD69" s="204"/>
      <c r="ATE69" s="204"/>
      <c r="ATF69" s="204"/>
      <c r="ATG69" s="204"/>
      <c r="ATH69" s="204"/>
      <c r="ATI69" s="204"/>
      <c r="ATJ69" s="204"/>
      <c r="ATK69" s="204"/>
      <c r="ATL69" s="204"/>
      <c r="ATM69" s="204"/>
      <c r="ATN69" s="204"/>
      <c r="ATO69" s="204"/>
      <c r="ATP69" s="204"/>
      <c r="ATQ69" s="204"/>
      <c r="ATR69" s="204"/>
      <c r="ATS69" s="204"/>
      <c r="ATT69" s="204"/>
      <c r="ATU69" s="204"/>
      <c r="ATV69" s="204"/>
      <c r="ATW69" s="204"/>
      <c r="ATX69" s="204"/>
      <c r="ATY69" s="204"/>
      <c r="ATZ69" s="204"/>
      <c r="AUA69" s="204"/>
      <c r="AUB69" s="204"/>
      <c r="AUC69" s="204"/>
      <c r="AUD69" s="204"/>
      <c r="AUE69" s="204"/>
      <c r="AUF69" s="204"/>
      <c r="AUG69" s="204"/>
      <c r="AUH69" s="204"/>
      <c r="AUI69" s="204"/>
      <c r="AUJ69" s="204"/>
      <c r="AUK69" s="204"/>
      <c r="AUL69" s="204"/>
      <c r="AUM69" s="204"/>
      <c r="AUN69" s="204"/>
      <c r="AUO69" s="204"/>
      <c r="AUP69" s="204"/>
      <c r="AUQ69" s="204"/>
      <c r="AUR69" s="204"/>
      <c r="AUS69" s="204"/>
      <c r="AUT69" s="204"/>
      <c r="AUU69" s="204"/>
      <c r="AUV69" s="204"/>
      <c r="AUW69" s="204"/>
      <c r="AUX69" s="204"/>
      <c r="AUY69" s="204"/>
      <c r="AUZ69" s="204"/>
      <c r="AVA69" s="204"/>
      <c r="AVB69" s="204"/>
      <c r="AVC69" s="204"/>
      <c r="AVD69" s="204"/>
      <c r="AVE69" s="204"/>
      <c r="AVF69" s="204"/>
      <c r="AVG69" s="204"/>
      <c r="AVH69" s="204"/>
      <c r="AVI69" s="204"/>
      <c r="AVJ69" s="204"/>
      <c r="AVK69" s="204"/>
      <c r="AVL69" s="204"/>
      <c r="AVM69" s="204"/>
      <c r="AVN69" s="204"/>
      <c r="AVO69" s="204"/>
      <c r="AVP69" s="204"/>
      <c r="AVQ69" s="204"/>
      <c r="AVR69" s="204"/>
      <c r="AVS69" s="204"/>
      <c r="AVT69" s="204"/>
      <c r="AVU69" s="204"/>
      <c r="AVV69" s="204"/>
      <c r="AVW69" s="204"/>
      <c r="AVX69" s="204"/>
      <c r="AVY69" s="204"/>
      <c r="AVZ69" s="204"/>
      <c r="AWA69" s="204"/>
      <c r="AWB69" s="204"/>
      <c r="AWC69" s="204"/>
      <c r="AWD69" s="204"/>
      <c r="AWE69" s="204"/>
      <c r="AWF69" s="204"/>
      <c r="AWG69" s="204"/>
      <c r="AWH69" s="204"/>
      <c r="AWI69" s="204"/>
      <c r="AWJ69" s="204"/>
      <c r="AWK69" s="204"/>
      <c r="AWL69" s="204"/>
      <c r="AWM69" s="204"/>
      <c r="AWN69" s="204"/>
      <c r="AWO69" s="204"/>
      <c r="AWP69" s="204"/>
      <c r="AWQ69" s="204"/>
      <c r="AWR69" s="204"/>
      <c r="AWS69" s="204"/>
      <c r="AWT69" s="204"/>
      <c r="AWU69" s="204"/>
      <c r="AWV69" s="204"/>
      <c r="AWW69" s="204"/>
      <c r="AWX69" s="204"/>
      <c r="AWY69" s="204"/>
      <c r="AWZ69" s="204"/>
      <c r="AXA69" s="204"/>
      <c r="AXB69" s="204"/>
      <c r="AXC69" s="204"/>
      <c r="AXD69" s="204"/>
      <c r="AXE69" s="204"/>
      <c r="AXF69" s="204"/>
      <c r="AXG69" s="204"/>
      <c r="AXH69" s="204"/>
      <c r="AXI69" s="204"/>
      <c r="AXJ69" s="204"/>
      <c r="AXK69" s="204"/>
      <c r="AXL69" s="204"/>
      <c r="AXM69" s="204"/>
      <c r="AXN69" s="204"/>
      <c r="AXO69" s="204"/>
      <c r="AXP69" s="204"/>
      <c r="AXQ69" s="204"/>
      <c r="AXR69" s="204"/>
      <c r="AXS69" s="204"/>
      <c r="AXT69" s="204"/>
      <c r="AXU69" s="204"/>
      <c r="AXV69" s="204"/>
      <c r="AXW69" s="204"/>
      <c r="AXX69" s="204"/>
      <c r="AXY69" s="204"/>
      <c r="AXZ69" s="204"/>
      <c r="AYA69" s="204"/>
      <c r="AYB69" s="204"/>
      <c r="AYC69" s="204"/>
      <c r="AYD69" s="204"/>
      <c r="AYE69" s="204"/>
      <c r="AYF69" s="204"/>
      <c r="AYG69" s="204"/>
      <c r="AYH69" s="204"/>
      <c r="AYI69" s="204"/>
      <c r="AYJ69" s="204"/>
      <c r="AYK69" s="204"/>
      <c r="AYL69" s="204"/>
      <c r="AYM69" s="204"/>
      <c r="AYN69" s="204"/>
      <c r="AYO69" s="204"/>
      <c r="AYP69" s="204"/>
      <c r="AYQ69" s="204"/>
      <c r="AYR69" s="204"/>
      <c r="AYS69" s="204"/>
      <c r="AYT69" s="204"/>
      <c r="AYU69" s="204"/>
      <c r="AYV69" s="204"/>
      <c r="AYW69" s="204"/>
      <c r="AYX69" s="204"/>
      <c r="AYY69" s="204"/>
      <c r="AYZ69" s="204"/>
      <c r="AZA69" s="204"/>
      <c r="AZB69" s="204"/>
      <c r="AZC69" s="204"/>
      <c r="AZD69" s="204"/>
      <c r="AZE69" s="204"/>
      <c r="AZF69" s="204"/>
      <c r="AZG69" s="204"/>
      <c r="AZH69" s="204"/>
      <c r="AZI69" s="204"/>
      <c r="AZJ69" s="204"/>
      <c r="AZK69" s="204"/>
      <c r="AZL69" s="204"/>
      <c r="AZM69" s="204"/>
      <c r="AZN69" s="204"/>
      <c r="AZO69" s="204"/>
      <c r="AZP69" s="204"/>
      <c r="AZQ69" s="204"/>
      <c r="AZR69" s="204"/>
      <c r="AZS69" s="204"/>
      <c r="AZT69" s="204"/>
      <c r="AZU69" s="204"/>
      <c r="AZV69" s="204"/>
      <c r="AZW69" s="204"/>
      <c r="AZX69" s="204"/>
      <c r="AZY69" s="204"/>
      <c r="AZZ69" s="204"/>
      <c r="BAA69" s="204"/>
      <c r="BAB69" s="204"/>
      <c r="BAC69" s="204"/>
      <c r="BAD69" s="204"/>
      <c r="BAE69" s="204"/>
      <c r="BAF69" s="204"/>
      <c r="BAG69" s="204"/>
      <c r="BAH69" s="204"/>
      <c r="BAI69" s="204"/>
      <c r="BAJ69" s="204"/>
      <c r="BAK69" s="204"/>
      <c r="BAL69" s="204"/>
      <c r="BAM69" s="204"/>
      <c r="BAN69" s="204"/>
      <c r="BAO69" s="204"/>
      <c r="BAP69" s="204"/>
      <c r="BAQ69" s="204"/>
      <c r="BAR69" s="204"/>
      <c r="BAS69" s="204"/>
      <c r="BAT69" s="204"/>
      <c r="BAU69" s="204"/>
      <c r="BAV69" s="204"/>
      <c r="BAW69" s="204"/>
      <c r="BAX69" s="204"/>
      <c r="BAY69" s="204"/>
      <c r="BAZ69" s="204"/>
      <c r="BBA69" s="204"/>
      <c r="BBB69" s="204"/>
      <c r="BBC69" s="204"/>
      <c r="BBD69" s="204"/>
      <c r="BBE69" s="204"/>
      <c r="BBF69" s="204"/>
      <c r="BBG69" s="204"/>
      <c r="BBH69" s="204"/>
      <c r="BBI69" s="204"/>
      <c r="BBJ69" s="204"/>
      <c r="BBK69" s="204"/>
      <c r="BBL69" s="204"/>
      <c r="BBM69" s="204"/>
      <c r="BBN69" s="204"/>
      <c r="BBO69" s="204"/>
      <c r="BBP69" s="204"/>
      <c r="BBQ69" s="204"/>
      <c r="BBR69" s="204"/>
      <c r="BBS69" s="204"/>
      <c r="BBT69" s="204"/>
      <c r="BBU69" s="204"/>
      <c r="BBV69" s="204"/>
      <c r="BBW69" s="204"/>
      <c r="BBX69" s="204"/>
      <c r="BBY69" s="204"/>
      <c r="BBZ69" s="204"/>
      <c r="BCA69" s="204"/>
      <c r="BCB69" s="204"/>
      <c r="BCC69" s="204"/>
      <c r="BCD69" s="204"/>
      <c r="BCE69" s="204"/>
      <c r="BCF69" s="204"/>
      <c r="BCG69" s="204"/>
      <c r="BCH69" s="204"/>
      <c r="BCI69" s="204"/>
      <c r="BCJ69" s="204"/>
      <c r="BCK69" s="204"/>
      <c r="BCL69" s="204"/>
      <c r="BCM69" s="204"/>
      <c r="BCN69" s="204"/>
      <c r="BCO69" s="204"/>
      <c r="BCP69" s="204"/>
      <c r="BCQ69" s="204"/>
      <c r="BCR69" s="204"/>
      <c r="BCS69" s="204"/>
      <c r="BCT69" s="204"/>
      <c r="BCU69" s="204"/>
      <c r="BCV69" s="204"/>
      <c r="BCW69" s="204"/>
      <c r="BCX69" s="204"/>
      <c r="BCY69" s="204"/>
      <c r="BCZ69" s="204"/>
      <c r="BDA69" s="204"/>
      <c r="BDB69" s="204"/>
      <c r="BDC69" s="204"/>
      <c r="BDD69" s="204"/>
      <c r="BDE69" s="204"/>
      <c r="BDF69" s="204"/>
      <c r="BDG69" s="204"/>
      <c r="BDH69" s="204"/>
      <c r="BDI69" s="204"/>
      <c r="BDJ69" s="204"/>
      <c r="BDK69" s="204"/>
      <c r="BDL69" s="204"/>
      <c r="BDM69" s="204"/>
      <c r="BDN69" s="204"/>
      <c r="BDO69" s="204"/>
      <c r="BDP69" s="204"/>
      <c r="BDQ69" s="204"/>
      <c r="BDR69" s="204"/>
      <c r="BDS69" s="204"/>
      <c r="BDT69" s="204"/>
      <c r="BDU69" s="204"/>
      <c r="BDV69" s="204"/>
      <c r="BDW69" s="204"/>
      <c r="BDX69" s="204"/>
      <c r="BDY69" s="204"/>
      <c r="BDZ69" s="204"/>
      <c r="BEA69" s="204"/>
      <c r="BEB69" s="204"/>
      <c r="BEC69" s="204"/>
      <c r="BED69" s="204"/>
      <c r="BEE69" s="204"/>
      <c r="BEF69" s="204"/>
      <c r="BEG69" s="204"/>
      <c r="BEH69" s="204"/>
      <c r="BEI69" s="204"/>
      <c r="BEJ69" s="204"/>
      <c r="BEK69" s="204"/>
      <c r="BEL69" s="204"/>
      <c r="BEM69" s="204"/>
      <c r="BEN69" s="204"/>
      <c r="BEO69" s="204"/>
      <c r="BEP69" s="204"/>
      <c r="BEQ69" s="204"/>
      <c r="BER69" s="204"/>
      <c r="BES69" s="204"/>
      <c r="BET69" s="204"/>
      <c r="BEU69" s="204"/>
      <c r="BEV69" s="204"/>
      <c r="BEW69" s="204"/>
      <c r="BEX69" s="204"/>
      <c r="BEY69" s="204"/>
      <c r="BEZ69" s="204"/>
      <c r="BFA69" s="204"/>
      <c r="BFB69" s="204"/>
      <c r="BFC69" s="204"/>
      <c r="BFD69" s="204"/>
      <c r="BFE69" s="204"/>
      <c r="BFF69" s="204"/>
      <c r="BFG69" s="204"/>
      <c r="BFH69" s="204"/>
      <c r="BFI69" s="204"/>
      <c r="BFJ69" s="204"/>
      <c r="BFK69" s="204"/>
      <c r="BFL69" s="204"/>
      <c r="BFM69" s="204"/>
      <c r="BFN69" s="204"/>
      <c r="BFO69" s="204"/>
      <c r="BFP69" s="204"/>
      <c r="BFQ69" s="204"/>
      <c r="BFR69" s="204"/>
      <c r="BFS69" s="204"/>
      <c r="BFT69" s="204"/>
      <c r="BFU69" s="204"/>
      <c r="BFV69" s="204"/>
      <c r="BFW69" s="204"/>
      <c r="BFX69" s="204"/>
      <c r="BFY69" s="204"/>
      <c r="BFZ69" s="204"/>
      <c r="BGA69" s="204"/>
      <c r="BGB69" s="204"/>
      <c r="BGC69" s="204"/>
      <c r="BGD69" s="204"/>
      <c r="BGE69" s="204"/>
      <c r="BGF69" s="204"/>
      <c r="BGG69" s="204"/>
      <c r="BGH69" s="204"/>
      <c r="BGI69" s="204"/>
      <c r="BGJ69" s="204"/>
      <c r="BGK69" s="204"/>
      <c r="BGL69" s="204"/>
      <c r="BGM69" s="204"/>
      <c r="BGN69" s="204"/>
      <c r="BGO69" s="204"/>
      <c r="BGP69" s="204"/>
      <c r="BGQ69" s="204"/>
      <c r="BGR69" s="204"/>
      <c r="BGS69" s="204"/>
      <c r="BGT69" s="204"/>
      <c r="BGU69" s="204"/>
      <c r="BGV69" s="204"/>
      <c r="BGW69" s="204"/>
      <c r="BGX69" s="204"/>
      <c r="BGY69" s="204"/>
      <c r="BGZ69" s="204"/>
      <c r="BHA69" s="204"/>
      <c r="BHB69" s="204"/>
      <c r="BHC69" s="204"/>
      <c r="BHD69" s="204"/>
      <c r="BHE69" s="204"/>
      <c r="BHF69" s="204"/>
      <c r="BHG69" s="204"/>
      <c r="BHH69" s="204"/>
      <c r="BHI69" s="204"/>
      <c r="BHJ69" s="204"/>
      <c r="BHK69" s="204"/>
      <c r="BHL69" s="204"/>
      <c r="BHM69" s="204"/>
      <c r="BHN69" s="204"/>
      <c r="BHO69" s="204"/>
      <c r="BHP69" s="204"/>
      <c r="BHQ69" s="204"/>
      <c r="BHR69" s="204"/>
      <c r="BHS69" s="204"/>
      <c r="BHT69" s="204"/>
      <c r="BHU69" s="204"/>
      <c r="BHV69" s="204"/>
      <c r="BHW69" s="204"/>
      <c r="BHX69" s="204"/>
      <c r="BHY69" s="204"/>
      <c r="BHZ69" s="204"/>
      <c r="BIA69" s="204"/>
      <c r="BIB69" s="204"/>
      <c r="BIC69" s="204"/>
      <c r="BID69" s="204"/>
      <c r="BIE69" s="204"/>
      <c r="BIF69" s="204"/>
      <c r="BIG69" s="204"/>
      <c r="BIH69" s="204"/>
      <c r="BII69" s="204"/>
      <c r="BIJ69" s="204"/>
      <c r="BIK69" s="204"/>
      <c r="BIL69" s="204"/>
      <c r="BIM69" s="204"/>
      <c r="BIN69" s="204"/>
      <c r="BIO69" s="204"/>
      <c r="BIP69" s="204"/>
      <c r="BIQ69" s="204"/>
      <c r="BIR69" s="204"/>
      <c r="BIS69" s="204"/>
      <c r="BIT69" s="204"/>
      <c r="BIU69" s="204"/>
      <c r="BIV69" s="204"/>
      <c r="BIW69" s="204"/>
      <c r="BIX69" s="204"/>
      <c r="BIY69" s="204"/>
      <c r="BIZ69" s="204"/>
      <c r="BJA69" s="204"/>
      <c r="BJB69" s="204"/>
      <c r="BJC69" s="204"/>
      <c r="BJD69" s="204"/>
      <c r="BJE69" s="204"/>
      <c r="BJF69" s="204"/>
      <c r="BJG69" s="204"/>
      <c r="BJH69" s="204"/>
      <c r="BJI69" s="204"/>
      <c r="BJJ69" s="204"/>
      <c r="BJK69" s="204"/>
      <c r="BJL69" s="204"/>
      <c r="BJM69" s="204"/>
      <c r="BJN69" s="204"/>
      <c r="BJO69" s="204"/>
      <c r="BJP69" s="204"/>
      <c r="BJQ69" s="204"/>
      <c r="BJR69" s="204"/>
      <c r="BJS69" s="204"/>
      <c r="BJT69" s="204"/>
      <c r="BJU69" s="204"/>
      <c r="BJV69" s="204"/>
      <c r="BJW69" s="204"/>
      <c r="BJX69" s="204"/>
      <c r="BJY69" s="204"/>
      <c r="BJZ69" s="204"/>
      <c r="BKA69" s="204"/>
      <c r="BKB69" s="204"/>
      <c r="BKC69" s="204"/>
      <c r="BKD69" s="204"/>
      <c r="BKE69" s="204"/>
      <c r="BKF69" s="204"/>
      <c r="BKG69" s="204"/>
      <c r="BKH69" s="204"/>
      <c r="BKI69" s="204"/>
      <c r="BKJ69" s="204"/>
      <c r="BKK69" s="204"/>
      <c r="BKL69" s="204"/>
      <c r="BKM69" s="204"/>
      <c r="BKN69" s="204"/>
      <c r="BKO69" s="204"/>
      <c r="BKP69" s="204"/>
      <c r="BKQ69" s="204"/>
      <c r="BKR69" s="204"/>
      <c r="BKS69" s="204"/>
      <c r="BKT69" s="204"/>
      <c r="BKU69" s="204"/>
      <c r="BKV69" s="204"/>
      <c r="BKW69" s="204"/>
      <c r="BKX69" s="204"/>
      <c r="BKY69" s="204"/>
      <c r="BKZ69" s="204"/>
      <c r="BLA69" s="204"/>
      <c r="BLB69" s="204"/>
      <c r="BLC69" s="204"/>
      <c r="BLD69" s="204"/>
      <c r="BLE69" s="204"/>
      <c r="BLF69" s="204"/>
      <c r="BLG69" s="204"/>
      <c r="BLH69" s="204"/>
      <c r="BLI69" s="204"/>
      <c r="BLJ69" s="204"/>
      <c r="BLK69" s="204"/>
      <c r="BLL69" s="204"/>
      <c r="BLM69" s="204"/>
      <c r="BLN69" s="204"/>
      <c r="BLO69" s="204"/>
      <c r="BLP69" s="204"/>
      <c r="BLQ69" s="204"/>
      <c r="BLR69" s="204"/>
      <c r="BLS69" s="204"/>
      <c r="BLT69" s="204"/>
      <c r="BLU69" s="204"/>
      <c r="BLV69" s="204"/>
      <c r="BLW69" s="204"/>
      <c r="BLX69" s="204"/>
      <c r="BLY69" s="204"/>
      <c r="BLZ69" s="204"/>
      <c r="BMA69" s="204"/>
      <c r="BMB69" s="204"/>
      <c r="BMC69" s="204"/>
      <c r="BMD69" s="204"/>
      <c r="BME69" s="204"/>
      <c r="BMF69" s="204"/>
      <c r="BMG69" s="204"/>
      <c r="BMH69" s="204"/>
      <c r="BMI69" s="204"/>
      <c r="BMJ69" s="204"/>
      <c r="BMK69" s="204"/>
      <c r="BML69" s="204"/>
      <c r="BMM69" s="204"/>
      <c r="BMN69" s="204"/>
      <c r="BMO69" s="204"/>
      <c r="BMP69" s="204"/>
      <c r="BMQ69" s="204"/>
      <c r="BMR69" s="204"/>
      <c r="BMS69" s="204"/>
      <c r="BMT69" s="204"/>
      <c r="BMU69" s="204"/>
      <c r="BMV69" s="204"/>
      <c r="BMW69" s="204"/>
      <c r="BMX69" s="204"/>
      <c r="BMY69" s="204"/>
      <c r="BMZ69" s="204"/>
      <c r="BNA69" s="204"/>
      <c r="BNB69" s="204"/>
      <c r="BNC69" s="204"/>
      <c r="BND69" s="204"/>
      <c r="BNE69" s="204"/>
      <c r="BNF69" s="204"/>
      <c r="BNG69" s="204"/>
      <c r="BNH69" s="204"/>
      <c r="BNI69" s="204"/>
      <c r="BNJ69" s="204"/>
      <c r="BNK69" s="204"/>
      <c r="BNL69" s="204"/>
      <c r="BNM69" s="204"/>
      <c r="BNN69" s="204"/>
      <c r="BNO69" s="204"/>
      <c r="BNP69" s="204"/>
      <c r="BNQ69" s="204"/>
      <c r="BNR69" s="204"/>
      <c r="BNS69" s="204"/>
      <c r="BNT69" s="204"/>
      <c r="BNU69" s="204"/>
      <c r="BNV69" s="204"/>
      <c r="BNW69" s="204"/>
      <c r="BNX69" s="204"/>
      <c r="BNY69" s="204"/>
      <c r="BNZ69" s="204"/>
      <c r="BOA69" s="204"/>
      <c r="BOB69" s="204"/>
      <c r="BOC69" s="204"/>
      <c r="BOD69" s="204"/>
      <c r="BOE69" s="204"/>
      <c r="BOF69" s="204"/>
      <c r="BOG69" s="204"/>
      <c r="BOH69" s="204"/>
      <c r="BOI69" s="204"/>
      <c r="BOJ69" s="204"/>
      <c r="BOK69" s="204"/>
      <c r="BOL69" s="204"/>
      <c r="BOM69" s="204"/>
      <c r="BON69" s="204"/>
      <c r="BOO69" s="204"/>
      <c r="BOP69" s="204"/>
      <c r="BOQ69" s="204"/>
      <c r="BOR69" s="204"/>
      <c r="BOS69" s="204"/>
      <c r="BOT69" s="204"/>
      <c r="BOU69" s="204"/>
      <c r="BOV69" s="204"/>
      <c r="BOW69" s="204"/>
      <c r="BOX69" s="204"/>
      <c r="BOY69" s="204"/>
      <c r="BOZ69" s="204"/>
      <c r="BPA69" s="204"/>
      <c r="BPB69" s="204"/>
      <c r="BPC69" s="204"/>
      <c r="BPD69" s="204"/>
      <c r="BPE69" s="204"/>
      <c r="BPF69" s="204"/>
      <c r="BPG69" s="204"/>
      <c r="BPH69" s="204"/>
      <c r="BPI69" s="204"/>
      <c r="BPJ69" s="204"/>
      <c r="BPK69" s="204"/>
      <c r="BPL69" s="204"/>
      <c r="BPM69" s="204"/>
      <c r="BPN69" s="204"/>
      <c r="BPO69" s="204"/>
      <c r="BPP69" s="204"/>
      <c r="BPQ69" s="204"/>
      <c r="BPR69" s="204"/>
      <c r="BPS69" s="204"/>
      <c r="BPT69" s="204"/>
      <c r="BPU69" s="204"/>
      <c r="BPV69" s="204"/>
      <c r="BPW69" s="204"/>
      <c r="BPX69" s="204"/>
      <c r="BPY69" s="204"/>
      <c r="BPZ69" s="204"/>
      <c r="BQA69" s="204"/>
      <c r="BQB69" s="204"/>
      <c r="BQC69" s="204"/>
      <c r="BQD69" s="204"/>
      <c r="BQE69" s="204"/>
      <c r="BQF69" s="204"/>
      <c r="BQG69" s="204"/>
      <c r="BQH69" s="204"/>
      <c r="BQI69" s="204"/>
      <c r="BQJ69" s="204"/>
      <c r="BQK69" s="204"/>
      <c r="BQL69" s="204"/>
      <c r="BQM69" s="204"/>
      <c r="BQN69" s="204"/>
      <c r="BQO69" s="204"/>
      <c r="BQP69" s="204"/>
      <c r="BQQ69" s="204"/>
      <c r="BQR69" s="204"/>
      <c r="BQS69" s="204"/>
      <c r="BQT69" s="204"/>
      <c r="BQU69" s="204"/>
      <c r="BQV69" s="204"/>
      <c r="BQW69" s="204"/>
      <c r="BQX69" s="204"/>
      <c r="BQY69" s="204"/>
      <c r="BQZ69" s="204"/>
      <c r="BRA69" s="204"/>
      <c r="BRB69" s="204"/>
      <c r="BRC69" s="204"/>
      <c r="BRD69" s="204"/>
      <c r="BRE69" s="204"/>
      <c r="BRF69" s="204"/>
      <c r="BRG69" s="204"/>
      <c r="BRH69" s="204"/>
      <c r="BRI69" s="204"/>
      <c r="BRJ69" s="204"/>
      <c r="BRK69" s="204"/>
      <c r="BRL69" s="204"/>
      <c r="BRM69" s="204"/>
      <c r="BRN69" s="204"/>
      <c r="BRO69" s="204"/>
      <c r="BRP69" s="204"/>
      <c r="BRQ69" s="204"/>
      <c r="BRR69" s="204"/>
      <c r="BRS69" s="204"/>
      <c r="BRT69" s="204"/>
      <c r="BRU69" s="204"/>
      <c r="BRV69" s="204"/>
      <c r="BRW69" s="204"/>
      <c r="BRX69" s="204"/>
      <c r="BRY69" s="204"/>
      <c r="BRZ69" s="204"/>
      <c r="BSA69" s="204"/>
      <c r="BSB69" s="204"/>
      <c r="BSC69" s="204"/>
      <c r="BSD69" s="204"/>
      <c r="BSE69" s="204"/>
      <c r="BSF69" s="204"/>
      <c r="BSG69" s="204"/>
      <c r="BSH69" s="204"/>
      <c r="BSI69" s="204"/>
      <c r="BSJ69" s="204"/>
      <c r="BSK69" s="204"/>
      <c r="BSL69" s="204"/>
      <c r="BSM69" s="204"/>
      <c r="BSN69" s="204"/>
      <c r="BSO69" s="204"/>
      <c r="BSP69" s="204"/>
      <c r="BSQ69" s="204"/>
      <c r="BSR69" s="204"/>
      <c r="BSS69" s="204"/>
      <c r="BST69" s="204"/>
      <c r="BSU69" s="204"/>
      <c r="BSV69" s="204"/>
      <c r="BSW69" s="204"/>
      <c r="BSX69" s="204"/>
      <c r="BSY69" s="204"/>
      <c r="BSZ69" s="204"/>
      <c r="BTA69" s="204"/>
      <c r="BTB69" s="204"/>
      <c r="BTC69" s="204"/>
      <c r="BTD69" s="204"/>
      <c r="BTE69" s="204"/>
      <c r="BTF69" s="204"/>
      <c r="BTG69" s="204"/>
      <c r="BTH69" s="204"/>
      <c r="BTI69" s="204"/>
      <c r="BTJ69" s="204"/>
      <c r="BTK69" s="204"/>
      <c r="BTL69" s="204"/>
      <c r="BTM69" s="204"/>
      <c r="BTN69" s="204"/>
      <c r="BTO69" s="204"/>
      <c r="BTP69" s="204"/>
      <c r="BTQ69" s="204"/>
      <c r="BTR69" s="204"/>
      <c r="BTS69" s="204"/>
      <c r="BTT69" s="204"/>
      <c r="BTU69" s="204"/>
      <c r="BTV69" s="204"/>
      <c r="BTW69" s="204"/>
      <c r="BTX69" s="204"/>
      <c r="BTY69" s="204"/>
      <c r="BTZ69" s="204"/>
      <c r="BUA69" s="204"/>
      <c r="BUB69" s="204"/>
      <c r="BUC69" s="204"/>
      <c r="BUD69" s="204"/>
      <c r="BUE69" s="204"/>
      <c r="BUF69" s="204"/>
      <c r="BUG69" s="204"/>
      <c r="BUH69" s="204"/>
      <c r="BUI69" s="204"/>
      <c r="BUJ69" s="204"/>
      <c r="BUK69" s="204"/>
      <c r="BUL69" s="204"/>
      <c r="BUM69" s="204"/>
      <c r="BUN69" s="204"/>
      <c r="BUO69" s="204"/>
      <c r="BUP69" s="204"/>
      <c r="BUQ69" s="204"/>
      <c r="BUR69" s="204"/>
      <c r="BUS69" s="204"/>
      <c r="BUT69" s="204"/>
      <c r="BUU69" s="204"/>
      <c r="BUV69" s="204"/>
      <c r="BUW69" s="204"/>
      <c r="BUX69" s="204"/>
      <c r="BUY69" s="204"/>
      <c r="BUZ69" s="204"/>
      <c r="BVA69" s="204"/>
      <c r="BVB69" s="204"/>
      <c r="BVC69" s="204"/>
      <c r="BVD69" s="204"/>
      <c r="BVE69" s="204"/>
      <c r="BVF69" s="204"/>
      <c r="BVG69" s="204"/>
      <c r="BVH69" s="204"/>
      <c r="BVI69" s="204"/>
      <c r="BVJ69" s="204"/>
      <c r="BVK69" s="204"/>
      <c r="BVL69" s="204"/>
      <c r="BVM69" s="204"/>
      <c r="BVN69" s="204"/>
      <c r="BVO69" s="204"/>
      <c r="BVP69" s="204"/>
      <c r="BVQ69" s="204"/>
      <c r="BVR69" s="204"/>
      <c r="BVS69" s="204"/>
      <c r="BVT69" s="204"/>
      <c r="BVU69" s="204"/>
      <c r="BVV69" s="204"/>
      <c r="BVW69" s="204"/>
      <c r="BVX69" s="204"/>
      <c r="BVY69" s="204"/>
      <c r="BVZ69" s="204"/>
      <c r="BWA69" s="204"/>
      <c r="BWB69" s="204"/>
      <c r="BWC69" s="204"/>
      <c r="BWD69" s="204"/>
      <c r="BWE69" s="204"/>
      <c r="BWF69" s="204"/>
      <c r="BWG69" s="204"/>
      <c r="BWH69" s="204"/>
      <c r="BWI69" s="204"/>
      <c r="BWJ69" s="204"/>
      <c r="BWK69" s="204"/>
      <c r="BWL69" s="204"/>
      <c r="BWM69" s="204"/>
      <c r="BWN69" s="204"/>
      <c r="BWO69" s="204"/>
      <c r="BWP69" s="204"/>
      <c r="BWQ69" s="204"/>
      <c r="BWR69" s="204"/>
      <c r="BWS69" s="204"/>
      <c r="BWT69" s="204"/>
      <c r="BWU69" s="204"/>
      <c r="BWV69" s="204"/>
      <c r="BWW69" s="204"/>
      <c r="BWX69" s="204"/>
      <c r="BWY69" s="204"/>
      <c r="BWZ69" s="204"/>
      <c r="BXA69" s="204"/>
      <c r="BXB69" s="204"/>
      <c r="BXC69" s="204"/>
      <c r="BXD69" s="204"/>
      <c r="BXE69" s="204"/>
      <c r="BXF69" s="204"/>
      <c r="BXG69" s="204"/>
      <c r="BXH69" s="204"/>
      <c r="BXI69" s="204"/>
      <c r="BXJ69" s="204"/>
      <c r="BXK69" s="204"/>
      <c r="BXL69" s="204"/>
      <c r="BXM69" s="204"/>
      <c r="BXN69" s="204"/>
      <c r="BXO69" s="204"/>
      <c r="BXP69" s="204"/>
      <c r="BXQ69" s="204"/>
      <c r="BXR69" s="204"/>
      <c r="BXS69" s="204"/>
      <c r="BXT69" s="204"/>
      <c r="BXU69" s="204"/>
      <c r="BXV69" s="204"/>
      <c r="BXW69" s="204"/>
      <c r="BXX69" s="204"/>
      <c r="BXY69" s="204"/>
      <c r="BXZ69" s="204"/>
      <c r="BYA69" s="204"/>
      <c r="BYB69" s="204"/>
      <c r="BYC69" s="204"/>
      <c r="BYD69" s="204"/>
      <c r="BYE69" s="204"/>
      <c r="BYF69" s="204"/>
      <c r="BYG69" s="204"/>
      <c r="BYH69" s="204"/>
      <c r="BYI69" s="204"/>
      <c r="BYJ69" s="204"/>
      <c r="BYK69" s="204"/>
      <c r="BYL69" s="204"/>
      <c r="BYM69" s="204"/>
      <c r="BYN69" s="204"/>
      <c r="BYO69" s="204"/>
      <c r="BYP69" s="204"/>
      <c r="BYQ69" s="204"/>
      <c r="BYR69" s="204"/>
      <c r="BYS69" s="204"/>
      <c r="BYT69" s="204"/>
      <c r="BYU69" s="204"/>
      <c r="BYV69" s="204"/>
      <c r="BYW69" s="204"/>
      <c r="BYX69" s="204"/>
      <c r="BYY69" s="204"/>
      <c r="BYZ69" s="204"/>
      <c r="BZA69" s="204"/>
      <c r="BZB69" s="204"/>
      <c r="BZC69" s="204"/>
      <c r="BZD69" s="204"/>
      <c r="BZE69" s="204"/>
      <c r="BZF69" s="204"/>
      <c r="BZG69" s="204"/>
      <c r="BZH69" s="204"/>
      <c r="BZI69" s="204"/>
      <c r="BZJ69" s="204"/>
      <c r="BZK69" s="204"/>
      <c r="BZL69" s="204"/>
      <c r="BZM69" s="204"/>
      <c r="BZN69" s="204"/>
      <c r="BZO69" s="204"/>
      <c r="BZP69" s="204"/>
      <c r="BZQ69" s="204"/>
      <c r="BZR69" s="204"/>
      <c r="BZS69" s="204"/>
      <c r="BZT69" s="204"/>
      <c r="BZU69" s="204"/>
      <c r="BZV69" s="204"/>
      <c r="BZW69" s="204"/>
      <c r="BZX69" s="204"/>
      <c r="BZY69" s="204"/>
      <c r="BZZ69" s="204"/>
      <c r="CAA69" s="204"/>
      <c r="CAB69" s="204"/>
      <c r="CAC69" s="204"/>
      <c r="CAD69" s="204"/>
      <c r="CAE69" s="204"/>
      <c r="CAF69" s="204"/>
      <c r="CAG69" s="204"/>
      <c r="CAH69" s="204"/>
      <c r="CAI69" s="204"/>
      <c r="CAJ69" s="204"/>
      <c r="CAK69" s="204"/>
      <c r="CAL69" s="204"/>
      <c r="CAM69" s="204"/>
      <c r="CAN69" s="204"/>
      <c r="CAO69" s="204"/>
      <c r="CAP69" s="204"/>
      <c r="CAQ69" s="204"/>
      <c r="CAR69" s="204"/>
      <c r="CAS69" s="204"/>
      <c r="CAT69" s="204"/>
      <c r="CAU69" s="204"/>
      <c r="CAV69" s="204"/>
      <c r="CAW69" s="204"/>
      <c r="CAX69" s="204"/>
      <c r="CAY69" s="204"/>
      <c r="CAZ69" s="204"/>
      <c r="CBA69" s="204"/>
      <c r="CBB69" s="204"/>
      <c r="CBC69" s="204"/>
      <c r="CBD69" s="204"/>
      <c r="CBE69" s="204"/>
      <c r="CBF69" s="204"/>
      <c r="CBG69" s="204"/>
      <c r="CBH69" s="204"/>
      <c r="CBI69" s="204"/>
      <c r="CBJ69" s="204"/>
      <c r="CBK69" s="204"/>
      <c r="CBL69" s="204"/>
      <c r="CBM69" s="204"/>
      <c r="CBN69" s="204"/>
      <c r="CBO69" s="204"/>
      <c r="CBP69" s="204"/>
      <c r="CBQ69" s="204"/>
      <c r="CBR69" s="204"/>
      <c r="CBS69" s="204"/>
      <c r="CBT69" s="204"/>
      <c r="CBU69" s="204"/>
      <c r="CBV69" s="204"/>
      <c r="CBW69" s="204"/>
      <c r="CBX69" s="204"/>
      <c r="CBY69" s="204"/>
      <c r="CBZ69" s="204"/>
      <c r="CCA69" s="204"/>
      <c r="CCB69" s="204"/>
      <c r="CCC69" s="204"/>
      <c r="CCD69" s="204"/>
      <c r="CCE69" s="204"/>
      <c r="CCF69" s="204"/>
      <c r="CCG69" s="204"/>
      <c r="CCH69" s="204"/>
      <c r="CCI69" s="204"/>
      <c r="CCJ69" s="204"/>
      <c r="CCK69" s="204"/>
      <c r="CCL69" s="204"/>
      <c r="CCM69" s="204"/>
      <c r="CCN69" s="204"/>
      <c r="CCO69" s="204"/>
      <c r="CCP69" s="204"/>
      <c r="CCQ69" s="204"/>
      <c r="CCR69" s="204"/>
      <c r="CCS69" s="204"/>
      <c r="CCT69" s="204"/>
      <c r="CCU69" s="204"/>
      <c r="CCV69" s="204"/>
      <c r="CCW69" s="204"/>
      <c r="CCX69" s="204"/>
      <c r="CCY69" s="204"/>
      <c r="CCZ69" s="204"/>
      <c r="CDA69" s="204"/>
      <c r="CDB69" s="204"/>
      <c r="CDC69" s="204"/>
      <c r="CDD69" s="204"/>
      <c r="CDE69" s="204"/>
      <c r="CDF69" s="204"/>
      <c r="CDG69" s="204"/>
      <c r="CDH69" s="204"/>
      <c r="CDI69" s="204"/>
      <c r="CDJ69" s="204"/>
      <c r="CDK69" s="204"/>
      <c r="CDL69" s="204"/>
      <c r="CDM69" s="204"/>
      <c r="CDN69" s="204"/>
      <c r="CDO69" s="204"/>
      <c r="CDP69" s="204"/>
      <c r="CDQ69" s="204"/>
      <c r="CDR69" s="204"/>
      <c r="CDS69" s="204"/>
      <c r="CDT69" s="204"/>
      <c r="CDU69" s="204"/>
      <c r="CDV69" s="204"/>
      <c r="CDW69" s="204"/>
      <c r="CDX69" s="204"/>
      <c r="CDY69" s="204"/>
      <c r="CDZ69" s="204"/>
      <c r="CEA69" s="204"/>
      <c r="CEB69" s="204"/>
      <c r="CEC69" s="204"/>
      <c r="CED69" s="204"/>
      <c r="CEE69" s="204"/>
      <c r="CEF69" s="204"/>
      <c r="CEG69" s="204"/>
      <c r="CEH69" s="204"/>
      <c r="CEI69" s="204"/>
      <c r="CEJ69" s="204"/>
      <c r="CEK69" s="204"/>
      <c r="CEL69" s="204"/>
      <c r="CEM69" s="204"/>
      <c r="CEN69" s="204"/>
      <c r="CEO69" s="204"/>
      <c r="CEP69" s="204"/>
      <c r="CEQ69" s="204"/>
      <c r="CER69" s="204"/>
      <c r="CES69" s="204"/>
      <c r="CET69" s="204"/>
      <c r="CEU69" s="204"/>
      <c r="CEV69" s="204"/>
      <c r="CEW69" s="204"/>
      <c r="CEX69" s="204"/>
      <c r="CEY69" s="204"/>
      <c r="CEZ69" s="204"/>
      <c r="CFA69" s="204"/>
      <c r="CFB69" s="204"/>
      <c r="CFC69" s="204"/>
      <c r="CFD69" s="204"/>
      <c r="CFE69" s="204"/>
      <c r="CFF69" s="204"/>
      <c r="CFG69" s="204"/>
      <c r="CFH69" s="204"/>
      <c r="CFI69" s="204"/>
      <c r="CFJ69" s="204"/>
      <c r="CFK69" s="204"/>
      <c r="CFL69" s="204"/>
      <c r="CFM69" s="204"/>
      <c r="CFN69" s="204"/>
      <c r="CFO69" s="204"/>
      <c r="CFP69" s="204"/>
      <c r="CFQ69" s="204"/>
      <c r="CFR69" s="204"/>
      <c r="CFS69" s="204"/>
      <c r="CFT69" s="204"/>
      <c r="CFU69" s="204"/>
      <c r="CFV69" s="204"/>
      <c r="CFW69" s="204"/>
      <c r="CFX69" s="204"/>
      <c r="CFY69" s="204"/>
      <c r="CFZ69" s="204"/>
      <c r="CGA69" s="204"/>
      <c r="CGB69" s="204"/>
      <c r="CGC69" s="204"/>
      <c r="CGD69" s="204"/>
      <c r="CGE69" s="204"/>
      <c r="CGF69" s="204"/>
      <c r="CGG69" s="204"/>
      <c r="CGH69" s="204"/>
      <c r="CGI69" s="204"/>
      <c r="CGJ69" s="204"/>
      <c r="CGK69" s="204"/>
      <c r="CGL69" s="204"/>
      <c r="CGM69" s="204"/>
      <c r="CGN69" s="204"/>
      <c r="CGO69" s="204"/>
      <c r="CGP69" s="204"/>
      <c r="CGQ69" s="204"/>
      <c r="CGR69" s="204"/>
      <c r="CGS69" s="204"/>
      <c r="CGT69" s="204"/>
      <c r="CGU69" s="204"/>
      <c r="CGV69" s="204"/>
      <c r="CGW69" s="204"/>
      <c r="CGX69" s="204"/>
      <c r="CGY69" s="204"/>
      <c r="CGZ69" s="204"/>
      <c r="CHA69" s="204"/>
      <c r="CHB69" s="204"/>
      <c r="CHC69" s="204"/>
      <c r="CHD69" s="204"/>
      <c r="CHE69" s="204"/>
      <c r="CHF69" s="204"/>
      <c r="CHG69" s="204"/>
      <c r="CHH69" s="204"/>
      <c r="CHI69" s="204"/>
      <c r="CHJ69" s="204"/>
      <c r="CHK69" s="204"/>
      <c r="CHL69" s="204"/>
      <c r="CHM69" s="204"/>
      <c r="CHN69" s="204"/>
      <c r="CHO69" s="204"/>
      <c r="CHP69" s="204"/>
      <c r="CHQ69" s="204"/>
      <c r="CHR69" s="204"/>
      <c r="CHS69" s="204"/>
      <c r="CHT69" s="204"/>
      <c r="CHU69" s="204"/>
      <c r="CHV69" s="204"/>
      <c r="CHW69" s="204"/>
      <c r="CHX69" s="204"/>
      <c r="CHY69" s="204"/>
      <c r="CHZ69" s="204"/>
      <c r="CIA69" s="204"/>
      <c r="CIB69" s="204"/>
      <c r="CIC69" s="204"/>
      <c r="CID69" s="204"/>
      <c r="CIE69" s="204"/>
      <c r="CIF69" s="204"/>
      <c r="CIG69" s="204"/>
      <c r="CIH69" s="204"/>
      <c r="CII69" s="204"/>
      <c r="CIJ69" s="204"/>
      <c r="CIK69" s="204"/>
      <c r="CIL69" s="204"/>
      <c r="CIM69" s="204"/>
      <c r="CIN69" s="204"/>
      <c r="CIO69" s="204"/>
      <c r="CIP69" s="204"/>
      <c r="CIQ69" s="204"/>
      <c r="CIR69" s="204"/>
      <c r="CIS69" s="204"/>
      <c r="CIT69" s="204"/>
      <c r="CIU69" s="204"/>
      <c r="CIV69" s="204"/>
      <c r="CIW69" s="204"/>
      <c r="CIX69" s="204"/>
      <c r="CIY69" s="204"/>
      <c r="CIZ69" s="204"/>
      <c r="CJA69" s="204"/>
      <c r="CJB69" s="204"/>
      <c r="CJC69" s="204"/>
      <c r="CJD69" s="204"/>
      <c r="CJE69" s="204"/>
      <c r="CJF69" s="204"/>
      <c r="CJG69" s="204"/>
      <c r="CJH69" s="204"/>
      <c r="CJI69" s="204"/>
      <c r="CJJ69" s="204"/>
      <c r="CJK69" s="204"/>
      <c r="CJL69" s="204"/>
      <c r="CJM69" s="204"/>
      <c r="CJN69" s="204"/>
      <c r="CJO69" s="204"/>
      <c r="CJP69" s="204"/>
      <c r="CJQ69" s="204"/>
      <c r="CJR69" s="204"/>
      <c r="CJS69" s="204"/>
      <c r="CJT69" s="204"/>
      <c r="CJU69" s="204"/>
      <c r="CJV69" s="204"/>
      <c r="CJW69" s="204"/>
      <c r="CJX69" s="204"/>
      <c r="CJY69" s="204"/>
      <c r="CJZ69" s="204"/>
      <c r="CKA69" s="204"/>
      <c r="CKB69" s="204"/>
      <c r="CKC69" s="204"/>
      <c r="CKD69" s="204"/>
      <c r="CKE69" s="204"/>
      <c r="CKF69" s="204"/>
      <c r="CKG69" s="204"/>
      <c r="CKH69" s="204"/>
      <c r="CKI69" s="204"/>
      <c r="CKJ69" s="204"/>
      <c r="CKK69" s="204"/>
      <c r="CKL69" s="204"/>
      <c r="CKM69" s="204"/>
      <c r="CKN69" s="204"/>
      <c r="CKO69" s="204"/>
      <c r="CKP69" s="204"/>
      <c r="CKQ69" s="204"/>
      <c r="CKR69" s="204"/>
      <c r="CKS69" s="204"/>
      <c r="CKT69" s="204"/>
      <c r="CKU69" s="204"/>
      <c r="CKV69" s="204"/>
      <c r="CKW69" s="204"/>
      <c r="CKX69" s="204"/>
      <c r="CKY69" s="204"/>
      <c r="CKZ69" s="204"/>
      <c r="CLA69" s="204"/>
      <c r="CLB69" s="204"/>
      <c r="CLC69" s="204"/>
      <c r="CLD69" s="204"/>
      <c r="CLE69" s="204"/>
      <c r="CLF69" s="204"/>
      <c r="CLG69" s="204"/>
      <c r="CLH69" s="204"/>
      <c r="CLI69" s="204"/>
      <c r="CLJ69" s="204"/>
      <c r="CLK69" s="204"/>
      <c r="CLL69" s="204"/>
      <c r="CLM69" s="204"/>
      <c r="CLN69" s="204"/>
      <c r="CLO69" s="204"/>
      <c r="CLP69" s="204"/>
      <c r="CLQ69" s="204"/>
      <c r="CLR69" s="204"/>
      <c r="CLS69" s="204"/>
      <c r="CLT69" s="204"/>
      <c r="CLU69" s="204"/>
      <c r="CLV69" s="204"/>
      <c r="CLW69" s="204"/>
      <c r="CLX69" s="204"/>
      <c r="CLY69" s="204"/>
      <c r="CLZ69" s="204"/>
      <c r="CMA69" s="204"/>
      <c r="CMB69" s="204"/>
      <c r="CMC69" s="204"/>
      <c r="CMD69" s="204"/>
      <c r="CME69" s="204"/>
      <c r="CMF69" s="204"/>
      <c r="CMG69" s="204"/>
      <c r="CMH69" s="204"/>
      <c r="CMI69" s="204"/>
      <c r="CMJ69" s="204"/>
      <c r="CMK69" s="204"/>
      <c r="CML69" s="204"/>
      <c r="CMM69" s="204"/>
      <c r="CMN69" s="204"/>
      <c r="CMO69" s="204"/>
      <c r="CMP69" s="204"/>
      <c r="CMQ69" s="204"/>
      <c r="CMR69" s="204"/>
      <c r="CMS69" s="204"/>
      <c r="CMT69" s="204"/>
      <c r="CMU69" s="204"/>
      <c r="CMV69" s="204"/>
      <c r="CMW69" s="204"/>
      <c r="CMX69" s="204"/>
      <c r="CMY69" s="204"/>
      <c r="CMZ69" s="204"/>
      <c r="CNA69" s="204"/>
      <c r="CNB69" s="204"/>
      <c r="CNC69" s="204"/>
      <c r="CND69" s="204"/>
      <c r="CNE69" s="204"/>
      <c r="CNF69" s="204"/>
      <c r="CNG69" s="204"/>
      <c r="CNH69" s="204"/>
      <c r="CNI69" s="204"/>
      <c r="CNJ69" s="204"/>
      <c r="CNK69" s="204"/>
      <c r="CNL69" s="204"/>
      <c r="CNM69" s="204"/>
      <c r="CNN69" s="204"/>
      <c r="CNO69" s="204"/>
      <c r="CNP69" s="204"/>
      <c r="CNQ69" s="204"/>
      <c r="CNR69" s="204"/>
      <c r="CNS69" s="204"/>
      <c r="CNT69" s="204"/>
      <c r="CNU69" s="204"/>
      <c r="CNV69" s="204"/>
      <c r="CNW69" s="204"/>
      <c r="CNX69" s="204"/>
      <c r="CNY69" s="204"/>
      <c r="CNZ69" s="204"/>
      <c r="COA69" s="204"/>
      <c r="COB69" s="204"/>
      <c r="COC69" s="204"/>
      <c r="COD69" s="204"/>
      <c r="COE69" s="204"/>
      <c r="COF69" s="204"/>
      <c r="COG69" s="204"/>
      <c r="COH69" s="204"/>
      <c r="COI69" s="204"/>
      <c r="COJ69" s="204"/>
      <c r="COK69" s="204"/>
      <c r="COL69" s="204"/>
      <c r="COM69" s="204"/>
      <c r="CON69" s="204"/>
      <c r="COO69" s="204"/>
      <c r="COP69" s="204"/>
      <c r="COQ69" s="204"/>
      <c r="COR69" s="204"/>
      <c r="COS69" s="204"/>
      <c r="COT69" s="204"/>
      <c r="COU69" s="204"/>
      <c r="COV69" s="204"/>
      <c r="COW69" s="204"/>
      <c r="COX69" s="204"/>
      <c r="COY69" s="204"/>
      <c r="COZ69" s="204"/>
      <c r="CPA69" s="204"/>
      <c r="CPB69" s="204"/>
      <c r="CPC69" s="204"/>
      <c r="CPD69" s="204"/>
      <c r="CPE69" s="204"/>
      <c r="CPF69" s="204"/>
      <c r="CPG69" s="204"/>
      <c r="CPH69" s="204"/>
      <c r="CPI69" s="204"/>
      <c r="CPJ69" s="204"/>
      <c r="CPK69" s="204"/>
      <c r="CPL69" s="204"/>
      <c r="CPM69" s="204"/>
      <c r="CPN69" s="204"/>
      <c r="CPO69" s="204"/>
      <c r="CPP69" s="204"/>
      <c r="CPQ69" s="204"/>
      <c r="CPR69" s="204"/>
      <c r="CPS69" s="204"/>
      <c r="CPT69" s="204"/>
      <c r="CPU69" s="204"/>
      <c r="CPV69" s="204"/>
      <c r="CPW69" s="204"/>
      <c r="CPX69" s="204"/>
      <c r="CPY69" s="204"/>
      <c r="CPZ69" s="204"/>
      <c r="CQA69" s="204"/>
      <c r="CQB69" s="204"/>
      <c r="CQC69" s="204"/>
      <c r="CQD69" s="204"/>
      <c r="CQE69" s="204"/>
      <c r="CQF69" s="204"/>
      <c r="CQG69" s="204"/>
      <c r="CQH69" s="204"/>
      <c r="CQI69" s="204"/>
      <c r="CQJ69" s="204"/>
      <c r="CQK69" s="204"/>
      <c r="CQL69" s="204"/>
      <c r="CQM69" s="204"/>
      <c r="CQN69" s="204"/>
      <c r="CQO69" s="204"/>
      <c r="CQP69" s="204"/>
      <c r="CQQ69" s="204"/>
      <c r="CQR69" s="204"/>
      <c r="CQS69" s="204"/>
      <c r="CQT69" s="204"/>
      <c r="CQU69" s="204"/>
      <c r="CQV69" s="204"/>
      <c r="CQW69" s="204"/>
      <c r="CQX69" s="204"/>
      <c r="CQY69" s="204"/>
      <c r="CQZ69" s="204"/>
      <c r="CRA69" s="204"/>
      <c r="CRB69" s="204"/>
      <c r="CRC69" s="204"/>
      <c r="CRD69" s="204"/>
      <c r="CRE69" s="204"/>
      <c r="CRF69" s="204"/>
      <c r="CRG69" s="204"/>
      <c r="CRH69" s="204"/>
      <c r="CRI69" s="204"/>
      <c r="CRJ69" s="204"/>
      <c r="CRK69" s="204"/>
      <c r="CRL69" s="204"/>
      <c r="CRM69" s="204"/>
      <c r="CRN69" s="204"/>
      <c r="CRO69" s="204"/>
      <c r="CRP69" s="204"/>
      <c r="CRQ69" s="204"/>
      <c r="CRR69" s="204"/>
      <c r="CRS69" s="204"/>
      <c r="CRT69" s="204"/>
      <c r="CRU69" s="204"/>
      <c r="CRV69" s="204"/>
      <c r="CRW69" s="204"/>
      <c r="CRX69" s="204"/>
      <c r="CRY69" s="204"/>
      <c r="CRZ69" s="204"/>
      <c r="CSA69" s="204"/>
      <c r="CSB69" s="204"/>
      <c r="CSC69" s="204"/>
      <c r="CSD69" s="204"/>
      <c r="CSE69" s="204"/>
      <c r="CSF69" s="204"/>
      <c r="CSG69" s="204"/>
      <c r="CSH69" s="204"/>
      <c r="CSI69" s="204"/>
      <c r="CSJ69" s="204"/>
      <c r="CSK69" s="204"/>
      <c r="CSL69" s="204"/>
      <c r="CSM69" s="204"/>
      <c r="CSN69" s="204"/>
      <c r="CSO69" s="204"/>
      <c r="CSP69" s="204"/>
      <c r="CSQ69" s="204"/>
      <c r="CSR69" s="204"/>
      <c r="CSS69" s="204"/>
      <c r="CST69" s="204"/>
      <c r="CSU69" s="204"/>
      <c r="CSV69" s="204"/>
      <c r="CSW69" s="204"/>
      <c r="CSX69" s="204"/>
      <c r="CSY69" s="204"/>
      <c r="CSZ69" s="204"/>
      <c r="CTA69" s="204"/>
      <c r="CTB69" s="204"/>
      <c r="CTC69" s="204"/>
      <c r="CTD69" s="204"/>
      <c r="CTE69" s="204"/>
      <c r="CTF69" s="204"/>
      <c r="CTG69" s="204"/>
      <c r="CTH69" s="204"/>
      <c r="CTI69" s="204"/>
      <c r="CTJ69" s="204"/>
      <c r="CTK69" s="204"/>
      <c r="CTL69" s="204"/>
      <c r="CTM69" s="204"/>
      <c r="CTN69" s="204"/>
      <c r="CTO69" s="204"/>
      <c r="CTP69" s="204"/>
      <c r="CTQ69" s="204"/>
      <c r="CTR69" s="204"/>
      <c r="CTS69" s="204"/>
      <c r="CTT69" s="204"/>
      <c r="CTU69" s="204"/>
      <c r="CTV69" s="204"/>
      <c r="CTW69" s="204"/>
      <c r="CTX69" s="204"/>
      <c r="CTY69" s="204"/>
      <c r="CTZ69" s="204"/>
      <c r="CUA69" s="204"/>
      <c r="CUB69" s="204"/>
      <c r="CUC69" s="204"/>
      <c r="CUD69" s="204"/>
      <c r="CUE69" s="204"/>
      <c r="CUF69" s="204"/>
      <c r="CUG69" s="204"/>
      <c r="CUH69" s="204"/>
      <c r="CUI69" s="204"/>
      <c r="CUJ69" s="204"/>
      <c r="CUK69" s="204"/>
      <c r="CUL69" s="204"/>
      <c r="CUM69" s="204"/>
      <c r="CUN69" s="204"/>
      <c r="CUO69" s="204"/>
      <c r="CUP69" s="204"/>
      <c r="CUQ69" s="204"/>
      <c r="CUR69" s="204"/>
      <c r="CUS69" s="204"/>
      <c r="CUT69" s="204"/>
      <c r="CUU69" s="204"/>
      <c r="CUV69" s="204"/>
      <c r="CUW69" s="204"/>
      <c r="CUX69" s="204"/>
      <c r="CUY69" s="204"/>
      <c r="CUZ69" s="204"/>
      <c r="CVA69" s="204"/>
      <c r="CVB69" s="204"/>
      <c r="CVC69" s="204"/>
      <c r="CVD69" s="204"/>
      <c r="CVE69" s="204"/>
      <c r="CVF69" s="204"/>
      <c r="CVG69" s="204"/>
      <c r="CVH69" s="204"/>
      <c r="CVI69" s="204"/>
      <c r="CVJ69" s="204"/>
      <c r="CVK69" s="204"/>
      <c r="CVL69" s="204"/>
      <c r="CVM69" s="204"/>
      <c r="CVN69" s="204"/>
      <c r="CVO69" s="204"/>
      <c r="CVP69" s="204"/>
      <c r="CVQ69" s="204"/>
      <c r="CVR69" s="204"/>
      <c r="CVS69" s="204"/>
      <c r="CVT69" s="204"/>
      <c r="CVU69" s="204"/>
      <c r="CVV69" s="204"/>
      <c r="CVW69" s="204"/>
      <c r="CVX69" s="204"/>
      <c r="CVY69" s="204"/>
      <c r="CVZ69" s="204"/>
      <c r="CWA69" s="204"/>
      <c r="CWB69" s="204"/>
      <c r="CWC69" s="204"/>
      <c r="CWD69" s="204"/>
      <c r="CWE69" s="204"/>
      <c r="CWF69" s="204"/>
      <c r="CWG69" s="204"/>
      <c r="CWH69" s="204"/>
      <c r="CWI69" s="204"/>
      <c r="CWJ69" s="204"/>
      <c r="CWK69" s="204"/>
      <c r="CWL69" s="204"/>
      <c r="CWM69" s="204"/>
      <c r="CWN69" s="204"/>
      <c r="CWO69" s="204"/>
      <c r="CWP69" s="204"/>
      <c r="CWQ69" s="204"/>
      <c r="CWR69" s="204"/>
      <c r="CWS69" s="204"/>
      <c r="CWT69" s="204"/>
      <c r="CWU69" s="204"/>
      <c r="CWV69" s="204"/>
      <c r="CWW69" s="204"/>
      <c r="CWX69" s="204"/>
      <c r="CWY69" s="204"/>
      <c r="CWZ69" s="204"/>
      <c r="CXA69" s="204"/>
      <c r="CXB69" s="204"/>
      <c r="CXC69" s="204"/>
      <c r="CXD69" s="204"/>
      <c r="CXE69" s="204"/>
      <c r="CXF69" s="204"/>
      <c r="CXG69" s="204"/>
      <c r="CXH69" s="204"/>
      <c r="CXI69" s="204"/>
      <c r="CXJ69" s="204"/>
      <c r="CXK69" s="204"/>
      <c r="CXL69" s="204"/>
      <c r="CXM69" s="204"/>
      <c r="CXN69" s="204"/>
      <c r="CXO69" s="204"/>
      <c r="CXP69" s="204"/>
      <c r="CXQ69" s="204"/>
      <c r="CXR69" s="204"/>
      <c r="CXS69" s="204"/>
      <c r="CXT69" s="204"/>
      <c r="CXU69" s="204"/>
      <c r="CXV69" s="204"/>
      <c r="CXW69" s="204"/>
      <c r="CXX69" s="204"/>
      <c r="CXY69" s="204"/>
      <c r="CXZ69" s="204"/>
      <c r="CYA69" s="204"/>
      <c r="CYB69" s="204"/>
      <c r="CYC69" s="204"/>
      <c r="CYD69" s="204"/>
      <c r="CYE69" s="204"/>
      <c r="CYF69" s="204"/>
      <c r="CYG69" s="204"/>
      <c r="CYH69" s="204"/>
      <c r="CYI69" s="204"/>
      <c r="CYJ69" s="204"/>
      <c r="CYK69" s="204"/>
      <c r="CYL69" s="204"/>
      <c r="CYM69" s="204"/>
      <c r="CYN69" s="204"/>
      <c r="CYO69" s="204"/>
      <c r="CYP69" s="204"/>
      <c r="CYQ69" s="204"/>
      <c r="CYR69" s="204"/>
      <c r="CYS69" s="204"/>
      <c r="CYT69" s="204"/>
      <c r="CYU69" s="204"/>
      <c r="CYV69" s="204"/>
      <c r="CYW69" s="204"/>
      <c r="CYX69" s="204"/>
      <c r="CYY69" s="204"/>
      <c r="CYZ69" s="204"/>
      <c r="CZA69" s="204"/>
      <c r="CZB69" s="204"/>
      <c r="CZC69" s="204"/>
      <c r="CZD69" s="204"/>
      <c r="CZE69" s="204"/>
      <c r="CZF69" s="204"/>
      <c r="CZG69" s="204"/>
      <c r="CZH69" s="204"/>
      <c r="CZI69" s="204"/>
      <c r="CZJ69" s="204"/>
      <c r="CZK69" s="204"/>
      <c r="CZL69" s="204"/>
      <c r="CZM69" s="204"/>
      <c r="CZN69" s="204"/>
      <c r="CZO69" s="204"/>
      <c r="CZP69" s="204"/>
      <c r="CZQ69" s="204"/>
      <c r="CZR69" s="204"/>
      <c r="CZS69" s="204"/>
      <c r="CZT69" s="204"/>
      <c r="CZU69" s="204"/>
      <c r="CZV69" s="204"/>
      <c r="CZW69" s="204"/>
      <c r="CZX69" s="204"/>
      <c r="CZY69" s="204"/>
      <c r="CZZ69" s="204"/>
      <c r="DAA69" s="204"/>
      <c r="DAB69" s="204"/>
      <c r="DAC69" s="204"/>
      <c r="DAD69" s="204"/>
      <c r="DAE69" s="204"/>
      <c r="DAF69" s="204"/>
      <c r="DAG69" s="204"/>
      <c r="DAH69" s="204"/>
      <c r="DAI69" s="204"/>
      <c r="DAJ69" s="204"/>
      <c r="DAK69" s="204"/>
      <c r="DAL69" s="204"/>
      <c r="DAM69" s="204"/>
      <c r="DAN69" s="204"/>
      <c r="DAO69" s="204"/>
      <c r="DAP69" s="204"/>
      <c r="DAQ69" s="204"/>
      <c r="DAR69" s="204"/>
      <c r="DAS69" s="204"/>
      <c r="DAT69" s="204"/>
      <c r="DAU69" s="204"/>
      <c r="DAV69" s="204"/>
      <c r="DAW69" s="204"/>
      <c r="DAX69" s="204"/>
      <c r="DAY69" s="204"/>
      <c r="DAZ69" s="204"/>
      <c r="DBA69" s="204"/>
      <c r="DBB69" s="204"/>
      <c r="DBC69" s="204"/>
      <c r="DBD69" s="204"/>
      <c r="DBE69" s="204"/>
      <c r="DBF69" s="204"/>
      <c r="DBG69" s="204"/>
      <c r="DBH69" s="204"/>
      <c r="DBI69" s="204"/>
      <c r="DBJ69" s="204"/>
      <c r="DBK69" s="204"/>
      <c r="DBL69" s="204"/>
      <c r="DBM69" s="204"/>
      <c r="DBN69" s="204"/>
      <c r="DBO69" s="204"/>
      <c r="DBP69" s="204"/>
      <c r="DBQ69" s="204"/>
      <c r="DBR69" s="204"/>
      <c r="DBS69" s="204"/>
      <c r="DBT69" s="204"/>
      <c r="DBU69" s="204"/>
      <c r="DBV69" s="204"/>
      <c r="DBW69" s="204"/>
      <c r="DBX69" s="204"/>
      <c r="DBY69" s="204"/>
      <c r="DBZ69" s="204"/>
      <c r="DCA69" s="204"/>
      <c r="DCB69" s="204"/>
      <c r="DCC69" s="204"/>
      <c r="DCD69" s="204"/>
      <c r="DCE69" s="204"/>
      <c r="DCF69" s="204"/>
      <c r="DCG69" s="204"/>
      <c r="DCH69" s="204"/>
      <c r="DCI69" s="204"/>
      <c r="DCJ69" s="204"/>
      <c r="DCK69" s="204"/>
      <c r="DCL69" s="204"/>
      <c r="DCM69" s="204"/>
      <c r="DCN69" s="204"/>
      <c r="DCO69" s="204"/>
      <c r="DCP69" s="204"/>
      <c r="DCQ69" s="204"/>
      <c r="DCR69" s="204"/>
      <c r="DCS69" s="204"/>
      <c r="DCT69" s="204"/>
      <c r="DCU69" s="204"/>
      <c r="DCV69" s="204"/>
      <c r="DCW69" s="204"/>
      <c r="DCX69" s="204"/>
      <c r="DCY69" s="204"/>
      <c r="DCZ69" s="204"/>
      <c r="DDA69" s="204"/>
      <c r="DDB69" s="204"/>
      <c r="DDC69" s="204"/>
      <c r="DDD69" s="204"/>
      <c r="DDE69" s="204"/>
      <c r="DDF69" s="204"/>
      <c r="DDG69" s="204"/>
      <c r="DDH69" s="204"/>
      <c r="DDI69" s="204"/>
      <c r="DDJ69" s="204"/>
      <c r="DDK69" s="204"/>
      <c r="DDL69" s="204"/>
      <c r="DDM69" s="204"/>
      <c r="DDN69" s="204"/>
      <c r="DDO69" s="204"/>
      <c r="DDP69" s="204"/>
      <c r="DDQ69" s="204"/>
      <c r="DDR69" s="204"/>
      <c r="DDS69" s="204"/>
      <c r="DDT69" s="204"/>
      <c r="DDU69" s="204"/>
      <c r="DDV69" s="204"/>
      <c r="DDW69" s="204"/>
      <c r="DDX69" s="204"/>
      <c r="DDY69" s="204"/>
      <c r="DDZ69" s="204"/>
      <c r="DEA69" s="204"/>
      <c r="DEB69" s="204"/>
      <c r="DEC69" s="204"/>
      <c r="DED69" s="204"/>
      <c r="DEE69" s="204"/>
      <c r="DEF69" s="204"/>
      <c r="DEG69" s="204"/>
      <c r="DEH69" s="204"/>
      <c r="DEI69" s="204"/>
      <c r="DEJ69" s="204"/>
      <c r="DEK69" s="204"/>
      <c r="DEL69" s="204"/>
      <c r="DEM69" s="204"/>
      <c r="DEN69" s="204"/>
      <c r="DEO69" s="204"/>
      <c r="DEP69" s="204"/>
      <c r="DEQ69" s="204"/>
      <c r="DER69" s="204"/>
      <c r="DES69" s="204"/>
      <c r="DET69" s="204"/>
      <c r="DEU69" s="204"/>
      <c r="DEV69" s="204"/>
      <c r="DEW69" s="204"/>
      <c r="DEX69" s="204"/>
      <c r="DEY69" s="204"/>
      <c r="DEZ69" s="204"/>
      <c r="DFA69" s="204"/>
      <c r="DFB69" s="204"/>
      <c r="DFC69" s="204"/>
      <c r="DFD69" s="204"/>
      <c r="DFE69" s="204"/>
      <c r="DFF69" s="204"/>
      <c r="DFG69" s="204"/>
      <c r="DFH69" s="204"/>
      <c r="DFI69" s="204"/>
      <c r="DFJ69" s="204"/>
      <c r="DFK69" s="204"/>
      <c r="DFL69" s="204"/>
      <c r="DFM69" s="204"/>
      <c r="DFN69" s="204"/>
      <c r="DFO69" s="204"/>
      <c r="DFP69" s="204"/>
      <c r="DFQ69" s="204"/>
      <c r="DFR69" s="204"/>
      <c r="DFS69" s="204"/>
      <c r="DFT69" s="204"/>
      <c r="DFU69" s="204"/>
      <c r="DFV69" s="204"/>
      <c r="DFW69" s="204"/>
      <c r="DFX69" s="204"/>
      <c r="DFY69" s="204"/>
      <c r="DFZ69" s="204"/>
      <c r="DGA69" s="204"/>
      <c r="DGB69" s="204"/>
      <c r="DGC69" s="204"/>
      <c r="DGD69" s="204"/>
      <c r="DGE69" s="204"/>
      <c r="DGF69" s="204"/>
      <c r="DGG69" s="204"/>
      <c r="DGH69" s="204"/>
      <c r="DGI69" s="204"/>
      <c r="DGJ69" s="204"/>
      <c r="DGK69" s="204"/>
      <c r="DGL69" s="204"/>
      <c r="DGM69" s="204"/>
      <c r="DGN69" s="204"/>
      <c r="DGO69" s="204"/>
      <c r="DGP69" s="204"/>
      <c r="DGQ69" s="204"/>
      <c r="DGR69" s="204"/>
      <c r="DGS69" s="204"/>
      <c r="DGT69" s="204"/>
      <c r="DGU69" s="204"/>
      <c r="DGV69" s="204"/>
      <c r="DGW69" s="204"/>
      <c r="DGX69" s="204"/>
      <c r="DGY69" s="204"/>
      <c r="DGZ69" s="204"/>
      <c r="DHA69" s="204"/>
      <c r="DHB69" s="204"/>
      <c r="DHC69" s="204"/>
      <c r="DHD69" s="204"/>
      <c r="DHE69" s="204"/>
      <c r="DHF69" s="204"/>
      <c r="DHG69" s="204"/>
      <c r="DHH69" s="204"/>
      <c r="DHI69" s="204"/>
      <c r="DHJ69" s="204"/>
      <c r="DHK69" s="204"/>
      <c r="DHL69" s="204"/>
      <c r="DHM69" s="204"/>
      <c r="DHN69" s="204"/>
      <c r="DHO69" s="204"/>
      <c r="DHP69" s="204"/>
      <c r="DHQ69" s="204"/>
      <c r="DHR69" s="204"/>
      <c r="DHS69" s="204"/>
      <c r="DHT69" s="204"/>
      <c r="DHU69" s="204"/>
      <c r="DHV69" s="204"/>
      <c r="DHW69" s="204"/>
      <c r="DHX69" s="204"/>
      <c r="DHY69" s="204"/>
      <c r="DHZ69" s="204"/>
      <c r="DIA69" s="204"/>
      <c r="DIB69" s="204"/>
      <c r="DIC69" s="204"/>
      <c r="DID69" s="204"/>
      <c r="DIE69" s="204"/>
      <c r="DIF69" s="204"/>
      <c r="DIG69" s="204"/>
      <c r="DIH69" s="204"/>
      <c r="DII69" s="204"/>
      <c r="DIJ69" s="204"/>
      <c r="DIK69" s="204"/>
      <c r="DIL69" s="204"/>
      <c r="DIM69" s="204"/>
      <c r="DIN69" s="204"/>
      <c r="DIO69" s="204"/>
      <c r="DIP69" s="204"/>
      <c r="DIQ69" s="204"/>
      <c r="DIR69" s="204"/>
      <c r="DIS69" s="204"/>
      <c r="DIT69" s="204"/>
      <c r="DIU69" s="204"/>
      <c r="DIV69" s="204"/>
      <c r="DIW69" s="204"/>
      <c r="DIX69" s="204"/>
      <c r="DIY69" s="204"/>
      <c r="DIZ69" s="204"/>
      <c r="DJA69" s="204"/>
      <c r="DJB69" s="204"/>
      <c r="DJC69" s="204"/>
      <c r="DJD69" s="204"/>
      <c r="DJE69" s="204"/>
      <c r="DJF69" s="204"/>
      <c r="DJG69" s="204"/>
      <c r="DJH69" s="204"/>
      <c r="DJI69" s="204"/>
      <c r="DJJ69" s="204"/>
      <c r="DJK69" s="204"/>
      <c r="DJL69" s="204"/>
      <c r="DJM69" s="204"/>
      <c r="DJN69" s="204"/>
      <c r="DJO69" s="204"/>
      <c r="DJP69" s="204"/>
      <c r="DJQ69" s="204"/>
      <c r="DJR69" s="204"/>
      <c r="DJS69" s="204"/>
      <c r="DJT69" s="204"/>
      <c r="DJU69" s="204"/>
      <c r="DJV69" s="204"/>
      <c r="DJW69" s="204"/>
      <c r="DJX69" s="204"/>
      <c r="DJY69" s="204"/>
      <c r="DJZ69" s="204"/>
      <c r="DKA69" s="204"/>
      <c r="DKB69" s="204"/>
      <c r="DKC69" s="204"/>
      <c r="DKD69" s="204"/>
      <c r="DKE69" s="204"/>
      <c r="DKF69" s="204"/>
      <c r="DKG69" s="204"/>
      <c r="DKH69" s="204"/>
      <c r="DKI69" s="204"/>
      <c r="DKJ69" s="204"/>
      <c r="DKK69" s="204"/>
      <c r="DKL69" s="204"/>
      <c r="DKM69" s="204"/>
      <c r="DKN69" s="204"/>
      <c r="DKO69" s="204"/>
      <c r="DKP69" s="204"/>
      <c r="DKQ69" s="204"/>
      <c r="DKR69" s="204"/>
      <c r="DKS69" s="204"/>
      <c r="DKT69" s="204"/>
      <c r="DKU69" s="204"/>
      <c r="DKV69" s="204"/>
      <c r="DKW69" s="204"/>
      <c r="DKX69" s="204"/>
      <c r="DKY69" s="204"/>
      <c r="DKZ69" s="204"/>
      <c r="DLA69" s="204"/>
      <c r="DLB69" s="204"/>
      <c r="DLC69" s="204"/>
      <c r="DLD69" s="204"/>
      <c r="DLE69" s="204"/>
      <c r="DLF69" s="204"/>
      <c r="DLG69" s="204"/>
      <c r="DLH69" s="204"/>
      <c r="DLI69" s="204"/>
      <c r="DLJ69" s="204"/>
      <c r="DLK69" s="204"/>
      <c r="DLL69" s="204"/>
      <c r="DLM69" s="204"/>
      <c r="DLN69" s="204"/>
      <c r="DLO69" s="204"/>
      <c r="DLP69" s="204"/>
      <c r="DLQ69" s="204"/>
      <c r="DLR69" s="204"/>
      <c r="DLS69" s="204"/>
      <c r="DLT69" s="204"/>
      <c r="DLU69" s="204"/>
      <c r="DLV69" s="204"/>
      <c r="DLW69" s="204"/>
      <c r="DLX69" s="204"/>
      <c r="DLY69" s="204"/>
      <c r="DLZ69" s="204"/>
      <c r="DMA69" s="204"/>
      <c r="DMB69" s="204"/>
      <c r="DMC69" s="204"/>
      <c r="DMD69" s="204"/>
      <c r="DME69" s="204"/>
      <c r="DMF69" s="204"/>
      <c r="DMG69" s="204"/>
      <c r="DMH69" s="204"/>
      <c r="DMI69" s="204"/>
      <c r="DMJ69" s="204"/>
      <c r="DMK69" s="204"/>
      <c r="DML69" s="204"/>
      <c r="DMM69" s="204"/>
      <c r="DMN69" s="204"/>
      <c r="DMO69" s="204"/>
      <c r="DMP69" s="204"/>
      <c r="DMQ69" s="204"/>
      <c r="DMR69" s="204"/>
      <c r="DMS69" s="204"/>
      <c r="DMT69" s="204"/>
      <c r="DMU69" s="204"/>
      <c r="DMV69" s="204"/>
      <c r="DMW69" s="204"/>
      <c r="DMX69" s="204"/>
      <c r="DMY69" s="204"/>
      <c r="DMZ69" s="204"/>
      <c r="DNA69" s="204"/>
      <c r="DNB69" s="204"/>
      <c r="DNC69" s="204"/>
      <c r="DND69" s="204"/>
      <c r="DNE69" s="204"/>
      <c r="DNF69" s="204"/>
      <c r="DNG69" s="204"/>
      <c r="DNH69" s="204"/>
      <c r="DNI69" s="204"/>
      <c r="DNJ69" s="204"/>
      <c r="DNK69" s="204"/>
      <c r="DNL69" s="204"/>
      <c r="DNM69" s="204"/>
      <c r="DNN69" s="204"/>
      <c r="DNO69" s="204"/>
      <c r="DNP69" s="204"/>
      <c r="DNQ69" s="204"/>
      <c r="DNR69" s="204"/>
      <c r="DNS69" s="204"/>
      <c r="DNT69" s="204"/>
      <c r="DNU69" s="204"/>
      <c r="DNV69" s="204"/>
      <c r="DNW69" s="204"/>
      <c r="DNX69" s="204"/>
      <c r="DNY69" s="204"/>
      <c r="DNZ69" s="204"/>
      <c r="DOA69" s="204"/>
      <c r="DOB69" s="204"/>
      <c r="DOC69" s="204"/>
      <c r="DOD69" s="204"/>
      <c r="DOE69" s="204"/>
      <c r="DOF69" s="204"/>
      <c r="DOG69" s="204"/>
      <c r="DOH69" s="204"/>
      <c r="DOI69" s="204"/>
      <c r="DOJ69" s="204"/>
      <c r="DOK69" s="204"/>
      <c r="DOL69" s="204"/>
      <c r="DOM69" s="204"/>
      <c r="DON69" s="204"/>
      <c r="DOO69" s="204"/>
      <c r="DOP69" s="204"/>
      <c r="DOQ69" s="204"/>
      <c r="DOR69" s="204"/>
      <c r="DOS69" s="204"/>
      <c r="DOT69" s="204"/>
      <c r="DOU69" s="204"/>
      <c r="DOV69" s="204"/>
      <c r="DOW69" s="204"/>
      <c r="DOX69" s="204"/>
      <c r="DOY69" s="204"/>
      <c r="DOZ69" s="204"/>
      <c r="DPA69" s="204"/>
      <c r="DPB69" s="204"/>
      <c r="DPC69" s="204"/>
      <c r="DPD69" s="204"/>
      <c r="DPE69" s="204"/>
      <c r="DPF69" s="204"/>
      <c r="DPG69" s="204"/>
      <c r="DPH69" s="204"/>
      <c r="DPI69" s="204"/>
      <c r="DPJ69" s="204"/>
      <c r="DPK69" s="204"/>
      <c r="DPL69" s="204"/>
      <c r="DPM69" s="204"/>
      <c r="DPN69" s="204"/>
      <c r="DPO69" s="204"/>
      <c r="DPP69" s="204"/>
      <c r="DPQ69" s="204"/>
      <c r="DPR69" s="204"/>
      <c r="DPS69" s="204"/>
      <c r="DPT69" s="204"/>
      <c r="DPU69" s="204"/>
      <c r="DPV69" s="204"/>
      <c r="DPW69" s="204"/>
      <c r="DPX69" s="204"/>
      <c r="DPY69" s="204"/>
      <c r="DPZ69" s="204"/>
      <c r="DQA69" s="204"/>
      <c r="DQB69" s="204"/>
      <c r="DQC69" s="204"/>
      <c r="DQD69" s="204"/>
      <c r="DQE69" s="204"/>
      <c r="DQF69" s="204"/>
      <c r="DQG69" s="204"/>
      <c r="DQH69" s="204"/>
      <c r="DQI69" s="204"/>
      <c r="DQJ69" s="204"/>
      <c r="DQK69" s="204"/>
      <c r="DQL69" s="204"/>
      <c r="DQM69" s="204"/>
      <c r="DQN69" s="204"/>
      <c r="DQO69" s="204"/>
      <c r="DQP69" s="204"/>
      <c r="DQQ69" s="204"/>
      <c r="DQR69" s="204"/>
      <c r="DQS69" s="204"/>
      <c r="DQT69" s="204"/>
      <c r="DQU69" s="204"/>
      <c r="DQV69" s="204"/>
      <c r="DQW69" s="204"/>
      <c r="DQX69" s="204"/>
      <c r="DQY69" s="204"/>
      <c r="DQZ69" s="204"/>
      <c r="DRA69" s="204"/>
      <c r="DRB69" s="204"/>
      <c r="DRC69" s="204"/>
      <c r="DRD69" s="204"/>
      <c r="DRE69" s="204"/>
      <c r="DRF69" s="204"/>
      <c r="DRG69" s="204"/>
      <c r="DRH69" s="204"/>
      <c r="DRI69" s="204"/>
      <c r="DRJ69" s="204"/>
      <c r="DRK69" s="204"/>
      <c r="DRL69" s="204"/>
      <c r="DRM69" s="204"/>
      <c r="DRN69" s="204"/>
      <c r="DRO69" s="204"/>
      <c r="DRP69" s="204"/>
      <c r="DRQ69" s="204"/>
      <c r="DRR69" s="204"/>
      <c r="DRS69" s="204"/>
      <c r="DRT69" s="204"/>
      <c r="DRU69" s="204"/>
      <c r="DRV69" s="204"/>
      <c r="DRW69" s="204"/>
      <c r="DRX69" s="204"/>
      <c r="DRY69" s="204"/>
      <c r="DRZ69" s="204"/>
      <c r="DSA69" s="204"/>
      <c r="DSB69" s="204"/>
      <c r="DSC69" s="204"/>
      <c r="DSD69" s="204"/>
      <c r="DSE69" s="204"/>
      <c r="DSF69" s="204"/>
      <c r="DSG69" s="204"/>
      <c r="DSH69" s="204"/>
      <c r="DSI69" s="204"/>
      <c r="DSJ69" s="204"/>
      <c r="DSK69" s="204"/>
      <c r="DSL69" s="204"/>
      <c r="DSM69" s="204"/>
      <c r="DSN69" s="204"/>
      <c r="DSO69" s="204"/>
      <c r="DSP69" s="204"/>
      <c r="DSQ69" s="204"/>
      <c r="DSR69" s="204"/>
      <c r="DSS69" s="204"/>
      <c r="DST69" s="204"/>
      <c r="DSU69" s="204"/>
      <c r="DSV69" s="204"/>
      <c r="DSW69" s="204"/>
      <c r="DSX69" s="204"/>
      <c r="DSY69" s="204"/>
      <c r="DSZ69" s="204"/>
      <c r="DTA69" s="204"/>
      <c r="DTB69" s="204"/>
      <c r="DTC69" s="204"/>
      <c r="DTD69" s="204"/>
      <c r="DTE69" s="204"/>
      <c r="DTF69" s="204"/>
      <c r="DTG69" s="204"/>
      <c r="DTH69" s="204"/>
      <c r="DTI69" s="204"/>
      <c r="DTJ69" s="204"/>
      <c r="DTK69" s="204"/>
      <c r="DTL69" s="204"/>
      <c r="DTM69" s="204"/>
      <c r="DTN69" s="204"/>
      <c r="DTO69" s="204"/>
      <c r="DTP69" s="204"/>
      <c r="DTQ69" s="204"/>
      <c r="DTR69" s="204"/>
      <c r="DTS69" s="204"/>
      <c r="DTT69" s="204"/>
      <c r="DTU69" s="204"/>
      <c r="DTV69" s="204"/>
      <c r="DTW69" s="204"/>
      <c r="DTX69" s="204"/>
      <c r="DTY69" s="204"/>
      <c r="DTZ69" s="204"/>
      <c r="DUA69" s="204"/>
      <c r="DUB69" s="204"/>
      <c r="DUC69" s="204"/>
      <c r="DUD69" s="204"/>
      <c r="DUE69" s="204"/>
      <c r="DUF69" s="204"/>
      <c r="DUG69" s="204"/>
      <c r="DUH69" s="204"/>
      <c r="DUI69" s="204"/>
      <c r="DUJ69" s="204"/>
      <c r="DUK69" s="204"/>
      <c r="DUL69" s="204"/>
      <c r="DUM69" s="204"/>
      <c r="DUN69" s="204"/>
      <c r="DUO69" s="204"/>
      <c r="DUP69" s="204"/>
      <c r="DUQ69" s="204"/>
      <c r="DUR69" s="204"/>
      <c r="DUS69" s="204"/>
      <c r="DUT69" s="204"/>
      <c r="DUU69" s="204"/>
      <c r="DUV69" s="204"/>
      <c r="DUW69" s="204"/>
      <c r="DUX69" s="204"/>
      <c r="DUY69" s="204"/>
      <c r="DUZ69" s="204"/>
      <c r="DVA69" s="204"/>
      <c r="DVB69" s="204"/>
      <c r="DVC69" s="204"/>
      <c r="DVD69" s="204"/>
      <c r="DVE69" s="204"/>
      <c r="DVF69" s="204"/>
      <c r="DVG69" s="204"/>
      <c r="DVH69" s="204"/>
      <c r="DVI69" s="204"/>
      <c r="DVJ69" s="204"/>
      <c r="DVK69" s="204"/>
      <c r="DVL69" s="204"/>
      <c r="DVM69" s="204"/>
      <c r="DVN69" s="204"/>
      <c r="DVO69" s="204"/>
      <c r="DVP69" s="204"/>
      <c r="DVQ69" s="204"/>
      <c r="DVR69" s="204"/>
      <c r="DVS69" s="204"/>
      <c r="DVT69" s="204"/>
      <c r="DVU69" s="204"/>
      <c r="DVV69" s="204"/>
      <c r="DVW69" s="204"/>
      <c r="DVX69" s="204"/>
      <c r="DVY69" s="204"/>
      <c r="DVZ69" s="204"/>
      <c r="DWA69" s="204"/>
      <c r="DWB69" s="204"/>
      <c r="DWC69" s="204"/>
      <c r="DWD69" s="204"/>
      <c r="DWE69" s="204"/>
      <c r="DWF69" s="204"/>
      <c r="DWG69" s="204"/>
      <c r="DWH69" s="204"/>
      <c r="DWI69" s="204"/>
      <c r="DWJ69" s="204"/>
      <c r="DWK69" s="204"/>
      <c r="DWL69" s="204"/>
      <c r="DWM69" s="204"/>
      <c r="DWN69" s="204"/>
      <c r="DWO69" s="204"/>
      <c r="DWP69" s="204"/>
      <c r="DWQ69" s="204"/>
      <c r="DWR69" s="204"/>
      <c r="DWS69" s="204"/>
      <c r="DWT69" s="204"/>
      <c r="DWU69" s="204"/>
      <c r="DWV69" s="204"/>
      <c r="DWW69" s="204"/>
      <c r="DWX69" s="204"/>
      <c r="DWY69" s="204"/>
      <c r="DWZ69" s="204"/>
      <c r="DXA69" s="204"/>
      <c r="DXB69" s="204"/>
      <c r="DXC69" s="204"/>
      <c r="DXD69" s="204"/>
      <c r="DXE69" s="204"/>
      <c r="DXF69" s="204"/>
      <c r="DXG69" s="204"/>
      <c r="DXH69" s="204"/>
      <c r="DXI69" s="204"/>
      <c r="DXJ69" s="204"/>
      <c r="DXK69" s="204"/>
      <c r="DXL69" s="204"/>
      <c r="DXM69" s="204"/>
      <c r="DXN69" s="204"/>
      <c r="DXO69" s="204"/>
      <c r="DXP69" s="204"/>
      <c r="DXQ69" s="204"/>
      <c r="DXR69" s="204"/>
      <c r="DXS69" s="204"/>
      <c r="DXT69" s="204"/>
      <c r="DXU69" s="204"/>
      <c r="DXV69" s="204"/>
      <c r="DXW69" s="204"/>
      <c r="DXX69" s="204"/>
      <c r="DXY69" s="204"/>
      <c r="DXZ69" s="204"/>
      <c r="DYA69" s="204"/>
      <c r="DYB69" s="204"/>
      <c r="DYC69" s="204"/>
      <c r="DYD69" s="204"/>
      <c r="DYE69" s="204"/>
      <c r="DYF69" s="204"/>
      <c r="DYG69" s="204"/>
      <c r="DYH69" s="204"/>
      <c r="DYI69" s="204"/>
      <c r="DYJ69" s="204"/>
      <c r="DYK69" s="204"/>
      <c r="DYL69" s="204"/>
      <c r="DYM69" s="204"/>
      <c r="DYN69" s="204"/>
      <c r="DYO69" s="204"/>
      <c r="DYP69" s="204"/>
      <c r="DYQ69" s="204"/>
      <c r="DYR69" s="204"/>
      <c r="DYS69" s="204"/>
      <c r="DYT69" s="204"/>
      <c r="DYU69" s="204"/>
      <c r="DYV69" s="204"/>
      <c r="DYW69" s="204"/>
      <c r="DYX69" s="204"/>
      <c r="DYY69" s="204"/>
      <c r="DYZ69" s="204"/>
      <c r="DZA69" s="204"/>
      <c r="DZB69" s="204"/>
      <c r="DZC69" s="204"/>
      <c r="DZD69" s="204"/>
      <c r="DZE69" s="204"/>
      <c r="DZF69" s="204"/>
      <c r="DZG69" s="204"/>
      <c r="DZH69" s="204"/>
      <c r="DZI69" s="204"/>
      <c r="DZJ69" s="204"/>
      <c r="DZK69" s="204"/>
      <c r="DZL69" s="204"/>
      <c r="DZM69" s="204"/>
      <c r="DZN69" s="204"/>
      <c r="DZO69" s="204"/>
      <c r="DZP69" s="204"/>
      <c r="DZQ69" s="204"/>
      <c r="DZR69" s="204"/>
      <c r="DZS69" s="204"/>
      <c r="DZT69" s="204"/>
      <c r="DZU69" s="204"/>
      <c r="DZV69" s="204"/>
      <c r="DZW69" s="204"/>
      <c r="DZX69" s="204"/>
      <c r="DZY69" s="204"/>
      <c r="DZZ69" s="204"/>
      <c r="EAA69" s="204"/>
      <c r="EAB69" s="204"/>
      <c r="EAC69" s="204"/>
      <c r="EAD69" s="204"/>
      <c r="EAE69" s="204"/>
      <c r="EAF69" s="204"/>
      <c r="EAG69" s="204"/>
      <c r="EAH69" s="204"/>
      <c r="EAI69" s="204"/>
      <c r="EAJ69" s="204"/>
      <c r="EAK69" s="204"/>
      <c r="EAL69" s="204"/>
      <c r="EAM69" s="204"/>
      <c r="EAN69" s="204"/>
      <c r="EAO69" s="204"/>
      <c r="EAP69" s="204"/>
      <c r="EAQ69" s="204"/>
      <c r="EAR69" s="204"/>
      <c r="EAS69" s="204"/>
      <c r="EAT69" s="204"/>
      <c r="EAU69" s="204"/>
      <c r="EAV69" s="204"/>
      <c r="EAW69" s="204"/>
      <c r="EAX69" s="204"/>
      <c r="EAY69" s="204"/>
      <c r="EAZ69" s="204"/>
      <c r="EBA69" s="204"/>
      <c r="EBB69" s="204"/>
      <c r="EBC69" s="204"/>
      <c r="EBD69" s="204"/>
      <c r="EBE69" s="204"/>
      <c r="EBF69" s="204"/>
      <c r="EBG69" s="204"/>
      <c r="EBH69" s="204"/>
      <c r="EBI69" s="204"/>
      <c r="EBJ69" s="204"/>
      <c r="EBK69" s="204"/>
      <c r="EBL69" s="204"/>
      <c r="EBM69" s="204"/>
      <c r="EBN69" s="204"/>
      <c r="EBO69" s="204"/>
      <c r="EBP69" s="204"/>
      <c r="EBQ69" s="204"/>
      <c r="EBR69" s="204"/>
      <c r="EBS69" s="204"/>
      <c r="EBT69" s="204"/>
      <c r="EBU69" s="204"/>
      <c r="EBV69" s="204"/>
      <c r="EBW69" s="204"/>
      <c r="EBX69" s="204"/>
      <c r="EBY69" s="204"/>
      <c r="EBZ69" s="204"/>
      <c r="ECA69" s="204"/>
      <c r="ECB69" s="204"/>
      <c r="ECC69" s="204"/>
      <c r="ECD69" s="204"/>
      <c r="ECE69" s="204"/>
      <c r="ECF69" s="204"/>
      <c r="ECG69" s="204"/>
      <c r="ECH69" s="204"/>
      <c r="ECI69" s="204"/>
      <c r="ECJ69" s="204"/>
      <c r="ECK69" s="204"/>
      <c r="ECL69" s="204"/>
      <c r="ECM69" s="204"/>
      <c r="ECN69" s="204"/>
      <c r="ECO69" s="204"/>
      <c r="ECP69" s="204"/>
      <c r="ECQ69" s="204"/>
      <c r="ECR69" s="204"/>
      <c r="ECS69" s="204"/>
      <c r="ECT69" s="204"/>
      <c r="ECU69" s="204"/>
      <c r="ECV69" s="204"/>
      <c r="ECW69" s="204"/>
      <c r="ECX69" s="204"/>
      <c r="ECY69" s="204"/>
      <c r="ECZ69" s="204"/>
      <c r="EDA69" s="204"/>
      <c r="EDB69" s="204"/>
      <c r="EDC69" s="204"/>
      <c r="EDD69" s="204"/>
      <c r="EDE69" s="204"/>
      <c r="EDF69" s="204"/>
      <c r="EDG69" s="204"/>
      <c r="EDH69" s="204"/>
      <c r="EDI69" s="204"/>
      <c r="EDJ69" s="204"/>
      <c r="EDK69" s="204"/>
      <c r="EDL69" s="204"/>
      <c r="EDM69" s="204"/>
      <c r="EDN69" s="204"/>
      <c r="EDO69" s="204"/>
      <c r="EDP69" s="204"/>
      <c r="EDQ69" s="204"/>
      <c r="EDR69" s="204"/>
      <c r="EDS69" s="204"/>
      <c r="EDT69" s="204"/>
      <c r="EDU69" s="204"/>
      <c r="EDV69" s="204"/>
      <c r="EDW69" s="204"/>
      <c r="EDX69" s="204"/>
      <c r="EDY69" s="204"/>
      <c r="EDZ69" s="204"/>
      <c r="EEA69" s="204"/>
      <c r="EEB69" s="204"/>
      <c r="EEC69" s="204"/>
      <c r="EED69" s="204"/>
      <c r="EEE69" s="204"/>
      <c r="EEF69" s="204"/>
      <c r="EEG69" s="204"/>
      <c r="EEH69" s="204"/>
      <c r="EEI69" s="204"/>
      <c r="EEJ69" s="204"/>
      <c r="EEK69" s="204"/>
      <c r="EEL69" s="204"/>
      <c r="EEM69" s="204"/>
      <c r="EEN69" s="204"/>
      <c r="EEO69" s="204"/>
      <c r="EEP69" s="204"/>
      <c r="EEQ69" s="204"/>
      <c r="EER69" s="204"/>
      <c r="EES69" s="204"/>
      <c r="EET69" s="204"/>
      <c r="EEU69" s="204"/>
      <c r="EEV69" s="204"/>
      <c r="EEW69" s="204"/>
      <c r="EEX69" s="204"/>
      <c r="EEY69" s="204"/>
      <c r="EEZ69" s="204"/>
      <c r="EFA69" s="204"/>
      <c r="EFB69" s="204"/>
      <c r="EFC69" s="204"/>
      <c r="EFD69" s="204"/>
      <c r="EFE69" s="204"/>
      <c r="EFF69" s="204"/>
      <c r="EFG69" s="204"/>
      <c r="EFH69" s="204"/>
      <c r="EFI69" s="204"/>
      <c r="EFJ69" s="204"/>
      <c r="EFK69" s="204"/>
      <c r="EFL69" s="204"/>
      <c r="EFM69" s="204"/>
      <c r="EFN69" s="204"/>
      <c r="EFO69" s="204"/>
      <c r="EFP69" s="204"/>
      <c r="EFQ69" s="204"/>
      <c r="EFR69" s="204"/>
      <c r="EFS69" s="204"/>
      <c r="EFT69" s="204"/>
      <c r="EFU69" s="204"/>
      <c r="EFV69" s="204"/>
      <c r="EFW69" s="204"/>
      <c r="EFX69" s="204"/>
      <c r="EFY69" s="204"/>
      <c r="EFZ69" s="204"/>
      <c r="EGA69" s="204"/>
      <c r="EGB69" s="204"/>
      <c r="EGC69" s="204"/>
      <c r="EGD69" s="204"/>
      <c r="EGE69" s="204"/>
      <c r="EGF69" s="204"/>
      <c r="EGG69" s="204"/>
      <c r="EGH69" s="204"/>
      <c r="EGI69" s="204"/>
      <c r="EGJ69" s="204"/>
      <c r="EGK69" s="204"/>
      <c r="EGL69" s="204"/>
      <c r="EGM69" s="204"/>
      <c r="EGN69" s="204"/>
      <c r="EGO69" s="204"/>
      <c r="EGP69" s="204"/>
      <c r="EGQ69" s="204"/>
      <c r="EGR69" s="204"/>
      <c r="EGS69" s="204"/>
      <c r="EGT69" s="204"/>
      <c r="EGU69" s="204"/>
      <c r="EGV69" s="204"/>
      <c r="EGW69" s="204"/>
      <c r="EGX69" s="204"/>
      <c r="EGY69" s="204"/>
      <c r="EGZ69" s="204"/>
      <c r="EHA69" s="204"/>
      <c r="EHB69" s="204"/>
      <c r="EHC69" s="204"/>
      <c r="EHD69" s="204"/>
      <c r="EHE69" s="204"/>
      <c r="EHF69" s="204"/>
      <c r="EHG69" s="204"/>
      <c r="EHH69" s="204"/>
      <c r="EHI69" s="204"/>
      <c r="EHJ69" s="204"/>
      <c r="EHK69" s="204"/>
      <c r="EHL69" s="204"/>
      <c r="EHM69" s="204"/>
      <c r="EHN69" s="204"/>
      <c r="EHO69" s="204"/>
      <c r="EHP69" s="204"/>
      <c r="EHQ69" s="204"/>
      <c r="EHR69" s="204"/>
      <c r="EHS69" s="204"/>
      <c r="EHT69" s="204"/>
      <c r="EHU69" s="204"/>
      <c r="EHV69" s="204"/>
      <c r="EHW69" s="204"/>
      <c r="EHX69" s="204"/>
      <c r="EHY69" s="204"/>
      <c r="EHZ69" s="204"/>
      <c r="EIA69" s="204"/>
      <c r="EIB69" s="204"/>
      <c r="EIC69" s="204"/>
      <c r="EID69" s="204"/>
      <c r="EIE69" s="204"/>
      <c r="EIF69" s="204"/>
      <c r="EIG69" s="204"/>
      <c r="EIH69" s="204"/>
      <c r="EII69" s="204"/>
      <c r="EIJ69" s="204"/>
      <c r="EIK69" s="204"/>
      <c r="EIL69" s="204"/>
      <c r="EIM69" s="204"/>
      <c r="EIN69" s="204"/>
      <c r="EIO69" s="204"/>
      <c r="EIP69" s="204"/>
      <c r="EIQ69" s="204"/>
      <c r="EIR69" s="204"/>
      <c r="EIS69" s="204"/>
      <c r="EIT69" s="204"/>
      <c r="EIU69" s="204"/>
      <c r="EIV69" s="204"/>
      <c r="EIW69" s="204"/>
      <c r="EIX69" s="204"/>
      <c r="EIY69" s="204"/>
      <c r="EIZ69" s="204"/>
      <c r="EJA69" s="204"/>
      <c r="EJB69" s="204"/>
      <c r="EJC69" s="204"/>
      <c r="EJD69" s="204"/>
      <c r="EJE69" s="204"/>
      <c r="EJF69" s="204"/>
      <c r="EJG69" s="204"/>
      <c r="EJH69" s="204"/>
      <c r="EJI69" s="204"/>
      <c r="EJJ69" s="204"/>
      <c r="EJK69" s="204"/>
      <c r="EJL69" s="204"/>
      <c r="EJM69" s="204"/>
      <c r="EJN69" s="204"/>
      <c r="EJO69" s="204"/>
      <c r="EJP69" s="204"/>
      <c r="EJQ69" s="204"/>
      <c r="EJR69" s="204"/>
      <c r="EJS69" s="204"/>
      <c r="EJT69" s="204"/>
      <c r="EJU69" s="204"/>
      <c r="EJV69" s="204"/>
      <c r="EJW69" s="204"/>
      <c r="EJX69" s="204"/>
      <c r="EJY69" s="204"/>
      <c r="EJZ69" s="204"/>
      <c r="EKA69" s="204"/>
      <c r="EKB69" s="204"/>
      <c r="EKC69" s="204"/>
      <c r="EKD69" s="204"/>
      <c r="EKE69" s="204"/>
      <c r="EKF69" s="204"/>
      <c r="EKG69" s="204"/>
      <c r="EKH69" s="204"/>
      <c r="EKI69" s="204"/>
      <c r="EKJ69" s="204"/>
      <c r="EKK69" s="204"/>
      <c r="EKL69" s="204"/>
      <c r="EKM69" s="204"/>
      <c r="EKN69" s="204"/>
      <c r="EKO69" s="204"/>
      <c r="EKP69" s="204"/>
      <c r="EKQ69" s="204"/>
      <c r="EKR69" s="204"/>
      <c r="EKS69" s="204"/>
      <c r="EKT69" s="204"/>
      <c r="EKU69" s="204"/>
      <c r="EKV69" s="204"/>
      <c r="EKW69" s="204"/>
      <c r="EKX69" s="204"/>
      <c r="EKY69" s="204"/>
      <c r="EKZ69" s="204"/>
      <c r="ELA69" s="204"/>
      <c r="ELB69" s="204"/>
      <c r="ELC69" s="204"/>
      <c r="ELD69" s="204"/>
      <c r="ELE69" s="204"/>
      <c r="ELF69" s="204"/>
      <c r="ELG69" s="204"/>
      <c r="ELH69" s="204"/>
      <c r="ELI69" s="204"/>
      <c r="ELJ69" s="204"/>
      <c r="ELK69" s="204"/>
      <c r="ELL69" s="204"/>
      <c r="ELM69" s="204"/>
      <c r="ELN69" s="204"/>
      <c r="ELO69" s="204"/>
      <c r="ELP69" s="204"/>
      <c r="ELQ69" s="204"/>
      <c r="ELR69" s="204"/>
      <c r="ELS69" s="204"/>
      <c r="ELT69" s="204"/>
      <c r="ELU69" s="204"/>
      <c r="ELV69" s="204"/>
      <c r="ELW69" s="204"/>
      <c r="ELX69" s="204"/>
      <c r="ELY69" s="204"/>
      <c r="ELZ69" s="204"/>
      <c r="EMA69" s="204"/>
      <c r="EMB69" s="204"/>
      <c r="EMC69" s="204"/>
      <c r="EMD69" s="204"/>
      <c r="EME69" s="204"/>
      <c r="EMF69" s="204"/>
      <c r="EMG69" s="204"/>
      <c r="EMH69" s="204"/>
      <c r="EMI69" s="204"/>
      <c r="EMJ69" s="204"/>
      <c r="EMK69" s="204"/>
      <c r="EML69" s="204"/>
      <c r="EMM69" s="204"/>
      <c r="EMN69" s="204"/>
      <c r="EMO69" s="204"/>
      <c r="EMP69" s="204"/>
      <c r="EMQ69" s="204"/>
      <c r="EMR69" s="204"/>
      <c r="EMS69" s="204"/>
      <c r="EMT69" s="204"/>
      <c r="EMU69" s="204"/>
      <c r="EMV69" s="204"/>
      <c r="EMW69" s="204"/>
      <c r="EMX69" s="204"/>
      <c r="EMY69" s="204"/>
      <c r="EMZ69" s="204"/>
      <c r="ENA69" s="204"/>
      <c r="ENB69" s="204"/>
      <c r="ENC69" s="204"/>
      <c r="END69" s="204"/>
      <c r="ENE69" s="204"/>
      <c r="ENF69" s="204"/>
      <c r="ENG69" s="204"/>
      <c r="ENH69" s="204"/>
      <c r="ENI69" s="204"/>
      <c r="ENJ69" s="204"/>
      <c r="ENK69" s="204"/>
      <c r="ENL69" s="204"/>
      <c r="ENM69" s="204"/>
      <c r="ENN69" s="204"/>
      <c r="ENO69" s="204"/>
      <c r="ENP69" s="204"/>
      <c r="ENQ69" s="204"/>
      <c r="ENR69" s="204"/>
      <c r="ENS69" s="204"/>
      <c r="ENT69" s="204"/>
      <c r="ENU69" s="204"/>
      <c r="ENV69" s="204"/>
      <c r="ENW69" s="204"/>
      <c r="ENX69" s="204"/>
      <c r="ENY69" s="204"/>
      <c r="ENZ69" s="204"/>
      <c r="EOA69" s="204"/>
      <c r="EOB69" s="204"/>
      <c r="EOC69" s="204"/>
      <c r="EOD69" s="204"/>
      <c r="EOE69" s="204"/>
      <c r="EOF69" s="204"/>
      <c r="EOG69" s="204"/>
      <c r="EOH69" s="204"/>
      <c r="EOI69" s="204"/>
      <c r="EOJ69" s="204"/>
      <c r="EOK69" s="204"/>
      <c r="EOL69" s="204"/>
      <c r="EOM69" s="204"/>
      <c r="EON69" s="204"/>
      <c r="EOO69" s="204"/>
      <c r="EOP69" s="204"/>
      <c r="EOQ69" s="204"/>
      <c r="EOR69" s="204"/>
      <c r="EOS69" s="204"/>
      <c r="EOT69" s="204"/>
      <c r="EOU69" s="204"/>
      <c r="EOV69" s="204"/>
      <c r="EOW69" s="204"/>
      <c r="EOX69" s="204"/>
      <c r="EOY69" s="204"/>
      <c r="EOZ69" s="204"/>
      <c r="EPA69" s="204"/>
      <c r="EPB69" s="204"/>
      <c r="EPC69" s="204"/>
      <c r="EPD69" s="204"/>
      <c r="EPE69" s="204"/>
      <c r="EPF69" s="204"/>
      <c r="EPG69" s="204"/>
      <c r="EPH69" s="204"/>
      <c r="EPI69" s="204"/>
      <c r="EPJ69" s="204"/>
      <c r="EPK69" s="204"/>
      <c r="EPL69" s="204"/>
      <c r="EPM69" s="204"/>
      <c r="EPN69" s="204"/>
      <c r="EPO69" s="204"/>
      <c r="EPP69" s="204"/>
      <c r="EPQ69" s="204"/>
      <c r="EPR69" s="204"/>
      <c r="EPS69" s="204"/>
      <c r="EPT69" s="204"/>
      <c r="EPU69" s="204"/>
      <c r="EPV69" s="204"/>
      <c r="EPW69" s="204"/>
      <c r="EPX69" s="204"/>
      <c r="EPY69" s="204"/>
      <c r="EPZ69" s="204"/>
      <c r="EQA69" s="204"/>
      <c r="EQB69" s="204"/>
      <c r="EQC69" s="204"/>
      <c r="EQD69" s="204"/>
      <c r="EQE69" s="204"/>
      <c r="EQF69" s="204"/>
      <c r="EQG69" s="204"/>
      <c r="EQH69" s="204"/>
      <c r="EQI69" s="204"/>
      <c r="EQJ69" s="204"/>
      <c r="EQK69" s="204"/>
      <c r="EQL69" s="204"/>
      <c r="EQM69" s="204"/>
      <c r="EQN69" s="204"/>
      <c r="EQO69" s="204"/>
      <c r="EQP69" s="204"/>
      <c r="EQQ69" s="204"/>
      <c r="EQR69" s="204"/>
      <c r="EQS69" s="204"/>
      <c r="EQT69" s="204"/>
      <c r="EQU69" s="204"/>
      <c r="EQV69" s="204"/>
      <c r="EQW69" s="204"/>
      <c r="EQX69" s="204"/>
      <c r="EQY69" s="204"/>
      <c r="EQZ69" s="204"/>
      <c r="ERA69" s="204"/>
      <c r="ERB69" s="204"/>
      <c r="ERC69" s="204"/>
      <c r="ERD69" s="204"/>
      <c r="ERE69" s="204"/>
      <c r="ERF69" s="204"/>
      <c r="ERG69" s="204"/>
      <c r="ERH69" s="204"/>
      <c r="ERI69" s="204"/>
      <c r="ERJ69" s="204"/>
      <c r="ERK69" s="204"/>
      <c r="ERL69" s="204"/>
      <c r="ERM69" s="204"/>
      <c r="ERN69" s="204"/>
      <c r="ERO69" s="204"/>
      <c r="ERP69" s="204"/>
      <c r="ERQ69" s="204"/>
      <c r="ERR69" s="204"/>
      <c r="ERS69" s="204"/>
      <c r="ERT69" s="204"/>
      <c r="ERU69" s="204"/>
      <c r="ERV69" s="204"/>
      <c r="ERW69" s="204"/>
      <c r="ERX69" s="204"/>
      <c r="ERY69" s="204"/>
      <c r="ERZ69" s="204"/>
      <c r="ESA69" s="204"/>
      <c r="ESB69" s="204"/>
      <c r="ESC69" s="204"/>
      <c r="ESD69" s="204"/>
      <c r="ESE69" s="204"/>
      <c r="ESF69" s="204"/>
      <c r="ESG69" s="204"/>
      <c r="ESH69" s="204"/>
      <c r="ESI69" s="204"/>
      <c r="ESJ69" s="204"/>
      <c r="ESK69" s="204"/>
      <c r="ESL69" s="204"/>
      <c r="ESM69" s="204"/>
      <c r="ESN69" s="204"/>
      <c r="ESO69" s="204"/>
      <c r="ESP69" s="204"/>
      <c r="ESQ69" s="204"/>
      <c r="ESR69" s="204"/>
      <c r="ESS69" s="204"/>
      <c r="EST69" s="204"/>
      <c r="ESU69" s="204"/>
      <c r="ESV69" s="204"/>
      <c r="ESW69" s="204"/>
      <c r="ESX69" s="204"/>
      <c r="ESY69" s="204"/>
      <c r="ESZ69" s="204"/>
      <c r="ETA69" s="204"/>
      <c r="ETB69" s="204"/>
      <c r="ETC69" s="204"/>
      <c r="ETD69" s="204"/>
      <c r="ETE69" s="204"/>
      <c r="ETF69" s="204"/>
      <c r="ETG69" s="204"/>
      <c r="ETH69" s="204"/>
      <c r="ETI69" s="204"/>
      <c r="ETJ69" s="204"/>
      <c r="ETK69" s="204"/>
      <c r="ETL69" s="204"/>
      <c r="ETM69" s="204"/>
      <c r="ETN69" s="204"/>
      <c r="ETO69" s="204"/>
      <c r="ETP69" s="204"/>
      <c r="ETQ69" s="204"/>
      <c r="ETR69" s="204"/>
      <c r="ETS69" s="204"/>
      <c r="ETT69" s="204"/>
      <c r="ETU69" s="204"/>
      <c r="ETV69" s="204"/>
      <c r="ETW69" s="204"/>
      <c r="ETX69" s="204"/>
      <c r="ETY69" s="204"/>
      <c r="ETZ69" s="204"/>
      <c r="EUA69" s="204"/>
      <c r="EUB69" s="204"/>
      <c r="EUC69" s="204"/>
      <c r="EUD69" s="204"/>
      <c r="EUE69" s="204"/>
      <c r="EUF69" s="204"/>
      <c r="EUG69" s="204"/>
      <c r="EUH69" s="204"/>
      <c r="EUI69" s="204"/>
      <c r="EUJ69" s="204"/>
      <c r="EUK69" s="204"/>
      <c r="EUL69" s="204"/>
      <c r="EUM69" s="204"/>
      <c r="EUN69" s="204"/>
      <c r="EUO69" s="204"/>
      <c r="EUP69" s="204"/>
      <c r="EUQ69" s="204"/>
      <c r="EUR69" s="204"/>
      <c r="EUS69" s="204"/>
      <c r="EUT69" s="204"/>
      <c r="EUU69" s="204"/>
      <c r="EUV69" s="204"/>
      <c r="EUW69" s="204"/>
      <c r="EUX69" s="204"/>
      <c r="EUY69" s="204"/>
      <c r="EUZ69" s="204"/>
      <c r="EVA69" s="204"/>
      <c r="EVB69" s="204"/>
      <c r="EVC69" s="204"/>
      <c r="EVD69" s="204"/>
      <c r="EVE69" s="204"/>
      <c r="EVF69" s="204"/>
      <c r="EVG69" s="204"/>
      <c r="EVH69" s="204"/>
      <c r="EVI69" s="204"/>
      <c r="EVJ69" s="204"/>
      <c r="EVK69" s="204"/>
      <c r="EVL69" s="204"/>
      <c r="EVM69" s="204"/>
      <c r="EVN69" s="204"/>
      <c r="EVO69" s="204"/>
      <c r="EVP69" s="204"/>
      <c r="EVQ69" s="204"/>
      <c r="EVR69" s="204"/>
      <c r="EVS69" s="204"/>
      <c r="EVT69" s="204"/>
      <c r="EVU69" s="204"/>
      <c r="EVV69" s="204"/>
      <c r="EVW69" s="204"/>
      <c r="EVX69" s="204"/>
      <c r="EVY69" s="204"/>
      <c r="EVZ69" s="204"/>
      <c r="EWA69" s="204"/>
      <c r="EWB69" s="204"/>
      <c r="EWC69" s="204"/>
      <c r="EWD69" s="204"/>
      <c r="EWE69" s="204"/>
      <c r="EWF69" s="204"/>
      <c r="EWG69" s="204"/>
      <c r="EWH69" s="204"/>
      <c r="EWI69" s="204"/>
      <c r="EWJ69" s="204"/>
      <c r="EWK69" s="204"/>
      <c r="EWL69" s="204"/>
      <c r="EWM69" s="204"/>
      <c r="EWN69" s="204"/>
      <c r="EWO69" s="204"/>
      <c r="EWP69" s="204"/>
      <c r="EWQ69" s="204"/>
      <c r="EWR69" s="204"/>
      <c r="EWS69" s="204"/>
      <c r="EWT69" s="204"/>
      <c r="EWU69" s="204"/>
      <c r="EWV69" s="204"/>
      <c r="EWW69" s="204"/>
      <c r="EWX69" s="204"/>
      <c r="EWY69" s="204"/>
      <c r="EWZ69" s="204"/>
      <c r="EXA69" s="204"/>
      <c r="EXB69" s="204"/>
      <c r="EXC69" s="204"/>
      <c r="EXD69" s="204"/>
      <c r="EXE69" s="204"/>
      <c r="EXF69" s="204"/>
      <c r="EXG69" s="204"/>
      <c r="EXH69" s="204"/>
      <c r="EXI69" s="204"/>
      <c r="EXJ69" s="204"/>
      <c r="EXK69" s="204"/>
      <c r="EXL69" s="204"/>
      <c r="EXM69" s="204"/>
      <c r="EXN69" s="204"/>
      <c r="EXO69" s="204"/>
      <c r="EXP69" s="204"/>
      <c r="EXQ69" s="204"/>
      <c r="EXR69" s="204"/>
      <c r="EXS69" s="204"/>
      <c r="EXT69" s="204"/>
      <c r="EXU69" s="204"/>
      <c r="EXV69" s="204"/>
      <c r="EXW69" s="204"/>
      <c r="EXX69" s="204"/>
      <c r="EXY69" s="204"/>
      <c r="EXZ69" s="204"/>
      <c r="EYA69" s="204"/>
      <c r="EYB69" s="204"/>
      <c r="EYC69" s="204"/>
      <c r="EYD69" s="204"/>
      <c r="EYE69" s="204"/>
      <c r="EYF69" s="204"/>
      <c r="EYG69" s="204"/>
      <c r="EYH69" s="204"/>
      <c r="EYI69" s="204"/>
      <c r="EYJ69" s="204"/>
      <c r="EYK69" s="204"/>
      <c r="EYL69" s="204"/>
      <c r="EYM69" s="204"/>
      <c r="EYN69" s="204"/>
      <c r="EYO69" s="204"/>
      <c r="EYP69" s="204"/>
      <c r="EYQ69" s="204"/>
      <c r="EYR69" s="204"/>
      <c r="EYS69" s="204"/>
      <c r="EYT69" s="204"/>
      <c r="EYU69" s="204"/>
      <c r="EYV69" s="204"/>
      <c r="EYW69" s="204"/>
      <c r="EYX69" s="204"/>
      <c r="EYY69" s="204"/>
      <c r="EYZ69" s="204"/>
      <c r="EZA69" s="204"/>
      <c r="EZB69" s="204"/>
      <c r="EZC69" s="204"/>
      <c r="EZD69" s="204"/>
      <c r="EZE69" s="204"/>
      <c r="EZF69" s="204"/>
      <c r="EZG69" s="204"/>
      <c r="EZH69" s="204"/>
      <c r="EZI69" s="204"/>
      <c r="EZJ69" s="204"/>
      <c r="EZK69" s="204"/>
      <c r="EZL69" s="204"/>
      <c r="EZM69" s="204"/>
      <c r="EZN69" s="204"/>
      <c r="EZO69" s="204"/>
      <c r="EZP69" s="204"/>
      <c r="EZQ69" s="204"/>
      <c r="EZR69" s="204"/>
      <c r="EZS69" s="204"/>
      <c r="EZT69" s="204"/>
      <c r="EZU69" s="204"/>
      <c r="EZV69" s="204"/>
      <c r="EZW69" s="204"/>
      <c r="EZX69" s="204"/>
      <c r="EZY69" s="204"/>
      <c r="EZZ69" s="204"/>
      <c r="FAA69" s="204"/>
      <c r="FAB69" s="204"/>
      <c r="FAC69" s="204"/>
      <c r="FAD69" s="204"/>
      <c r="FAE69" s="204"/>
      <c r="FAF69" s="204"/>
      <c r="FAG69" s="204"/>
      <c r="FAH69" s="204"/>
      <c r="FAI69" s="204"/>
      <c r="FAJ69" s="204"/>
      <c r="FAK69" s="204"/>
      <c r="FAL69" s="204"/>
      <c r="FAM69" s="204"/>
      <c r="FAN69" s="204"/>
      <c r="FAO69" s="204"/>
      <c r="FAP69" s="204"/>
      <c r="FAQ69" s="204"/>
      <c r="FAR69" s="204"/>
      <c r="FAS69" s="204"/>
      <c r="FAT69" s="204"/>
      <c r="FAU69" s="204"/>
      <c r="FAV69" s="204"/>
      <c r="FAW69" s="204"/>
      <c r="FAX69" s="204"/>
      <c r="FAY69" s="204"/>
      <c r="FAZ69" s="204"/>
      <c r="FBA69" s="204"/>
      <c r="FBB69" s="204"/>
      <c r="FBC69" s="204"/>
      <c r="FBD69" s="204"/>
      <c r="FBE69" s="204"/>
      <c r="FBF69" s="204"/>
      <c r="FBG69" s="204"/>
      <c r="FBH69" s="204"/>
      <c r="FBI69" s="204"/>
      <c r="FBJ69" s="204"/>
      <c r="FBK69" s="204"/>
      <c r="FBL69" s="204"/>
      <c r="FBM69" s="204"/>
      <c r="FBN69" s="204"/>
      <c r="FBO69" s="204"/>
      <c r="FBP69" s="204"/>
      <c r="FBQ69" s="204"/>
      <c r="FBR69" s="204"/>
      <c r="FBS69" s="204"/>
      <c r="FBT69" s="204"/>
      <c r="FBU69" s="204"/>
      <c r="FBV69" s="204"/>
      <c r="FBW69" s="204"/>
      <c r="FBX69" s="204"/>
      <c r="FBY69" s="204"/>
      <c r="FBZ69" s="204"/>
      <c r="FCA69" s="204"/>
      <c r="FCB69" s="204"/>
      <c r="FCC69" s="204"/>
      <c r="FCD69" s="204"/>
      <c r="FCE69" s="204"/>
      <c r="FCF69" s="204"/>
      <c r="FCG69" s="204"/>
      <c r="FCH69" s="204"/>
      <c r="FCI69" s="204"/>
      <c r="FCJ69" s="204"/>
      <c r="FCK69" s="204"/>
      <c r="FCL69" s="204"/>
      <c r="FCM69" s="204"/>
      <c r="FCN69" s="204"/>
      <c r="FCO69" s="204"/>
      <c r="FCP69" s="204"/>
      <c r="FCQ69" s="204"/>
      <c r="FCR69" s="204"/>
      <c r="FCS69" s="204"/>
      <c r="FCT69" s="204"/>
      <c r="FCU69" s="204"/>
      <c r="FCV69" s="204"/>
      <c r="FCW69" s="204"/>
      <c r="FCX69" s="204"/>
      <c r="FCY69" s="204"/>
      <c r="FCZ69" s="204"/>
      <c r="FDA69" s="204"/>
      <c r="FDB69" s="204"/>
      <c r="FDC69" s="204"/>
      <c r="FDD69" s="204"/>
      <c r="FDE69" s="204"/>
      <c r="FDF69" s="204"/>
      <c r="FDG69" s="204"/>
      <c r="FDH69" s="204"/>
      <c r="FDI69" s="204"/>
      <c r="FDJ69" s="204"/>
      <c r="FDK69" s="204"/>
      <c r="FDL69" s="204"/>
      <c r="FDM69" s="204"/>
      <c r="FDN69" s="204"/>
      <c r="FDO69" s="204"/>
      <c r="FDP69" s="204"/>
      <c r="FDQ69" s="204"/>
      <c r="FDR69" s="204"/>
      <c r="FDS69" s="204"/>
      <c r="FDT69" s="204"/>
      <c r="FDU69" s="204"/>
      <c r="FDV69" s="204"/>
      <c r="FDW69" s="204"/>
      <c r="FDX69" s="204"/>
      <c r="FDY69" s="204"/>
      <c r="FDZ69" s="204"/>
      <c r="FEA69" s="204"/>
      <c r="FEB69" s="204"/>
      <c r="FEC69" s="204"/>
      <c r="FED69" s="204"/>
      <c r="FEE69" s="204"/>
      <c r="FEF69" s="204"/>
      <c r="FEG69" s="204"/>
      <c r="FEH69" s="204"/>
      <c r="FEI69" s="204"/>
      <c r="FEJ69" s="204"/>
      <c r="FEK69" s="204"/>
      <c r="FEL69" s="204"/>
      <c r="FEM69" s="204"/>
      <c r="FEN69" s="204"/>
      <c r="FEO69" s="204"/>
      <c r="FEP69" s="204"/>
      <c r="FEQ69" s="204"/>
      <c r="FER69" s="204"/>
      <c r="FES69" s="204"/>
      <c r="FET69" s="204"/>
      <c r="FEU69" s="204"/>
      <c r="FEV69" s="204"/>
      <c r="FEW69" s="204"/>
      <c r="FEX69" s="204"/>
      <c r="FEY69" s="204"/>
      <c r="FEZ69" s="204"/>
      <c r="FFA69" s="204"/>
      <c r="FFB69" s="204"/>
      <c r="FFC69" s="204"/>
      <c r="FFD69" s="204"/>
      <c r="FFE69" s="204"/>
      <c r="FFF69" s="204"/>
      <c r="FFG69" s="204"/>
      <c r="FFH69" s="204"/>
      <c r="FFI69" s="204"/>
      <c r="FFJ69" s="204"/>
      <c r="FFK69" s="204"/>
      <c r="FFL69" s="204"/>
      <c r="FFM69" s="204"/>
      <c r="FFN69" s="204"/>
      <c r="FFO69" s="204"/>
      <c r="FFP69" s="204"/>
      <c r="FFQ69" s="204"/>
      <c r="FFR69" s="204"/>
      <c r="FFS69" s="204"/>
      <c r="FFT69" s="204"/>
      <c r="FFU69" s="204"/>
      <c r="FFV69" s="204"/>
      <c r="FFW69" s="204"/>
      <c r="FFX69" s="204"/>
      <c r="FFY69" s="204"/>
      <c r="FFZ69" s="204"/>
      <c r="FGA69" s="204"/>
      <c r="FGB69" s="204"/>
      <c r="FGC69" s="204"/>
      <c r="FGD69" s="204"/>
      <c r="FGE69" s="204"/>
      <c r="FGF69" s="204"/>
      <c r="FGG69" s="204"/>
      <c r="FGH69" s="204"/>
      <c r="FGI69" s="204"/>
      <c r="FGJ69" s="204"/>
      <c r="FGK69" s="204"/>
      <c r="FGL69" s="204"/>
      <c r="FGM69" s="204"/>
      <c r="FGN69" s="204"/>
      <c r="FGO69" s="204"/>
      <c r="FGP69" s="204"/>
      <c r="FGQ69" s="204"/>
      <c r="FGR69" s="204"/>
      <c r="FGS69" s="204"/>
      <c r="FGT69" s="204"/>
      <c r="FGU69" s="204"/>
      <c r="FGV69" s="204"/>
      <c r="FGW69" s="204"/>
      <c r="FGX69" s="204"/>
      <c r="FGY69" s="204"/>
      <c r="FGZ69" s="204"/>
      <c r="FHA69" s="204"/>
      <c r="FHB69" s="204"/>
      <c r="FHC69" s="204"/>
      <c r="FHD69" s="204"/>
      <c r="FHE69" s="204"/>
      <c r="FHF69" s="204"/>
      <c r="FHG69" s="204"/>
      <c r="FHH69" s="204"/>
      <c r="FHI69" s="204"/>
      <c r="FHJ69" s="204"/>
      <c r="FHK69" s="204"/>
      <c r="FHL69" s="204"/>
      <c r="FHM69" s="204"/>
      <c r="FHN69" s="204"/>
      <c r="FHO69" s="204"/>
      <c r="FHP69" s="204"/>
      <c r="FHQ69" s="204"/>
      <c r="FHR69" s="204"/>
      <c r="FHS69" s="204"/>
      <c r="FHT69" s="204"/>
      <c r="FHU69" s="204"/>
      <c r="FHV69" s="204"/>
      <c r="FHW69" s="204"/>
      <c r="FHX69" s="204"/>
      <c r="FHY69" s="204"/>
      <c r="FHZ69" s="204"/>
      <c r="FIA69" s="204"/>
      <c r="FIB69" s="204"/>
      <c r="FIC69" s="204"/>
      <c r="FID69" s="204"/>
      <c r="FIE69" s="204"/>
      <c r="FIF69" s="204"/>
      <c r="FIG69" s="204"/>
      <c r="FIH69" s="204"/>
      <c r="FII69" s="204"/>
      <c r="FIJ69" s="204"/>
      <c r="FIK69" s="204"/>
      <c r="FIL69" s="204"/>
      <c r="FIM69" s="204"/>
      <c r="FIN69" s="204"/>
      <c r="FIO69" s="204"/>
      <c r="FIP69" s="204"/>
      <c r="FIQ69" s="204"/>
      <c r="FIR69" s="204"/>
      <c r="FIS69" s="204"/>
      <c r="FIT69" s="204"/>
      <c r="FIU69" s="204"/>
      <c r="FIV69" s="204"/>
      <c r="FIW69" s="204"/>
      <c r="FIX69" s="204"/>
      <c r="FIY69" s="204"/>
      <c r="FIZ69" s="204"/>
      <c r="FJA69" s="204"/>
      <c r="FJB69" s="204"/>
      <c r="FJC69" s="204"/>
      <c r="FJD69" s="204"/>
      <c r="FJE69" s="204"/>
      <c r="FJF69" s="204"/>
      <c r="FJG69" s="204"/>
      <c r="FJH69" s="204"/>
      <c r="FJI69" s="204"/>
      <c r="FJJ69" s="204"/>
      <c r="FJK69" s="204"/>
      <c r="FJL69" s="204"/>
      <c r="FJM69" s="204"/>
      <c r="FJN69" s="204"/>
      <c r="FJO69" s="204"/>
      <c r="FJP69" s="204"/>
      <c r="FJQ69" s="204"/>
      <c r="FJR69" s="204"/>
      <c r="FJS69" s="204"/>
      <c r="FJT69" s="204"/>
      <c r="FJU69" s="204"/>
      <c r="FJV69" s="204"/>
      <c r="FJW69" s="204"/>
      <c r="FJX69" s="204"/>
      <c r="FJY69" s="204"/>
      <c r="FJZ69" s="204"/>
      <c r="FKA69" s="204"/>
      <c r="FKB69" s="204"/>
      <c r="FKC69" s="204"/>
      <c r="FKD69" s="204"/>
      <c r="FKE69" s="204"/>
      <c r="FKF69" s="204"/>
      <c r="FKG69" s="204"/>
      <c r="FKH69" s="204"/>
      <c r="FKI69" s="204"/>
      <c r="FKJ69" s="204"/>
      <c r="FKK69" s="204"/>
      <c r="FKL69" s="204"/>
      <c r="FKM69" s="204"/>
      <c r="FKN69" s="204"/>
      <c r="FKO69" s="204"/>
      <c r="FKP69" s="204"/>
      <c r="FKQ69" s="204"/>
      <c r="FKR69" s="204"/>
      <c r="FKS69" s="204"/>
      <c r="FKT69" s="204"/>
      <c r="FKU69" s="204"/>
      <c r="FKV69" s="204"/>
      <c r="FKW69" s="204"/>
      <c r="FKX69" s="204"/>
      <c r="FKY69" s="204"/>
      <c r="FKZ69" s="204"/>
      <c r="FLA69" s="204"/>
      <c r="FLB69" s="204"/>
      <c r="FLC69" s="204"/>
      <c r="FLD69" s="204"/>
      <c r="FLE69" s="204"/>
      <c r="FLF69" s="204"/>
      <c r="FLG69" s="204"/>
      <c r="FLH69" s="204"/>
      <c r="FLI69" s="204"/>
      <c r="FLJ69" s="204"/>
      <c r="FLK69" s="204"/>
      <c r="FLL69" s="204"/>
      <c r="FLM69" s="204"/>
      <c r="FLN69" s="204"/>
      <c r="FLO69" s="204"/>
      <c r="FLP69" s="204"/>
      <c r="FLQ69" s="204"/>
      <c r="FLR69" s="204"/>
      <c r="FLS69" s="204"/>
      <c r="FLT69" s="204"/>
      <c r="FLU69" s="204"/>
      <c r="FLV69" s="204"/>
      <c r="FLW69" s="204"/>
      <c r="FLX69" s="204"/>
      <c r="FLY69" s="204"/>
      <c r="FLZ69" s="204"/>
      <c r="FMA69" s="204"/>
      <c r="FMB69" s="204"/>
      <c r="FMC69" s="204"/>
      <c r="FMD69" s="204"/>
      <c r="FME69" s="204"/>
      <c r="FMF69" s="204"/>
      <c r="FMG69" s="204"/>
      <c r="FMH69" s="204"/>
      <c r="FMI69" s="204"/>
      <c r="FMJ69" s="204"/>
      <c r="FMK69" s="204"/>
      <c r="FML69" s="204"/>
      <c r="FMM69" s="204"/>
      <c r="FMN69" s="204"/>
      <c r="FMO69" s="204"/>
      <c r="FMP69" s="204"/>
      <c r="FMQ69" s="204"/>
      <c r="FMR69" s="204"/>
      <c r="FMS69" s="204"/>
      <c r="FMT69" s="204"/>
      <c r="FMU69" s="204"/>
      <c r="FMV69" s="204"/>
      <c r="FMW69" s="204"/>
      <c r="FMX69" s="204"/>
      <c r="FMY69" s="204"/>
      <c r="FMZ69" s="204"/>
      <c r="FNA69" s="204"/>
      <c r="FNB69" s="204"/>
      <c r="FNC69" s="204"/>
      <c r="FND69" s="204"/>
      <c r="FNE69" s="204"/>
      <c r="FNF69" s="204"/>
      <c r="FNG69" s="204"/>
      <c r="FNH69" s="204"/>
      <c r="FNI69" s="204"/>
      <c r="FNJ69" s="204"/>
      <c r="FNK69" s="204"/>
      <c r="FNL69" s="204"/>
      <c r="FNM69" s="204"/>
      <c r="FNN69" s="204"/>
      <c r="FNO69" s="204"/>
      <c r="FNP69" s="204"/>
      <c r="FNQ69" s="204"/>
      <c r="FNR69" s="204"/>
      <c r="FNS69" s="204"/>
      <c r="FNT69" s="204"/>
      <c r="FNU69" s="204"/>
      <c r="FNV69" s="204"/>
      <c r="FNW69" s="204"/>
      <c r="FNX69" s="204"/>
      <c r="FNY69" s="204"/>
      <c r="FNZ69" s="204"/>
      <c r="FOA69" s="204"/>
      <c r="FOB69" s="204"/>
      <c r="FOC69" s="204"/>
      <c r="FOD69" s="204"/>
      <c r="FOE69" s="204"/>
      <c r="FOF69" s="204"/>
      <c r="FOG69" s="204"/>
      <c r="FOH69" s="204"/>
      <c r="FOI69" s="204"/>
      <c r="FOJ69" s="204"/>
      <c r="FOK69" s="204"/>
      <c r="FOL69" s="204"/>
      <c r="FOM69" s="204"/>
      <c r="FON69" s="204"/>
      <c r="FOO69" s="204"/>
      <c r="FOP69" s="204"/>
      <c r="FOQ69" s="204"/>
      <c r="FOR69" s="204"/>
      <c r="FOS69" s="204"/>
      <c r="FOT69" s="204"/>
      <c r="FOU69" s="204"/>
      <c r="FOV69" s="204"/>
      <c r="FOW69" s="204"/>
      <c r="FOX69" s="204"/>
      <c r="FOY69" s="204"/>
      <c r="FOZ69" s="204"/>
      <c r="FPA69" s="204"/>
      <c r="FPB69" s="204"/>
      <c r="FPC69" s="204"/>
      <c r="FPD69" s="204"/>
      <c r="FPE69" s="204"/>
      <c r="FPF69" s="204"/>
      <c r="FPG69" s="204"/>
      <c r="FPH69" s="204"/>
      <c r="FPI69" s="204"/>
      <c r="FPJ69" s="204"/>
      <c r="FPK69" s="204"/>
      <c r="FPL69" s="204"/>
      <c r="FPM69" s="204"/>
      <c r="FPN69" s="204"/>
      <c r="FPO69" s="204"/>
      <c r="FPP69" s="204"/>
      <c r="FPQ69" s="204"/>
      <c r="FPR69" s="204"/>
      <c r="FPS69" s="204"/>
      <c r="FPT69" s="204"/>
      <c r="FPU69" s="204"/>
      <c r="FPV69" s="204"/>
      <c r="FPW69" s="204"/>
      <c r="FPX69" s="204"/>
      <c r="FPY69" s="204"/>
      <c r="FPZ69" s="204"/>
      <c r="FQA69" s="204"/>
      <c r="FQB69" s="204"/>
      <c r="FQC69" s="204"/>
      <c r="FQD69" s="204"/>
      <c r="FQE69" s="204"/>
      <c r="FQF69" s="204"/>
      <c r="FQG69" s="204"/>
      <c r="FQH69" s="204"/>
      <c r="FQI69" s="204"/>
      <c r="FQJ69" s="204"/>
      <c r="FQK69" s="204"/>
      <c r="FQL69" s="204"/>
      <c r="FQM69" s="204"/>
      <c r="FQN69" s="204"/>
      <c r="FQO69" s="204"/>
      <c r="FQP69" s="204"/>
      <c r="FQQ69" s="204"/>
      <c r="FQR69" s="204"/>
      <c r="FQS69" s="204"/>
      <c r="FQT69" s="204"/>
      <c r="FQU69" s="204"/>
      <c r="FQV69" s="204"/>
      <c r="FQW69" s="204"/>
      <c r="FQX69" s="204"/>
      <c r="FQY69" s="204"/>
      <c r="FQZ69" s="204"/>
      <c r="FRA69" s="204"/>
      <c r="FRB69" s="204"/>
      <c r="FRC69" s="204"/>
      <c r="FRD69" s="204"/>
      <c r="FRE69" s="204"/>
      <c r="FRF69" s="204"/>
      <c r="FRG69" s="204"/>
      <c r="FRH69" s="204"/>
      <c r="FRI69" s="204"/>
      <c r="FRJ69" s="204"/>
      <c r="FRK69" s="204"/>
      <c r="FRL69" s="204"/>
      <c r="FRM69" s="204"/>
      <c r="FRN69" s="204"/>
      <c r="FRO69" s="204"/>
      <c r="FRP69" s="204"/>
      <c r="FRQ69" s="204"/>
      <c r="FRR69" s="204"/>
      <c r="FRS69" s="204"/>
      <c r="FRT69" s="204"/>
      <c r="FRU69" s="204"/>
      <c r="FRV69" s="204"/>
      <c r="FRW69" s="204"/>
      <c r="FRX69" s="204"/>
      <c r="FRY69" s="204"/>
      <c r="FRZ69" s="204"/>
      <c r="FSA69" s="204"/>
      <c r="FSB69" s="204"/>
      <c r="FSC69" s="204"/>
      <c r="FSD69" s="204"/>
      <c r="FSE69" s="204"/>
      <c r="FSF69" s="204"/>
      <c r="FSG69" s="204"/>
      <c r="FSH69" s="204"/>
      <c r="FSI69" s="204"/>
      <c r="FSJ69" s="204"/>
      <c r="FSK69" s="204"/>
      <c r="FSL69" s="204"/>
      <c r="FSM69" s="204"/>
      <c r="FSN69" s="204"/>
      <c r="FSO69" s="204"/>
      <c r="FSP69" s="204"/>
      <c r="FSQ69" s="204"/>
      <c r="FSR69" s="204"/>
      <c r="FSS69" s="204"/>
      <c r="FST69" s="204"/>
      <c r="FSU69" s="204"/>
      <c r="FSV69" s="204"/>
      <c r="FSW69" s="204"/>
      <c r="FSX69" s="204"/>
      <c r="FSY69" s="204"/>
      <c r="FSZ69" s="204"/>
      <c r="FTA69" s="204"/>
      <c r="FTB69" s="204"/>
      <c r="FTC69" s="204"/>
      <c r="FTD69" s="204"/>
      <c r="FTE69" s="204"/>
      <c r="FTF69" s="204"/>
      <c r="FTG69" s="204"/>
      <c r="FTH69" s="204"/>
      <c r="FTI69" s="204"/>
      <c r="FTJ69" s="204"/>
      <c r="FTK69" s="204"/>
      <c r="FTL69" s="204"/>
      <c r="FTM69" s="204"/>
      <c r="FTN69" s="204"/>
      <c r="FTO69" s="204"/>
      <c r="FTP69" s="204"/>
      <c r="FTQ69" s="204"/>
      <c r="FTR69" s="204"/>
      <c r="FTS69" s="204"/>
      <c r="FTT69" s="204"/>
      <c r="FTU69" s="204"/>
      <c r="FTV69" s="204"/>
      <c r="FTW69" s="204"/>
      <c r="FTX69" s="204"/>
      <c r="FTY69" s="204"/>
      <c r="FTZ69" s="204"/>
      <c r="FUA69" s="204"/>
      <c r="FUB69" s="204"/>
      <c r="FUC69" s="204"/>
      <c r="FUD69" s="204"/>
      <c r="FUE69" s="204"/>
      <c r="FUF69" s="204"/>
      <c r="FUG69" s="204"/>
      <c r="FUH69" s="204"/>
      <c r="FUI69" s="204"/>
      <c r="FUJ69" s="204"/>
      <c r="FUK69" s="204"/>
      <c r="FUL69" s="204"/>
      <c r="FUM69" s="204"/>
      <c r="FUN69" s="204"/>
      <c r="FUO69" s="204"/>
      <c r="FUP69" s="204"/>
      <c r="FUQ69" s="204"/>
      <c r="FUR69" s="204"/>
      <c r="FUS69" s="204"/>
      <c r="FUT69" s="204"/>
      <c r="FUU69" s="204"/>
      <c r="FUV69" s="204"/>
      <c r="FUW69" s="204"/>
      <c r="FUX69" s="204"/>
      <c r="FUY69" s="204"/>
      <c r="FUZ69" s="204"/>
      <c r="FVA69" s="204"/>
      <c r="FVB69" s="204"/>
      <c r="FVC69" s="204"/>
      <c r="FVD69" s="204"/>
      <c r="FVE69" s="204"/>
      <c r="FVF69" s="204"/>
      <c r="FVG69" s="204"/>
      <c r="FVH69" s="204"/>
      <c r="FVI69" s="204"/>
      <c r="FVJ69" s="204"/>
      <c r="FVK69" s="204"/>
      <c r="FVL69" s="204"/>
      <c r="FVM69" s="204"/>
      <c r="FVN69" s="204"/>
      <c r="FVO69" s="204"/>
      <c r="FVP69" s="204"/>
      <c r="FVQ69" s="204"/>
      <c r="FVR69" s="204"/>
      <c r="FVS69" s="204"/>
      <c r="FVT69" s="204"/>
      <c r="FVU69" s="204"/>
      <c r="FVV69" s="204"/>
      <c r="FVW69" s="204"/>
      <c r="FVX69" s="204"/>
      <c r="FVY69" s="204"/>
      <c r="FVZ69" s="204"/>
      <c r="FWA69" s="204"/>
      <c r="FWB69" s="204"/>
      <c r="FWC69" s="204"/>
      <c r="FWD69" s="204"/>
      <c r="FWE69" s="204"/>
      <c r="FWF69" s="204"/>
      <c r="FWG69" s="204"/>
      <c r="FWH69" s="204"/>
      <c r="FWI69" s="204"/>
      <c r="FWJ69" s="204"/>
      <c r="FWK69" s="204"/>
      <c r="FWL69" s="204"/>
      <c r="FWM69" s="204"/>
      <c r="FWN69" s="204"/>
      <c r="FWO69" s="204"/>
      <c r="FWP69" s="204"/>
      <c r="FWQ69" s="204"/>
      <c r="FWR69" s="204"/>
      <c r="FWS69" s="204"/>
      <c r="FWT69" s="204"/>
      <c r="FWU69" s="204"/>
      <c r="FWV69" s="204"/>
      <c r="FWW69" s="204"/>
      <c r="FWX69" s="204"/>
      <c r="FWY69" s="204"/>
      <c r="FWZ69" s="204"/>
      <c r="FXA69" s="204"/>
      <c r="FXB69" s="204"/>
      <c r="FXC69" s="204"/>
      <c r="FXD69" s="204"/>
      <c r="FXE69" s="204"/>
      <c r="FXF69" s="204"/>
      <c r="FXG69" s="204"/>
      <c r="FXH69" s="204"/>
      <c r="FXI69" s="204"/>
      <c r="FXJ69" s="204"/>
      <c r="FXK69" s="204"/>
      <c r="FXL69" s="204"/>
      <c r="FXM69" s="204"/>
      <c r="FXN69" s="204"/>
      <c r="FXO69" s="204"/>
      <c r="FXP69" s="204"/>
      <c r="FXQ69" s="204"/>
      <c r="FXR69" s="204"/>
      <c r="FXS69" s="204"/>
      <c r="FXT69" s="204"/>
      <c r="FXU69" s="204"/>
      <c r="FXV69" s="204"/>
      <c r="FXW69" s="204"/>
      <c r="FXX69" s="204"/>
      <c r="FXY69" s="204"/>
      <c r="FXZ69" s="204"/>
      <c r="FYA69" s="204"/>
      <c r="FYB69" s="204"/>
      <c r="FYC69" s="204"/>
      <c r="FYD69" s="204"/>
      <c r="FYE69" s="204"/>
      <c r="FYF69" s="204"/>
      <c r="FYG69" s="204"/>
      <c r="FYH69" s="204"/>
      <c r="FYI69" s="204"/>
      <c r="FYJ69" s="204"/>
      <c r="FYK69" s="204"/>
      <c r="FYL69" s="204"/>
      <c r="FYM69" s="204"/>
      <c r="FYN69" s="204"/>
      <c r="FYO69" s="204"/>
      <c r="FYP69" s="204"/>
      <c r="FYQ69" s="204"/>
      <c r="FYR69" s="204"/>
      <c r="FYS69" s="204"/>
      <c r="FYT69" s="204"/>
      <c r="FYU69" s="204"/>
      <c r="FYV69" s="204"/>
      <c r="FYW69" s="204"/>
      <c r="FYX69" s="204"/>
      <c r="FYY69" s="204"/>
      <c r="FYZ69" s="204"/>
      <c r="FZA69" s="204"/>
      <c r="FZB69" s="204"/>
      <c r="FZC69" s="204"/>
      <c r="FZD69" s="204"/>
      <c r="FZE69" s="204"/>
      <c r="FZF69" s="204"/>
      <c r="FZG69" s="204"/>
      <c r="FZH69" s="204"/>
      <c r="FZI69" s="204"/>
      <c r="FZJ69" s="204"/>
      <c r="FZK69" s="204"/>
      <c r="FZL69" s="204"/>
      <c r="FZM69" s="204"/>
      <c r="FZN69" s="204"/>
      <c r="FZO69" s="204"/>
      <c r="FZP69" s="204"/>
      <c r="FZQ69" s="204"/>
      <c r="FZR69" s="204"/>
      <c r="FZS69" s="204"/>
      <c r="FZT69" s="204"/>
      <c r="FZU69" s="204"/>
      <c r="FZV69" s="204"/>
      <c r="FZW69" s="204"/>
      <c r="FZX69" s="204"/>
      <c r="FZY69" s="204"/>
      <c r="FZZ69" s="204"/>
      <c r="GAA69" s="204"/>
      <c r="GAB69" s="204"/>
      <c r="GAC69" s="204"/>
      <c r="GAD69" s="204"/>
      <c r="GAE69" s="204"/>
      <c r="GAF69" s="204"/>
      <c r="GAG69" s="204"/>
      <c r="GAH69" s="204"/>
      <c r="GAI69" s="204"/>
      <c r="GAJ69" s="204"/>
      <c r="GAK69" s="204"/>
      <c r="GAL69" s="204"/>
      <c r="GAM69" s="204"/>
      <c r="GAN69" s="204"/>
      <c r="GAO69" s="204"/>
      <c r="GAP69" s="204"/>
      <c r="GAQ69" s="204"/>
      <c r="GAR69" s="204"/>
      <c r="GAS69" s="204"/>
      <c r="GAT69" s="204"/>
      <c r="GAU69" s="204"/>
      <c r="GAV69" s="204"/>
      <c r="GAW69" s="204"/>
      <c r="GAX69" s="204"/>
      <c r="GAY69" s="204"/>
      <c r="GAZ69" s="204"/>
      <c r="GBA69" s="204"/>
      <c r="GBB69" s="204"/>
      <c r="GBC69" s="204"/>
      <c r="GBD69" s="204"/>
      <c r="GBE69" s="204"/>
      <c r="GBF69" s="204"/>
      <c r="GBG69" s="204"/>
      <c r="GBH69" s="204"/>
      <c r="GBI69" s="204"/>
      <c r="GBJ69" s="204"/>
      <c r="GBK69" s="204"/>
      <c r="GBL69" s="204"/>
      <c r="GBM69" s="204"/>
      <c r="GBN69" s="204"/>
      <c r="GBO69" s="204"/>
      <c r="GBP69" s="204"/>
      <c r="GBQ69" s="204"/>
      <c r="GBR69" s="204"/>
      <c r="GBS69" s="204"/>
      <c r="GBT69" s="204"/>
      <c r="GBU69" s="204"/>
      <c r="GBV69" s="204"/>
      <c r="GBW69" s="204"/>
      <c r="GBX69" s="204"/>
      <c r="GBY69" s="204"/>
      <c r="GBZ69" s="204"/>
      <c r="GCA69" s="204"/>
      <c r="GCB69" s="204"/>
      <c r="GCC69" s="204"/>
      <c r="GCD69" s="204"/>
      <c r="GCE69" s="204"/>
      <c r="GCF69" s="204"/>
      <c r="GCG69" s="204"/>
      <c r="GCH69" s="204"/>
      <c r="GCI69" s="204"/>
      <c r="GCJ69" s="204"/>
      <c r="GCK69" s="204"/>
      <c r="GCL69" s="204"/>
      <c r="GCM69" s="204"/>
      <c r="GCN69" s="204"/>
      <c r="GCO69" s="204"/>
      <c r="GCP69" s="204"/>
      <c r="GCQ69" s="204"/>
      <c r="GCR69" s="204"/>
      <c r="GCS69" s="204"/>
      <c r="GCT69" s="204"/>
      <c r="GCU69" s="204"/>
      <c r="GCV69" s="204"/>
      <c r="GCW69" s="204"/>
      <c r="GCX69" s="204"/>
      <c r="GCY69" s="204"/>
      <c r="GCZ69" s="204"/>
      <c r="GDA69" s="204"/>
      <c r="GDB69" s="204"/>
      <c r="GDC69" s="204"/>
      <c r="GDD69" s="204"/>
      <c r="GDE69" s="204"/>
      <c r="GDF69" s="204"/>
      <c r="GDG69" s="204"/>
      <c r="GDH69" s="204"/>
      <c r="GDI69" s="204"/>
      <c r="GDJ69" s="204"/>
      <c r="GDK69" s="204"/>
      <c r="GDL69" s="204"/>
      <c r="GDM69" s="204"/>
      <c r="GDN69" s="204"/>
      <c r="GDO69" s="204"/>
      <c r="GDP69" s="204"/>
      <c r="GDQ69" s="204"/>
      <c r="GDR69" s="204"/>
      <c r="GDS69" s="204"/>
      <c r="GDT69" s="204"/>
      <c r="GDU69" s="204"/>
      <c r="GDV69" s="204"/>
      <c r="GDW69" s="204"/>
      <c r="GDX69" s="204"/>
      <c r="GDY69" s="204"/>
      <c r="GDZ69" s="204"/>
      <c r="GEA69" s="204"/>
      <c r="GEB69" s="204"/>
      <c r="GEC69" s="204"/>
      <c r="GED69" s="204"/>
      <c r="GEE69" s="204"/>
      <c r="GEF69" s="204"/>
      <c r="GEG69" s="204"/>
      <c r="GEH69" s="204"/>
      <c r="GEI69" s="204"/>
      <c r="GEJ69" s="204"/>
      <c r="GEK69" s="204"/>
      <c r="GEL69" s="204"/>
      <c r="GEM69" s="204"/>
      <c r="GEN69" s="204"/>
      <c r="GEO69" s="204"/>
      <c r="GEP69" s="204"/>
      <c r="GEQ69" s="204"/>
      <c r="GER69" s="204"/>
      <c r="GES69" s="204"/>
      <c r="GET69" s="204"/>
      <c r="GEU69" s="204"/>
      <c r="GEV69" s="204"/>
      <c r="GEW69" s="204"/>
      <c r="GEX69" s="204"/>
      <c r="GEY69" s="204"/>
      <c r="GEZ69" s="204"/>
      <c r="GFA69" s="204"/>
      <c r="GFB69" s="204"/>
      <c r="GFC69" s="204"/>
      <c r="GFD69" s="204"/>
      <c r="GFE69" s="204"/>
      <c r="GFF69" s="204"/>
      <c r="GFG69" s="204"/>
      <c r="GFH69" s="204"/>
      <c r="GFI69" s="204"/>
      <c r="GFJ69" s="204"/>
      <c r="GFK69" s="204"/>
      <c r="GFL69" s="204"/>
      <c r="GFM69" s="204"/>
      <c r="GFN69" s="204"/>
      <c r="GFO69" s="204"/>
      <c r="GFP69" s="204"/>
      <c r="GFQ69" s="204"/>
      <c r="GFR69" s="204"/>
      <c r="GFS69" s="204"/>
      <c r="GFT69" s="204"/>
      <c r="GFU69" s="204"/>
      <c r="GFV69" s="204"/>
      <c r="GFW69" s="204"/>
      <c r="GFX69" s="204"/>
      <c r="GFY69" s="204"/>
      <c r="GFZ69" s="204"/>
      <c r="GGA69" s="204"/>
      <c r="GGB69" s="204"/>
      <c r="GGC69" s="204"/>
      <c r="GGD69" s="204"/>
      <c r="GGE69" s="204"/>
      <c r="GGF69" s="204"/>
      <c r="GGG69" s="204"/>
      <c r="GGH69" s="204"/>
      <c r="GGI69" s="204"/>
      <c r="GGJ69" s="204"/>
      <c r="GGK69" s="204"/>
      <c r="GGL69" s="204"/>
      <c r="GGM69" s="204"/>
      <c r="GGN69" s="204"/>
      <c r="GGO69" s="204"/>
      <c r="GGP69" s="204"/>
      <c r="GGQ69" s="204"/>
      <c r="GGR69" s="204"/>
      <c r="GGS69" s="204"/>
      <c r="GGT69" s="204"/>
      <c r="GGU69" s="204"/>
      <c r="GGV69" s="204"/>
      <c r="GGW69" s="204"/>
      <c r="GGX69" s="204"/>
      <c r="GGY69" s="204"/>
      <c r="GGZ69" s="204"/>
      <c r="GHA69" s="204"/>
      <c r="GHB69" s="204"/>
      <c r="GHC69" s="204"/>
      <c r="GHD69" s="204"/>
      <c r="GHE69" s="204"/>
      <c r="GHF69" s="204"/>
      <c r="GHG69" s="204"/>
      <c r="GHH69" s="204"/>
      <c r="GHI69" s="204"/>
      <c r="GHJ69" s="204"/>
      <c r="GHK69" s="204"/>
      <c r="GHL69" s="204"/>
      <c r="GHM69" s="204"/>
      <c r="GHN69" s="204"/>
      <c r="GHO69" s="204"/>
      <c r="GHP69" s="204"/>
      <c r="GHQ69" s="204"/>
      <c r="GHR69" s="204"/>
      <c r="GHS69" s="204"/>
      <c r="GHT69" s="204"/>
      <c r="GHU69" s="204"/>
      <c r="GHV69" s="204"/>
      <c r="GHW69" s="204"/>
      <c r="GHX69" s="204"/>
      <c r="GHY69" s="204"/>
      <c r="GHZ69" s="204"/>
      <c r="GIA69" s="204"/>
      <c r="GIB69" s="204"/>
      <c r="GIC69" s="204"/>
      <c r="GID69" s="204"/>
      <c r="GIE69" s="204"/>
      <c r="GIF69" s="204"/>
      <c r="GIG69" s="204"/>
      <c r="GIH69" s="204"/>
      <c r="GII69" s="204"/>
      <c r="GIJ69" s="204"/>
      <c r="GIK69" s="204"/>
      <c r="GIL69" s="204"/>
      <c r="GIM69" s="204"/>
      <c r="GIN69" s="204"/>
      <c r="GIO69" s="204"/>
      <c r="GIP69" s="204"/>
      <c r="GIQ69" s="204"/>
      <c r="GIR69" s="204"/>
      <c r="GIS69" s="204"/>
      <c r="GIT69" s="204"/>
      <c r="GIU69" s="204"/>
      <c r="GIV69" s="204"/>
      <c r="GIW69" s="204"/>
      <c r="GIX69" s="204"/>
      <c r="GIY69" s="204"/>
      <c r="GIZ69" s="204"/>
      <c r="GJA69" s="204"/>
      <c r="GJB69" s="204"/>
      <c r="GJC69" s="204"/>
      <c r="GJD69" s="204"/>
      <c r="GJE69" s="204"/>
      <c r="GJF69" s="204"/>
      <c r="GJG69" s="204"/>
      <c r="GJH69" s="204"/>
      <c r="GJI69" s="204"/>
      <c r="GJJ69" s="204"/>
      <c r="GJK69" s="204"/>
      <c r="GJL69" s="204"/>
      <c r="GJM69" s="204"/>
      <c r="GJN69" s="204"/>
      <c r="GJO69" s="204"/>
      <c r="GJP69" s="204"/>
      <c r="GJQ69" s="204"/>
      <c r="GJR69" s="204"/>
      <c r="GJS69" s="204"/>
      <c r="GJT69" s="204"/>
      <c r="GJU69" s="204"/>
      <c r="GJV69" s="204"/>
      <c r="GJW69" s="204"/>
      <c r="GJX69" s="204"/>
      <c r="GJY69" s="204"/>
      <c r="GJZ69" s="204"/>
      <c r="GKA69" s="204"/>
      <c r="GKB69" s="204"/>
      <c r="GKC69" s="204"/>
      <c r="GKD69" s="204"/>
      <c r="GKE69" s="204"/>
      <c r="GKF69" s="204"/>
      <c r="GKG69" s="204"/>
      <c r="GKH69" s="204"/>
      <c r="GKI69" s="204"/>
      <c r="GKJ69" s="204"/>
      <c r="GKK69" s="204"/>
      <c r="GKL69" s="204"/>
      <c r="GKM69" s="204"/>
      <c r="GKN69" s="204"/>
      <c r="GKO69" s="204"/>
      <c r="GKP69" s="204"/>
      <c r="GKQ69" s="204"/>
      <c r="GKR69" s="204"/>
      <c r="GKS69" s="204"/>
      <c r="GKT69" s="204"/>
      <c r="GKU69" s="204"/>
      <c r="GKV69" s="204"/>
      <c r="GKW69" s="204"/>
      <c r="GKX69" s="204"/>
      <c r="GKY69" s="204"/>
      <c r="GKZ69" s="204"/>
      <c r="GLA69" s="204"/>
      <c r="GLB69" s="204"/>
      <c r="GLC69" s="204"/>
      <c r="GLD69" s="204"/>
      <c r="GLE69" s="204"/>
      <c r="GLF69" s="204"/>
      <c r="GLG69" s="204"/>
      <c r="GLH69" s="204"/>
      <c r="GLI69" s="204"/>
      <c r="GLJ69" s="204"/>
      <c r="GLK69" s="204"/>
      <c r="GLL69" s="204"/>
      <c r="GLM69" s="204"/>
      <c r="GLN69" s="204"/>
      <c r="GLO69" s="204"/>
      <c r="GLP69" s="204"/>
      <c r="GLQ69" s="204"/>
      <c r="GLR69" s="204"/>
      <c r="GLS69" s="204"/>
      <c r="GLT69" s="204"/>
      <c r="GLU69" s="204"/>
      <c r="GLV69" s="204"/>
      <c r="GLW69" s="204"/>
      <c r="GLX69" s="204"/>
      <c r="GLY69" s="204"/>
      <c r="GLZ69" s="204"/>
      <c r="GMA69" s="204"/>
      <c r="GMB69" s="204"/>
      <c r="GMC69" s="204"/>
      <c r="GMD69" s="204"/>
      <c r="GME69" s="204"/>
      <c r="GMF69" s="204"/>
      <c r="GMG69" s="204"/>
      <c r="GMH69" s="204"/>
      <c r="GMI69" s="204"/>
      <c r="GMJ69" s="204"/>
      <c r="GMK69" s="204"/>
      <c r="GML69" s="204"/>
      <c r="GMM69" s="204"/>
      <c r="GMN69" s="204"/>
      <c r="GMO69" s="204"/>
      <c r="GMP69" s="204"/>
      <c r="GMQ69" s="204"/>
      <c r="GMR69" s="204"/>
      <c r="GMS69" s="204"/>
      <c r="GMT69" s="204"/>
      <c r="GMU69" s="204"/>
      <c r="GMV69" s="204"/>
      <c r="GMW69" s="204"/>
      <c r="GMX69" s="204"/>
      <c r="GMY69" s="204"/>
      <c r="GMZ69" s="204"/>
      <c r="GNA69" s="204"/>
      <c r="GNB69" s="204"/>
      <c r="GNC69" s="204"/>
      <c r="GND69" s="204"/>
      <c r="GNE69" s="204"/>
      <c r="GNF69" s="204"/>
      <c r="GNG69" s="204"/>
      <c r="GNH69" s="204"/>
      <c r="GNI69" s="204"/>
      <c r="GNJ69" s="204"/>
      <c r="GNK69" s="204"/>
      <c r="GNL69" s="204"/>
      <c r="GNM69" s="204"/>
      <c r="GNN69" s="204"/>
      <c r="GNO69" s="204"/>
      <c r="GNP69" s="204"/>
      <c r="GNQ69" s="204"/>
      <c r="GNR69" s="204"/>
      <c r="GNS69" s="204"/>
      <c r="GNT69" s="204"/>
      <c r="GNU69" s="204"/>
      <c r="GNV69" s="204"/>
      <c r="GNW69" s="204"/>
      <c r="GNX69" s="204"/>
      <c r="GNY69" s="204"/>
      <c r="GNZ69" s="204"/>
      <c r="GOA69" s="204"/>
      <c r="GOB69" s="204"/>
      <c r="GOC69" s="204"/>
      <c r="GOD69" s="204"/>
      <c r="GOE69" s="204"/>
      <c r="GOF69" s="204"/>
      <c r="GOG69" s="204"/>
      <c r="GOH69" s="204"/>
      <c r="GOI69" s="204"/>
      <c r="GOJ69" s="204"/>
      <c r="GOK69" s="204"/>
      <c r="GOL69" s="204"/>
      <c r="GOM69" s="204"/>
      <c r="GON69" s="204"/>
      <c r="GOO69" s="204"/>
      <c r="GOP69" s="204"/>
      <c r="GOQ69" s="204"/>
      <c r="GOR69" s="204"/>
      <c r="GOS69" s="204"/>
      <c r="GOT69" s="204"/>
      <c r="GOU69" s="204"/>
      <c r="GOV69" s="204"/>
      <c r="GOW69" s="204"/>
      <c r="GOX69" s="204"/>
      <c r="GOY69" s="204"/>
      <c r="GOZ69" s="204"/>
      <c r="GPA69" s="204"/>
      <c r="GPB69" s="204"/>
      <c r="GPC69" s="204"/>
      <c r="GPD69" s="204"/>
      <c r="GPE69" s="204"/>
      <c r="GPF69" s="204"/>
      <c r="GPG69" s="204"/>
      <c r="GPH69" s="204"/>
      <c r="GPI69" s="204"/>
      <c r="GPJ69" s="204"/>
      <c r="GPK69" s="204"/>
      <c r="GPL69" s="204"/>
      <c r="GPM69" s="204"/>
      <c r="GPN69" s="204"/>
      <c r="GPO69" s="204"/>
      <c r="GPP69" s="204"/>
      <c r="GPQ69" s="204"/>
      <c r="GPR69" s="204"/>
      <c r="GPS69" s="204"/>
      <c r="GPT69" s="204"/>
      <c r="GPU69" s="204"/>
      <c r="GPV69" s="204"/>
      <c r="GPW69" s="204"/>
      <c r="GPX69" s="204"/>
      <c r="GPY69" s="204"/>
      <c r="GPZ69" s="204"/>
      <c r="GQA69" s="204"/>
      <c r="GQB69" s="204"/>
      <c r="GQC69" s="204"/>
      <c r="GQD69" s="204"/>
      <c r="GQE69" s="204"/>
      <c r="GQF69" s="204"/>
      <c r="GQG69" s="204"/>
      <c r="GQH69" s="204"/>
      <c r="GQI69" s="204"/>
      <c r="GQJ69" s="204"/>
      <c r="GQK69" s="204"/>
      <c r="GQL69" s="204"/>
      <c r="GQM69" s="204"/>
      <c r="GQN69" s="204"/>
      <c r="GQO69" s="204"/>
      <c r="GQP69" s="204"/>
      <c r="GQQ69" s="204"/>
      <c r="GQR69" s="204"/>
      <c r="GQS69" s="204"/>
      <c r="GQT69" s="204"/>
      <c r="GQU69" s="204"/>
      <c r="GQV69" s="204"/>
      <c r="GQW69" s="204"/>
      <c r="GQX69" s="204"/>
      <c r="GQY69" s="204"/>
      <c r="GQZ69" s="204"/>
      <c r="GRA69" s="204"/>
      <c r="GRB69" s="204"/>
      <c r="GRC69" s="204"/>
      <c r="GRD69" s="204"/>
      <c r="GRE69" s="204"/>
      <c r="GRF69" s="204"/>
      <c r="GRG69" s="204"/>
      <c r="GRH69" s="204"/>
      <c r="GRI69" s="204"/>
      <c r="GRJ69" s="204"/>
      <c r="GRK69" s="204"/>
      <c r="GRL69" s="204"/>
      <c r="GRM69" s="204"/>
      <c r="GRN69" s="204"/>
      <c r="GRO69" s="204"/>
      <c r="GRP69" s="204"/>
      <c r="GRQ69" s="204"/>
      <c r="GRR69" s="204"/>
      <c r="GRS69" s="204"/>
      <c r="GRT69" s="204"/>
      <c r="GRU69" s="204"/>
      <c r="GRV69" s="204"/>
      <c r="GRW69" s="204"/>
      <c r="GRX69" s="204"/>
      <c r="GRY69" s="204"/>
      <c r="GRZ69" s="204"/>
      <c r="GSA69" s="204"/>
      <c r="GSB69" s="204"/>
      <c r="GSC69" s="204"/>
      <c r="GSD69" s="204"/>
      <c r="GSE69" s="204"/>
      <c r="GSF69" s="204"/>
      <c r="GSG69" s="204"/>
      <c r="GSH69" s="204"/>
      <c r="GSI69" s="204"/>
      <c r="GSJ69" s="204"/>
      <c r="GSK69" s="204"/>
      <c r="GSL69" s="204"/>
      <c r="GSM69" s="204"/>
      <c r="GSN69" s="204"/>
      <c r="GSO69" s="204"/>
      <c r="GSP69" s="204"/>
      <c r="GSQ69" s="204"/>
      <c r="GSR69" s="204"/>
      <c r="GSS69" s="204"/>
      <c r="GST69" s="204"/>
      <c r="GSU69" s="204"/>
      <c r="GSV69" s="204"/>
      <c r="GSW69" s="204"/>
      <c r="GSX69" s="204"/>
      <c r="GSY69" s="204"/>
      <c r="GSZ69" s="204"/>
      <c r="GTA69" s="204"/>
      <c r="GTB69" s="204"/>
      <c r="GTC69" s="204"/>
      <c r="GTD69" s="204"/>
      <c r="GTE69" s="204"/>
      <c r="GTF69" s="204"/>
      <c r="GTG69" s="204"/>
      <c r="GTH69" s="204"/>
      <c r="GTI69" s="204"/>
      <c r="GTJ69" s="204"/>
      <c r="GTK69" s="204"/>
      <c r="GTL69" s="204"/>
      <c r="GTM69" s="204"/>
      <c r="GTN69" s="204"/>
      <c r="GTO69" s="204"/>
      <c r="GTP69" s="204"/>
      <c r="GTQ69" s="204"/>
      <c r="GTR69" s="204"/>
      <c r="GTS69" s="204"/>
      <c r="GTT69" s="204"/>
      <c r="GTU69" s="204"/>
      <c r="GTV69" s="204"/>
      <c r="GTW69" s="204"/>
      <c r="GTX69" s="204"/>
      <c r="GTY69" s="204"/>
      <c r="GTZ69" s="204"/>
      <c r="GUA69" s="204"/>
      <c r="GUB69" s="204"/>
      <c r="GUC69" s="204"/>
      <c r="GUD69" s="204"/>
      <c r="GUE69" s="204"/>
      <c r="GUF69" s="204"/>
      <c r="GUG69" s="204"/>
      <c r="GUH69" s="204"/>
      <c r="GUI69" s="204"/>
      <c r="GUJ69" s="204"/>
      <c r="GUK69" s="204"/>
      <c r="GUL69" s="204"/>
      <c r="GUM69" s="204"/>
      <c r="GUN69" s="204"/>
      <c r="GUO69" s="204"/>
      <c r="GUP69" s="204"/>
      <c r="GUQ69" s="204"/>
      <c r="GUR69" s="204"/>
      <c r="GUS69" s="204"/>
      <c r="GUT69" s="204"/>
      <c r="GUU69" s="204"/>
      <c r="GUV69" s="204"/>
      <c r="GUW69" s="204"/>
      <c r="GUX69" s="204"/>
      <c r="GUY69" s="204"/>
      <c r="GUZ69" s="204"/>
      <c r="GVA69" s="204"/>
      <c r="GVB69" s="204"/>
      <c r="GVC69" s="204"/>
      <c r="GVD69" s="204"/>
      <c r="GVE69" s="204"/>
      <c r="GVF69" s="204"/>
      <c r="GVG69" s="204"/>
      <c r="GVH69" s="204"/>
      <c r="GVI69" s="204"/>
      <c r="GVJ69" s="204"/>
      <c r="GVK69" s="204"/>
      <c r="GVL69" s="204"/>
      <c r="GVM69" s="204"/>
      <c r="GVN69" s="204"/>
      <c r="GVO69" s="204"/>
      <c r="GVP69" s="204"/>
      <c r="GVQ69" s="204"/>
      <c r="GVR69" s="204"/>
      <c r="GVS69" s="204"/>
      <c r="GVT69" s="204"/>
      <c r="GVU69" s="204"/>
      <c r="GVV69" s="204"/>
      <c r="GVW69" s="204"/>
      <c r="GVX69" s="204"/>
      <c r="GVY69" s="204"/>
      <c r="GVZ69" s="204"/>
      <c r="GWA69" s="204"/>
      <c r="GWB69" s="204"/>
      <c r="GWC69" s="204"/>
      <c r="GWD69" s="204"/>
      <c r="GWE69" s="204"/>
      <c r="GWF69" s="204"/>
      <c r="GWG69" s="204"/>
      <c r="GWH69" s="204"/>
      <c r="GWI69" s="204"/>
      <c r="GWJ69" s="204"/>
      <c r="GWK69" s="204"/>
      <c r="GWL69" s="204"/>
      <c r="GWM69" s="204"/>
      <c r="GWN69" s="204"/>
      <c r="GWO69" s="204"/>
      <c r="GWP69" s="204"/>
      <c r="GWQ69" s="204"/>
      <c r="GWR69" s="204"/>
      <c r="GWS69" s="204"/>
      <c r="GWT69" s="204"/>
      <c r="GWU69" s="204"/>
      <c r="GWV69" s="204"/>
      <c r="GWW69" s="204"/>
      <c r="GWX69" s="204"/>
      <c r="GWY69" s="204"/>
      <c r="GWZ69" s="204"/>
      <c r="GXA69" s="204"/>
      <c r="GXB69" s="204"/>
      <c r="GXC69" s="204"/>
      <c r="GXD69" s="204"/>
      <c r="GXE69" s="204"/>
      <c r="GXF69" s="204"/>
      <c r="GXG69" s="204"/>
      <c r="GXH69" s="204"/>
      <c r="GXI69" s="204"/>
      <c r="GXJ69" s="204"/>
      <c r="GXK69" s="204"/>
      <c r="GXL69" s="204"/>
      <c r="GXM69" s="204"/>
      <c r="GXN69" s="204"/>
      <c r="GXO69" s="204"/>
      <c r="GXP69" s="204"/>
      <c r="GXQ69" s="204"/>
      <c r="GXR69" s="204"/>
      <c r="GXS69" s="204"/>
      <c r="GXT69" s="204"/>
      <c r="GXU69" s="204"/>
      <c r="GXV69" s="204"/>
      <c r="GXW69" s="204"/>
      <c r="GXX69" s="204"/>
      <c r="GXY69" s="204"/>
      <c r="GXZ69" s="204"/>
      <c r="GYA69" s="204"/>
      <c r="GYB69" s="204"/>
      <c r="GYC69" s="204"/>
      <c r="GYD69" s="204"/>
      <c r="GYE69" s="204"/>
      <c r="GYF69" s="204"/>
      <c r="GYG69" s="204"/>
      <c r="GYH69" s="204"/>
      <c r="GYI69" s="204"/>
      <c r="GYJ69" s="204"/>
      <c r="GYK69" s="204"/>
      <c r="GYL69" s="204"/>
      <c r="GYM69" s="204"/>
      <c r="GYN69" s="204"/>
      <c r="GYO69" s="204"/>
      <c r="GYP69" s="204"/>
      <c r="GYQ69" s="204"/>
      <c r="GYR69" s="204"/>
      <c r="GYS69" s="204"/>
      <c r="GYT69" s="204"/>
      <c r="GYU69" s="204"/>
      <c r="GYV69" s="204"/>
      <c r="GYW69" s="204"/>
      <c r="GYX69" s="204"/>
      <c r="GYY69" s="204"/>
      <c r="GYZ69" s="204"/>
      <c r="GZA69" s="204"/>
      <c r="GZB69" s="204"/>
      <c r="GZC69" s="204"/>
      <c r="GZD69" s="204"/>
      <c r="GZE69" s="204"/>
      <c r="GZF69" s="204"/>
      <c r="GZG69" s="204"/>
      <c r="GZH69" s="204"/>
      <c r="GZI69" s="204"/>
      <c r="GZJ69" s="204"/>
      <c r="GZK69" s="204"/>
      <c r="GZL69" s="204"/>
      <c r="GZM69" s="204"/>
      <c r="GZN69" s="204"/>
      <c r="GZO69" s="204"/>
      <c r="GZP69" s="204"/>
      <c r="GZQ69" s="204"/>
      <c r="GZR69" s="204"/>
      <c r="GZS69" s="204"/>
      <c r="GZT69" s="204"/>
      <c r="GZU69" s="204"/>
      <c r="GZV69" s="204"/>
      <c r="GZW69" s="204"/>
      <c r="GZX69" s="204"/>
      <c r="GZY69" s="204"/>
      <c r="GZZ69" s="204"/>
      <c r="HAA69" s="204"/>
      <c r="HAB69" s="204"/>
      <c r="HAC69" s="204"/>
      <c r="HAD69" s="204"/>
      <c r="HAE69" s="204"/>
      <c r="HAF69" s="204"/>
      <c r="HAG69" s="204"/>
      <c r="HAH69" s="204"/>
      <c r="HAI69" s="204"/>
      <c r="HAJ69" s="204"/>
      <c r="HAK69" s="204"/>
      <c r="HAL69" s="204"/>
      <c r="HAM69" s="204"/>
      <c r="HAN69" s="204"/>
      <c r="HAO69" s="204"/>
      <c r="HAP69" s="204"/>
      <c r="HAQ69" s="204"/>
      <c r="HAR69" s="204"/>
      <c r="HAS69" s="204"/>
      <c r="HAT69" s="204"/>
      <c r="HAU69" s="204"/>
      <c r="HAV69" s="204"/>
      <c r="HAW69" s="204"/>
      <c r="HAX69" s="204"/>
      <c r="HAY69" s="204"/>
      <c r="HAZ69" s="204"/>
      <c r="HBA69" s="204"/>
      <c r="HBB69" s="204"/>
      <c r="HBC69" s="204"/>
      <c r="HBD69" s="204"/>
      <c r="HBE69" s="204"/>
      <c r="HBF69" s="204"/>
      <c r="HBG69" s="204"/>
      <c r="HBH69" s="204"/>
      <c r="HBI69" s="204"/>
      <c r="HBJ69" s="204"/>
      <c r="HBK69" s="204"/>
      <c r="HBL69" s="204"/>
      <c r="HBM69" s="204"/>
      <c r="HBN69" s="204"/>
      <c r="HBO69" s="204"/>
      <c r="HBP69" s="204"/>
      <c r="HBQ69" s="204"/>
      <c r="HBR69" s="204"/>
      <c r="HBS69" s="204"/>
      <c r="HBT69" s="204"/>
      <c r="HBU69" s="204"/>
      <c r="HBV69" s="204"/>
      <c r="HBW69" s="204"/>
      <c r="HBX69" s="204"/>
      <c r="HBY69" s="204"/>
      <c r="HBZ69" s="204"/>
      <c r="HCA69" s="204"/>
      <c r="HCB69" s="204"/>
      <c r="HCC69" s="204"/>
      <c r="HCD69" s="204"/>
      <c r="HCE69" s="204"/>
      <c r="HCF69" s="204"/>
      <c r="HCG69" s="204"/>
      <c r="HCH69" s="204"/>
      <c r="HCI69" s="204"/>
      <c r="HCJ69" s="204"/>
      <c r="HCK69" s="204"/>
      <c r="HCL69" s="204"/>
      <c r="HCM69" s="204"/>
      <c r="HCN69" s="204"/>
      <c r="HCO69" s="204"/>
      <c r="HCP69" s="204"/>
      <c r="HCQ69" s="204"/>
      <c r="HCR69" s="204"/>
      <c r="HCS69" s="204"/>
      <c r="HCT69" s="204"/>
      <c r="HCU69" s="204"/>
      <c r="HCV69" s="204"/>
      <c r="HCW69" s="204"/>
      <c r="HCX69" s="204"/>
      <c r="HCY69" s="204"/>
      <c r="HCZ69" s="204"/>
      <c r="HDA69" s="204"/>
      <c r="HDB69" s="204"/>
      <c r="HDC69" s="204"/>
      <c r="HDD69" s="204"/>
      <c r="HDE69" s="204"/>
      <c r="HDF69" s="204"/>
      <c r="HDG69" s="204"/>
      <c r="HDH69" s="204"/>
      <c r="HDI69" s="204"/>
      <c r="HDJ69" s="204"/>
      <c r="HDK69" s="204"/>
      <c r="HDL69" s="204"/>
      <c r="HDM69" s="204"/>
      <c r="HDN69" s="204"/>
      <c r="HDO69" s="204"/>
      <c r="HDP69" s="204"/>
      <c r="HDQ69" s="204"/>
      <c r="HDR69" s="204"/>
      <c r="HDS69" s="204"/>
      <c r="HDT69" s="204"/>
      <c r="HDU69" s="204"/>
      <c r="HDV69" s="204"/>
      <c r="HDW69" s="204"/>
      <c r="HDX69" s="204"/>
      <c r="HDY69" s="204"/>
      <c r="HDZ69" s="204"/>
      <c r="HEA69" s="204"/>
      <c r="HEB69" s="204"/>
      <c r="HEC69" s="204"/>
      <c r="HED69" s="204"/>
      <c r="HEE69" s="204"/>
      <c r="HEF69" s="204"/>
      <c r="HEG69" s="204"/>
      <c r="HEH69" s="204"/>
      <c r="HEI69" s="204"/>
      <c r="HEJ69" s="204"/>
      <c r="HEK69" s="204"/>
      <c r="HEL69" s="204"/>
      <c r="HEM69" s="204"/>
      <c r="HEN69" s="204"/>
      <c r="HEO69" s="204"/>
      <c r="HEP69" s="204"/>
      <c r="HEQ69" s="204"/>
      <c r="HER69" s="204"/>
      <c r="HES69" s="204"/>
      <c r="HET69" s="204"/>
      <c r="HEU69" s="204"/>
      <c r="HEV69" s="204"/>
      <c r="HEW69" s="204"/>
      <c r="HEX69" s="204"/>
      <c r="HEY69" s="204"/>
      <c r="HEZ69" s="204"/>
      <c r="HFA69" s="204"/>
      <c r="HFB69" s="204"/>
      <c r="HFC69" s="204"/>
      <c r="HFD69" s="204"/>
      <c r="HFE69" s="204"/>
      <c r="HFF69" s="204"/>
      <c r="HFG69" s="204"/>
      <c r="HFH69" s="204"/>
      <c r="HFI69" s="204"/>
      <c r="HFJ69" s="204"/>
      <c r="HFK69" s="204"/>
      <c r="HFL69" s="204"/>
      <c r="HFM69" s="204"/>
      <c r="HFN69" s="204"/>
      <c r="HFO69" s="204"/>
      <c r="HFP69" s="204"/>
      <c r="HFQ69" s="204"/>
      <c r="HFR69" s="204"/>
      <c r="HFS69" s="204"/>
      <c r="HFT69" s="204"/>
      <c r="HFU69" s="204"/>
      <c r="HFV69" s="204"/>
      <c r="HFW69" s="204"/>
      <c r="HFX69" s="204"/>
      <c r="HFY69" s="204"/>
      <c r="HFZ69" s="204"/>
      <c r="HGA69" s="204"/>
      <c r="HGB69" s="204"/>
      <c r="HGC69" s="204"/>
      <c r="HGD69" s="204"/>
      <c r="HGE69" s="204"/>
      <c r="HGF69" s="204"/>
      <c r="HGG69" s="204"/>
      <c r="HGH69" s="204"/>
      <c r="HGI69" s="204"/>
      <c r="HGJ69" s="204"/>
      <c r="HGK69" s="204"/>
      <c r="HGL69" s="204"/>
      <c r="HGM69" s="204"/>
      <c r="HGN69" s="204"/>
      <c r="HGO69" s="204"/>
      <c r="HGP69" s="204"/>
      <c r="HGQ69" s="204"/>
      <c r="HGR69" s="204"/>
      <c r="HGS69" s="204"/>
      <c r="HGT69" s="204"/>
      <c r="HGU69" s="204"/>
      <c r="HGV69" s="204"/>
      <c r="HGW69" s="204"/>
      <c r="HGX69" s="204"/>
      <c r="HGY69" s="204"/>
      <c r="HGZ69" s="204"/>
      <c r="HHA69" s="204"/>
      <c r="HHB69" s="204"/>
      <c r="HHC69" s="204"/>
      <c r="HHD69" s="204"/>
      <c r="HHE69" s="204"/>
      <c r="HHF69" s="204"/>
      <c r="HHG69" s="204"/>
      <c r="HHH69" s="204"/>
      <c r="HHI69" s="204"/>
      <c r="HHJ69" s="204"/>
      <c r="HHK69" s="204"/>
      <c r="HHL69" s="204"/>
      <c r="HHM69" s="204"/>
      <c r="HHN69" s="204"/>
      <c r="HHO69" s="204"/>
      <c r="HHP69" s="204"/>
      <c r="HHQ69" s="204"/>
      <c r="HHR69" s="204"/>
      <c r="HHS69" s="204"/>
      <c r="HHT69" s="204"/>
      <c r="HHU69" s="204"/>
      <c r="HHV69" s="204"/>
      <c r="HHW69" s="204"/>
      <c r="HHX69" s="204"/>
      <c r="HHY69" s="204"/>
      <c r="HHZ69" s="204"/>
      <c r="HIA69" s="204"/>
      <c r="HIB69" s="204"/>
      <c r="HIC69" s="204"/>
      <c r="HID69" s="204"/>
      <c r="HIE69" s="204"/>
      <c r="HIF69" s="204"/>
      <c r="HIG69" s="204"/>
      <c r="HIH69" s="204"/>
      <c r="HII69" s="204"/>
      <c r="HIJ69" s="204"/>
      <c r="HIK69" s="204"/>
      <c r="HIL69" s="204"/>
      <c r="HIM69" s="204"/>
      <c r="HIN69" s="204"/>
      <c r="HIO69" s="204"/>
      <c r="HIP69" s="204"/>
      <c r="HIQ69" s="204"/>
      <c r="HIR69" s="204"/>
      <c r="HIS69" s="204"/>
      <c r="HIT69" s="204"/>
      <c r="HIU69" s="204"/>
      <c r="HIV69" s="204"/>
      <c r="HIW69" s="204"/>
      <c r="HIX69" s="204"/>
      <c r="HIY69" s="204"/>
      <c r="HIZ69" s="204"/>
      <c r="HJA69" s="204"/>
      <c r="HJB69" s="204"/>
      <c r="HJC69" s="204"/>
      <c r="HJD69" s="204"/>
      <c r="HJE69" s="204"/>
      <c r="HJF69" s="204"/>
      <c r="HJG69" s="204"/>
      <c r="HJH69" s="204"/>
      <c r="HJI69" s="204"/>
      <c r="HJJ69" s="204"/>
      <c r="HJK69" s="204"/>
      <c r="HJL69" s="204"/>
      <c r="HJM69" s="204"/>
      <c r="HJN69" s="204"/>
      <c r="HJO69" s="204"/>
      <c r="HJP69" s="204"/>
      <c r="HJQ69" s="204"/>
      <c r="HJR69" s="204"/>
      <c r="HJS69" s="204"/>
      <c r="HJT69" s="204"/>
      <c r="HJU69" s="204"/>
      <c r="HJV69" s="204"/>
      <c r="HJW69" s="204"/>
      <c r="HJX69" s="204"/>
      <c r="HJY69" s="204"/>
      <c r="HJZ69" s="204"/>
      <c r="HKA69" s="204"/>
      <c r="HKB69" s="204"/>
      <c r="HKC69" s="204"/>
      <c r="HKD69" s="204"/>
      <c r="HKE69" s="204"/>
      <c r="HKF69" s="204"/>
      <c r="HKG69" s="204"/>
      <c r="HKH69" s="204"/>
      <c r="HKI69" s="204"/>
      <c r="HKJ69" s="204"/>
      <c r="HKK69" s="204"/>
      <c r="HKL69" s="204"/>
      <c r="HKM69" s="204"/>
      <c r="HKN69" s="204"/>
      <c r="HKO69" s="204"/>
      <c r="HKP69" s="204"/>
      <c r="HKQ69" s="204"/>
      <c r="HKR69" s="204"/>
      <c r="HKS69" s="204"/>
      <c r="HKT69" s="204"/>
      <c r="HKU69" s="204"/>
      <c r="HKV69" s="204"/>
      <c r="HKW69" s="204"/>
      <c r="HKX69" s="204"/>
      <c r="HKY69" s="204"/>
      <c r="HKZ69" s="204"/>
      <c r="HLA69" s="204"/>
      <c r="HLB69" s="204"/>
      <c r="HLC69" s="204"/>
      <c r="HLD69" s="204"/>
      <c r="HLE69" s="204"/>
      <c r="HLF69" s="204"/>
      <c r="HLG69" s="204"/>
      <c r="HLH69" s="204"/>
      <c r="HLI69" s="204"/>
      <c r="HLJ69" s="204"/>
      <c r="HLK69" s="204"/>
      <c r="HLL69" s="204"/>
      <c r="HLM69" s="204"/>
      <c r="HLN69" s="204"/>
      <c r="HLO69" s="204"/>
      <c r="HLP69" s="204"/>
      <c r="HLQ69" s="204"/>
      <c r="HLR69" s="204"/>
      <c r="HLS69" s="204"/>
      <c r="HLT69" s="204"/>
      <c r="HLU69" s="204"/>
      <c r="HLV69" s="204"/>
      <c r="HLW69" s="204"/>
      <c r="HLX69" s="204"/>
      <c r="HLY69" s="204"/>
      <c r="HLZ69" s="204"/>
      <c r="HMA69" s="204"/>
      <c r="HMB69" s="204"/>
      <c r="HMC69" s="204"/>
      <c r="HMD69" s="204"/>
      <c r="HME69" s="204"/>
      <c r="HMF69" s="204"/>
      <c r="HMG69" s="204"/>
      <c r="HMH69" s="204"/>
      <c r="HMI69" s="204"/>
      <c r="HMJ69" s="204"/>
      <c r="HMK69" s="204"/>
      <c r="HML69" s="204"/>
      <c r="HMM69" s="204"/>
      <c r="HMN69" s="204"/>
      <c r="HMO69" s="204"/>
      <c r="HMP69" s="204"/>
      <c r="HMQ69" s="204"/>
      <c r="HMR69" s="204"/>
      <c r="HMS69" s="204"/>
      <c r="HMT69" s="204"/>
      <c r="HMU69" s="204"/>
      <c r="HMV69" s="204"/>
      <c r="HMW69" s="204"/>
      <c r="HMX69" s="204"/>
      <c r="HMY69" s="204"/>
      <c r="HMZ69" s="204"/>
      <c r="HNA69" s="204"/>
      <c r="HNB69" s="204"/>
      <c r="HNC69" s="204"/>
      <c r="HND69" s="204"/>
      <c r="HNE69" s="204"/>
      <c r="HNF69" s="204"/>
      <c r="HNG69" s="204"/>
      <c r="HNH69" s="204"/>
      <c r="HNI69" s="204"/>
      <c r="HNJ69" s="204"/>
      <c r="HNK69" s="204"/>
      <c r="HNL69" s="204"/>
      <c r="HNM69" s="204"/>
      <c r="HNN69" s="204"/>
      <c r="HNO69" s="204"/>
      <c r="HNP69" s="204"/>
      <c r="HNQ69" s="204"/>
      <c r="HNR69" s="204"/>
      <c r="HNS69" s="204"/>
      <c r="HNT69" s="204"/>
      <c r="HNU69" s="204"/>
      <c r="HNV69" s="204"/>
      <c r="HNW69" s="204"/>
      <c r="HNX69" s="204"/>
      <c r="HNY69" s="204"/>
      <c r="HNZ69" s="204"/>
      <c r="HOA69" s="204"/>
      <c r="HOB69" s="204"/>
      <c r="HOC69" s="204"/>
      <c r="HOD69" s="204"/>
      <c r="HOE69" s="204"/>
      <c r="HOF69" s="204"/>
      <c r="HOG69" s="204"/>
      <c r="HOH69" s="204"/>
      <c r="HOI69" s="204"/>
      <c r="HOJ69" s="204"/>
      <c r="HOK69" s="204"/>
      <c r="HOL69" s="204"/>
      <c r="HOM69" s="204"/>
      <c r="HON69" s="204"/>
      <c r="HOO69" s="204"/>
      <c r="HOP69" s="204"/>
      <c r="HOQ69" s="204"/>
      <c r="HOR69" s="204"/>
      <c r="HOS69" s="204"/>
      <c r="HOT69" s="204"/>
      <c r="HOU69" s="204"/>
      <c r="HOV69" s="204"/>
      <c r="HOW69" s="204"/>
      <c r="HOX69" s="204"/>
      <c r="HOY69" s="204"/>
      <c r="HOZ69" s="204"/>
      <c r="HPA69" s="204"/>
      <c r="HPB69" s="204"/>
      <c r="HPC69" s="204"/>
      <c r="HPD69" s="204"/>
      <c r="HPE69" s="204"/>
      <c r="HPF69" s="204"/>
      <c r="HPG69" s="204"/>
      <c r="HPH69" s="204"/>
      <c r="HPI69" s="204"/>
      <c r="HPJ69" s="204"/>
      <c r="HPK69" s="204"/>
      <c r="HPL69" s="204"/>
      <c r="HPM69" s="204"/>
      <c r="HPN69" s="204"/>
      <c r="HPO69" s="204"/>
      <c r="HPP69" s="204"/>
      <c r="HPQ69" s="204"/>
      <c r="HPR69" s="204"/>
      <c r="HPS69" s="204"/>
      <c r="HPT69" s="204"/>
      <c r="HPU69" s="204"/>
      <c r="HPV69" s="204"/>
      <c r="HPW69" s="204"/>
      <c r="HPX69" s="204"/>
      <c r="HPY69" s="204"/>
      <c r="HPZ69" s="204"/>
      <c r="HQA69" s="204"/>
      <c r="HQB69" s="204"/>
      <c r="HQC69" s="204"/>
      <c r="HQD69" s="204"/>
      <c r="HQE69" s="204"/>
      <c r="HQF69" s="204"/>
      <c r="HQG69" s="204"/>
      <c r="HQH69" s="204"/>
      <c r="HQI69" s="204"/>
      <c r="HQJ69" s="204"/>
      <c r="HQK69" s="204"/>
      <c r="HQL69" s="204"/>
      <c r="HQM69" s="204"/>
      <c r="HQN69" s="204"/>
      <c r="HQO69" s="204"/>
      <c r="HQP69" s="204"/>
      <c r="HQQ69" s="204"/>
      <c r="HQR69" s="204"/>
      <c r="HQS69" s="204"/>
      <c r="HQT69" s="204"/>
      <c r="HQU69" s="204"/>
      <c r="HQV69" s="204"/>
      <c r="HQW69" s="204"/>
      <c r="HQX69" s="204"/>
      <c r="HQY69" s="204"/>
      <c r="HQZ69" s="204"/>
      <c r="HRA69" s="204"/>
      <c r="HRB69" s="204"/>
      <c r="HRC69" s="204"/>
      <c r="HRD69" s="204"/>
      <c r="HRE69" s="204"/>
      <c r="HRF69" s="204"/>
      <c r="HRG69" s="204"/>
      <c r="HRH69" s="204"/>
      <c r="HRI69" s="204"/>
      <c r="HRJ69" s="204"/>
      <c r="HRK69" s="204"/>
      <c r="HRL69" s="204"/>
      <c r="HRM69" s="204"/>
      <c r="HRN69" s="204"/>
      <c r="HRO69" s="204"/>
      <c r="HRP69" s="204"/>
      <c r="HRQ69" s="204"/>
      <c r="HRR69" s="204"/>
      <c r="HRS69" s="204"/>
      <c r="HRT69" s="204"/>
      <c r="HRU69" s="204"/>
      <c r="HRV69" s="204"/>
      <c r="HRW69" s="204"/>
      <c r="HRX69" s="204"/>
      <c r="HRY69" s="204"/>
      <c r="HRZ69" s="204"/>
      <c r="HSA69" s="204"/>
      <c r="HSB69" s="204"/>
      <c r="HSC69" s="204"/>
      <c r="HSD69" s="204"/>
      <c r="HSE69" s="204"/>
      <c r="HSF69" s="204"/>
      <c r="HSG69" s="204"/>
      <c r="HSH69" s="204"/>
      <c r="HSI69" s="204"/>
      <c r="HSJ69" s="204"/>
      <c r="HSK69" s="204"/>
      <c r="HSL69" s="204"/>
      <c r="HSM69" s="204"/>
      <c r="HSN69" s="204"/>
      <c r="HSO69" s="204"/>
      <c r="HSP69" s="204"/>
      <c r="HSQ69" s="204"/>
      <c r="HSR69" s="204"/>
      <c r="HSS69" s="204"/>
      <c r="HST69" s="204"/>
      <c r="HSU69" s="204"/>
      <c r="HSV69" s="204"/>
      <c r="HSW69" s="204"/>
      <c r="HSX69" s="204"/>
      <c r="HSY69" s="204"/>
      <c r="HSZ69" s="204"/>
      <c r="HTA69" s="204"/>
      <c r="HTB69" s="204"/>
      <c r="HTC69" s="204"/>
      <c r="HTD69" s="204"/>
      <c r="HTE69" s="204"/>
      <c r="HTF69" s="204"/>
      <c r="HTG69" s="204"/>
      <c r="HTH69" s="204"/>
      <c r="HTI69" s="204"/>
      <c r="HTJ69" s="204"/>
      <c r="HTK69" s="204"/>
      <c r="HTL69" s="204"/>
      <c r="HTM69" s="204"/>
      <c r="HTN69" s="204"/>
      <c r="HTO69" s="204"/>
      <c r="HTP69" s="204"/>
      <c r="HTQ69" s="204"/>
      <c r="HTR69" s="204"/>
      <c r="HTS69" s="204"/>
      <c r="HTT69" s="204"/>
      <c r="HTU69" s="204"/>
      <c r="HTV69" s="204"/>
      <c r="HTW69" s="204"/>
      <c r="HTX69" s="204"/>
      <c r="HTY69" s="204"/>
      <c r="HTZ69" s="204"/>
      <c r="HUA69" s="204"/>
      <c r="HUB69" s="204"/>
      <c r="HUC69" s="204"/>
      <c r="HUD69" s="204"/>
      <c r="HUE69" s="204"/>
      <c r="HUF69" s="204"/>
      <c r="HUG69" s="204"/>
      <c r="HUH69" s="204"/>
      <c r="HUI69" s="204"/>
      <c r="HUJ69" s="204"/>
      <c r="HUK69" s="204"/>
      <c r="HUL69" s="204"/>
      <c r="HUM69" s="204"/>
      <c r="HUN69" s="204"/>
      <c r="HUO69" s="204"/>
      <c r="HUP69" s="204"/>
      <c r="HUQ69" s="204"/>
      <c r="HUR69" s="204"/>
      <c r="HUS69" s="204"/>
      <c r="HUT69" s="204"/>
      <c r="HUU69" s="204"/>
      <c r="HUV69" s="204"/>
      <c r="HUW69" s="204"/>
      <c r="HUX69" s="204"/>
      <c r="HUY69" s="204"/>
      <c r="HUZ69" s="204"/>
      <c r="HVA69" s="204"/>
      <c r="HVB69" s="204"/>
      <c r="HVC69" s="204"/>
      <c r="HVD69" s="204"/>
      <c r="HVE69" s="204"/>
      <c r="HVF69" s="204"/>
      <c r="HVG69" s="204"/>
      <c r="HVH69" s="204"/>
      <c r="HVI69" s="204"/>
      <c r="HVJ69" s="204"/>
      <c r="HVK69" s="204"/>
      <c r="HVL69" s="204"/>
      <c r="HVM69" s="204"/>
      <c r="HVN69" s="204"/>
      <c r="HVO69" s="204"/>
      <c r="HVP69" s="204"/>
      <c r="HVQ69" s="204"/>
      <c r="HVR69" s="204"/>
      <c r="HVS69" s="204"/>
      <c r="HVT69" s="204"/>
      <c r="HVU69" s="204"/>
      <c r="HVV69" s="204"/>
      <c r="HVW69" s="204"/>
      <c r="HVX69" s="204"/>
      <c r="HVY69" s="204"/>
      <c r="HVZ69" s="204"/>
      <c r="HWA69" s="204"/>
      <c r="HWB69" s="204"/>
      <c r="HWC69" s="204"/>
      <c r="HWD69" s="204"/>
      <c r="HWE69" s="204"/>
      <c r="HWF69" s="204"/>
      <c r="HWG69" s="204"/>
      <c r="HWH69" s="204"/>
      <c r="HWI69" s="204"/>
      <c r="HWJ69" s="204"/>
      <c r="HWK69" s="204"/>
      <c r="HWL69" s="204"/>
      <c r="HWM69" s="204"/>
      <c r="HWN69" s="204"/>
      <c r="HWO69" s="204"/>
      <c r="HWP69" s="204"/>
      <c r="HWQ69" s="204"/>
      <c r="HWR69" s="204"/>
      <c r="HWS69" s="204"/>
      <c r="HWT69" s="204"/>
      <c r="HWU69" s="204"/>
      <c r="HWV69" s="204"/>
      <c r="HWW69" s="204"/>
      <c r="HWX69" s="204"/>
      <c r="HWY69" s="204"/>
      <c r="HWZ69" s="204"/>
      <c r="HXA69" s="204"/>
      <c r="HXB69" s="204"/>
      <c r="HXC69" s="204"/>
      <c r="HXD69" s="204"/>
      <c r="HXE69" s="204"/>
      <c r="HXF69" s="204"/>
      <c r="HXG69" s="204"/>
      <c r="HXH69" s="204"/>
      <c r="HXI69" s="204"/>
      <c r="HXJ69" s="204"/>
      <c r="HXK69" s="204"/>
      <c r="HXL69" s="204"/>
      <c r="HXM69" s="204"/>
      <c r="HXN69" s="204"/>
      <c r="HXO69" s="204"/>
      <c r="HXP69" s="204"/>
      <c r="HXQ69" s="204"/>
      <c r="HXR69" s="204"/>
      <c r="HXS69" s="204"/>
      <c r="HXT69" s="204"/>
      <c r="HXU69" s="204"/>
      <c r="HXV69" s="204"/>
      <c r="HXW69" s="204"/>
      <c r="HXX69" s="204"/>
      <c r="HXY69" s="204"/>
      <c r="HXZ69" s="204"/>
      <c r="HYA69" s="204"/>
      <c r="HYB69" s="204"/>
      <c r="HYC69" s="204"/>
      <c r="HYD69" s="204"/>
      <c r="HYE69" s="204"/>
      <c r="HYF69" s="204"/>
      <c r="HYG69" s="204"/>
      <c r="HYH69" s="204"/>
      <c r="HYI69" s="204"/>
      <c r="HYJ69" s="204"/>
      <c r="HYK69" s="204"/>
      <c r="HYL69" s="204"/>
      <c r="HYM69" s="204"/>
      <c r="HYN69" s="204"/>
      <c r="HYO69" s="204"/>
      <c r="HYP69" s="204"/>
      <c r="HYQ69" s="204"/>
      <c r="HYR69" s="204"/>
      <c r="HYS69" s="204"/>
      <c r="HYT69" s="204"/>
      <c r="HYU69" s="204"/>
      <c r="HYV69" s="204"/>
      <c r="HYW69" s="204"/>
      <c r="HYX69" s="204"/>
      <c r="HYY69" s="204"/>
      <c r="HYZ69" s="204"/>
      <c r="HZA69" s="204"/>
      <c r="HZB69" s="204"/>
      <c r="HZC69" s="204"/>
      <c r="HZD69" s="204"/>
      <c r="HZE69" s="204"/>
      <c r="HZF69" s="204"/>
      <c r="HZG69" s="204"/>
      <c r="HZH69" s="204"/>
      <c r="HZI69" s="204"/>
      <c r="HZJ69" s="204"/>
      <c r="HZK69" s="204"/>
      <c r="HZL69" s="204"/>
      <c r="HZM69" s="204"/>
      <c r="HZN69" s="204"/>
      <c r="HZO69" s="204"/>
      <c r="HZP69" s="204"/>
      <c r="HZQ69" s="204"/>
      <c r="HZR69" s="204"/>
      <c r="HZS69" s="204"/>
      <c r="HZT69" s="204"/>
      <c r="HZU69" s="204"/>
      <c r="HZV69" s="204"/>
      <c r="HZW69" s="204"/>
      <c r="HZX69" s="204"/>
      <c r="HZY69" s="204"/>
      <c r="HZZ69" s="204"/>
      <c r="IAA69" s="204"/>
      <c r="IAB69" s="204"/>
      <c r="IAC69" s="204"/>
      <c r="IAD69" s="204"/>
      <c r="IAE69" s="204"/>
      <c r="IAF69" s="204"/>
      <c r="IAG69" s="204"/>
      <c r="IAH69" s="204"/>
      <c r="IAI69" s="204"/>
      <c r="IAJ69" s="204"/>
      <c r="IAK69" s="204"/>
      <c r="IAL69" s="204"/>
      <c r="IAM69" s="204"/>
      <c r="IAN69" s="204"/>
      <c r="IAO69" s="204"/>
      <c r="IAP69" s="204"/>
      <c r="IAQ69" s="204"/>
      <c r="IAR69" s="204"/>
      <c r="IAS69" s="204"/>
      <c r="IAT69" s="204"/>
      <c r="IAU69" s="204"/>
      <c r="IAV69" s="204"/>
      <c r="IAW69" s="204"/>
      <c r="IAX69" s="204"/>
      <c r="IAY69" s="204"/>
      <c r="IAZ69" s="204"/>
      <c r="IBA69" s="204"/>
      <c r="IBB69" s="204"/>
      <c r="IBC69" s="204"/>
      <c r="IBD69" s="204"/>
      <c r="IBE69" s="204"/>
      <c r="IBF69" s="204"/>
      <c r="IBG69" s="204"/>
      <c r="IBH69" s="204"/>
      <c r="IBI69" s="204"/>
      <c r="IBJ69" s="204"/>
      <c r="IBK69" s="204"/>
      <c r="IBL69" s="204"/>
      <c r="IBM69" s="204"/>
      <c r="IBN69" s="204"/>
      <c r="IBO69" s="204"/>
      <c r="IBP69" s="204"/>
      <c r="IBQ69" s="204"/>
      <c r="IBR69" s="204"/>
      <c r="IBS69" s="204"/>
      <c r="IBT69" s="204"/>
      <c r="IBU69" s="204"/>
      <c r="IBV69" s="204"/>
      <c r="IBW69" s="204"/>
      <c r="IBX69" s="204"/>
      <c r="IBY69" s="204"/>
      <c r="IBZ69" s="204"/>
      <c r="ICA69" s="204"/>
      <c r="ICB69" s="204"/>
      <c r="ICC69" s="204"/>
      <c r="ICD69" s="204"/>
      <c r="ICE69" s="204"/>
      <c r="ICF69" s="204"/>
      <c r="ICG69" s="204"/>
      <c r="ICH69" s="204"/>
      <c r="ICI69" s="204"/>
      <c r="ICJ69" s="204"/>
      <c r="ICK69" s="204"/>
      <c r="ICL69" s="204"/>
      <c r="ICM69" s="204"/>
      <c r="ICN69" s="204"/>
      <c r="ICO69" s="204"/>
      <c r="ICP69" s="204"/>
      <c r="ICQ69" s="204"/>
      <c r="ICR69" s="204"/>
      <c r="ICS69" s="204"/>
      <c r="ICT69" s="204"/>
      <c r="ICU69" s="204"/>
      <c r="ICV69" s="204"/>
      <c r="ICW69" s="204"/>
      <c r="ICX69" s="204"/>
      <c r="ICY69" s="204"/>
      <c r="ICZ69" s="204"/>
      <c r="IDA69" s="204"/>
      <c r="IDB69" s="204"/>
      <c r="IDC69" s="204"/>
      <c r="IDD69" s="204"/>
      <c r="IDE69" s="204"/>
      <c r="IDF69" s="204"/>
      <c r="IDG69" s="204"/>
      <c r="IDH69" s="204"/>
      <c r="IDI69" s="204"/>
      <c r="IDJ69" s="204"/>
      <c r="IDK69" s="204"/>
      <c r="IDL69" s="204"/>
      <c r="IDM69" s="204"/>
      <c r="IDN69" s="204"/>
      <c r="IDO69" s="204"/>
      <c r="IDP69" s="204"/>
      <c r="IDQ69" s="204"/>
      <c r="IDR69" s="204"/>
      <c r="IDS69" s="204"/>
      <c r="IDT69" s="204"/>
      <c r="IDU69" s="204"/>
      <c r="IDV69" s="204"/>
      <c r="IDW69" s="204"/>
      <c r="IDX69" s="204"/>
      <c r="IDY69" s="204"/>
      <c r="IDZ69" s="204"/>
      <c r="IEA69" s="204"/>
      <c r="IEB69" s="204"/>
      <c r="IEC69" s="204"/>
      <c r="IED69" s="204"/>
      <c r="IEE69" s="204"/>
      <c r="IEF69" s="204"/>
      <c r="IEG69" s="204"/>
      <c r="IEH69" s="204"/>
      <c r="IEI69" s="204"/>
      <c r="IEJ69" s="204"/>
      <c r="IEK69" s="204"/>
      <c r="IEL69" s="204"/>
      <c r="IEM69" s="204"/>
      <c r="IEN69" s="204"/>
      <c r="IEO69" s="204"/>
      <c r="IEP69" s="204"/>
      <c r="IEQ69" s="204"/>
      <c r="IER69" s="204"/>
      <c r="IES69" s="204"/>
      <c r="IET69" s="204"/>
      <c r="IEU69" s="204"/>
      <c r="IEV69" s="204"/>
      <c r="IEW69" s="204"/>
      <c r="IEX69" s="204"/>
      <c r="IEY69" s="204"/>
      <c r="IEZ69" s="204"/>
      <c r="IFA69" s="204"/>
      <c r="IFB69" s="204"/>
      <c r="IFC69" s="204"/>
      <c r="IFD69" s="204"/>
      <c r="IFE69" s="204"/>
      <c r="IFF69" s="204"/>
      <c r="IFG69" s="204"/>
      <c r="IFH69" s="204"/>
      <c r="IFI69" s="204"/>
      <c r="IFJ69" s="204"/>
      <c r="IFK69" s="204"/>
      <c r="IFL69" s="204"/>
      <c r="IFM69" s="204"/>
      <c r="IFN69" s="204"/>
      <c r="IFO69" s="204"/>
      <c r="IFP69" s="204"/>
      <c r="IFQ69" s="204"/>
      <c r="IFR69" s="204"/>
      <c r="IFS69" s="204"/>
      <c r="IFT69" s="204"/>
      <c r="IFU69" s="204"/>
      <c r="IFV69" s="204"/>
      <c r="IFW69" s="204"/>
      <c r="IFX69" s="204"/>
      <c r="IFY69" s="204"/>
      <c r="IFZ69" s="204"/>
      <c r="IGA69" s="204"/>
      <c r="IGB69" s="204"/>
      <c r="IGC69" s="204"/>
      <c r="IGD69" s="204"/>
      <c r="IGE69" s="204"/>
      <c r="IGF69" s="204"/>
      <c r="IGG69" s="204"/>
      <c r="IGH69" s="204"/>
      <c r="IGI69" s="204"/>
      <c r="IGJ69" s="204"/>
      <c r="IGK69" s="204"/>
      <c r="IGL69" s="204"/>
      <c r="IGM69" s="204"/>
      <c r="IGN69" s="204"/>
      <c r="IGO69" s="204"/>
      <c r="IGP69" s="204"/>
      <c r="IGQ69" s="204"/>
      <c r="IGR69" s="204"/>
      <c r="IGS69" s="204"/>
      <c r="IGT69" s="204"/>
      <c r="IGU69" s="204"/>
      <c r="IGV69" s="204"/>
      <c r="IGW69" s="204"/>
      <c r="IGX69" s="204"/>
      <c r="IGY69" s="204"/>
      <c r="IGZ69" s="204"/>
      <c r="IHA69" s="204"/>
      <c r="IHB69" s="204"/>
      <c r="IHC69" s="204"/>
      <c r="IHD69" s="204"/>
      <c r="IHE69" s="204"/>
      <c r="IHF69" s="204"/>
      <c r="IHG69" s="204"/>
      <c r="IHH69" s="204"/>
      <c r="IHI69" s="204"/>
      <c r="IHJ69" s="204"/>
      <c r="IHK69" s="204"/>
      <c r="IHL69" s="204"/>
      <c r="IHM69" s="204"/>
      <c r="IHN69" s="204"/>
      <c r="IHO69" s="204"/>
      <c r="IHP69" s="204"/>
      <c r="IHQ69" s="204"/>
      <c r="IHR69" s="204"/>
      <c r="IHS69" s="204"/>
      <c r="IHT69" s="204"/>
      <c r="IHU69" s="204"/>
      <c r="IHV69" s="204"/>
      <c r="IHW69" s="204"/>
      <c r="IHX69" s="204"/>
      <c r="IHY69" s="204"/>
      <c r="IHZ69" s="204"/>
      <c r="IIA69" s="204"/>
      <c r="IIB69" s="204"/>
      <c r="IIC69" s="204"/>
      <c r="IID69" s="204"/>
      <c r="IIE69" s="204"/>
      <c r="IIF69" s="204"/>
      <c r="IIG69" s="204"/>
      <c r="IIH69" s="204"/>
      <c r="III69" s="204"/>
      <c r="IIJ69" s="204"/>
      <c r="IIK69" s="204"/>
      <c r="IIL69" s="204"/>
      <c r="IIM69" s="204"/>
      <c r="IIN69" s="204"/>
      <c r="IIO69" s="204"/>
      <c r="IIP69" s="204"/>
      <c r="IIQ69" s="204"/>
      <c r="IIR69" s="204"/>
      <c r="IIS69" s="204"/>
      <c r="IIT69" s="204"/>
      <c r="IIU69" s="204"/>
      <c r="IIV69" s="204"/>
      <c r="IIW69" s="204"/>
      <c r="IIX69" s="204"/>
      <c r="IIY69" s="204"/>
      <c r="IIZ69" s="204"/>
      <c r="IJA69" s="204"/>
      <c r="IJB69" s="204"/>
      <c r="IJC69" s="204"/>
      <c r="IJD69" s="204"/>
      <c r="IJE69" s="204"/>
      <c r="IJF69" s="204"/>
      <c r="IJG69" s="204"/>
      <c r="IJH69" s="204"/>
      <c r="IJI69" s="204"/>
      <c r="IJJ69" s="204"/>
      <c r="IJK69" s="204"/>
      <c r="IJL69" s="204"/>
      <c r="IJM69" s="204"/>
      <c r="IJN69" s="204"/>
      <c r="IJO69" s="204"/>
      <c r="IJP69" s="204"/>
      <c r="IJQ69" s="204"/>
      <c r="IJR69" s="204"/>
      <c r="IJS69" s="204"/>
      <c r="IJT69" s="204"/>
      <c r="IJU69" s="204"/>
      <c r="IJV69" s="204"/>
      <c r="IJW69" s="204"/>
      <c r="IJX69" s="204"/>
      <c r="IJY69" s="204"/>
      <c r="IJZ69" s="204"/>
      <c r="IKA69" s="204"/>
      <c r="IKB69" s="204"/>
      <c r="IKC69" s="204"/>
      <c r="IKD69" s="204"/>
      <c r="IKE69" s="204"/>
      <c r="IKF69" s="204"/>
      <c r="IKG69" s="204"/>
      <c r="IKH69" s="204"/>
      <c r="IKI69" s="204"/>
      <c r="IKJ69" s="204"/>
      <c r="IKK69" s="204"/>
      <c r="IKL69" s="204"/>
      <c r="IKM69" s="204"/>
      <c r="IKN69" s="204"/>
      <c r="IKO69" s="204"/>
      <c r="IKP69" s="204"/>
      <c r="IKQ69" s="204"/>
      <c r="IKR69" s="204"/>
      <c r="IKS69" s="204"/>
      <c r="IKT69" s="204"/>
      <c r="IKU69" s="204"/>
      <c r="IKV69" s="204"/>
      <c r="IKW69" s="204"/>
      <c r="IKX69" s="204"/>
      <c r="IKY69" s="204"/>
      <c r="IKZ69" s="204"/>
      <c r="ILA69" s="204"/>
      <c r="ILB69" s="204"/>
      <c r="ILC69" s="204"/>
      <c r="ILD69" s="204"/>
      <c r="ILE69" s="204"/>
      <c r="ILF69" s="204"/>
      <c r="ILG69" s="204"/>
      <c r="ILH69" s="204"/>
      <c r="ILI69" s="204"/>
      <c r="ILJ69" s="204"/>
      <c r="ILK69" s="204"/>
      <c r="ILL69" s="204"/>
      <c r="ILM69" s="204"/>
      <c r="ILN69" s="204"/>
      <c r="ILO69" s="204"/>
      <c r="ILP69" s="204"/>
      <c r="ILQ69" s="204"/>
      <c r="ILR69" s="204"/>
      <c r="ILS69" s="204"/>
      <c r="ILT69" s="204"/>
      <c r="ILU69" s="204"/>
      <c r="ILV69" s="204"/>
      <c r="ILW69" s="204"/>
      <c r="ILX69" s="204"/>
      <c r="ILY69" s="204"/>
      <c r="ILZ69" s="204"/>
      <c r="IMA69" s="204"/>
      <c r="IMB69" s="204"/>
      <c r="IMC69" s="204"/>
      <c r="IMD69" s="204"/>
      <c r="IME69" s="204"/>
      <c r="IMF69" s="204"/>
      <c r="IMG69" s="204"/>
      <c r="IMH69" s="204"/>
      <c r="IMI69" s="204"/>
      <c r="IMJ69" s="204"/>
      <c r="IMK69" s="204"/>
      <c r="IML69" s="204"/>
      <c r="IMM69" s="204"/>
      <c r="IMN69" s="204"/>
      <c r="IMO69" s="204"/>
      <c r="IMP69" s="204"/>
      <c r="IMQ69" s="204"/>
      <c r="IMR69" s="204"/>
      <c r="IMS69" s="204"/>
      <c r="IMT69" s="204"/>
      <c r="IMU69" s="204"/>
      <c r="IMV69" s="204"/>
      <c r="IMW69" s="204"/>
      <c r="IMX69" s="204"/>
      <c r="IMY69" s="204"/>
      <c r="IMZ69" s="204"/>
      <c r="INA69" s="204"/>
      <c r="INB69" s="204"/>
      <c r="INC69" s="204"/>
      <c r="IND69" s="204"/>
      <c r="INE69" s="204"/>
      <c r="INF69" s="204"/>
      <c r="ING69" s="204"/>
      <c r="INH69" s="204"/>
      <c r="INI69" s="204"/>
      <c r="INJ69" s="204"/>
      <c r="INK69" s="204"/>
      <c r="INL69" s="204"/>
      <c r="INM69" s="204"/>
      <c r="INN69" s="204"/>
      <c r="INO69" s="204"/>
      <c r="INP69" s="204"/>
      <c r="INQ69" s="204"/>
      <c r="INR69" s="204"/>
      <c r="INS69" s="204"/>
      <c r="INT69" s="204"/>
      <c r="INU69" s="204"/>
      <c r="INV69" s="204"/>
      <c r="INW69" s="204"/>
      <c r="INX69" s="204"/>
      <c r="INY69" s="204"/>
      <c r="INZ69" s="204"/>
      <c r="IOA69" s="204"/>
      <c r="IOB69" s="204"/>
      <c r="IOC69" s="204"/>
      <c r="IOD69" s="204"/>
      <c r="IOE69" s="204"/>
      <c r="IOF69" s="204"/>
      <c r="IOG69" s="204"/>
      <c r="IOH69" s="204"/>
      <c r="IOI69" s="204"/>
      <c r="IOJ69" s="204"/>
      <c r="IOK69" s="204"/>
      <c r="IOL69" s="204"/>
      <c r="IOM69" s="204"/>
      <c r="ION69" s="204"/>
      <c r="IOO69" s="204"/>
      <c r="IOP69" s="204"/>
      <c r="IOQ69" s="204"/>
      <c r="IOR69" s="204"/>
      <c r="IOS69" s="204"/>
      <c r="IOT69" s="204"/>
      <c r="IOU69" s="204"/>
      <c r="IOV69" s="204"/>
      <c r="IOW69" s="204"/>
      <c r="IOX69" s="204"/>
      <c r="IOY69" s="204"/>
      <c r="IOZ69" s="204"/>
      <c r="IPA69" s="204"/>
      <c r="IPB69" s="204"/>
      <c r="IPC69" s="204"/>
      <c r="IPD69" s="204"/>
      <c r="IPE69" s="204"/>
      <c r="IPF69" s="204"/>
      <c r="IPG69" s="204"/>
      <c r="IPH69" s="204"/>
      <c r="IPI69" s="204"/>
      <c r="IPJ69" s="204"/>
      <c r="IPK69" s="204"/>
      <c r="IPL69" s="204"/>
      <c r="IPM69" s="204"/>
      <c r="IPN69" s="204"/>
      <c r="IPO69" s="204"/>
      <c r="IPP69" s="204"/>
      <c r="IPQ69" s="204"/>
      <c r="IPR69" s="204"/>
      <c r="IPS69" s="204"/>
      <c r="IPT69" s="204"/>
      <c r="IPU69" s="204"/>
      <c r="IPV69" s="204"/>
      <c r="IPW69" s="204"/>
      <c r="IPX69" s="204"/>
      <c r="IPY69" s="204"/>
      <c r="IPZ69" s="204"/>
      <c r="IQA69" s="204"/>
      <c r="IQB69" s="204"/>
      <c r="IQC69" s="204"/>
      <c r="IQD69" s="204"/>
      <c r="IQE69" s="204"/>
      <c r="IQF69" s="204"/>
      <c r="IQG69" s="204"/>
      <c r="IQH69" s="204"/>
      <c r="IQI69" s="204"/>
      <c r="IQJ69" s="204"/>
      <c r="IQK69" s="204"/>
      <c r="IQL69" s="204"/>
      <c r="IQM69" s="204"/>
      <c r="IQN69" s="204"/>
      <c r="IQO69" s="204"/>
      <c r="IQP69" s="204"/>
      <c r="IQQ69" s="204"/>
      <c r="IQR69" s="204"/>
      <c r="IQS69" s="204"/>
      <c r="IQT69" s="204"/>
      <c r="IQU69" s="204"/>
      <c r="IQV69" s="204"/>
      <c r="IQW69" s="204"/>
      <c r="IQX69" s="204"/>
      <c r="IQY69" s="204"/>
      <c r="IQZ69" s="204"/>
      <c r="IRA69" s="204"/>
      <c r="IRB69" s="204"/>
      <c r="IRC69" s="204"/>
      <c r="IRD69" s="204"/>
      <c r="IRE69" s="204"/>
      <c r="IRF69" s="204"/>
      <c r="IRG69" s="204"/>
      <c r="IRH69" s="204"/>
      <c r="IRI69" s="204"/>
      <c r="IRJ69" s="204"/>
      <c r="IRK69" s="204"/>
      <c r="IRL69" s="204"/>
      <c r="IRM69" s="204"/>
      <c r="IRN69" s="204"/>
      <c r="IRO69" s="204"/>
      <c r="IRP69" s="204"/>
      <c r="IRQ69" s="204"/>
      <c r="IRR69" s="204"/>
      <c r="IRS69" s="204"/>
      <c r="IRT69" s="204"/>
      <c r="IRU69" s="204"/>
      <c r="IRV69" s="204"/>
      <c r="IRW69" s="204"/>
      <c r="IRX69" s="204"/>
      <c r="IRY69" s="204"/>
      <c r="IRZ69" s="204"/>
      <c r="ISA69" s="204"/>
      <c r="ISB69" s="204"/>
      <c r="ISC69" s="204"/>
      <c r="ISD69" s="204"/>
      <c r="ISE69" s="204"/>
      <c r="ISF69" s="204"/>
      <c r="ISG69" s="204"/>
      <c r="ISH69" s="204"/>
      <c r="ISI69" s="204"/>
      <c r="ISJ69" s="204"/>
      <c r="ISK69" s="204"/>
      <c r="ISL69" s="204"/>
      <c r="ISM69" s="204"/>
      <c r="ISN69" s="204"/>
      <c r="ISO69" s="204"/>
      <c r="ISP69" s="204"/>
      <c r="ISQ69" s="204"/>
      <c r="ISR69" s="204"/>
      <c r="ISS69" s="204"/>
      <c r="IST69" s="204"/>
      <c r="ISU69" s="204"/>
      <c r="ISV69" s="204"/>
      <c r="ISW69" s="204"/>
      <c r="ISX69" s="204"/>
      <c r="ISY69" s="204"/>
      <c r="ISZ69" s="204"/>
      <c r="ITA69" s="204"/>
      <c r="ITB69" s="204"/>
      <c r="ITC69" s="204"/>
      <c r="ITD69" s="204"/>
      <c r="ITE69" s="204"/>
      <c r="ITF69" s="204"/>
      <c r="ITG69" s="204"/>
      <c r="ITH69" s="204"/>
      <c r="ITI69" s="204"/>
      <c r="ITJ69" s="204"/>
      <c r="ITK69" s="204"/>
      <c r="ITL69" s="204"/>
      <c r="ITM69" s="204"/>
      <c r="ITN69" s="204"/>
      <c r="ITO69" s="204"/>
      <c r="ITP69" s="204"/>
      <c r="ITQ69" s="204"/>
      <c r="ITR69" s="204"/>
      <c r="ITS69" s="204"/>
      <c r="ITT69" s="204"/>
      <c r="ITU69" s="204"/>
      <c r="ITV69" s="204"/>
      <c r="ITW69" s="204"/>
      <c r="ITX69" s="204"/>
      <c r="ITY69" s="204"/>
      <c r="ITZ69" s="204"/>
      <c r="IUA69" s="204"/>
      <c r="IUB69" s="204"/>
      <c r="IUC69" s="204"/>
      <c r="IUD69" s="204"/>
      <c r="IUE69" s="204"/>
      <c r="IUF69" s="204"/>
      <c r="IUG69" s="204"/>
      <c r="IUH69" s="204"/>
      <c r="IUI69" s="204"/>
      <c r="IUJ69" s="204"/>
      <c r="IUK69" s="204"/>
      <c r="IUL69" s="204"/>
      <c r="IUM69" s="204"/>
      <c r="IUN69" s="204"/>
      <c r="IUO69" s="204"/>
      <c r="IUP69" s="204"/>
      <c r="IUQ69" s="204"/>
      <c r="IUR69" s="204"/>
      <c r="IUS69" s="204"/>
      <c r="IUT69" s="204"/>
      <c r="IUU69" s="204"/>
      <c r="IUV69" s="204"/>
      <c r="IUW69" s="204"/>
      <c r="IUX69" s="204"/>
      <c r="IUY69" s="204"/>
      <c r="IUZ69" s="204"/>
      <c r="IVA69" s="204"/>
      <c r="IVB69" s="204"/>
      <c r="IVC69" s="204"/>
      <c r="IVD69" s="204"/>
      <c r="IVE69" s="204"/>
      <c r="IVF69" s="204"/>
      <c r="IVG69" s="204"/>
      <c r="IVH69" s="204"/>
      <c r="IVI69" s="204"/>
      <c r="IVJ69" s="204"/>
      <c r="IVK69" s="204"/>
      <c r="IVL69" s="204"/>
      <c r="IVM69" s="204"/>
      <c r="IVN69" s="204"/>
      <c r="IVO69" s="204"/>
      <c r="IVP69" s="204"/>
      <c r="IVQ69" s="204"/>
      <c r="IVR69" s="204"/>
      <c r="IVS69" s="204"/>
      <c r="IVT69" s="204"/>
      <c r="IVU69" s="204"/>
      <c r="IVV69" s="204"/>
      <c r="IVW69" s="204"/>
      <c r="IVX69" s="204"/>
      <c r="IVY69" s="204"/>
      <c r="IVZ69" s="204"/>
      <c r="IWA69" s="204"/>
      <c r="IWB69" s="204"/>
      <c r="IWC69" s="204"/>
      <c r="IWD69" s="204"/>
      <c r="IWE69" s="204"/>
      <c r="IWF69" s="204"/>
      <c r="IWG69" s="204"/>
      <c r="IWH69" s="204"/>
      <c r="IWI69" s="204"/>
      <c r="IWJ69" s="204"/>
      <c r="IWK69" s="204"/>
      <c r="IWL69" s="204"/>
      <c r="IWM69" s="204"/>
      <c r="IWN69" s="204"/>
      <c r="IWO69" s="204"/>
      <c r="IWP69" s="204"/>
      <c r="IWQ69" s="204"/>
      <c r="IWR69" s="204"/>
      <c r="IWS69" s="204"/>
      <c r="IWT69" s="204"/>
      <c r="IWU69" s="204"/>
      <c r="IWV69" s="204"/>
      <c r="IWW69" s="204"/>
      <c r="IWX69" s="204"/>
      <c r="IWY69" s="204"/>
      <c r="IWZ69" s="204"/>
      <c r="IXA69" s="204"/>
      <c r="IXB69" s="204"/>
      <c r="IXC69" s="204"/>
      <c r="IXD69" s="204"/>
      <c r="IXE69" s="204"/>
      <c r="IXF69" s="204"/>
      <c r="IXG69" s="204"/>
      <c r="IXH69" s="204"/>
      <c r="IXI69" s="204"/>
      <c r="IXJ69" s="204"/>
      <c r="IXK69" s="204"/>
      <c r="IXL69" s="204"/>
      <c r="IXM69" s="204"/>
      <c r="IXN69" s="204"/>
      <c r="IXO69" s="204"/>
      <c r="IXP69" s="204"/>
      <c r="IXQ69" s="204"/>
      <c r="IXR69" s="204"/>
      <c r="IXS69" s="204"/>
      <c r="IXT69" s="204"/>
      <c r="IXU69" s="204"/>
      <c r="IXV69" s="204"/>
      <c r="IXW69" s="204"/>
      <c r="IXX69" s="204"/>
      <c r="IXY69" s="204"/>
      <c r="IXZ69" s="204"/>
      <c r="IYA69" s="204"/>
      <c r="IYB69" s="204"/>
      <c r="IYC69" s="204"/>
      <c r="IYD69" s="204"/>
      <c r="IYE69" s="204"/>
      <c r="IYF69" s="204"/>
      <c r="IYG69" s="204"/>
      <c r="IYH69" s="204"/>
      <c r="IYI69" s="204"/>
      <c r="IYJ69" s="204"/>
      <c r="IYK69" s="204"/>
      <c r="IYL69" s="204"/>
      <c r="IYM69" s="204"/>
      <c r="IYN69" s="204"/>
      <c r="IYO69" s="204"/>
      <c r="IYP69" s="204"/>
      <c r="IYQ69" s="204"/>
      <c r="IYR69" s="204"/>
      <c r="IYS69" s="204"/>
      <c r="IYT69" s="204"/>
      <c r="IYU69" s="204"/>
      <c r="IYV69" s="204"/>
      <c r="IYW69" s="204"/>
      <c r="IYX69" s="204"/>
      <c r="IYY69" s="204"/>
      <c r="IYZ69" s="204"/>
      <c r="IZA69" s="204"/>
      <c r="IZB69" s="204"/>
      <c r="IZC69" s="204"/>
      <c r="IZD69" s="204"/>
      <c r="IZE69" s="204"/>
      <c r="IZF69" s="204"/>
      <c r="IZG69" s="204"/>
      <c r="IZH69" s="204"/>
      <c r="IZI69" s="204"/>
      <c r="IZJ69" s="204"/>
      <c r="IZK69" s="204"/>
      <c r="IZL69" s="204"/>
      <c r="IZM69" s="204"/>
      <c r="IZN69" s="204"/>
      <c r="IZO69" s="204"/>
      <c r="IZP69" s="204"/>
      <c r="IZQ69" s="204"/>
      <c r="IZR69" s="204"/>
      <c r="IZS69" s="204"/>
      <c r="IZT69" s="204"/>
      <c r="IZU69" s="204"/>
      <c r="IZV69" s="204"/>
      <c r="IZW69" s="204"/>
      <c r="IZX69" s="204"/>
      <c r="IZY69" s="204"/>
      <c r="IZZ69" s="204"/>
      <c r="JAA69" s="204"/>
      <c r="JAB69" s="204"/>
      <c r="JAC69" s="204"/>
      <c r="JAD69" s="204"/>
      <c r="JAE69" s="204"/>
      <c r="JAF69" s="204"/>
      <c r="JAG69" s="204"/>
      <c r="JAH69" s="204"/>
      <c r="JAI69" s="204"/>
      <c r="JAJ69" s="204"/>
      <c r="JAK69" s="204"/>
      <c r="JAL69" s="204"/>
      <c r="JAM69" s="204"/>
      <c r="JAN69" s="204"/>
      <c r="JAO69" s="204"/>
      <c r="JAP69" s="204"/>
      <c r="JAQ69" s="204"/>
      <c r="JAR69" s="204"/>
      <c r="JAS69" s="204"/>
      <c r="JAT69" s="204"/>
      <c r="JAU69" s="204"/>
      <c r="JAV69" s="204"/>
      <c r="JAW69" s="204"/>
      <c r="JAX69" s="204"/>
      <c r="JAY69" s="204"/>
      <c r="JAZ69" s="204"/>
      <c r="JBA69" s="204"/>
      <c r="JBB69" s="204"/>
      <c r="JBC69" s="204"/>
      <c r="JBD69" s="204"/>
      <c r="JBE69" s="204"/>
      <c r="JBF69" s="204"/>
      <c r="JBG69" s="204"/>
      <c r="JBH69" s="204"/>
      <c r="JBI69" s="204"/>
      <c r="JBJ69" s="204"/>
      <c r="JBK69" s="204"/>
      <c r="JBL69" s="204"/>
      <c r="JBM69" s="204"/>
      <c r="JBN69" s="204"/>
      <c r="JBO69" s="204"/>
      <c r="JBP69" s="204"/>
      <c r="JBQ69" s="204"/>
      <c r="JBR69" s="204"/>
      <c r="JBS69" s="204"/>
      <c r="JBT69" s="204"/>
      <c r="JBU69" s="204"/>
      <c r="JBV69" s="204"/>
      <c r="JBW69" s="204"/>
      <c r="JBX69" s="204"/>
      <c r="JBY69" s="204"/>
      <c r="JBZ69" s="204"/>
      <c r="JCA69" s="204"/>
      <c r="JCB69" s="204"/>
      <c r="JCC69" s="204"/>
      <c r="JCD69" s="204"/>
      <c r="JCE69" s="204"/>
      <c r="JCF69" s="204"/>
      <c r="JCG69" s="204"/>
      <c r="JCH69" s="204"/>
      <c r="JCI69" s="204"/>
      <c r="JCJ69" s="204"/>
      <c r="JCK69" s="204"/>
      <c r="JCL69" s="204"/>
      <c r="JCM69" s="204"/>
      <c r="JCN69" s="204"/>
      <c r="JCO69" s="204"/>
      <c r="JCP69" s="204"/>
      <c r="JCQ69" s="204"/>
      <c r="JCR69" s="204"/>
      <c r="JCS69" s="204"/>
      <c r="JCT69" s="204"/>
      <c r="JCU69" s="204"/>
      <c r="JCV69" s="204"/>
      <c r="JCW69" s="204"/>
      <c r="JCX69" s="204"/>
      <c r="JCY69" s="204"/>
      <c r="JCZ69" s="204"/>
      <c r="JDA69" s="204"/>
      <c r="JDB69" s="204"/>
      <c r="JDC69" s="204"/>
      <c r="JDD69" s="204"/>
      <c r="JDE69" s="204"/>
      <c r="JDF69" s="204"/>
      <c r="JDG69" s="204"/>
      <c r="JDH69" s="204"/>
      <c r="JDI69" s="204"/>
      <c r="JDJ69" s="204"/>
      <c r="JDK69" s="204"/>
      <c r="JDL69" s="204"/>
      <c r="JDM69" s="204"/>
      <c r="JDN69" s="204"/>
      <c r="JDO69" s="204"/>
      <c r="JDP69" s="204"/>
      <c r="JDQ69" s="204"/>
      <c r="JDR69" s="204"/>
      <c r="JDS69" s="204"/>
      <c r="JDT69" s="204"/>
      <c r="JDU69" s="204"/>
      <c r="JDV69" s="204"/>
      <c r="JDW69" s="204"/>
      <c r="JDX69" s="204"/>
      <c r="JDY69" s="204"/>
      <c r="JDZ69" s="204"/>
      <c r="JEA69" s="204"/>
      <c r="JEB69" s="204"/>
      <c r="JEC69" s="204"/>
      <c r="JED69" s="204"/>
      <c r="JEE69" s="204"/>
      <c r="JEF69" s="204"/>
      <c r="JEG69" s="204"/>
      <c r="JEH69" s="204"/>
      <c r="JEI69" s="204"/>
      <c r="JEJ69" s="204"/>
      <c r="JEK69" s="204"/>
      <c r="JEL69" s="204"/>
      <c r="JEM69" s="204"/>
      <c r="JEN69" s="204"/>
      <c r="JEO69" s="204"/>
      <c r="JEP69" s="204"/>
      <c r="JEQ69" s="204"/>
      <c r="JER69" s="204"/>
      <c r="JES69" s="204"/>
      <c r="JET69" s="204"/>
      <c r="JEU69" s="204"/>
      <c r="JEV69" s="204"/>
      <c r="JEW69" s="204"/>
      <c r="JEX69" s="204"/>
      <c r="JEY69" s="204"/>
      <c r="JEZ69" s="204"/>
      <c r="JFA69" s="204"/>
      <c r="JFB69" s="204"/>
      <c r="JFC69" s="204"/>
      <c r="JFD69" s="204"/>
      <c r="JFE69" s="204"/>
      <c r="JFF69" s="204"/>
      <c r="JFG69" s="204"/>
      <c r="JFH69" s="204"/>
      <c r="JFI69" s="204"/>
      <c r="JFJ69" s="204"/>
      <c r="JFK69" s="204"/>
      <c r="JFL69" s="204"/>
      <c r="JFM69" s="204"/>
      <c r="JFN69" s="204"/>
      <c r="JFO69" s="204"/>
      <c r="JFP69" s="204"/>
      <c r="JFQ69" s="204"/>
      <c r="JFR69" s="204"/>
      <c r="JFS69" s="204"/>
      <c r="JFT69" s="204"/>
      <c r="JFU69" s="204"/>
      <c r="JFV69" s="204"/>
      <c r="JFW69" s="204"/>
      <c r="JFX69" s="204"/>
      <c r="JFY69" s="204"/>
      <c r="JFZ69" s="204"/>
      <c r="JGA69" s="204"/>
      <c r="JGB69" s="204"/>
      <c r="JGC69" s="204"/>
      <c r="JGD69" s="204"/>
      <c r="JGE69" s="204"/>
      <c r="JGF69" s="204"/>
      <c r="JGG69" s="204"/>
      <c r="JGH69" s="204"/>
      <c r="JGI69" s="204"/>
      <c r="JGJ69" s="204"/>
      <c r="JGK69" s="204"/>
      <c r="JGL69" s="204"/>
      <c r="JGM69" s="204"/>
      <c r="JGN69" s="204"/>
      <c r="JGO69" s="204"/>
      <c r="JGP69" s="204"/>
      <c r="JGQ69" s="204"/>
      <c r="JGR69" s="204"/>
      <c r="JGS69" s="204"/>
      <c r="JGT69" s="204"/>
      <c r="JGU69" s="204"/>
      <c r="JGV69" s="204"/>
      <c r="JGW69" s="204"/>
      <c r="JGX69" s="204"/>
      <c r="JGY69" s="204"/>
      <c r="JGZ69" s="204"/>
      <c r="JHA69" s="204"/>
      <c r="JHB69" s="204"/>
      <c r="JHC69" s="204"/>
      <c r="JHD69" s="204"/>
      <c r="JHE69" s="204"/>
      <c r="JHF69" s="204"/>
      <c r="JHG69" s="204"/>
      <c r="JHH69" s="204"/>
      <c r="JHI69" s="204"/>
      <c r="JHJ69" s="204"/>
      <c r="JHK69" s="204"/>
      <c r="JHL69" s="204"/>
      <c r="JHM69" s="204"/>
      <c r="JHN69" s="204"/>
      <c r="JHO69" s="204"/>
      <c r="JHP69" s="204"/>
      <c r="JHQ69" s="204"/>
      <c r="JHR69" s="204"/>
      <c r="JHS69" s="204"/>
      <c r="JHT69" s="204"/>
      <c r="JHU69" s="204"/>
      <c r="JHV69" s="204"/>
      <c r="JHW69" s="204"/>
      <c r="JHX69" s="204"/>
      <c r="JHY69" s="204"/>
      <c r="JHZ69" s="204"/>
      <c r="JIA69" s="204"/>
      <c r="JIB69" s="204"/>
      <c r="JIC69" s="204"/>
      <c r="JID69" s="204"/>
      <c r="JIE69" s="204"/>
      <c r="JIF69" s="204"/>
      <c r="JIG69" s="204"/>
      <c r="JIH69" s="204"/>
      <c r="JII69" s="204"/>
      <c r="JIJ69" s="204"/>
      <c r="JIK69" s="204"/>
      <c r="JIL69" s="204"/>
      <c r="JIM69" s="204"/>
      <c r="JIN69" s="204"/>
      <c r="JIO69" s="204"/>
      <c r="JIP69" s="204"/>
      <c r="JIQ69" s="204"/>
      <c r="JIR69" s="204"/>
      <c r="JIS69" s="204"/>
      <c r="JIT69" s="204"/>
      <c r="JIU69" s="204"/>
      <c r="JIV69" s="204"/>
      <c r="JIW69" s="204"/>
      <c r="JIX69" s="204"/>
      <c r="JIY69" s="204"/>
      <c r="JIZ69" s="204"/>
      <c r="JJA69" s="204"/>
      <c r="JJB69" s="204"/>
      <c r="JJC69" s="204"/>
      <c r="JJD69" s="204"/>
      <c r="JJE69" s="204"/>
      <c r="JJF69" s="204"/>
      <c r="JJG69" s="204"/>
      <c r="JJH69" s="204"/>
      <c r="JJI69" s="204"/>
      <c r="JJJ69" s="204"/>
      <c r="JJK69" s="204"/>
      <c r="JJL69" s="204"/>
      <c r="JJM69" s="204"/>
      <c r="JJN69" s="204"/>
      <c r="JJO69" s="204"/>
      <c r="JJP69" s="204"/>
      <c r="JJQ69" s="204"/>
      <c r="JJR69" s="204"/>
      <c r="JJS69" s="204"/>
      <c r="JJT69" s="204"/>
      <c r="JJU69" s="204"/>
      <c r="JJV69" s="204"/>
      <c r="JJW69" s="204"/>
      <c r="JJX69" s="204"/>
      <c r="JJY69" s="204"/>
      <c r="JJZ69" s="204"/>
      <c r="JKA69" s="204"/>
      <c r="JKB69" s="204"/>
      <c r="JKC69" s="204"/>
      <c r="JKD69" s="204"/>
      <c r="JKE69" s="204"/>
      <c r="JKF69" s="204"/>
      <c r="JKG69" s="204"/>
      <c r="JKH69" s="204"/>
      <c r="JKI69" s="204"/>
      <c r="JKJ69" s="204"/>
      <c r="JKK69" s="204"/>
      <c r="JKL69" s="204"/>
      <c r="JKM69" s="204"/>
      <c r="JKN69" s="204"/>
      <c r="JKO69" s="204"/>
      <c r="JKP69" s="204"/>
      <c r="JKQ69" s="204"/>
      <c r="JKR69" s="204"/>
      <c r="JKS69" s="204"/>
      <c r="JKT69" s="204"/>
      <c r="JKU69" s="204"/>
      <c r="JKV69" s="204"/>
      <c r="JKW69" s="204"/>
      <c r="JKX69" s="204"/>
      <c r="JKY69" s="204"/>
      <c r="JKZ69" s="204"/>
      <c r="JLA69" s="204"/>
      <c r="JLB69" s="204"/>
      <c r="JLC69" s="204"/>
      <c r="JLD69" s="204"/>
      <c r="JLE69" s="204"/>
      <c r="JLF69" s="204"/>
      <c r="JLG69" s="204"/>
      <c r="JLH69" s="204"/>
      <c r="JLI69" s="204"/>
      <c r="JLJ69" s="204"/>
      <c r="JLK69" s="204"/>
      <c r="JLL69" s="204"/>
      <c r="JLM69" s="204"/>
      <c r="JLN69" s="204"/>
      <c r="JLO69" s="204"/>
      <c r="JLP69" s="204"/>
      <c r="JLQ69" s="204"/>
      <c r="JLR69" s="204"/>
      <c r="JLS69" s="204"/>
      <c r="JLT69" s="204"/>
      <c r="JLU69" s="204"/>
      <c r="JLV69" s="204"/>
      <c r="JLW69" s="204"/>
      <c r="JLX69" s="204"/>
      <c r="JLY69" s="204"/>
      <c r="JLZ69" s="204"/>
      <c r="JMA69" s="204"/>
      <c r="JMB69" s="204"/>
      <c r="JMC69" s="204"/>
      <c r="JMD69" s="204"/>
      <c r="JME69" s="204"/>
      <c r="JMF69" s="204"/>
      <c r="JMG69" s="204"/>
      <c r="JMH69" s="204"/>
      <c r="JMI69" s="204"/>
      <c r="JMJ69" s="204"/>
      <c r="JMK69" s="204"/>
      <c r="JML69" s="204"/>
      <c r="JMM69" s="204"/>
      <c r="JMN69" s="204"/>
      <c r="JMO69" s="204"/>
      <c r="JMP69" s="204"/>
      <c r="JMQ69" s="204"/>
      <c r="JMR69" s="204"/>
      <c r="JMS69" s="204"/>
      <c r="JMT69" s="204"/>
      <c r="JMU69" s="204"/>
      <c r="JMV69" s="204"/>
      <c r="JMW69" s="204"/>
      <c r="JMX69" s="204"/>
      <c r="JMY69" s="204"/>
      <c r="JMZ69" s="204"/>
      <c r="JNA69" s="204"/>
      <c r="JNB69" s="204"/>
      <c r="JNC69" s="204"/>
      <c r="JND69" s="204"/>
      <c r="JNE69" s="204"/>
      <c r="JNF69" s="204"/>
      <c r="JNG69" s="204"/>
      <c r="JNH69" s="204"/>
      <c r="JNI69" s="204"/>
      <c r="JNJ69" s="204"/>
      <c r="JNK69" s="204"/>
      <c r="JNL69" s="204"/>
      <c r="JNM69" s="204"/>
      <c r="JNN69" s="204"/>
      <c r="JNO69" s="204"/>
      <c r="JNP69" s="204"/>
      <c r="JNQ69" s="204"/>
      <c r="JNR69" s="204"/>
      <c r="JNS69" s="204"/>
      <c r="JNT69" s="204"/>
      <c r="JNU69" s="204"/>
      <c r="JNV69" s="204"/>
      <c r="JNW69" s="204"/>
      <c r="JNX69" s="204"/>
      <c r="JNY69" s="204"/>
      <c r="JNZ69" s="204"/>
      <c r="JOA69" s="204"/>
      <c r="JOB69" s="204"/>
      <c r="JOC69" s="204"/>
      <c r="JOD69" s="204"/>
      <c r="JOE69" s="204"/>
      <c r="JOF69" s="204"/>
      <c r="JOG69" s="204"/>
      <c r="JOH69" s="204"/>
      <c r="JOI69" s="204"/>
      <c r="JOJ69" s="204"/>
      <c r="JOK69" s="204"/>
      <c r="JOL69" s="204"/>
      <c r="JOM69" s="204"/>
      <c r="JON69" s="204"/>
      <c r="JOO69" s="204"/>
      <c r="JOP69" s="204"/>
      <c r="JOQ69" s="204"/>
      <c r="JOR69" s="204"/>
      <c r="JOS69" s="204"/>
      <c r="JOT69" s="204"/>
      <c r="JOU69" s="204"/>
      <c r="JOV69" s="204"/>
      <c r="JOW69" s="204"/>
      <c r="JOX69" s="204"/>
      <c r="JOY69" s="204"/>
      <c r="JOZ69" s="204"/>
      <c r="JPA69" s="204"/>
      <c r="JPB69" s="204"/>
      <c r="JPC69" s="204"/>
      <c r="JPD69" s="204"/>
      <c r="JPE69" s="204"/>
      <c r="JPF69" s="204"/>
      <c r="JPG69" s="204"/>
      <c r="JPH69" s="204"/>
      <c r="JPI69" s="204"/>
      <c r="JPJ69" s="204"/>
      <c r="JPK69" s="204"/>
      <c r="JPL69" s="204"/>
      <c r="JPM69" s="204"/>
      <c r="JPN69" s="204"/>
      <c r="JPO69" s="204"/>
      <c r="JPP69" s="204"/>
      <c r="JPQ69" s="204"/>
      <c r="JPR69" s="204"/>
      <c r="JPS69" s="204"/>
      <c r="JPT69" s="204"/>
      <c r="JPU69" s="204"/>
      <c r="JPV69" s="204"/>
      <c r="JPW69" s="204"/>
      <c r="JPX69" s="204"/>
      <c r="JPY69" s="204"/>
      <c r="JPZ69" s="204"/>
      <c r="JQA69" s="204"/>
      <c r="JQB69" s="204"/>
      <c r="JQC69" s="204"/>
      <c r="JQD69" s="204"/>
      <c r="JQE69" s="204"/>
      <c r="JQF69" s="204"/>
      <c r="JQG69" s="204"/>
      <c r="JQH69" s="204"/>
      <c r="JQI69" s="204"/>
      <c r="JQJ69" s="204"/>
      <c r="JQK69" s="204"/>
      <c r="JQL69" s="204"/>
      <c r="JQM69" s="204"/>
      <c r="JQN69" s="204"/>
      <c r="JQO69" s="204"/>
      <c r="JQP69" s="204"/>
      <c r="JQQ69" s="204"/>
      <c r="JQR69" s="204"/>
      <c r="JQS69" s="204"/>
      <c r="JQT69" s="204"/>
      <c r="JQU69" s="204"/>
      <c r="JQV69" s="204"/>
      <c r="JQW69" s="204"/>
      <c r="JQX69" s="204"/>
      <c r="JQY69" s="204"/>
      <c r="JQZ69" s="204"/>
      <c r="JRA69" s="204"/>
      <c r="JRB69" s="204"/>
      <c r="JRC69" s="204"/>
      <c r="JRD69" s="204"/>
      <c r="JRE69" s="204"/>
      <c r="JRF69" s="204"/>
      <c r="JRG69" s="204"/>
      <c r="JRH69" s="204"/>
      <c r="JRI69" s="204"/>
      <c r="JRJ69" s="204"/>
      <c r="JRK69" s="204"/>
      <c r="JRL69" s="204"/>
      <c r="JRM69" s="204"/>
      <c r="JRN69" s="204"/>
      <c r="JRO69" s="204"/>
      <c r="JRP69" s="204"/>
      <c r="JRQ69" s="204"/>
      <c r="JRR69" s="204"/>
      <c r="JRS69" s="204"/>
      <c r="JRT69" s="204"/>
      <c r="JRU69" s="204"/>
      <c r="JRV69" s="204"/>
      <c r="JRW69" s="204"/>
      <c r="JRX69" s="204"/>
      <c r="JRY69" s="204"/>
      <c r="JRZ69" s="204"/>
      <c r="JSA69" s="204"/>
      <c r="JSB69" s="204"/>
      <c r="JSC69" s="204"/>
      <c r="JSD69" s="204"/>
      <c r="JSE69" s="204"/>
      <c r="JSF69" s="204"/>
      <c r="JSG69" s="204"/>
      <c r="JSH69" s="204"/>
      <c r="JSI69" s="204"/>
      <c r="JSJ69" s="204"/>
      <c r="JSK69" s="204"/>
      <c r="JSL69" s="204"/>
      <c r="JSM69" s="204"/>
      <c r="JSN69" s="204"/>
      <c r="JSO69" s="204"/>
      <c r="JSP69" s="204"/>
      <c r="JSQ69" s="204"/>
      <c r="JSR69" s="204"/>
      <c r="JSS69" s="204"/>
      <c r="JST69" s="204"/>
      <c r="JSU69" s="204"/>
      <c r="JSV69" s="204"/>
      <c r="JSW69" s="204"/>
      <c r="JSX69" s="204"/>
      <c r="JSY69" s="204"/>
      <c r="JSZ69" s="204"/>
      <c r="JTA69" s="204"/>
      <c r="JTB69" s="204"/>
      <c r="JTC69" s="204"/>
      <c r="JTD69" s="204"/>
      <c r="JTE69" s="204"/>
      <c r="JTF69" s="204"/>
      <c r="JTG69" s="204"/>
      <c r="JTH69" s="204"/>
      <c r="JTI69" s="204"/>
      <c r="JTJ69" s="204"/>
      <c r="JTK69" s="204"/>
      <c r="JTL69" s="204"/>
      <c r="JTM69" s="204"/>
      <c r="JTN69" s="204"/>
      <c r="JTO69" s="204"/>
      <c r="JTP69" s="204"/>
      <c r="JTQ69" s="204"/>
      <c r="JTR69" s="204"/>
      <c r="JTS69" s="204"/>
      <c r="JTT69" s="204"/>
      <c r="JTU69" s="204"/>
      <c r="JTV69" s="204"/>
      <c r="JTW69" s="204"/>
      <c r="JTX69" s="204"/>
      <c r="JTY69" s="204"/>
      <c r="JTZ69" s="204"/>
      <c r="JUA69" s="204"/>
      <c r="JUB69" s="204"/>
      <c r="JUC69" s="204"/>
      <c r="JUD69" s="204"/>
      <c r="JUE69" s="204"/>
      <c r="JUF69" s="204"/>
      <c r="JUG69" s="204"/>
      <c r="JUH69" s="204"/>
      <c r="JUI69" s="204"/>
      <c r="JUJ69" s="204"/>
      <c r="JUK69" s="204"/>
      <c r="JUL69" s="204"/>
      <c r="JUM69" s="204"/>
      <c r="JUN69" s="204"/>
      <c r="JUO69" s="204"/>
      <c r="JUP69" s="204"/>
      <c r="JUQ69" s="204"/>
      <c r="JUR69" s="204"/>
      <c r="JUS69" s="204"/>
      <c r="JUT69" s="204"/>
      <c r="JUU69" s="204"/>
      <c r="JUV69" s="204"/>
      <c r="JUW69" s="204"/>
      <c r="JUX69" s="204"/>
      <c r="JUY69" s="204"/>
      <c r="JUZ69" s="204"/>
      <c r="JVA69" s="204"/>
      <c r="JVB69" s="204"/>
      <c r="JVC69" s="204"/>
      <c r="JVD69" s="204"/>
      <c r="JVE69" s="204"/>
      <c r="JVF69" s="204"/>
      <c r="JVG69" s="204"/>
      <c r="JVH69" s="204"/>
      <c r="JVI69" s="204"/>
      <c r="JVJ69" s="204"/>
      <c r="JVK69" s="204"/>
      <c r="JVL69" s="204"/>
      <c r="JVM69" s="204"/>
      <c r="JVN69" s="204"/>
      <c r="JVO69" s="204"/>
      <c r="JVP69" s="204"/>
      <c r="JVQ69" s="204"/>
      <c r="JVR69" s="204"/>
      <c r="JVS69" s="204"/>
      <c r="JVT69" s="204"/>
      <c r="JVU69" s="204"/>
      <c r="JVV69" s="204"/>
      <c r="JVW69" s="204"/>
      <c r="JVX69" s="204"/>
      <c r="JVY69" s="204"/>
      <c r="JVZ69" s="204"/>
      <c r="JWA69" s="204"/>
      <c r="JWB69" s="204"/>
      <c r="JWC69" s="204"/>
      <c r="JWD69" s="204"/>
      <c r="JWE69" s="204"/>
      <c r="JWF69" s="204"/>
      <c r="JWG69" s="204"/>
      <c r="JWH69" s="204"/>
      <c r="JWI69" s="204"/>
      <c r="JWJ69" s="204"/>
      <c r="JWK69" s="204"/>
      <c r="JWL69" s="204"/>
      <c r="JWM69" s="204"/>
      <c r="JWN69" s="204"/>
      <c r="JWO69" s="204"/>
      <c r="JWP69" s="204"/>
      <c r="JWQ69" s="204"/>
      <c r="JWR69" s="204"/>
      <c r="JWS69" s="204"/>
      <c r="JWT69" s="204"/>
      <c r="JWU69" s="204"/>
      <c r="JWV69" s="204"/>
      <c r="JWW69" s="204"/>
      <c r="JWX69" s="204"/>
      <c r="JWY69" s="204"/>
      <c r="JWZ69" s="204"/>
      <c r="JXA69" s="204"/>
      <c r="JXB69" s="204"/>
      <c r="JXC69" s="204"/>
      <c r="JXD69" s="204"/>
      <c r="JXE69" s="204"/>
      <c r="JXF69" s="204"/>
      <c r="JXG69" s="204"/>
      <c r="JXH69" s="204"/>
      <c r="JXI69" s="204"/>
      <c r="JXJ69" s="204"/>
      <c r="JXK69" s="204"/>
      <c r="JXL69" s="204"/>
      <c r="JXM69" s="204"/>
      <c r="JXN69" s="204"/>
      <c r="JXO69" s="204"/>
      <c r="JXP69" s="204"/>
      <c r="JXQ69" s="204"/>
      <c r="JXR69" s="204"/>
      <c r="JXS69" s="204"/>
      <c r="JXT69" s="204"/>
      <c r="JXU69" s="204"/>
      <c r="JXV69" s="204"/>
      <c r="JXW69" s="204"/>
      <c r="JXX69" s="204"/>
      <c r="JXY69" s="204"/>
      <c r="JXZ69" s="204"/>
      <c r="JYA69" s="204"/>
      <c r="JYB69" s="204"/>
      <c r="JYC69" s="204"/>
      <c r="JYD69" s="204"/>
      <c r="JYE69" s="204"/>
      <c r="JYF69" s="204"/>
      <c r="JYG69" s="204"/>
      <c r="JYH69" s="204"/>
      <c r="JYI69" s="204"/>
      <c r="JYJ69" s="204"/>
      <c r="JYK69" s="204"/>
      <c r="JYL69" s="204"/>
      <c r="JYM69" s="204"/>
      <c r="JYN69" s="204"/>
      <c r="JYO69" s="204"/>
      <c r="JYP69" s="204"/>
      <c r="JYQ69" s="204"/>
      <c r="JYR69" s="204"/>
      <c r="JYS69" s="204"/>
      <c r="JYT69" s="204"/>
      <c r="JYU69" s="204"/>
      <c r="JYV69" s="204"/>
      <c r="JYW69" s="204"/>
      <c r="JYX69" s="204"/>
      <c r="JYY69" s="204"/>
      <c r="JYZ69" s="204"/>
      <c r="JZA69" s="204"/>
      <c r="JZB69" s="204"/>
      <c r="JZC69" s="204"/>
      <c r="JZD69" s="204"/>
      <c r="JZE69" s="204"/>
      <c r="JZF69" s="204"/>
      <c r="JZG69" s="204"/>
      <c r="JZH69" s="204"/>
      <c r="JZI69" s="204"/>
      <c r="JZJ69" s="204"/>
      <c r="JZK69" s="204"/>
      <c r="JZL69" s="204"/>
      <c r="JZM69" s="204"/>
      <c r="JZN69" s="204"/>
      <c r="JZO69" s="204"/>
      <c r="JZP69" s="204"/>
      <c r="JZQ69" s="204"/>
      <c r="JZR69" s="204"/>
      <c r="JZS69" s="204"/>
      <c r="JZT69" s="204"/>
      <c r="JZU69" s="204"/>
      <c r="JZV69" s="204"/>
      <c r="JZW69" s="204"/>
      <c r="JZX69" s="204"/>
      <c r="JZY69" s="204"/>
      <c r="JZZ69" s="204"/>
      <c r="KAA69" s="204"/>
      <c r="KAB69" s="204"/>
      <c r="KAC69" s="204"/>
      <c r="KAD69" s="204"/>
      <c r="KAE69" s="204"/>
      <c r="KAF69" s="204"/>
      <c r="KAG69" s="204"/>
      <c r="KAH69" s="204"/>
      <c r="KAI69" s="204"/>
      <c r="KAJ69" s="204"/>
      <c r="KAK69" s="204"/>
      <c r="KAL69" s="204"/>
      <c r="KAM69" s="204"/>
      <c r="KAN69" s="204"/>
      <c r="KAO69" s="204"/>
      <c r="KAP69" s="204"/>
      <c r="KAQ69" s="204"/>
      <c r="KAR69" s="204"/>
      <c r="KAS69" s="204"/>
      <c r="KAT69" s="204"/>
      <c r="KAU69" s="204"/>
      <c r="KAV69" s="204"/>
      <c r="KAW69" s="204"/>
      <c r="KAX69" s="204"/>
      <c r="KAY69" s="204"/>
      <c r="KAZ69" s="204"/>
      <c r="KBA69" s="204"/>
      <c r="KBB69" s="204"/>
      <c r="KBC69" s="204"/>
      <c r="KBD69" s="204"/>
      <c r="KBE69" s="204"/>
      <c r="KBF69" s="204"/>
      <c r="KBG69" s="204"/>
      <c r="KBH69" s="204"/>
      <c r="KBI69" s="204"/>
      <c r="KBJ69" s="204"/>
      <c r="KBK69" s="204"/>
      <c r="KBL69" s="204"/>
      <c r="KBM69" s="204"/>
      <c r="KBN69" s="204"/>
      <c r="KBO69" s="204"/>
      <c r="KBP69" s="204"/>
      <c r="KBQ69" s="204"/>
      <c r="KBR69" s="204"/>
      <c r="KBS69" s="204"/>
      <c r="KBT69" s="204"/>
      <c r="KBU69" s="204"/>
      <c r="KBV69" s="204"/>
      <c r="KBW69" s="204"/>
      <c r="KBX69" s="204"/>
      <c r="KBY69" s="204"/>
      <c r="KBZ69" s="204"/>
      <c r="KCA69" s="204"/>
      <c r="KCB69" s="204"/>
      <c r="KCC69" s="204"/>
      <c r="KCD69" s="204"/>
      <c r="KCE69" s="204"/>
      <c r="KCF69" s="204"/>
      <c r="KCG69" s="204"/>
      <c r="KCH69" s="204"/>
      <c r="KCI69" s="204"/>
      <c r="KCJ69" s="204"/>
      <c r="KCK69" s="204"/>
      <c r="KCL69" s="204"/>
      <c r="KCM69" s="204"/>
      <c r="KCN69" s="204"/>
      <c r="KCO69" s="204"/>
      <c r="KCP69" s="204"/>
      <c r="KCQ69" s="204"/>
      <c r="KCR69" s="204"/>
      <c r="KCS69" s="204"/>
      <c r="KCT69" s="204"/>
      <c r="KCU69" s="204"/>
      <c r="KCV69" s="204"/>
      <c r="KCW69" s="204"/>
      <c r="KCX69" s="204"/>
      <c r="KCY69" s="204"/>
      <c r="KCZ69" s="204"/>
      <c r="KDA69" s="204"/>
      <c r="KDB69" s="204"/>
      <c r="KDC69" s="204"/>
      <c r="KDD69" s="204"/>
      <c r="KDE69" s="204"/>
      <c r="KDF69" s="204"/>
      <c r="KDG69" s="204"/>
      <c r="KDH69" s="204"/>
      <c r="KDI69" s="204"/>
      <c r="KDJ69" s="204"/>
      <c r="KDK69" s="204"/>
      <c r="KDL69" s="204"/>
      <c r="KDM69" s="204"/>
      <c r="KDN69" s="204"/>
      <c r="KDO69" s="204"/>
      <c r="KDP69" s="204"/>
      <c r="KDQ69" s="204"/>
      <c r="KDR69" s="204"/>
      <c r="KDS69" s="204"/>
      <c r="KDT69" s="204"/>
      <c r="KDU69" s="204"/>
      <c r="KDV69" s="204"/>
      <c r="KDW69" s="204"/>
      <c r="KDX69" s="204"/>
      <c r="KDY69" s="204"/>
      <c r="KDZ69" s="204"/>
      <c r="KEA69" s="204"/>
      <c r="KEB69" s="204"/>
      <c r="KEC69" s="204"/>
      <c r="KED69" s="204"/>
      <c r="KEE69" s="204"/>
      <c r="KEF69" s="204"/>
      <c r="KEG69" s="204"/>
      <c r="KEH69" s="204"/>
      <c r="KEI69" s="204"/>
      <c r="KEJ69" s="204"/>
      <c r="KEK69" s="204"/>
      <c r="KEL69" s="204"/>
      <c r="KEM69" s="204"/>
      <c r="KEN69" s="204"/>
      <c r="KEO69" s="204"/>
      <c r="KEP69" s="204"/>
      <c r="KEQ69" s="204"/>
      <c r="KER69" s="204"/>
      <c r="KES69" s="204"/>
      <c r="KET69" s="204"/>
      <c r="KEU69" s="204"/>
      <c r="KEV69" s="204"/>
      <c r="KEW69" s="204"/>
      <c r="KEX69" s="204"/>
      <c r="KEY69" s="204"/>
      <c r="KEZ69" s="204"/>
      <c r="KFA69" s="204"/>
      <c r="KFB69" s="204"/>
      <c r="KFC69" s="204"/>
      <c r="KFD69" s="204"/>
      <c r="KFE69" s="204"/>
      <c r="KFF69" s="204"/>
      <c r="KFG69" s="204"/>
      <c r="KFH69" s="204"/>
      <c r="KFI69" s="204"/>
      <c r="KFJ69" s="204"/>
      <c r="KFK69" s="204"/>
      <c r="KFL69" s="204"/>
      <c r="KFM69" s="204"/>
      <c r="KFN69" s="204"/>
      <c r="KFO69" s="204"/>
      <c r="KFP69" s="204"/>
      <c r="KFQ69" s="204"/>
      <c r="KFR69" s="204"/>
      <c r="KFS69" s="204"/>
      <c r="KFT69" s="204"/>
      <c r="KFU69" s="204"/>
      <c r="KFV69" s="204"/>
      <c r="KFW69" s="204"/>
      <c r="KFX69" s="204"/>
      <c r="KFY69" s="204"/>
      <c r="KFZ69" s="204"/>
      <c r="KGA69" s="204"/>
      <c r="KGB69" s="204"/>
      <c r="KGC69" s="204"/>
      <c r="KGD69" s="204"/>
      <c r="KGE69" s="204"/>
      <c r="KGF69" s="204"/>
      <c r="KGG69" s="204"/>
      <c r="KGH69" s="204"/>
      <c r="KGI69" s="204"/>
      <c r="KGJ69" s="204"/>
      <c r="KGK69" s="204"/>
      <c r="KGL69" s="204"/>
      <c r="KGM69" s="204"/>
      <c r="KGN69" s="204"/>
      <c r="KGO69" s="204"/>
      <c r="KGP69" s="204"/>
      <c r="KGQ69" s="204"/>
      <c r="KGR69" s="204"/>
      <c r="KGS69" s="204"/>
      <c r="KGT69" s="204"/>
      <c r="KGU69" s="204"/>
      <c r="KGV69" s="204"/>
      <c r="KGW69" s="204"/>
      <c r="KGX69" s="204"/>
      <c r="KGY69" s="204"/>
      <c r="KGZ69" s="204"/>
      <c r="KHA69" s="204"/>
      <c r="KHB69" s="204"/>
      <c r="KHC69" s="204"/>
      <c r="KHD69" s="204"/>
      <c r="KHE69" s="204"/>
      <c r="KHF69" s="204"/>
      <c r="KHG69" s="204"/>
      <c r="KHH69" s="204"/>
      <c r="KHI69" s="204"/>
      <c r="KHJ69" s="204"/>
      <c r="KHK69" s="204"/>
      <c r="KHL69" s="204"/>
      <c r="KHM69" s="204"/>
      <c r="KHN69" s="204"/>
      <c r="KHO69" s="204"/>
      <c r="KHP69" s="204"/>
      <c r="KHQ69" s="204"/>
      <c r="KHR69" s="204"/>
      <c r="KHS69" s="204"/>
      <c r="KHT69" s="204"/>
      <c r="KHU69" s="204"/>
      <c r="KHV69" s="204"/>
      <c r="KHW69" s="204"/>
      <c r="KHX69" s="204"/>
      <c r="KHY69" s="204"/>
      <c r="KHZ69" s="204"/>
      <c r="KIA69" s="204"/>
      <c r="KIB69" s="204"/>
      <c r="KIC69" s="204"/>
      <c r="KID69" s="204"/>
      <c r="KIE69" s="204"/>
      <c r="KIF69" s="204"/>
      <c r="KIG69" s="204"/>
      <c r="KIH69" s="204"/>
      <c r="KII69" s="204"/>
      <c r="KIJ69" s="204"/>
      <c r="KIK69" s="204"/>
      <c r="KIL69" s="204"/>
      <c r="KIM69" s="204"/>
      <c r="KIN69" s="204"/>
      <c r="KIO69" s="204"/>
      <c r="KIP69" s="204"/>
      <c r="KIQ69" s="204"/>
      <c r="KIR69" s="204"/>
      <c r="KIS69" s="204"/>
      <c r="KIT69" s="204"/>
      <c r="KIU69" s="204"/>
      <c r="KIV69" s="204"/>
      <c r="KIW69" s="204"/>
      <c r="KIX69" s="204"/>
      <c r="KIY69" s="204"/>
      <c r="KIZ69" s="204"/>
      <c r="KJA69" s="204"/>
      <c r="KJB69" s="204"/>
      <c r="KJC69" s="204"/>
      <c r="KJD69" s="204"/>
      <c r="KJE69" s="204"/>
      <c r="KJF69" s="204"/>
      <c r="KJG69" s="204"/>
      <c r="KJH69" s="204"/>
      <c r="KJI69" s="204"/>
      <c r="KJJ69" s="204"/>
      <c r="KJK69" s="204"/>
      <c r="KJL69" s="204"/>
      <c r="KJM69" s="204"/>
      <c r="KJN69" s="204"/>
      <c r="KJO69" s="204"/>
      <c r="KJP69" s="204"/>
      <c r="KJQ69" s="204"/>
      <c r="KJR69" s="204"/>
      <c r="KJS69" s="204"/>
      <c r="KJT69" s="204"/>
      <c r="KJU69" s="204"/>
      <c r="KJV69" s="204"/>
      <c r="KJW69" s="204"/>
      <c r="KJX69" s="204"/>
      <c r="KJY69" s="204"/>
      <c r="KJZ69" s="204"/>
      <c r="KKA69" s="204"/>
      <c r="KKB69" s="204"/>
      <c r="KKC69" s="204"/>
      <c r="KKD69" s="204"/>
      <c r="KKE69" s="204"/>
      <c r="KKF69" s="204"/>
      <c r="KKG69" s="204"/>
      <c r="KKH69" s="204"/>
      <c r="KKI69" s="204"/>
      <c r="KKJ69" s="204"/>
      <c r="KKK69" s="204"/>
      <c r="KKL69" s="204"/>
      <c r="KKM69" s="204"/>
      <c r="KKN69" s="204"/>
      <c r="KKO69" s="204"/>
      <c r="KKP69" s="204"/>
      <c r="KKQ69" s="204"/>
      <c r="KKR69" s="204"/>
      <c r="KKS69" s="204"/>
      <c r="KKT69" s="204"/>
      <c r="KKU69" s="204"/>
      <c r="KKV69" s="204"/>
      <c r="KKW69" s="204"/>
      <c r="KKX69" s="204"/>
      <c r="KKY69" s="204"/>
      <c r="KKZ69" s="204"/>
      <c r="KLA69" s="204"/>
      <c r="KLB69" s="204"/>
      <c r="KLC69" s="204"/>
      <c r="KLD69" s="204"/>
      <c r="KLE69" s="204"/>
      <c r="KLF69" s="204"/>
      <c r="KLG69" s="204"/>
      <c r="KLH69" s="204"/>
      <c r="KLI69" s="204"/>
      <c r="KLJ69" s="204"/>
      <c r="KLK69" s="204"/>
      <c r="KLL69" s="204"/>
      <c r="KLM69" s="204"/>
      <c r="KLN69" s="204"/>
      <c r="KLO69" s="204"/>
      <c r="KLP69" s="204"/>
      <c r="KLQ69" s="204"/>
      <c r="KLR69" s="204"/>
      <c r="KLS69" s="204"/>
      <c r="KLT69" s="204"/>
      <c r="KLU69" s="204"/>
      <c r="KLV69" s="204"/>
      <c r="KLW69" s="204"/>
      <c r="KLX69" s="204"/>
      <c r="KLY69" s="204"/>
      <c r="KLZ69" s="204"/>
      <c r="KMA69" s="204"/>
      <c r="KMB69" s="204"/>
      <c r="KMC69" s="204"/>
      <c r="KMD69" s="204"/>
      <c r="KME69" s="204"/>
      <c r="KMF69" s="204"/>
      <c r="KMG69" s="204"/>
      <c r="KMH69" s="204"/>
      <c r="KMI69" s="204"/>
      <c r="KMJ69" s="204"/>
      <c r="KMK69" s="204"/>
      <c r="KML69" s="204"/>
      <c r="KMM69" s="204"/>
      <c r="KMN69" s="204"/>
      <c r="KMO69" s="204"/>
      <c r="KMP69" s="204"/>
      <c r="KMQ69" s="204"/>
      <c r="KMR69" s="204"/>
      <c r="KMS69" s="204"/>
      <c r="KMT69" s="204"/>
      <c r="KMU69" s="204"/>
      <c r="KMV69" s="204"/>
      <c r="KMW69" s="204"/>
      <c r="KMX69" s="204"/>
      <c r="KMY69" s="204"/>
      <c r="KMZ69" s="204"/>
      <c r="KNA69" s="204"/>
      <c r="KNB69" s="204"/>
      <c r="KNC69" s="204"/>
      <c r="KND69" s="204"/>
      <c r="KNE69" s="204"/>
      <c r="KNF69" s="204"/>
      <c r="KNG69" s="204"/>
      <c r="KNH69" s="204"/>
      <c r="KNI69" s="204"/>
      <c r="KNJ69" s="204"/>
      <c r="KNK69" s="204"/>
      <c r="KNL69" s="204"/>
      <c r="KNM69" s="204"/>
      <c r="KNN69" s="204"/>
      <c r="KNO69" s="204"/>
      <c r="KNP69" s="204"/>
      <c r="KNQ69" s="204"/>
      <c r="KNR69" s="204"/>
      <c r="KNS69" s="204"/>
      <c r="KNT69" s="204"/>
      <c r="KNU69" s="204"/>
      <c r="KNV69" s="204"/>
      <c r="KNW69" s="204"/>
      <c r="KNX69" s="204"/>
      <c r="KNY69" s="204"/>
      <c r="KNZ69" s="204"/>
      <c r="KOA69" s="204"/>
      <c r="KOB69" s="204"/>
      <c r="KOC69" s="204"/>
      <c r="KOD69" s="204"/>
      <c r="KOE69" s="204"/>
      <c r="KOF69" s="204"/>
      <c r="KOG69" s="204"/>
      <c r="KOH69" s="204"/>
      <c r="KOI69" s="204"/>
      <c r="KOJ69" s="204"/>
      <c r="KOK69" s="204"/>
      <c r="KOL69" s="204"/>
      <c r="KOM69" s="204"/>
      <c r="KON69" s="204"/>
      <c r="KOO69" s="204"/>
      <c r="KOP69" s="204"/>
      <c r="KOQ69" s="204"/>
      <c r="KOR69" s="204"/>
      <c r="KOS69" s="204"/>
      <c r="KOT69" s="204"/>
      <c r="KOU69" s="204"/>
      <c r="KOV69" s="204"/>
      <c r="KOW69" s="204"/>
      <c r="KOX69" s="204"/>
      <c r="KOY69" s="204"/>
      <c r="KOZ69" s="204"/>
      <c r="KPA69" s="204"/>
      <c r="KPB69" s="204"/>
      <c r="KPC69" s="204"/>
      <c r="KPD69" s="204"/>
      <c r="KPE69" s="204"/>
      <c r="KPF69" s="204"/>
      <c r="KPG69" s="204"/>
      <c r="KPH69" s="204"/>
      <c r="KPI69" s="204"/>
      <c r="KPJ69" s="204"/>
      <c r="KPK69" s="204"/>
      <c r="KPL69" s="204"/>
      <c r="KPM69" s="204"/>
      <c r="KPN69" s="204"/>
      <c r="KPO69" s="204"/>
      <c r="KPP69" s="204"/>
      <c r="KPQ69" s="204"/>
      <c r="KPR69" s="204"/>
      <c r="KPS69" s="204"/>
      <c r="KPT69" s="204"/>
      <c r="KPU69" s="204"/>
      <c r="KPV69" s="204"/>
      <c r="KPW69" s="204"/>
      <c r="KPX69" s="204"/>
      <c r="KPY69" s="204"/>
      <c r="KPZ69" s="204"/>
      <c r="KQA69" s="204"/>
      <c r="KQB69" s="204"/>
      <c r="KQC69" s="204"/>
      <c r="KQD69" s="204"/>
      <c r="KQE69" s="204"/>
      <c r="KQF69" s="204"/>
      <c r="KQG69" s="204"/>
      <c r="KQH69" s="204"/>
      <c r="KQI69" s="204"/>
      <c r="KQJ69" s="204"/>
      <c r="KQK69" s="204"/>
      <c r="KQL69" s="204"/>
      <c r="KQM69" s="204"/>
      <c r="KQN69" s="204"/>
      <c r="KQO69" s="204"/>
      <c r="KQP69" s="204"/>
      <c r="KQQ69" s="204"/>
      <c r="KQR69" s="204"/>
      <c r="KQS69" s="204"/>
      <c r="KQT69" s="204"/>
      <c r="KQU69" s="204"/>
      <c r="KQV69" s="204"/>
      <c r="KQW69" s="204"/>
      <c r="KQX69" s="204"/>
      <c r="KQY69" s="204"/>
      <c r="KQZ69" s="204"/>
      <c r="KRA69" s="204"/>
      <c r="KRB69" s="204"/>
      <c r="KRC69" s="204"/>
      <c r="KRD69" s="204"/>
      <c r="KRE69" s="204"/>
      <c r="KRF69" s="204"/>
      <c r="KRG69" s="204"/>
      <c r="KRH69" s="204"/>
      <c r="KRI69" s="204"/>
      <c r="KRJ69" s="204"/>
      <c r="KRK69" s="204"/>
      <c r="KRL69" s="204"/>
      <c r="KRM69" s="204"/>
      <c r="KRN69" s="204"/>
      <c r="KRO69" s="204"/>
      <c r="KRP69" s="204"/>
      <c r="KRQ69" s="204"/>
      <c r="KRR69" s="204"/>
      <c r="KRS69" s="204"/>
      <c r="KRT69" s="204"/>
      <c r="KRU69" s="204"/>
      <c r="KRV69" s="204"/>
      <c r="KRW69" s="204"/>
      <c r="KRX69" s="204"/>
      <c r="KRY69" s="204"/>
      <c r="KRZ69" s="204"/>
      <c r="KSA69" s="204"/>
      <c r="KSB69" s="204"/>
      <c r="KSC69" s="204"/>
      <c r="KSD69" s="204"/>
      <c r="KSE69" s="204"/>
      <c r="KSF69" s="204"/>
      <c r="KSG69" s="204"/>
      <c r="KSH69" s="204"/>
      <c r="KSI69" s="204"/>
      <c r="KSJ69" s="204"/>
      <c r="KSK69" s="204"/>
      <c r="KSL69" s="204"/>
      <c r="KSM69" s="204"/>
      <c r="KSN69" s="204"/>
      <c r="KSO69" s="204"/>
      <c r="KSP69" s="204"/>
      <c r="KSQ69" s="204"/>
      <c r="KSR69" s="204"/>
      <c r="KSS69" s="204"/>
      <c r="KST69" s="204"/>
      <c r="KSU69" s="204"/>
      <c r="KSV69" s="204"/>
      <c r="KSW69" s="204"/>
      <c r="KSX69" s="204"/>
      <c r="KSY69" s="204"/>
      <c r="KSZ69" s="204"/>
      <c r="KTA69" s="204"/>
      <c r="KTB69" s="204"/>
      <c r="KTC69" s="204"/>
      <c r="KTD69" s="204"/>
      <c r="KTE69" s="204"/>
      <c r="KTF69" s="204"/>
      <c r="KTG69" s="204"/>
      <c r="KTH69" s="204"/>
      <c r="KTI69" s="204"/>
      <c r="KTJ69" s="204"/>
      <c r="KTK69" s="204"/>
      <c r="KTL69" s="204"/>
      <c r="KTM69" s="204"/>
      <c r="KTN69" s="204"/>
      <c r="KTO69" s="204"/>
      <c r="KTP69" s="204"/>
      <c r="KTQ69" s="204"/>
      <c r="KTR69" s="204"/>
      <c r="KTS69" s="204"/>
      <c r="KTT69" s="204"/>
      <c r="KTU69" s="204"/>
      <c r="KTV69" s="204"/>
      <c r="KTW69" s="204"/>
      <c r="KTX69" s="204"/>
      <c r="KTY69" s="204"/>
      <c r="KTZ69" s="204"/>
      <c r="KUA69" s="204"/>
      <c r="KUB69" s="204"/>
      <c r="KUC69" s="204"/>
      <c r="KUD69" s="204"/>
      <c r="KUE69" s="204"/>
      <c r="KUF69" s="204"/>
      <c r="KUG69" s="204"/>
      <c r="KUH69" s="204"/>
      <c r="KUI69" s="204"/>
      <c r="KUJ69" s="204"/>
      <c r="KUK69" s="204"/>
      <c r="KUL69" s="204"/>
      <c r="KUM69" s="204"/>
      <c r="KUN69" s="204"/>
      <c r="KUO69" s="204"/>
      <c r="KUP69" s="204"/>
      <c r="KUQ69" s="204"/>
      <c r="KUR69" s="204"/>
      <c r="KUS69" s="204"/>
      <c r="KUT69" s="204"/>
      <c r="KUU69" s="204"/>
      <c r="KUV69" s="204"/>
      <c r="KUW69" s="204"/>
      <c r="KUX69" s="204"/>
      <c r="KUY69" s="204"/>
      <c r="KUZ69" s="204"/>
      <c r="KVA69" s="204"/>
      <c r="KVB69" s="204"/>
      <c r="KVC69" s="204"/>
      <c r="KVD69" s="204"/>
      <c r="KVE69" s="204"/>
      <c r="KVF69" s="204"/>
      <c r="KVG69" s="204"/>
      <c r="KVH69" s="204"/>
      <c r="KVI69" s="204"/>
      <c r="KVJ69" s="204"/>
      <c r="KVK69" s="204"/>
      <c r="KVL69" s="204"/>
      <c r="KVM69" s="204"/>
      <c r="KVN69" s="204"/>
      <c r="KVO69" s="204"/>
      <c r="KVP69" s="204"/>
      <c r="KVQ69" s="204"/>
      <c r="KVR69" s="204"/>
      <c r="KVS69" s="204"/>
      <c r="KVT69" s="204"/>
      <c r="KVU69" s="204"/>
      <c r="KVV69" s="204"/>
      <c r="KVW69" s="204"/>
      <c r="KVX69" s="204"/>
      <c r="KVY69" s="204"/>
      <c r="KVZ69" s="204"/>
      <c r="KWA69" s="204"/>
      <c r="KWB69" s="204"/>
      <c r="KWC69" s="204"/>
      <c r="KWD69" s="204"/>
      <c r="KWE69" s="204"/>
      <c r="KWF69" s="204"/>
      <c r="KWG69" s="204"/>
      <c r="KWH69" s="204"/>
      <c r="KWI69" s="204"/>
      <c r="KWJ69" s="204"/>
      <c r="KWK69" s="204"/>
      <c r="KWL69" s="204"/>
      <c r="KWM69" s="204"/>
      <c r="KWN69" s="204"/>
      <c r="KWO69" s="204"/>
      <c r="KWP69" s="204"/>
      <c r="KWQ69" s="204"/>
      <c r="KWR69" s="204"/>
      <c r="KWS69" s="204"/>
      <c r="KWT69" s="204"/>
      <c r="KWU69" s="204"/>
      <c r="KWV69" s="204"/>
      <c r="KWW69" s="204"/>
      <c r="KWX69" s="204"/>
      <c r="KWY69" s="204"/>
      <c r="KWZ69" s="204"/>
      <c r="KXA69" s="204"/>
      <c r="KXB69" s="204"/>
      <c r="KXC69" s="204"/>
      <c r="KXD69" s="204"/>
      <c r="KXE69" s="204"/>
      <c r="KXF69" s="204"/>
      <c r="KXG69" s="204"/>
      <c r="KXH69" s="204"/>
      <c r="KXI69" s="204"/>
      <c r="KXJ69" s="204"/>
      <c r="KXK69" s="204"/>
      <c r="KXL69" s="204"/>
      <c r="KXM69" s="204"/>
      <c r="KXN69" s="204"/>
      <c r="KXO69" s="204"/>
      <c r="KXP69" s="204"/>
      <c r="KXQ69" s="204"/>
      <c r="KXR69" s="204"/>
      <c r="KXS69" s="204"/>
      <c r="KXT69" s="204"/>
      <c r="KXU69" s="204"/>
      <c r="KXV69" s="204"/>
      <c r="KXW69" s="204"/>
      <c r="KXX69" s="204"/>
      <c r="KXY69" s="204"/>
      <c r="KXZ69" s="204"/>
      <c r="KYA69" s="204"/>
      <c r="KYB69" s="204"/>
      <c r="KYC69" s="204"/>
      <c r="KYD69" s="204"/>
      <c r="KYE69" s="204"/>
      <c r="KYF69" s="204"/>
      <c r="KYG69" s="204"/>
      <c r="KYH69" s="204"/>
      <c r="KYI69" s="204"/>
      <c r="KYJ69" s="204"/>
      <c r="KYK69" s="204"/>
      <c r="KYL69" s="204"/>
      <c r="KYM69" s="204"/>
      <c r="KYN69" s="204"/>
      <c r="KYO69" s="204"/>
      <c r="KYP69" s="204"/>
      <c r="KYQ69" s="204"/>
      <c r="KYR69" s="204"/>
      <c r="KYS69" s="204"/>
      <c r="KYT69" s="204"/>
      <c r="KYU69" s="204"/>
      <c r="KYV69" s="204"/>
      <c r="KYW69" s="204"/>
      <c r="KYX69" s="204"/>
      <c r="KYY69" s="204"/>
      <c r="KYZ69" s="204"/>
      <c r="KZA69" s="204"/>
      <c r="KZB69" s="204"/>
      <c r="KZC69" s="204"/>
      <c r="KZD69" s="204"/>
      <c r="KZE69" s="204"/>
      <c r="KZF69" s="204"/>
      <c r="KZG69" s="204"/>
      <c r="KZH69" s="204"/>
      <c r="KZI69" s="204"/>
      <c r="KZJ69" s="204"/>
      <c r="KZK69" s="204"/>
      <c r="KZL69" s="204"/>
      <c r="KZM69" s="204"/>
      <c r="KZN69" s="204"/>
      <c r="KZO69" s="204"/>
      <c r="KZP69" s="204"/>
      <c r="KZQ69" s="204"/>
      <c r="KZR69" s="204"/>
      <c r="KZS69" s="204"/>
      <c r="KZT69" s="204"/>
      <c r="KZU69" s="204"/>
      <c r="KZV69" s="204"/>
      <c r="KZW69" s="204"/>
      <c r="KZX69" s="204"/>
      <c r="KZY69" s="204"/>
      <c r="KZZ69" s="204"/>
      <c r="LAA69" s="204"/>
      <c r="LAB69" s="204"/>
      <c r="LAC69" s="204"/>
      <c r="LAD69" s="204"/>
      <c r="LAE69" s="204"/>
      <c r="LAF69" s="204"/>
      <c r="LAG69" s="204"/>
      <c r="LAH69" s="204"/>
      <c r="LAI69" s="204"/>
      <c r="LAJ69" s="204"/>
      <c r="LAK69" s="204"/>
      <c r="LAL69" s="204"/>
      <c r="LAM69" s="204"/>
      <c r="LAN69" s="204"/>
      <c r="LAO69" s="204"/>
      <c r="LAP69" s="204"/>
      <c r="LAQ69" s="204"/>
      <c r="LAR69" s="204"/>
      <c r="LAS69" s="204"/>
      <c r="LAT69" s="204"/>
      <c r="LAU69" s="204"/>
      <c r="LAV69" s="204"/>
      <c r="LAW69" s="204"/>
      <c r="LAX69" s="204"/>
      <c r="LAY69" s="204"/>
      <c r="LAZ69" s="204"/>
      <c r="LBA69" s="204"/>
      <c r="LBB69" s="204"/>
      <c r="LBC69" s="204"/>
      <c r="LBD69" s="204"/>
      <c r="LBE69" s="204"/>
      <c r="LBF69" s="204"/>
      <c r="LBG69" s="204"/>
      <c r="LBH69" s="204"/>
      <c r="LBI69" s="204"/>
      <c r="LBJ69" s="204"/>
      <c r="LBK69" s="204"/>
      <c r="LBL69" s="204"/>
      <c r="LBM69" s="204"/>
      <c r="LBN69" s="204"/>
      <c r="LBO69" s="204"/>
      <c r="LBP69" s="204"/>
      <c r="LBQ69" s="204"/>
      <c r="LBR69" s="204"/>
      <c r="LBS69" s="204"/>
      <c r="LBT69" s="204"/>
      <c r="LBU69" s="204"/>
      <c r="LBV69" s="204"/>
      <c r="LBW69" s="204"/>
      <c r="LBX69" s="204"/>
      <c r="LBY69" s="204"/>
      <c r="LBZ69" s="204"/>
      <c r="LCA69" s="204"/>
      <c r="LCB69" s="204"/>
      <c r="LCC69" s="204"/>
      <c r="LCD69" s="204"/>
      <c r="LCE69" s="204"/>
      <c r="LCF69" s="204"/>
      <c r="LCG69" s="204"/>
      <c r="LCH69" s="204"/>
      <c r="LCI69" s="204"/>
      <c r="LCJ69" s="204"/>
      <c r="LCK69" s="204"/>
      <c r="LCL69" s="204"/>
      <c r="LCM69" s="204"/>
      <c r="LCN69" s="204"/>
      <c r="LCO69" s="204"/>
      <c r="LCP69" s="204"/>
      <c r="LCQ69" s="204"/>
      <c r="LCR69" s="204"/>
      <c r="LCS69" s="204"/>
      <c r="LCT69" s="204"/>
      <c r="LCU69" s="204"/>
      <c r="LCV69" s="204"/>
      <c r="LCW69" s="204"/>
      <c r="LCX69" s="204"/>
      <c r="LCY69" s="204"/>
      <c r="LCZ69" s="204"/>
      <c r="LDA69" s="204"/>
      <c r="LDB69" s="204"/>
      <c r="LDC69" s="204"/>
      <c r="LDD69" s="204"/>
      <c r="LDE69" s="204"/>
      <c r="LDF69" s="204"/>
      <c r="LDG69" s="204"/>
      <c r="LDH69" s="204"/>
      <c r="LDI69" s="204"/>
      <c r="LDJ69" s="204"/>
      <c r="LDK69" s="204"/>
      <c r="LDL69" s="204"/>
      <c r="LDM69" s="204"/>
      <c r="LDN69" s="204"/>
      <c r="LDO69" s="204"/>
      <c r="LDP69" s="204"/>
      <c r="LDQ69" s="204"/>
      <c r="LDR69" s="204"/>
      <c r="LDS69" s="204"/>
      <c r="LDT69" s="204"/>
      <c r="LDU69" s="204"/>
      <c r="LDV69" s="204"/>
      <c r="LDW69" s="204"/>
      <c r="LDX69" s="204"/>
      <c r="LDY69" s="204"/>
      <c r="LDZ69" s="204"/>
      <c r="LEA69" s="204"/>
      <c r="LEB69" s="204"/>
      <c r="LEC69" s="204"/>
      <c r="LED69" s="204"/>
      <c r="LEE69" s="204"/>
      <c r="LEF69" s="204"/>
      <c r="LEG69" s="204"/>
      <c r="LEH69" s="204"/>
      <c r="LEI69" s="204"/>
      <c r="LEJ69" s="204"/>
      <c r="LEK69" s="204"/>
      <c r="LEL69" s="204"/>
      <c r="LEM69" s="204"/>
      <c r="LEN69" s="204"/>
      <c r="LEO69" s="204"/>
      <c r="LEP69" s="204"/>
      <c r="LEQ69" s="204"/>
      <c r="LER69" s="204"/>
      <c r="LES69" s="204"/>
      <c r="LET69" s="204"/>
      <c r="LEU69" s="204"/>
      <c r="LEV69" s="204"/>
      <c r="LEW69" s="204"/>
      <c r="LEX69" s="204"/>
      <c r="LEY69" s="204"/>
      <c r="LEZ69" s="204"/>
      <c r="LFA69" s="204"/>
      <c r="LFB69" s="204"/>
      <c r="LFC69" s="204"/>
      <c r="LFD69" s="204"/>
      <c r="LFE69" s="204"/>
      <c r="LFF69" s="204"/>
      <c r="LFG69" s="204"/>
      <c r="LFH69" s="204"/>
      <c r="LFI69" s="204"/>
      <c r="LFJ69" s="204"/>
      <c r="LFK69" s="204"/>
      <c r="LFL69" s="204"/>
      <c r="LFM69" s="204"/>
      <c r="LFN69" s="204"/>
      <c r="LFO69" s="204"/>
      <c r="LFP69" s="204"/>
      <c r="LFQ69" s="204"/>
      <c r="LFR69" s="204"/>
      <c r="LFS69" s="204"/>
      <c r="LFT69" s="204"/>
      <c r="LFU69" s="204"/>
      <c r="LFV69" s="204"/>
      <c r="LFW69" s="204"/>
      <c r="LFX69" s="204"/>
      <c r="LFY69" s="204"/>
      <c r="LFZ69" s="204"/>
      <c r="LGA69" s="204"/>
      <c r="LGB69" s="204"/>
      <c r="LGC69" s="204"/>
      <c r="LGD69" s="204"/>
      <c r="LGE69" s="204"/>
      <c r="LGF69" s="204"/>
      <c r="LGG69" s="204"/>
      <c r="LGH69" s="204"/>
      <c r="LGI69" s="204"/>
      <c r="LGJ69" s="204"/>
      <c r="LGK69" s="204"/>
      <c r="LGL69" s="204"/>
      <c r="LGM69" s="204"/>
      <c r="LGN69" s="204"/>
      <c r="LGO69" s="204"/>
      <c r="LGP69" s="204"/>
      <c r="LGQ69" s="204"/>
      <c r="LGR69" s="204"/>
      <c r="LGS69" s="204"/>
      <c r="LGT69" s="204"/>
      <c r="LGU69" s="204"/>
      <c r="LGV69" s="204"/>
      <c r="LGW69" s="204"/>
      <c r="LGX69" s="204"/>
      <c r="LGY69" s="204"/>
      <c r="LGZ69" s="204"/>
      <c r="LHA69" s="204"/>
      <c r="LHB69" s="204"/>
      <c r="LHC69" s="204"/>
      <c r="LHD69" s="204"/>
      <c r="LHE69" s="204"/>
      <c r="LHF69" s="204"/>
      <c r="LHG69" s="204"/>
      <c r="LHH69" s="204"/>
      <c r="LHI69" s="204"/>
      <c r="LHJ69" s="204"/>
      <c r="LHK69" s="204"/>
      <c r="LHL69" s="204"/>
      <c r="LHM69" s="204"/>
      <c r="LHN69" s="204"/>
      <c r="LHO69" s="204"/>
      <c r="LHP69" s="204"/>
      <c r="LHQ69" s="204"/>
      <c r="LHR69" s="204"/>
      <c r="LHS69" s="204"/>
      <c r="LHT69" s="204"/>
      <c r="LHU69" s="204"/>
      <c r="LHV69" s="204"/>
      <c r="LHW69" s="204"/>
      <c r="LHX69" s="204"/>
      <c r="LHY69" s="204"/>
      <c r="LHZ69" s="204"/>
      <c r="LIA69" s="204"/>
      <c r="LIB69" s="204"/>
      <c r="LIC69" s="204"/>
      <c r="LID69" s="204"/>
      <c r="LIE69" s="204"/>
      <c r="LIF69" s="204"/>
      <c r="LIG69" s="204"/>
      <c r="LIH69" s="204"/>
      <c r="LII69" s="204"/>
      <c r="LIJ69" s="204"/>
      <c r="LIK69" s="204"/>
      <c r="LIL69" s="204"/>
      <c r="LIM69" s="204"/>
      <c r="LIN69" s="204"/>
      <c r="LIO69" s="204"/>
      <c r="LIP69" s="204"/>
      <c r="LIQ69" s="204"/>
      <c r="LIR69" s="204"/>
      <c r="LIS69" s="204"/>
      <c r="LIT69" s="204"/>
      <c r="LIU69" s="204"/>
      <c r="LIV69" s="204"/>
      <c r="LIW69" s="204"/>
      <c r="LIX69" s="204"/>
      <c r="LIY69" s="204"/>
      <c r="LIZ69" s="204"/>
      <c r="LJA69" s="204"/>
      <c r="LJB69" s="204"/>
      <c r="LJC69" s="204"/>
      <c r="LJD69" s="204"/>
      <c r="LJE69" s="204"/>
      <c r="LJF69" s="204"/>
      <c r="LJG69" s="204"/>
      <c r="LJH69" s="204"/>
      <c r="LJI69" s="204"/>
      <c r="LJJ69" s="204"/>
      <c r="LJK69" s="204"/>
      <c r="LJL69" s="204"/>
      <c r="LJM69" s="204"/>
      <c r="LJN69" s="204"/>
      <c r="LJO69" s="204"/>
      <c r="LJP69" s="204"/>
      <c r="LJQ69" s="204"/>
      <c r="LJR69" s="204"/>
      <c r="LJS69" s="204"/>
      <c r="LJT69" s="204"/>
      <c r="LJU69" s="204"/>
      <c r="LJV69" s="204"/>
      <c r="LJW69" s="204"/>
      <c r="LJX69" s="204"/>
      <c r="LJY69" s="204"/>
      <c r="LJZ69" s="204"/>
      <c r="LKA69" s="204"/>
      <c r="LKB69" s="204"/>
      <c r="LKC69" s="204"/>
      <c r="LKD69" s="204"/>
      <c r="LKE69" s="204"/>
      <c r="LKF69" s="204"/>
      <c r="LKG69" s="204"/>
      <c r="LKH69" s="204"/>
      <c r="LKI69" s="204"/>
      <c r="LKJ69" s="204"/>
      <c r="LKK69" s="204"/>
      <c r="LKL69" s="204"/>
      <c r="LKM69" s="204"/>
      <c r="LKN69" s="204"/>
      <c r="LKO69" s="204"/>
      <c r="LKP69" s="204"/>
      <c r="LKQ69" s="204"/>
      <c r="LKR69" s="204"/>
      <c r="LKS69" s="204"/>
      <c r="LKT69" s="204"/>
      <c r="LKU69" s="204"/>
      <c r="LKV69" s="204"/>
      <c r="LKW69" s="204"/>
      <c r="LKX69" s="204"/>
      <c r="LKY69" s="204"/>
      <c r="LKZ69" s="204"/>
      <c r="LLA69" s="204"/>
      <c r="LLB69" s="204"/>
      <c r="LLC69" s="204"/>
      <c r="LLD69" s="204"/>
      <c r="LLE69" s="204"/>
      <c r="LLF69" s="204"/>
      <c r="LLG69" s="204"/>
      <c r="LLH69" s="204"/>
      <c r="LLI69" s="204"/>
      <c r="LLJ69" s="204"/>
      <c r="LLK69" s="204"/>
      <c r="LLL69" s="204"/>
      <c r="LLM69" s="204"/>
      <c r="LLN69" s="204"/>
      <c r="LLO69" s="204"/>
      <c r="LLP69" s="204"/>
      <c r="LLQ69" s="204"/>
      <c r="LLR69" s="204"/>
      <c r="LLS69" s="204"/>
      <c r="LLT69" s="204"/>
      <c r="LLU69" s="204"/>
      <c r="LLV69" s="204"/>
      <c r="LLW69" s="204"/>
      <c r="LLX69" s="204"/>
      <c r="LLY69" s="204"/>
      <c r="LLZ69" s="204"/>
      <c r="LMA69" s="204"/>
      <c r="LMB69" s="204"/>
      <c r="LMC69" s="204"/>
      <c r="LMD69" s="204"/>
      <c r="LME69" s="204"/>
      <c r="LMF69" s="204"/>
      <c r="LMG69" s="204"/>
      <c r="LMH69" s="204"/>
      <c r="LMI69" s="204"/>
      <c r="LMJ69" s="204"/>
      <c r="LMK69" s="204"/>
      <c r="LML69" s="204"/>
      <c r="LMM69" s="204"/>
      <c r="LMN69" s="204"/>
      <c r="LMO69" s="204"/>
      <c r="LMP69" s="204"/>
      <c r="LMQ69" s="204"/>
      <c r="LMR69" s="204"/>
      <c r="LMS69" s="204"/>
      <c r="LMT69" s="204"/>
      <c r="LMU69" s="204"/>
      <c r="LMV69" s="204"/>
      <c r="LMW69" s="204"/>
      <c r="LMX69" s="204"/>
      <c r="LMY69" s="204"/>
      <c r="LMZ69" s="204"/>
      <c r="LNA69" s="204"/>
      <c r="LNB69" s="204"/>
      <c r="LNC69" s="204"/>
      <c r="LND69" s="204"/>
      <c r="LNE69" s="204"/>
      <c r="LNF69" s="204"/>
      <c r="LNG69" s="204"/>
      <c r="LNH69" s="204"/>
      <c r="LNI69" s="204"/>
      <c r="LNJ69" s="204"/>
      <c r="LNK69" s="204"/>
      <c r="LNL69" s="204"/>
      <c r="LNM69" s="204"/>
      <c r="LNN69" s="204"/>
      <c r="LNO69" s="204"/>
      <c r="LNP69" s="204"/>
      <c r="LNQ69" s="204"/>
      <c r="LNR69" s="204"/>
      <c r="LNS69" s="204"/>
      <c r="LNT69" s="204"/>
      <c r="LNU69" s="204"/>
      <c r="LNV69" s="204"/>
      <c r="LNW69" s="204"/>
      <c r="LNX69" s="204"/>
      <c r="LNY69" s="204"/>
      <c r="LNZ69" s="204"/>
      <c r="LOA69" s="204"/>
      <c r="LOB69" s="204"/>
      <c r="LOC69" s="204"/>
      <c r="LOD69" s="204"/>
      <c r="LOE69" s="204"/>
      <c r="LOF69" s="204"/>
      <c r="LOG69" s="204"/>
      <c r="LOH69" s="204"/>
      <c r="LOI69" s="204"/>
      <c r="LOJ69" s="204"/>
      <c r="LOK69" s="204"/>
      <c r="LOL69" s="204"/>
      <c r="LOM69" s="204"/>
      <c r="LON69" s="204"/>
      <c r="LOO69" s="204"/>
      <c r="LOP69" s="204"/>
      <c r="LOQ69" s="204"/>
      <c r="LOR69" s="204"/>
      <c r="LOS69" s="204"/>
      <c r="LOT69" s="204"/>
      <c r="LOU69" s="204"/>
      <c r="LOV69" s="204"/>
      <c r="LOW69" s="204"/>
      <c r="LOX69" s="204"/>
      <c r="LOY69" s="204"/>
      <c r="LOZ69" s="204"/>
      <c r="LPA69" s="204"/>
      <c r="LPB69" s="204"/>
      <c r="LPC69" s="204"/>
      <c r="LPD69" s="204"/>
      <c r="LPE69" s="204"/>
      <c r="LPF69" s="204"/>
      <c r="LPG69" s="204"/>
      <c r="LPH69" s="204"/>
      <c r="LPI69" s="204"/>
      <c r="LPJ69" s="204"/>
      <c r="LPK69" s="204"/>
      <c r="LPL69" s="204"/>
      <c r="LPM69" s="204"/>
      <c r="LPN69" s="204"/>
      <c r="LPO69" s="204"/>
      <c r="LPP69" s="204"/>
      <c r="LPQ69" s="204"/>
      <c r="LPR69" s="204"/>
      <c r="LPS69" s="204"/>
      <c r="LPT69" s="204"/>
      <c r="LPU69" s="204"/>
      <c r="LPV69" s="204"/>
      <c r="LPW69" s="204"/>
      <c r="LPX69" s="204"/>
      <c r="LPY69" s="204"/>
      <c r="LPZ69" s="204"/>
      <c r="LQA69" s="204"/>
      <c r="LQB69" s="204"/>
      <c r="LQC69" s="204"/>
      <c r="LQD69" s="204"/>
      <c r="LQE69" s="204"/>
      <c r="LQF69" s="204"/>
      <c r="LQG69" s="204"/>
      <c r="LQH69" s="204"/>
      <c r="LQI69" s="204"/>
      <c r="LQJ69" s="204"/>
      <c r="LQK69" s="204"/>
      <c r="LQL69" s="204"/>
      <c r="LQM69" s="204"/>
      <c r="LQN69" s="204"/>
      <c r="LQO69" s="204"/>
      <c r="LQP69" s="204"/>
      <c r="LQQ69" s="204"/>
      <c r="LQR69" s="204"/>
      <c r="LQS69" s="204"/>
      <c r="LQT69" s="204"/>
      <c r="LQU69" s="204"/>
      <c r="LQV69" s="204"/>
      <c r="LQW69" s="204"/>
      <c r="LQX69" s="204"/>
      <c r="LQY69" s="204"/>
      <c r="LQZ69" s="204"/>
      <c r="LRA69" s="204"/>
      <c r="LRB69" s="204"/>
      <c r="LRC69" s="204"/>
      <c r="LRD69" s="204"/>
      <c r="LRE69" s="204"/>
      <c r="LRF69" s="204"/>
      <c r="LRG69" s="204"/>
      <c r="LRH69" s="204"/>
      <c r="LRI69" s="204"/>
      <c r="LRJ69" s="204"/>
      <c r="LRK69" s="204"/>
      <c r="LRL69" s="204"/>
      <c r="LRM69" s="204"/>
      <c r="LRN69" s="204"/>
      <c r="LRO69" s="204"/>
      <c r="LRP69" s="204"/>
      <c r="LRQ69" s="204"/>
      <c r="LRR69" s="204"/>
      <c r="LRS69" s="204"/>
      <c r="LRT69" s="204"/>
      <c r="LRU69" s="204"/>
      <c r="LRV69" s="204"/>
      <c r="LRW69" s="204"/>
      <c r="LRX69" s="204"/>
      <c r="LRY69" s="204"/>
      <c r="LRZ69" s="204"/>
      <c r="LSA69" s="204"/>
      <c r="LSB69" s="204"/>
      <c r="LSC69" s="204"/>
      <c r="LSD69" s="204"/>
      <c r="LSE69" s="204"/>
      <c r="LSF69" s="204"/>
      <c r="LSG69" s="204"/>
      <c r="LSH69" s="204"/>
      <c r="LSI69" s="204"/>
      <c r="LSJ69" s="204"/>
      <c r="LSK69" s="204"/>
      <c r="LSL69" s="204"/>
      <c r="LSM69" s="204"/>
      <c r="LSN69" s="204"/>
      <c r="LSO69" s="204"/>
      <c r="LSP69" s="204"/>
      <c r="LSQ69" s="204"/>
      <c r="LSR69" s="204"/>
      <c r="LSS69" s="204"/>
      <c r="LST69" s="204"/>
      <c r="LSU69" s="204"/>
      <c r="LSV69" s="204"/>
      <c r="LSW69" s="204"/>
      <c r="LSX69" s="204"/>
      <c r="LSY69" s="204"/>
      <c r="LSZ69" s="204"/>
      <c r="LTA69" s="204"/>
      <c r="LTB69" s="204"/>
      <c r="LTC69" s="204"/>
      <c r="LTD69" s="204"/>
      <c r="LTE69" s="204"/>
      <c r="LTF69" s="204"/>
      <c r="LTG69" s="204"/>
      <c r="LTH69" s="204"/>
      <c r="LTI69" s="204"/>
      <c r="LTJ69" s="204"/>
      <c r="LTK69" s="204"/>
      <c r="LTL69" s="204"/>
      <c r="LTM69" s="204"/>
      <c r="LTN69" s="204"/>
      <c r="LTO69" s="204"/>
      <c r="LTP69" s="204"/>
      <c r="LTQ69" s="204"/>
      <c r="LTR69" s="204"/>
      <c r="LTS69" s="204"/>
      <c r="LTT69" s="204"/>
      <c r="LTU69" s="204"/>
      <c r="LTV69" s="204"/>
      <c r="LTW69" s="204"/>
      <c r="LTX69" s="204"/>
      <c r="LTY69" s="204"/>
      <c r="LTZ69" s="204"/>
      <c r="LUA69" s="204"/>
      <c r="LUB69" s="204"/>
      <c r="LUC69" s="204"/>
      <c r="LUD69" s="204"/>
      <c r="LUE69" s="204"/>
      <c r="LUF69" s="204"/>
      <c r="LUG69" s="204"/>
      <c r="LUH69" s="204"/>
      <c r="LUI69" s="204"/>
      <c r="LUJ69" s="204"/>
      <c r="LUK69" s="204"/>
      <c r="LUL69" s="204"/>
      <c r="LUM69" s="204"/>
      <c r="LUN69" s="204"/>
      <c r="LUO69" s="204"/>
      <c r="LUP69" s="204"/>
      <c r="LUQ69" s="204"/>
      <c r="LUR69" s="204"/>
      <c r="LUS69" s="204"/>
      <c r="LUT69" s="204"/>
      <c r="LUU69" s="204"/>
      <c r="LUV69" s="204"/>
      <c r="LUW69" s="204"/>
      <c r="LUX69" s="204"/>
      <c r="LUY69" s="204"/>
      <c r="LUZ69" s="204"/>
      <c r="LVA69" s="204"/>
      <c r="LVB69" s="204"/>
      <c r="LVC69" s="204"/>
      <c r="LVD69" s="204"/>
      <c r="LVE69" s="204"/>
      <c r="LVF69" s="204"/>
      <c r="LVG69" s="204"/>
      <c r="LVH69" s="204"/>
      <c r="LVI69" s="204"/>
      <c r="LVJ69" s="204"/>
      <c r="LVK69" s="204"/>
      <c r="LVL69" s="204"/>
      <c r="LVM69" s="204"/>
      <c r="LVN69" s="204"/>
      <c r="LVO69" s="204"/>
      <c r="LVP69" s="204"/>
      <c r="LVQ69" s="204"/>
      <c r="LVR69" s="204"/>
      <c r="LVS69" s="204"/>
      <c r="LVT69" s="204"/>
      <c r="LVU69" s="204"/>
      <c r="LVV69" s="204"/>
      <c r="LVW69" s="204"/>
      <c r="LVX69" s="204"/>
      <c r="LVY69" s="204"/>
      <c r="LVZ69" s="204"/>
      <c r="LWA69" s="204"/>
      <c r="LWB69" s="204"/>
      <c r="LWC69" s="204"/>
      <c r="LWD69" s="204"/>
      <c r="LWE69" s="204"/>
      <c r="LWF69" s="204"/>
      <c r="LWG69" s="204"/>
      <c r="LWH69" s="204"/>
      <c r="LWI69" s="204"/>
      <c r="LWJ69" s="204"/>
      <c r="LWK69" s="204"/>
      <c r="LWL69" s="204"/>
      <c r="LWM69" s="204"/>
      <c r="LWN69" s="204"/>
      <c r="LWO69" s="204"/>
      <c r="LWP69" s="204"/>
      <c r="LWQ69" s="204"/>
      <c r="LWR69" s="204"/>
      <c r="LWS69" s="204"/>
      <c r="LWT69" s="204"/>
      <c r="LWU69" s="204"/>
      <c r="LWV69" s="204"/>
      <c r="LWW69" s="204"/>
      <c r="LWX69" s="204"/>
      <c r="LWY69" s="204"/>
      <c r="LWZ69" s="204"/>
      <c r="LXA69" s="204"/>
      <c r="LXB69" s="204"/>
      <c r="LXC69" s="204"/>
      <c r="LXD69" s="204"/>
      <c r="LXE69" s="204"/>
      <c r="LXF69" s="204"/>
      <c r="LXG69" s="204"/>
      <c r="LXH69" s="204"/>
      <c r="LXI69" s="204"/>
      <c r="LXJ69" s="204"/>
      <c r="LXK69" s="204"/>
      <c r="LXL69" s="204"/>
      <c r="LXM69" s="204"/>
      <c r="LXN69" s="204"/>
      <c r="LXO69" s="204"/>
      <c r="LXP69" s="204"/>
      <c r="LXQ69" s="204"/>
      <c r="LXR69" s="204"/>
      <c r="LXS69" s="204"/>
      <c r="LXT69" s="204"/>
      <c r="LXU69" s="204"/>
      <c r="LXV69" s="204"/>
      <c r="LXW69" s="204"/>
      <c r="LXX69" s="204"/>
      <c r="LXY69" s="204"/>
      <c r="LXZ69" s="204"/>
      <c r="LYA69" s="204"/>
      <c r="LYB69" s="204"/>
      <c r="LYC69" s="204"/>
      <c r="LYD69" s="204"/>
      <c r="LYE69" s="204"/>
      <c r="LYF69" s="204"/>
      <c r="LYG69" s="204"/>
      <c r="LYH69" s="204"/>
      <c r="LYI69" s="204"/>
      <c r="LYJ69" s="204"/>
      <c r="LYK69" s="204"/>
      <c r="LYL69" s="204"/>
      <c r="LYM69" s="204"/>
      <c r="LYN69" s="204"/>
      <c r="LYO69" s="204"/>
      <c r="LYP69" s="204"/>
      <c r="LYQ69" s="204"/>
      <c r="LYR69" s="204"/>
      <c r="LYS69" s="204"/>
      <c r="LYT69" s="204"/>
      <c r="LYU69" s="204"/>
      <c r="LYV69" s="204"/>
      <c r="LYW69" s="204"/>
      <c r="LYX69" s="204"/>
      <c r="LYY69" s="204"/>
      <c r="LYZ69" s="204"/>
      <c r="LZA69" s="204"/>
      <c r="LZB69" s="204"/>
      <c r="LZC69" s="204"/>
      <c r="LZD69" s="204"/>
      <c r="LZE69" s="204"/>
      <c r="LZF69" s="204"/>
      <c r="LZG69" s="204"/>
      <c r="LZH69" s="204"/>
      <c r="LZI69" s="204"/>
      <c r="LZJ69" s="204"/>
      <c r="LZK69" s="204"/>
      <c r="LZL69" s="204"/>
      <c r="LZM69" s="204"/>
      <c r="LZN69" s="204"/>
      <c r="LZO69" s="204"/>
      <c r="LZP69" s="204"/>
      <c r="LZQ69" s="204"/>
      <c r="LZR69" s="204"/>
      <c r="LZS69" s="204"/>
      <c r="LZT69" s="204"/>
      <c r="LZU69" s="204"/>
      <c r="LZV69" s="204"/>
      <c r="LZW69" s="204"/>
      <c r="LZX69" s="204"/>
      <c r="LZY69" s="204"/>
      <c r="LZZ69" s="204"/>
      <c r="MAA69" s="204"/>
      <c r="MAB69" s="204"/>
      <c r="MAC69" s="204"/>
      <c r="MAD69" s="204"/>
      <c r="MAE69" s="204"/>
      <c r="MAF69" s="204"/>
      <c r="MAG69" s="204"/>
      <c r="MAH69" s="204"/>
      <c r="MAI69" s="204"/>
      <c r="MAJ69" s="204"/>
      <c r="MAK69" s="204"/>
      <c r="MAL69" s="204"/>
      <c r="MAM69" s="204"/>
      <c r="MAN69" s="204"/>
      <c r="MAO69" s="204"/>
      <c r="MAP69" s="204"/>
      <c r="MAQ69" s="204"/>
      <c r="MAR69" s="204"/>
      <c r="MAS69" s="204"/>
      <c r="MAT69" s="204"/>
      <c r="MAU69" s="204"/>
      <c r="MAV69" s="204"/>
      <c r="MAW69" s="204"/>
      <c r="MAX69" s="204"/>
      <c r="MAY69" s="204"/>
      <c r="MAZ69" s="204"/>
      <c r="MBA69" s="204"/>
      <c r="MBB69" s="204"/>
      <c r="MBC69" s="204"/>
      <c r="MBD69" s="204"/>
      <c r="MBE69" s="204"/>
      <c r="MBF69" s="204"/>
      <c r="MBG69" s="204"/>
      <c r="MBH69" s="204"/>
      <c r="MBI69" s="204"/>
      <c r="MBJ69" s="204"/>
      <c r="MBK69" s="204"/>
      <c r="MBL69" s="204"/>
      <c r="MBM69" s="204"/>
      <c r="MBN69" s="204"/>
      <c r="MBO69" s="204"/>
      <c r="MBP69" s="204"/>
      <c r="MBQ69" s="204"/>
      <c r="MBR69" s="204"/>
      <c r="MBS69" s="204"/>
      <c r="MBT69" s="204"/>
      <c r="MBU69" s="204"/>
      <c r="MBV69" s="204"/>
      <c r="MBW69" s="204"/>
      <c r="MBX69" s="204"/>
      <c r="MBY69" s="204"/>
      <c r="MBZ69" s="204"/>
      <c r="MCA69" s="204"/>
      <c r="MCB69" s="204"/>
      <c r="MCC69" s="204"/>
      <c r="MCD69" s="204"/>
      <c r="MCE69" s="204"/>
      <c r="MCF69" s="204"/>
      <c r="MCG69" s="204"/>
      <c r="MCH69" s="204"/>
      <c r="MCI69" s="204"/>
      <c r="MCJ69" s="204"/>
      <c r="MCK69" s="204"/>
      <c r="MCL69" s="204"/>
      <c r="MCM69" s="204"/>
      <c r="MCN69" s="204"/>
      <c r="MCO69" s="204"/>
      <c r="MCP69" s="204"/>
      <c r="MCQ69" s="204"/>
      <c r="MCR69" s="204"/>
      <c r="MCS69" s="204"/>
      <c r="MCT69" s="204"/>
      <c r="MCU69" s="204"/>
      <c r="MCV69" s="204"/>
      <c r="MCW69" s="204"/>
      <c r="MCX69" s="204"/>
      <c r="MCY69" s="204"/>
      <c r="MCZ69" s="204"/>
      <c r="MDA69" s="204"/>
      <c r="MDB69" s="204"/>
      <c r="MDC69" s="204"/>
      <c r="MDD69" s="204"/>
      <c r="MDE69" s="204"/>
      <c r="MDF69" s="204"/>
      <c r="MDG69" s="204"/>
      <c r="MDH69" s="204"/>
      <c r="MDI69" s="204"/>
      <c r="MDJ69" s="204"/>
      <c r="MDK69" s="204"/>
      <c r="MDL69" s="204"/>
      <c r="MDM69" s="204"/>
      <c r="MDN69" s="204"/>
      <c r="MDO69" s="204"/>
      <c r="MDP69" s="204"/>
      <c r="MDQ69" s="204"/>
      <c r="MDR69" s="204"/>
      <c r="MDS69" s="204"/>
      <c r="MDT69" s="204"/>
      <c r="MDU69" s="204"/>
      <c r="MDV69" s="204"/>
      <c r="MDW69" s="204"/>
      <c r="MDX69" s="204"/>
      <c r="MDY69" s="204"/>
      <c r="MDZ69" s="204"/>
      <c r="MEA69" s="204"/>
      <c r="MEB69" s="204"/>
      <c r="MEC69" s="204"/>
      <c r="MED69" s="204"/>
      <c r="MEE69" s="204"/>
      <c r="MEF69" s="204"/>
      <c r="MEG69" s="204"/>
      <c r="MEH69" s="204"/>
      <c r="MEI69" s="204"/>
      <c r="MEJ69" s="204"/>
      <c r="MEK69" s="204"/>
      <c r="MEL69" s="204"/>
      <c r="MEM69" s="204"/>
      <c r="MEN69" s="204"/>
      <c r="MEO69" s="204"/>
      <c r="MEP69" s="204"/>
      <c r="MEQ69" s="204"/>
      <c r="MER69" s="204"/>
      <c r="MES69" s="204"/>
      <c r="MET69" s="204"/>
      <c r="MEU69" s="204"/>
      <c r="MEV69" s="204"/>
      <c r="MEW69" s="204"/>
      <c r="MEX69" s="204"/>
      <c r="MEY69" s="204"/>
      <c r="MEZ69" s="204"/>
      <c r="MFA69" s="204"/>
      <c r="MFB69" s="204"/>
      <c r="MFC69" s="204"/>
      <c r="MFD69" s="204"/>
      <c r="MFE69" s="204"/>
      <c r="MFF69" s="204"/>
      <c r="MFG69" s="204"/>
      <c r="MFH69" s="204"/>
      <c r="MFI69" s="204"/>
      <c r="MFJ69" s="204"/>
      <c r="MFK69" s="204"/>
      <c r="MFL69" s="204"/>
      <c r="MFM69" s="204"/>
      <c r="MFN69" s="204"/>
      <c r="MFO69" s="204"/>
      <c r="MFP69" s="204"/>
      <c r="MFQ69" s="204"/>
      <c r="MFR69" s="204"/>
      <c r="MFS69" s="204"/>
      <c r="MFT69" s="204"/>
      <c r="MFU69" s="204"/>
      <c r="MFV69" s="204"/>
      <c r="MFW69" s="204"/>
      <c r="MFX69" s="204"/>
      <c r="MFY69" s="204"/>
      <c r="MFZ69" s="204"/>
      <c r="MGA69" s="204"/>
      <c r="MGB69" s="204"/>
      <c r="MGC69" s="204"/>
      <c r="MGD69" s="204"/>
      <c r="MGE69" s="204"/>
      <c r="MGF69" s="204"/>
      <c r="MGG69" s="204"/>
      <c r="MGH69" s="204"/>
      <c r="MGI69" s="204"/>
      <c r="MGJ69" s="204"/>
      <c r="MGK69" s="204"/>
      <c r="MGL69" s="204"/>
      <c r="MGM69" s="204"/>
      <c r="MGN69" s="204"/>
      <c r="MGO69" s="204"/>
      <c r="MGP69" s="204"/>
      <c r="MGQ69" s="204"/>
      <c r="MGR69" s="204"/>
      <c r="MGS69" s="204"/>
      <c r="MGT69" s="204"/>
      <c r="MGU69" s="204"/>
      <c r="MGV69" s="204"/>
      <c r="MGW69" s="204"/>
      <c r="MGX69" s="204"/>
      <c r="MGY69" s="204"/>
      <c r="MGZ69" s="204"/>
      <c r="MHA69" s="204"/>
      <c r="MHB69" s="204"/>
      <c r="MHC69" s="204"/>
      <c r="MHD69" s="204"/>
      <c r="MHE69" s="204"/>
      <c r="MHF69" s="204"/>
      <c r="MHG69" s="204"/>
      <c r="MHH69" s="204"/>
      <c r="MHI69" s="204"/>
      <c r="MHJ69" s="204"/>
      <c r="MHK69" s="204"/>
      <c r="MHL69" s="204"/>
      <c r="MHM69" s="204"/>
      <c r="MHN69" s="204"/>
      <c r="MHO69" s="204"/>
      <c r="MHP69" s="204"/>
      <c r="MHQ69" s="204"/>
      <c r="MHR69" s="204"/>
      <c r="MHS69" s="204"/>
      <c r="MHT69" s="204"/>
      <c r="MHU69" s="204"/>
      <c r="MHV69" s="204"/>
      <c r="MHW69" s="204"/>
      <c r="MHX69" s="204"/>
      <c r="MHY69" s="204"/>
      <c r="MHZ69" s="204"/>
      <c r="MIA69" s="204"/>
      <c r="MIB69" s="204"/>
      <c r="MIC69" s="204"/>
      <c r="MID69" s="204"/>
      <c r="MIE69" s="204"/>
      <c r="MIF69" s="204"/>
      <c r="MIG69" s="204"/>
      <c r="MIH69" s="204"/>
      <c r="MII69" s="204"/>
      <c r="MIJ69" s="204"/>
      <c r="MIK69" s="204"/>
      <c r="MIL69" s="204"/>
      <c r="MIM69" s="204"/>
      <c r="MIN69" s="204"/>
      <c r="MIO69" s="204"/>
      <c r="MIP69" s="204"/>
      <c r="MIQ69" s="204"/>
      <c r="MIR69" s="204"/>
      <c r="MIS69" s="204"/>
      <c r="MIT69" s="204"/>
      <c r="MIU69" s="204"/>
      <c r="MIV69" s="204"/>
      <c r="MIW69" s="204"/>
      <c r="MIX69" s="204"/>
      <c r="MIY69" s="204"/>
      <c r="MIZ69" s="204"/>
      <c r="MJA69" s="204"/>
      <c r="MJB69" s="204"/>
      <c r="MJC69" s="204"/>
      <c r="MJD69" s="204"/>
      <c r="MJE69" s="204"/>
      <c r="MJF69" s="204"/>
      <c r="MJG69" s="204"/>
      <c r="MJH69" s="204"/>
      <c r="MJI69" s="204"/>
      <c r="MJJ69" s="204"/>
      <c r="MJK69" s="204"/>
      <c r="MJL69" s="204"/>
      <c r="MJM69" s="204"/>
      <c r="MJN69" s="204"/>
      <c r="MJO69" s="204"/>
      <c r="MJP69" s="204"/>
      <c r="MJQ69" s="204"/>
      <c r="MJR69" s="204"/>
      <c r="MJS69" s="204"/>
      <c r="MJT69" s="204"/>
      <c r="MJU69" s="204"/>
      <c r="MJV69" s="204"/>
      <c r="MJW69" s="204"/>
      <c r="MJX69" s="204"/>
      <c r="MJY69" s="204"/>
      <c r="MJZ69" s="204"/>
      <c r="MKA69" s="204"/>
      <c r="MKB69" s="204"/>
      <c r="MKC69" s="204"/>
      <c r="MKD69" s="204"/>
      <c r="MKE69" s="204"/>
      <c r="MKF69" s="204"/>
      <c r="MKG69" s="204"/>
      <c r="MKH69" s="204"/>
      <c r="MKI69" s="204"/>
      <c r="MKJ69" s="204"/>
      <c r="MKK69" s="204"/>
      <c r="MKL69" s="204"/>
      <c r="MKM69" s="204"/>
      <c r="MKN69" s="204"/>
      <c r="MKO69" s="204"/>
      <c r="MKP69" s="204"/>
      <c r="MKQ69" s="204"/>
      <c r="MKR69" s="204"/>
      <c r="MKS69" s="204"/>
      <c r="MKT69" s="204"/>
      <c r="MKU69" s="204"/>
      <c r="MKV69" s="204"/>
      <c r="MKW69" s="204"/>
      <c r="MKX69" s="204"/>
      <c r="MKY69" s="204"/>
      <c r="MKZ69" s="204"/>
      <c r="MLA69" s="204"/>
      <c r="MLB69" s="204"/>
      <c r="MLC69" s="204"/>
      <c r="MLD69" s="204"/>
      <c r="MLE69" s="204"/>
      <c r="MLF69" s="204"/>
      <c r="MLG69" s="204"/>
      <c r="MLH69" s="204"/>
      <c r="MLI69" s="204"/>
      <c r="MLJ69" s="204"/>
      <c r="MLK69" s="204"/>
      <c r="MLL69" s="204"/>
      <c r="MLM69" s="204"/>
      <c r="MLN69" s="204"/>
      <c r="MLO69" s="204"/>
      <c r="MLP69" s="204"/>
      <c r="MLQ69" s="204"/>
      <c r="MLR69" s="204"/>
      <c r="MLS69" s="204"/>
      <c r="MLT69" s="204"/>
      <c r="MLU69" s="204"/>
      <c r="MLV69" s="204"/>
      <c r="MLW69" s="204"/>
      <c r="MLX69" s="204"/>
      <c r="MLY69" s="204"/>
      <c r="MLZ69" s="204"/>
      <c r="MMA69" s="204"/>
      <c r="MMB69" s="204"/>
      <c r="MMC69" s="204"/>
      <c r="MMD69" s="204"/>
      <c r="MME69" s="204"/>
      <c r="MMF69" s="204"/>
      <c r="MMG69" s="204"/>
      <c r="MMH69" s="204"/>
      <c r="MMI69" s="204"/>
      <c r="MMJ69" s="204"/>
      <c r="MMK69" s="204"/>
      <c r="MML69" s="204"/>
      <c r="MMM69" s="204"/>
      <c r="MMN69" s="204"/>
      <c r="MMO69" s="204"/>
      <c r="MMP69" s="204"/>
      <c r="MMQ69" s="204"/>
      <c r="MMR69" s="204"/>
      <c r="MMS69" s="204"/>
      <c r="MMT69" s="204"/>
      <c r="MMU69" s="204"/>
      <c r="MMV69" s="204"/>
      <c r="MMW69" s="204"/>
      <c r="MMX69" s="204"/>
      <c r="MMY69" s="204"/>
      <c r="MMZ69" s="204"/>
      <c r="MNA69" s="204"/>
      <c r="MNB69" s="204"/>
      <c r="MNC69" s="204"/>
      <c r="MND69" s="204"/>
      <c r="MNE69" s="204"/>
      <c r="MNF69" s="204"/>
      <c r="MNG69" s="204"/>
      <c r="MNH69" s="204"/>
      <c r="MNI69" s="204"/>
      <c r="MNJ69" s="204"/>
      <c r="MNK69" s="204"/>
      <c r="MNL69" s="204"/>
      <c r="MNM69" s="204"/>
      <c r="MNN69" s="204"/>
      <c r="MNO69" s="204"/>
      <c r="MNP69" s="204"/>
      <c r="MNQ69" s="204"/>
      <c r="MNR69" s="204"/>
      <c r="MNS69" s="204"/>
      <c r="MNT69" s="204"/>
      <c r="MNU69" s="204"/>
      <c r="MNV69" s="204"/>
      <c r="MNW69" s="204"/>
      <c r="MNX69" s="204"/>
      <c r="MNY69" s="204"/>
      <c r="MNZ69" s="204"/>
      <c r="MOA69" s="204"/>
      <c r="MOB69" s="204"/>
      <c r="MOC69" s="204"/>
      <c r="MOD69" s="204"/>
      <c r="MOE69" s="204"/>
      <c r="MOF69" s="204"/>
      <c r="MOG69" s="204"/>
      <c r="MOH69" s="204"/>
      <c r="MOI69" s="204"/>
      <c r="MOJ69" s="204"/>
      <c r="MOK69" s="204"/>
      <c r="MOL69" s="204"/>
      <c r="MOM69" s="204"/>
      <c r="MON69" s="204"/>
      <c r="MOO69" s="204"/>
      <c r="MOP69" s="204"/>
      <c r="MOQ69" s="204"/>
      <c r="MOR69" s="204"/>
      <c r="MOS69" s="204"/>
      <c r="MOT69" s="204"/>
      <c r="MOU69" s="204"/>
      <c r="MOV69" s="204"/>
      <c r="MOW69" s="204"/>
      <c r="MOX69" s="204"/>
      <c r="MOY69" s="204"/>
      <c r="MOZ69" s="204"/>
      <c r="MPA69" s="204"/>
      <c r="MPB69" s="204"/>
      <c r="MPC69" s="204"/>
      <c r="MPD69" s="204"/>
      <c r="MPE69" s="204"/>
      <c r="MPF69" s="204"/>
      <c r="MPG69" s="204"/>
      <c r="MPH69" s="204"/>
      <c r="MPI69" s="204"/>
      <c r="MPJ69" s="204"/>
      <c r="MPK69" s="204"/>
      <c r="MPL69" s="204"/>
      <c r="MPM69" s="204"/>
      <c r="MPN69" s="204"/>
      <c r="MPO69" s="204"/>
      <c r="MPP69" s="204"/>
      <c r="MPQ69" s="204"/>
      <c r="MPR69" s="204"/>
      <c r="MPS69" s="204"/>
      <c r="MPT69" s="204"/>
      <c r="MPU69" s="204"/>
      <c r="MPV69" s="204"/>
      <c r="MPW69" s="204"/>
      <c r="MPX69" s="204"/>
      <c r="MPY69" s="204"/>
      <c r="MPZ69" s="204"/>
      <c r="MQA69" s="204"/>
      <c r="MQB69" s="204"/>
      <c r="MQC69" s="204"/>
      <c r="MQD69" s="204"/>
      <c r="MQE69" s="204"/>
      <c r="MQF69" s="204"/>
      <c r="MQG69" s="204"/>
      <c r="MQH69" s="204"/>
      <c r="MQI69" s="204"/>
      <c r="MQJ69" s="204"/>
      <c r="MQK69" s="204"/>
      <c r="MQL69" s="204"/>
      <c r="MQM69" s="204"/>
      <c r="MQN69" s="204"/>
      <c r="MQO69" s="204"/>
      <c r="MQP69" s="204"/>
      <c r="MQQ69" s="204"/>
      <c r="MQR69" s="204"/>
      <c r="MQS69" s="204"/>
      <c r="MQT69" s="204"/>
      <c r="MQU69" s="204"/>
      <c r="MQV69" s="204"/>
      <c r="MQW69" s="204"/>
      <c r="MQX69" s="204"/>
      <c r="MQY69" s="204"/>
      <c r="MQZ69" s="204"/>
      <c r="MRA69" s="204"/>
      <c r="MRB69" s="204"/>
      <c r="MRC69" s="204"/>
      <c r="MRD69" s="204"/>
      <c r="MRE69" s="204"/>
      <c r="MRF69" s="204"/>
      <c r="MRG69" s="204"/>
      <c r="MRH69" s="204"/>
      <c r="MRI69" s="204"/>
      <c r="MRJ69" s="204"/>
      <c r="MRK69" s="204"/>
      <c r="MRL69" s="204"/>
      <c r="MRM69" s="204"/>
      <c r="MRN69" s="204"/>
      <c r="MRO69" s="204"/>
      <c r="MRP69" s="204"/>
      <c r="MRQ69" s="204"/>
      <c r="MRR69" s="204"/>
      <c r="MRS69" s="204"/>
      <c r="MRT69" s="204"/>
      <c r="MRU69" s="204"/>
      <c r="MRV69" s="204"/>
      <c r="MRW69" s="204"/>
      <c r="MRX69" s="204"/>
      <c r="MRY69" s="204"/>
      <c r="MRZ69" s="204"/>
      <c r="MSA69" s="204"/>
      <c r="MSB69" s="204"/>
      <c r="MSC69" s="204"/>
      <c r="MSD69" s="204"/>
      <c r="MSE69" s="204"/>
      <c r="MSF69" s="204"/>
      <c r="MSG69" s="204"/>
      <c r="MSH69" s="204"/>
      <c r="MSI69" s="204"/>
      <c r="MSJ69" s="204"/>
      <c r="MSK69" s="204"/>
      <c r="MSL69" s="204"/>
      <c r="MSM69" s="204"/>
      <c r="MSN69" s="204"/>
      <c r="MSO69" s="204"/>
      <c r="MSP69" s="204"/>
      <c r="MSQ69" s="204"/>
      <c r="MSR69" s="204"/>
      <c r="MSS69" s="204"/>
      <c r="MST69" s="204"/>
      <c r="MSU69" s="204"/>
      <c r="MSV69" s="204"/>
      <c r="MSW69" s="204"/>
      <c r="MSX69" s="204"/>
      <c r="MSY69" s="204"/>
      <c r="MSZ69" s="204"/>
      <c r="MTA69" s="204"/>
      <c r="MTB69" s="204"/>
      <c r="MTC69" s="204"/>
      <c r="MTD69" s="204"/>
      <c r="MTE69" s="204"/>
      <c r="MTF69" s="204"/>
      <c r="MTG69" s="204"/>
      <c r="MTH69" s="204"/>
      <c r="MTI69" s="204"/>
      <c r="MTJ69" s="204"/>
      <c r="MTK69" s="204"/>
      <c r="MTL69" s="204"/>
      <c r="MTM69" s="204"/>
      <c r="MTN69" s="204"/>
      <c r="MTO69" s="204"/>
      <c r="MTP69" s="204"/>
      <c r="MTQ69" s="204"/>
      <c r="MTR69" s="204"/>
      <c r="MTS69" s="204"/>
      <c r="MTT69" s="204"/>
      <c r="MTU69" s="204"/>
      <c r="MTV69" s="204"/>
      <c r="MTW69" s="204"/>
      <c r="MTX69" s="204"/>
      <c r="MTY69" s="204"/>
      <c r="MTZ69" s="204"/>
      <c r="MUA69" s="204"/>
      <c r="MUB69" s="204"/>
      <c r="MUC69" s="204"/>
      <c r="MUD69" s="204"/>
      <c r="MUE69" s="204"/>
      <c r="MUF69" s="204"/>
      <c r="MUG69" s="204"/>
      <c r="MUH69" s="204"/>
      <c r="MUI69" s="204"/>
      <c r="MUJ69" s="204"/>
      <c r="MUK69" s="204"/>
      <c r="MUL69" s="204"/>
      <c r="MUM69" s="204"/>
      <c r="MUN69" s="204"/>
      <c r="MUO69" s="204"/>
      <c r="MUP69" s="204"/>
      <c r="MUQ69" s="204"/>
      <c r="MUR69" s="204"/>
      <c r="MUS69" s="204"/>
      <c r="MUT69" s="204"/>
      <c r="MUU69" s="204"/>
      <c r="MUV69" s="204"/>
      <c r="MUW69" s="204"/>
      <c r="MUX69" s="204"/>
      <c r="MUY69" s="204"/>
      <c r="MUZ69" s="204"/>
      <c r="MVA69" s="204"/>
      <c r="MVB69" s="204"/>
      <c r="MVC69" s="204"/>
      <c r="MVD69" s="204"/>
      <c r="MVE69" s="204"/>
      <c r="MVF69" s="204"/>
      <c r="MVG69" s="204"/>
      <c r="MVH69" s="204"/>
      <c r="MVI69" s="204"/>
      <c r="MVJ69" s="204"/>
      <c r="MVK69" s="204"/>
      <c r="MVL69" s="204"/>
      <c r="MVM69" s="204"/>
      <c r="MVN69" s="204"/>
      <c r="MVO69" s="204"/>
      <c r="MVP69" s="204"/>
      <c r="MVQ69" s="204"/>
      <c r="MVR69" s="204"/>
      <c r="MVS69" s="204"/>
      <c r="MVT69" s="204"/>
      <c r="MVU69" s="204"/>
      <c r="MVV69" s="204"/>
      <c r="MVW69" s="204"/>
      <c r="MVX69" s="204"/>
      <c r="MVY69" s="204"/>
      <c r="MVZ69" s="204"/>
      <c r="MWA69" s="204"/>
      <c r="MWB69" s="204"/>
      <c r="MWC69" s="204"/>
      <c r="MWD69" s="204"/>
      <c r="MWE69" s="204"/>
      <c r="MWF69" s="204"/>
      <c r="MWG69" s="204"/>
      <c r="MWH69" s="204"/>
      <c r="MWI69" s="204"/>
      <c r="MWJ69" s="204"/>
      <c r="MWK69" s="204"/>
      <c r="MWL69" s="204"/>
      <c r="MWM69" s="204"/>
      <c r="MWN69" s="204"/>
      <c r="MWO69" s="204"/>
      <c r="MWP69" s="204"/>
      <c r="MWQ69" s="204"/>
      <c r="MWR69" s="204"/>
      <c r="MWS69" s="204"/>
      <c r="MWT69" s="204"/>
      <c r="MWU69" s="204"/>
      <c r="MWV69" s="204"/>
      <c r="MWW69" s="204"/>
      <c r="MWX69" s="204"/>
      <c r="MWY69" s="204"/>
      <c r="MWZ69" s="204"/>
      <c r="MXA69" s="204"/>
      <c r="MXB69" s="204"/>
      <c r="MXC69" s="204"/>
      <c r="MXD69" s="204"/>
      <c r="MXE69" s="204"/>
      <c r="MXF69" s="204"/>
      <c r="MXG69" s="204"/>
      <c r="MXH69" s="204"/>
      <c r="MXI69" s="204"/>
      <c r="MXJ69" s="204"/>
      <c r="MXK69" s="204"/>
      <c r="MXL69" s="204"/>
      <c r="MXM69" s="204"/>
      <c r="MXN69" s="204"/>
      <c r="MXO69" s="204"/>
      <c r="MXP69" s="204"/>
      <c r="MXQ69" s="204"/>
      <c r="MXR69" s="204"/>
      <c r="MXS69" s="204"/>
      <c r="MXT69" s="204"/>
      <c r="MXU69" s="204"/>
      <c r="MXV69" s="204"/>
      <c r="MXW69" s="204"/>
      <c r="MXX69" s="204"/>
      <c r="MXY69" s="204"/>
      <c r="MXZ69" s="204"/>
      <c r="MYA69" s="204"/>
      <c r="MYB69" s="204"/>
      <c r="MYC69" s="204"/>
      <c r="MYD69" s="204"/>
      <c r="MYE69" s="204"/>
      <c r="MYF69" s="204"/>
      <c r="MYG69" s="204"/>
      <c r="MYH69" s="204"/>
      <c r="MYI69" s="204"/>
      <c r="MYJ69" s="204"/>
      <c r="MYK69" s="204"/>
      <c r="MYL69" s="204"/>
      <c r="MYM69" s="204"/>
      <c r="MYN69" s="204"/>
      <c r="MYO69" s="204"/>
      <c r="MYP69" s="204"/>
      <c r="MYQ69" s="204"/>
      <c r="MYR69" s="204"/>
      <c r="MYS69" s="204"/>
      <c r="MYT69" s="204"/>
      <c r="MYU69" s="204"/>
      <c r="MYV69" s="204"/>
      <c r="MYW69" s="204"/>
      <c r="MYX69" s="204"/>
      <c r="MYY69" s="204"/>
      <c r="MYZ69" s="204"/>
      <c r="MZA69" s="204"/>
      <c r="MZB69" s="204"/>
      <c r="MZC69" s="204"/>
      <c r="MZD69" s="204"/>
      <c r="MZE69" s="204"/>
      <c r="MZF69" s="204"/>
      <c r="MZG69" s="204"/>
      <c r="MZH69" s="204"/>
      <c r="MZI69" s="204"/>
      <c r="MZJ69" s="204"/>
      <c r="MZK69" s="204"/>
      <c r="MZL69" s="204"/>
      <c r="MZM69" s="204"/>
      <c r="MZN69" s="204"/>
      <c r="MZO69" s="204"/>
      <c r="MZP69" s="204"/>
      <c r="MZQ69" s="204"/>
      <c r="MZR69" s="204"/>
      <c r="MZS69" s="204"/>
      <c r="MZT69" s="204"/>
      <c r="MZU69" s="204"/>
      <c r="MZV69" s="204"/>
      <c r="MZW69" s="204"/>
      <c r="MZX69" s="204"/>
      <c r="MZY69" s="204"/>
      <c r="MZZ69" s="204"/>
      <c r="NAA69" s="204"/>
      <c r="NAB69" s="204"/>
      <c r="NAC69" s="204"/>
      <c r="NAD69" s="204"/>
      <c r="NAE69" s="204"/>
      <c r="NAF69" s="204"/>
      <c r="NAG69" s="204"/>
      <c r="NAH69" s="204"/>
      <c r="NAI69" s="204"/>
      <c r="NAJ69" s="204"/>
      <c r="NAK69" s="204"/>
      <c r="NAL69" s="204"/>
      <c r="NAM69" s="204"/>
      <c r="NAN69" s="204"/>
      <c r="NAO69" s="204"/>
      <c r="NAP69" s="204"/>
      <c r="NAQ69" s="204"/>
      <c r="NAR69" s="204"/>
      <c r="NAS69" s="204"/>
      <c r="NAT69" s="204"/>
      <c r="NAU69" s="204"/>
      <c r="NAV69" s="204"/>
      <c r="NAW69" s="204"/>
      <c r="NAX69" s="204"/>
      <c r="NAY69" s="204"/>
      <c r="NAZ69" s="204"/>
      <c r="NBA69" s="204"/>
      <c r="NBB69" s="204"/>
      <c r="NBC69" s="204"/>
      <c r="NBD69" s="204"/>
      <c r="NBE69" s="204"/>
      <c r="NBF69" s="204"/>
      <c r="NBG69" s="204"/>
      <c r="NBH69" s="204"/>
      <c r="NBI69" s="204"/>
      <c r="NBJ69" s="204"/>
      <c r="NBK69" s="204"/>
      <c r="NBL69" s="204"/>
      <c r="NBM69" s="204"/>
      <c r="NBN69" s="204"/>
      <c r="NBO69" s="204"/>
      <c r="NBP69" s="204"/>
      <c r="NBQ69" s="204"/>
      <c r="NBR69" s="204"/>
      <c r="NBS69" s="204"/>
      <c r="NBT69" s="204"/>
      <c r="NBU69" s="204"/>
      <c r="NBV69" s="204"/>
      <c r="NBW69" s="204"/>
      <c r="NBX69" s="204"/>
      <c r="NBY69" s="204"/>
      <c r="NBZ69" s="204"/>
      <c r="NCA69" s="204"/>
      <c r="NCB69" s="204"/>
      <c r="NCC69" s="204"/>
      <c r="NCD69" s="204"/>
      <c r="NCE69" s="204"/>
      <c r="NCF69" s="204"/>
      <c r="NCG69" s="204"/>
      <c r="NCH69" s="204"/>
      <c r="NCI69" s="204"/>
      <c r="NCJ69" s="204"/>
      <c r="NCK69" s="204"/>
      <c r="NCL69" s="204"/>
      <c r="NCM69" s="204"/>
      <c r="NCN69" s="204"/>
      <c r="NCO69" s="204"/>
      <c r="NCP69" s="204"/>
      <c r="NCQ69" s="204"/>
      <c r="NCR69" s="204"/>
      <c r="NCS69" s="204"/>
      <c r="NCT69" s="204"/>
      <c r="NCU69" s="204"/>
      <c r="NCV69" s="204"/>
      <c r="NCW69" s="204"/>
      <c r="NCX69" s="204"/>
      <c r="NCY69" s="204"/>
      <c r="NCZ69" s="204"/>
      <c r="NDA69" s="204"/>
      <c r="NDB69" s="204"/>
      <c r="NDC69" s="204"/>
      <c r="NDD69" s="204"/>
      <c r="NDE69" s="204"/>
      <c r="NDF69" s="204"/>
      <c r="NDG69" s="204"/>
      <c r="NDH69" s="204"/>
      <c r="NDI69" s="204"/>
      <c r="NDJ69" s="204"/>
      <c r="NDK69" s="204"/>
      <c r="NDL69" s="204"/>
      <c r="NDM69" s="204"/>
      <c r="NDN69" s="204"/>
      <c r="NDO69" s="204"/>
      <c r="NDP69" s="204"/>
      <c r="NDQ69" s="204"/>
      <c r="NDR69" s="204"/>
      <c r="NDS69" s="204"/>
      <c r="NDT69" s="204"/>
      <c r="NDU69" s="204"/>
      <c r="NDV69" s="204"/>
      <c r="NDW69" s="204"/>
      <c r="NDX69" s="204"/>
      <c r="NDY69" s="204"/>
      <c r="NDZ69" s="204"/>
      <c r="NEA69" s="204"/>
      <c r="NEB69" s="204"/>
      <c r="NEC69" s="204"/>
      <c r="NED69" s="204"/>
      <c r="NEE69" s="204"/>
      <c r="NEF69" s="204"/>
      <c r="NEG69" s="204"/>
      <c r="NEH69" s="204"/>
      <c r="NEI69" s="204"/>
      <c r="NEJ69" s="204"/>
      <c r="NEK69" s="204"/>
      <c r="NEL69" s="204"/>
      <c r="NEM69" s="204"/>
      <c r="NEN69" s="204"/>
      <c r="NEO69" s="204"/>
      <c r="NEP69" s="204"/>
      <c r="NEQ69" s="204"/>
      <c r="NER69" s="204"/>
      <c r="NES69" s="204"/>
      <c r="NET69" s="204"/>
      <c r="NEU69" s="204"/>
      <c r="NEV69" s="204"/>
      <c r="NEW69" s="204"/>
      <c r="NEX69" s="204"/>
      <c r="NEY69" s="204"/>
      <c r="NEZ69" s="204"/>
      <c r="NFA69" s="204"/>
      <c r="NFB69" s="204"/>
      <c r="NFC69" s="204"/>
      <c r="NFD69" s="204"/>
      <c r="NFE69" s="204"/>
      <c r="NFF69" s="204"/>
      <c r="NFG69" s="204"/>
      <c r="NFH69" s="204"/>
      <c r="NFI69" s="204"/>
      <c r="NFJ69" s="204"/>
      <c r="NFK69" s="204"/>
      <c r="NFL69" s="204"/>
      <c r="NFM69" s="204"/>
      <c r="NFN69" s="204"/>
      <c r="NFO69" s="204"/>
      <c r="NFP69" s="204"/>
      <c r="NFQ69" s="204"/>
      <c r="NFR69" s="204"/>
      <c r="NFS69" s="204"/>
      <c r="NFT69" s="204"/>
      <c r="NFU69" s="204"/>
      <c r="NFV69" s="204"/>
      <c r="NFW69" s="204"/>
      <c r="NFX69" s="204"/>
      <c r="NFY69" s="204"/>
      <c r="NFZ69" s="204"/>
      <c r="NGA69" s="204"/>
      <c r="NGB69" s="204"/>
      <c r="NGC69" s="204"/>
      <c r="NGD69" s="204"/>
      <c r="NGE69" s="204"/>
      <c r="NGF69" s="204"/>
      <c r="NGG69" s="204"/>
      <c r="NGH69" s="204"/>
      <c r="NGI69" s="204"/>
      <c r="NGJ69" s="204"/>
      <c r="NGK69" s="204"/>
      <c r="NGL69" s="204"/>
      <c r="NGM69" s="204"/>
      <c r="NGN69" s="204"/>
      <c r="NGO69" s="204"/>
      <c r="NGP69" s="204"/>
      <c r="NGQ69" s="204"/>
      <c r="NGR69" s="204"/>
      <c r="NGS69" s="204"/>
      <c r="NGT69" s="204"/>
      <c r="NGU69" s="204"/>
      <c r="NGV69" s="204"/>
      <c r="NGW69" s="204"/>
      <c r="NGX69" s="204"/>
      <c r="NGY69" s="204"/>
      <c r="NGZ69" s="204"/>
      <c r="NHA69" s="204"/>
      <c r="NHB69" s="204"/>
      <c r="NHC69" s="204"/>
      <c r="NHD69" s="204"/>
      <c r="NHE69" s="204"/>
      <c r="NHF69" s="204"/>
      <c r="NHG69" s="204"/>
      <c r="NHH69" s="204"/>
      <c r="NHI69" s="204"/>
      <c r="NHJ69" s="204"/>
      <c r="NHK69" s="204"/>
      <c r="NHL69" s="204"/>
      <c r="NHM69" s="204"/>
      <c r="NHN69" s="204"/>
      <c r="NHO69" s="204"/>
      <c r="NHP69" s="204"/>
      <c r="NHQ69" s="204"/>
      <c r="NHR69" s="204"/>
      <c r="NHS69" s="204"/>
      <c r="NHT69" s="204"/>
      <c r="NHU69" s="204"/>
      <c r="NHV69" s="204"/>
      <c r="NHW69" s="204"/>
      <c r="NHX69" s="204"/>
      <c r="NHY69" s="204"/>
      <c r="NHZ69" s="204"/>
      <c r="NIA69" s="204"/>
      <c r="NIB69" s="204"/>
      <c r="NIC69" s="204"/>
      <c r="NID69" s="204"/>
      <c r="NIE69" s="204"/>
      <c r="NIF69" s="204"/>
      <c r="NIG69" s="204"/>
      <c r="NIH69" s="204"/>
      <c r="NII69" s="204"/>
      <c r="NIJ69" s="204"/>
      <c r="NIK69" s="204"/>
      <c r="NIL69" s="204"/>
      <c r="NIM69" s="204"/>
      <c r="NIN69" s="204"/>
      <c r="NIO69" s="204"/>
      <c r="NIP69" s="204"/>
      <c r="NIQ69" s="204"/>
      <c r="NIR69" s="204"/>
      <c r="NIS69" s="204"/>
      <c r="NIT69" s="204"/>
      <c r="NIU69" s="204"/>
      <c r="NIV69" s="204"/>
      <c r="NIW69" s="204"/>
      <c r="NIX69" s="204"/>
      <c r="NIY69" s="204"/>
      <c r="NIZ69" s="204"/>
      <c r="NJA69" s="204"/>
      <c r="NJB69" s="204"/>
      <c r="NJC69" s="204"/>
      <c r="NJD69" s="204"/>
      <c r="NJE69" s="204"/>
      <c r="NJF69" s="204"/>
      <c r="NJG69" s="204"/>
      <c r="NJH69" s="204"/>
      <c r="NJI69" s="204"/>
      <c r="NJJ69" s="204"/>
      <c r="NJK69" s="204"/>
      <c r="NJL69" s="204"/>
      <c r="NJM69" s="204"/>
      <c r="NJN69" s="204"/>
      <c r="NJO69" s="204"/>
      <c r="NJP69" s="204"/>
      <c r="NJQ69" s="204"/>
      <c r="NJR69" s="204"/>
      <c r="NJS69" s="204"/>
      <c r="NJT69" s="204"/>
      <c r="NJU69" s="204"/>
      <c r="NJV69" s="204"/>
      <c r="NJW69" s="204"/>
      <c r="NJX69" s="204"/>
      <c r="NJY69" s="204"/>
      <c r="NJZ69" s="204"/>
      <c r="NKA69" s="204"/>
      <c r="NKB69" s="204"/>
      <c r="NKC69" s="204"/>
      <c r="NKD69" s="204"/>
      <c r="NKE69" s="204"/>
      <c r="NKF69" s="204"/>
      <c r="NKG69" s="204"/>
      <c r="NKH69" s="204"/>
      <c r="NKI69" s="204"/>
      <c r="NKJ69" s="204"/>
      <c r="NKK69" s="204"/>
      <c r="NKL69" s="204"/>
      <c r="NKM69" s="204"/>
      <c r="NKN69" s="204"/>
      <c r="NKO69" s="204"/>
      <c r="NKP69" s="204"/>
      <c r="NKQ69" s="204"/>
      <c r="NKR69" s="204"/>
      <c r="NKS69" s="204"/>
      <c r="NKT69" s="204"/>
      <c r="NKU69" s="204"/>
      <c r="NKV69" s="204"/>
      <c r="NKW69" s="204"/>
      <c r="NKX69" s="204"/>
      <c r="NKY69" s="204"/>
      <c r="NKZ69" s="204"/>
      <c r="NLA69" s="204"/>
      <c r="NLB69" s="204"/>
      <c r="NLC69" s="204"/>
      <c r="NLD69" s="204"/>
      <c r="NLE69" s="204"/>
      <c r="NLF69" s="204"/>
      <c r="NLG69" s="204"/>
      <c r="NLH69" s="204"/>
      <c r="NLI69" s="204"/>
      <c r="NLJ69" s="204"/>
      <c r="NLK69" s="204"/>
      <c r="NLL69" s="204"/>
      <c r="NLM69" s="204"/>
      <c r="NLN69" s="204"/>
      <c r="NLO69" s="204"/>
      <c r="NLP69" s="204"/>
      <c r="NLQ69" s="204"/>
      <c r="NLR69" s="204"/>
      <c r="NLS69" s="204"/>
      <c r="NLT69" s="204"/>
      <c r="NLU69" s="204"/>
      <c r="NLV69" s="204"/>
      <c r="NLW69" s="204"/>
      <c r="NLX69" s="204"/>
      <c r="NLY69" s="204"/>
      <c r="NLZ69" s="204"/>
      <c r="NMA69" s="204"/>
      <c r="NMB69" s="204"/>
      <c r="NMC69" s="204"/>
      <c r="NMD69" s="204"/>
      <c r="NME69" s="204"/>
      <c r="NMF69" s="204"/>
      <c r="NMG69" s="204"/>
      <c r="NMH69" s="204"/>
      <c r="NMI69" s="204"/>
      <c r="NMJ69" s="204"/>
      <c r="NMK69" s="204"/>
      <c r="NML69" s="204"/>
      <c r="NMM69" s="204"/>
      <c r="NMN69" s="204"/>
      <c r="NMO69" s="204"/>
      <c r="NMP69" s="204"/>
      <c r="NMQ69" s="204"/>
      <c r="NMR69" s="204"/>
      <c r="NMS69" s="204"/>
      <c r="NMT69" s="204"/>
      <c r="NMU69" s="204"/>
      <c r="NMV69" s="204"/>
      <c r="NMW69" s="204"/>
      <c r="NMX69" s="204"/>
      <c r="NMY69" s="204"/>
      <c r="NMZ69" s="204"/>
      <c r="NNA69" s="204"/>
      <c r="NNB69" s="204"/>
      <c r="NNC69" s="204"/>
      <c r="NND69" s="204"/>
      <c r="NNE69" s="204"/>
      <c r="NNF69" s="204"/>
      <c r="NNG69" s="204"/>
      <c r="NNH69" s="204"/>
      <c r="NNI69" s="204"/>
      <c r="NNJ69" s="204"/>
      <c r="NNK69" s="204"/>
      <c r="NNL69" s="204"/>
      <c r="NNM69" s="204"/>
      <c r="NNN69" s="204"/>
      <c r="NNO69" s="204"/>
      <c r="NNP69" s="204"/>
      <c r="NNQ69" s="204"/>
      <c r="NNR69" s="204"/>
      <c r="NNS69" s="204"/>
      <c r="NNT69" s="204"/>
      <c r="NNU69" s="204"/>
      <c r="NNV69" s="204"/>
      <c r="NNW69" s="204"/>
      <c r="NNX69" s="204"/>
      <c r="NNY69" s="204"/>
      <c r="NNZ69" s="204"/>
      <c r="NOA69" s="204"/>
      <c r="NOB69" s="204"/>
      <c r="NOC69" s="204"/>
      <c r="NOD69" s="204"/>
      <c r="NOE69" s="204"/>
      <c r="NOF69" s="204"/>
      <c r="NOG69" s="204"/>
      <c r="NOH69" s="204"/>
      <c r="NOI69" s="204"/>
      <c r="NOJ69" s="204"/>
      <c r="NOK69" s="204"/>
      <c r="NOL69" s="204"/>
      <c r="NOM69" s="204"/>
      <c r="NON69" s="204"/>
      <c r="NOO69" s="204"/>
      <c r="NOP69" s="204"/>
      <c r="NOQ69" s="204"/>
      <c r="NOR69" s="204"/>
      <c r="NOS69" s="204"/>
      <c r="NOT69" s="204"/>
      <c r="NOU69" s="204"/>
      <c r="NOV69" s="204"/>
      <c r="NOW69" s="204"/>
      <c r="NOX69" s="204"/>
      <c r="NOY69" s="204"/>
      <c r="NOZ69" s="204"/>
      <c r="NPA69" s="204"/>
      <c r="NPB69" s="204"/>
      <c r="NPC69" s="204"/>
      <c r="NPD69" s="204"/>
      <c r="NPE69" s="204"/>
      <c r="NPF69" s="204"/>
      <c r="NPG69" s="204"/>
      <c r="NPH69" s="204"/>
      <c r="NPI69" s="204"/>
      <c r="NPJ69" s="204"/>
      <c r="NPK69" s="204"/>
      <c r="NPL69" s="204"/>
      <c r="NPM69" s="204"/>
      <c r="NPN69" s="204"/>
      <c r="NPO69" s="204"/>
      <c r="NPP69" s="204"/>
      <c r="NPQ69" s="204"/>
      <c r="NPR69" s="204"/>
      <c r="NPS69" s="204"/>
      <c r="NPT69" s="204"/>
      <c r="NPU69" s="204"/>
      <c r="NPV69" s="204"/>
      <c r="NPW69" s="204"/>
      <c r="NPX69" s="204"/>
      <c r="NPY69" s="204"/>
      <c r="NPZ69" s="204"/>
      <c r="NQA69" s="204"/>
      <c r="NQB69" s="204"/>
      <c r="NQC69" s="204"/>
      <c r="NQD69" s="204"/>
      <c r="NQE69" s="204"/>
      <c r="NQF69" s="204"/>
      <c r="NQG69" s="204"/>
      <c r="NQH69" s="204"/>
      <c r="NQI69" s="204"/>
      <c r="NQJ69" s="204"/>
      <c r="NQK69" s="204"/>
      <c r="NQL69" s="204"/>
      <c r="NQM69" s="204"/>
      <c r="NQN69" s="204"/>
      <c r="NQO69" s="204"/>
      <c r="NQP69" s="204"/>
      <c r="NQQ69" s="204"/>
      <c r="NQR69" s="204"/>
      <c r="NQS69" s="204"/>
      <c r="NQT69" s="204"/>
      <c r="NQU69" s="204"/>
      <c r="NQV69" s="204"/>
      <c r="NQW69" s="204"/>
      <c r="NQX69" s="204"/>
      <c r="NQY69" s="204"/>
      <c r="NQZ69" s="204"/>
      <c r="NRA69" s="204"/>
      <c r="NRB69" s="204"/>
      <c r="NRC69" s="204"/>
      <c r="NRD69" s="204"/>
      <c r="NRE69" s="204"/>
      <c r="NRF69" s="204"/>
      <c r="NRG69" s="204"/>
      <c r="NRH69" s="204"/>
      <c r="NRI69" s="204"/>
      <c r="NRJ69" s="204"/>
      <c r="NRK69" s="204"/>
      <c r="NRL69" s="204"/>
      <c r="NRM69" s="204"/>
      <c r="NRN69" s="204"/>
      <c r="NRO69" s="204"/>
      <c r="NRP69" s="204"/>
      <c r="NRQ69" s="204"/>
      <c r="NRR69" s="204"/>
      <c r="NRS69" s="204"/>
      <c r="NRT69" s="204"/>
      <c r="NRU69" s="204"/>
      <c r="NRV69" s="204"/>
      <c r="NRW69" s="204"/>
      <c r="NRX69" s="204"/>
      <c r="NRY69" s="204"/>
      <c r="NRZ69" s="204"/>
      <c r="NSA69" s="204"/>
      <c r="NSB69" s="204"/>
      <c r="NSC69" s="204"/>
      <c r="NSD69" s="204"/>
      <c r="NSE69" s="204"/>
      <c r="NSF69" s="204"/>
      <c r="NSG69" s="204"/>
      <c r="NSH69" s="204"/>
      <c r="NSI69" s="204"/>
      <c r="NSJ69" s="204"/>
      <c r="NSK69" s="204"/>
      <c r="NSL69" s="204"/>
      <c r="NSM69" s="204"/>
      <c r="NSN69" s="204"/>
      <c r="NSO69" s="204"/>
      <c r="NSP69" s="204"/>
      <c r="NSQ69" s="204"/>
      <c r="NSR69" s="204"/>
      <c r="NSS69" s="204"/>
      <c r="NST69" s="204"/>
      <c r="NSU69" s="204"/>
      <c r="NSV69" s="204"/>
      <c r="NSW69" s="204"/>
      <c r="NSX69" s="204"/>
      <c r="NSY69" s="204"/>
      <c r="NSZ69" s="204"/>
      <c r="NTA69" s="204"/>
      <c r="NTB69" s="204"/>
      <c r="NTC69" s="204"/>
      <c r="NTD69" s="204"/>
      <c r="NTE69" s="204"/>
      <c r="NTF69" s="204"/>
      <c r="NTG69" s="204"/>
      <c r="NTH69" s="204"/>
      <c r="NTI69" s="204"/>
      <c r="NTJ69" s="204"/>
      <c r="NTK69" s="204"/>
      <c r="NTL69" s="204"/>
      <c r="NTM69" s="204"/>
      <c r="NTN69" s="204"/>
      <c r="NTO69" s="204"/>
      <c r="NTP69" s="204"/>
      <c r="NTQ69" s="204"/>
      <c r="NTR69" s="204"/>
      <c r="NTS69" s="204"/>
      <c r="NTT69" s="204"/>
      <c r="NTU69" s="204"/>
      <c r="NTV69" s="204"/>
      <c r="NTW69" s="204"/>
      <c r="NTX69" s="204"/>
      <c r="NTY69" s="204"/>
      <c r="NTZ69" s="204"/>
      <c r="NUA69" s="204"/>
      <c r="NUB69" s="204"/>
      <c r="NUC69" s="204"/>
      <c r="NUD69" s="204"/>
      <c r="NUE69" s="204"/>
      <c r="NUF69" s="204"/>
      <c r="NUG69" s="204"/>
      <c r="NUH69" s="204"/>
      <c r="NUI69" s="204"/>
      <c r="NUJ69" s="204"/>
      <c r="NUK69" s="204"/>
      <c r="NUL69" s="204"/>
      <c r="NUM69" s="204"/>
      <c r="NUN69" s="204"/>
      <c r="NUO69" s="204"/>
      <c r="NUP69" s="204"/>
      <c r="NUQ69" s="204"/>
      <c r="NUR69" s="204"/>
      <c r="NUS69" s="204"/>
      <c r="NUT69" s="204"/>
      <c r="NUU69" s="204"/>
      <c r="NUV69" s="204"/>
      <c r="NUW69" s="204"/>
      <c r="NUX69" s="204"/>
      <c r="NUY69" s="204"/>
      <c r="NUZ69" s="204"/>
      <c r="NVA69" s="204"/>
      <c r="NVB69" s="204"/>
      <c r="NVC69" s="204"/>
      <c r="NVD69" s="204"/>
      <c r="NVE69" s="204"/>
      <c r="NVF69" s="204"/>
      <c r="NVG69" s="204"/>
      <c r="NVH69" s="204"/>
      <c r="NVI69" s="204"/>
      <c r="NVJ69" s="204"/>
      <c r="NVK69" s="204"/>
      <c r="NVL69" s="204"/>
      <c r="NVM69" s="204"/>
      <c r="NVN69" s="204"/>
      <c r="NVO69" s="204"/>
      <c r="NVP69" s="204"/>
      <c r="NVQ69" s="204"/>
      <c r="NVR69" s="204"/>
      <c r="NVS69" s="204"/>
      <c r="NVT69" s="204"/>
      <c r="NVU69" s="204"/>
      <c r="NVV69" s="204"/>
      <c r="NVW69" s="204"/>
      <c r="NVX69" s="204"/>
      <c r="NVY69" s="204"/>
      <c r="NVZ69" s="204"/>
      <c r="NWA69" s="204"/>
      <c r="NWB69" s="204"/>
      <c r="NWC69" s="204"/>
      <c r="NWD69" s="204"/>
      <c r="NWE69" s="204"/>
      <c r="NWF69" s="204"/>
      <c r="NWG69" s="204"/>
      <c r="NWH69" s="204"/>
      <c r="NWI69" s="204"/>
      <c r="NWJ69" s="204"/>
      <c r="NWK69" s="204"/>
      <c r="NWL69" s="204"/>
      <c r="NWM69" s="204"/>
      <c r="NWN69" s="204"/>
      <c r="NWO69" s="204"/>
      <c r="NWP69" s="204"/>
      <c r="NWQ69" s="204"/>
      <c r="NWR69" s="204"/>
      <c r="NWS69" s="204"/>
      <c r="NWT69" s="204"/>
      <c r="NWU69" s="204"/>
      <c r="NWV69" s="204"/>
      <c r="NWW69" s="204"/>
      <c r="NWX69" s="204"/>
      <c r="NWY69" s="204"/>
      <c r="NWZ69" s="204"/>
      <c r="NXA69" s="204"/>
      <c r="NXB69" s="204"/>
      <c r="NXC69" s="204"/>
      <c r="NXD69" s="204"/>
      <c r="NXE69" s="204"/>
      <c r="NXF69" s="204"/>
      <c r="NXG69" s="204"/>
      <c r="NXH69" s="204"/>
      <c r="NXI69" s="204"/>
      <c r="NXJ69" s="204"/>
      <c r="NXK69" s="204"/>
      <c r="NXL69" s="204"/>
      <c r="NXM69" s="204"/>
      <c r="NXN69" s="204"/>
      <c r="NXO69" s="204"/>
      <c r="NXP69" s="204"/>
      <c r="NXQ69" s="204"/>
      <c r="NXR69" s="204"/>
      <c r="NXS69" s="204"/>
      <c r="NXT69" s="204"/>
      <c r="NXU69" s="204"/>
      <c r="NXV69" s="204"/>
      <c r="NXW69" s="204"/>
      <c r="NXX69" s="204"/>
      <c r="NXY69" s="204"/>
      <c r="NXZ69" s="204"/>
      <c r="NYA69" s="204"/>
      <c r="NYB69" s="204"/>
      <c r="NYC69" s="204"/>
      <c r="NYD69" s="204"/>
      <c r="NYE69" s="204"/>
      <c r="NYF69" s="204"/>
      <c r="NYG69" s="204"/>
      <c r="NYH69" s="204"/>
      <c r="NYI69" s="204"/>
      <c r="NYJ69" s="204"/>
      <c r="NYK69" s="204"/>
      <c r="NYL69" s="204"/>
      <c r="NYM69" s="204"/>
      <c r="NYN69" s="204"/>
      <c r="NYO69" s="204"/>
      <c r="NYP69" s="204"/>
      <c r="NYQ69" s="204"/>
      <c r="NYR69" s="204"/>
      <c r="NYS69" s="204"/>
      <c r="NYT69" s="204"/>
      <c r="NYU69" s="204"/>
      <c r="NYV69" s="204"/>
      <c r="NYW69" s="204"/>
      <c r="NYX69" s="204"/>
      <c r="NYY69" s="204"/>
      <c r="NYZ69" s="204"/>
      <c r="NZA69" s="204"/>
      <c r="NZB69" s="204"/>
      <c r="NZC69" s="204"/>
      <c r="NZD69" s="204"/>
      <c r="NZE69" s="204"/>
      <c r="NZF69" s="204"/>
      <c r="NZG69" s="204"/>
      <c r="NZH69" s="204"/>
      <c r="NZI69" s="204"/>
      <c r="NZJ69" s="204"/>
      <c r="NZK69" s="204"/>
      <c r="NZL69" s="204"/>
      <c r="NZM69" s="204"/>
      <c r="NZN69" s="204"/>
      <c r="NZO69" s="204"/>
      <c r="NZP69" s="204"/>
      <c r="NZQ69" s="204"/>
      <c r="NZR69" s="204"/>
      <c r="NZS69" s="204"/>
      <c r="NZT69" s="204"/>
      <c r="NZU69" s="204"/>
      <c r="NZV69" s="204"/>
      <c r="NZW69" s="204"/>
      <c r="NZX69" s="204"/>
      <c r="NZY69" s="204"/>
      <c r="NZZ69" s="204"/>
      <c r="OAA69" s="204"/>
      <c r="OAB69" s="204"/>
      <c r="OAC69" s="204"/>
      <c r="OAD69" s="204"/>
      <c r="OAE69" s="204"/>
      <c r="OAF69" s="204"/>
      <c r="OAG69" s="204"/>
      <c r="OAH69" s="204"/>
      <c r="OAI69" s="204"/>
      <c r="OAJ69" s="204"/>
      <c r="OAK69" s="204"/>
      <c r="OAL69" s="204"/>
      <c r="OAM69" s="204"/>
      <c r="OAN69" s="204"/>
      <c r="OAO69" s="204"/>
      <c r="OAP69" s="204"/>
      <c r="OAQ69" s="204"/>
      <c r="OAR69" s="204"/>
      <c r="OAS69" s="204"/>
      <c r="OAT69" s="204"/>
      <c r="OAU69" s="204"/>
      <c r="OAV69" s="204"/>
      <c r="OAW69" s="204"/>
      <c r="OAX69" s="204"/>
      <c r="OAY69" s="204"/>
      <c r="OAZ69" s="204"/>
      <c r="OBA69" s="204"/>
      <c r="OBB69" s="204"/>
      <c r="OBC69" s="204"/>
      <c r="OBD69" s="204"/>
      <c r="OBE69" s="204"/>
      <c r="OBF69" s="204"/>
      <c r="OBG69" s="204"/>
      <c r="OBH69" s="204"/>
      <c r="OBI69" s="204"/>
      <c r="OBJ69" s="204"/>
      <c r="OBK69" s="204"/>
      <c r="OBL69" s="204"/>
      <c r="OBM69" s="204"/>
      <c r="OBN69" s="204"/>
      <c r="OBO69" s="204"/>
      <c r="OBP69" s="204"/>
      <c r="OBQ69" s="204"/>
      <c r="OBR69" s="204"/>
      <c r="OBS69" s="204"/>
      <c r="OBT69" s="204"/>
      <c r="OBU69" s="204"/>
      <c r="OBV69" s="204"/>
      <c r="OBW69" s="204"/>
      <c r="OBX69" s="204"/>
      <c r="OBY69" s="204"/>
      <c r="OBZ69" s="204"/>
      <c r="OCA69" s="204"/>
      <c r="OCB69" s="204"/>
      <c r="OCC69" s="204"/>
      <c r="OCD69" s="204"/>
      <c r="OCE69" s="204"/>
      <c r="OCF69" s="204"/>
      <c r="OCG69" s="204"/>
      <c r="OCH69" s="204"/>
      <c r="OCI69" s="204"/>
      <c r="OCJ69" s="204"/>
      <c r="OCK69" s="204"/>
      <c r="OCL69" s="204"/>
      <c r="OCM69" s="204"/>
      <c r="OCN69" s="204"/>
      <c r="OCO69" s="204"/>
      <c r="OCP69" s="204"/>
      <c r="OCQ69" s="204"/>
      <c r="OCR69" s="204"/>
      <c r="OCS69" s="204"/>
      <c r="OCT69" s="204"/>
      <c r="OCU69" s="204"/>
      <c r="OCV69" s="204"/>
      <c r="OCW69" s="204"/>
      <c r="OCX69" s="204"/>
      <c r="OCY69" s="204"/>
      <c r="OCZ69" s="204"/>
      <c r="ODA69" s="204"/>
      <c r="ODB69" s="204"/>
      <c r="ODC69" s="204"/>
      <c r="ODD69" s="204"/>
      <c r="ODE69" s="204"/>
      <c r="ODF69" s="204"/>
      <c r="ODG69" s="204"/>
      <c r="ODH69" s="204"/>
      <c r="ODI69" s="204"/>
      <c r="ODJ69" s="204"/>
      <c r="ODK69" s="204"/>
      <c r="ODL69" s="204"/>
      <c r="ODM69" s="204"/>
      <c r="ODN69" s="204"/>
      <c r="ODO69" s="204"/>
      <c r="ODP69" s="204"/>
      <c r="ODQ69" s="204"/>
      <c r="ODR69" s="204"/>
      <c r="ODS69" s="204"/>
      <c r="ODT69" s="204"/>
      <c r="ODU69" s="204"/>
      <c r="ODV69" s="204"/>
      <c r="ODW69" s="204"/>
      <c r="ODX69" s="204"/>
      <c r="ODY69" s="204"/>
      <c r="ODZ69" s="204"/>
      <c r="OEA69" s="204"/>
      <c r="OEB69" s="204"/>
      <c r="OEC69" s="204"/>
      <c r="OED69" s="204"/>
      <c r="OEE69" s="204"/>
      <c r="OEF69" s="204"/>
      <c r="OEG69" s="204"/>
      <c r="OEH69" s="204"/>
      <c r="OEI69" s="204"/>
      <c r="OEJ69" s="204"/>
      <c r="OEK69" s="204"/>
      <c r="OEL69" s="204"/>
      <c r="OEM69" s="204"/>
      <c r="OEN69" s="204"/>
      <c r="OEO69" s="204"/>
      <c r="OEP69" s="204"/>
      <c r="OEQ69" s="204"/>
      <c r="OER69" s="204"/>
      <c r="OES69" s="204"/>
      <c r="OET69" s="204"/>
      <c r="OEU69" s="204"/>
      <c r="OEV69" s="204"/>
      <c r="OEW69" s="204"/>
      <c r="OEX69" s="204"/>
      <c r="OEY69" s="204"/>
      <c r="OEZ69" s="204"/>
      <c r="OFA69" s="204"/>
      <c r="OFB69" s="204"/>
      <c r="OFC69" s="204"/>
      <c r="OFD69" s="204"/>
      <c r="OFE69" s="204"/>
      <c r="OFF69" s="204"/>
      <c r="OFG69" s="204"/>
      <c r="OFH69" s="204"/>
      <c r="OFI69" s="204"/>
      <c r="OFJ69" s="204"/>
      <c r="OFK69" s="204"/>
      <c r="OFL69" s="204"/>
      <c r="OFM69" s="204"/>
      <c r="OFN69" s="204"/>
      <c r="OFO69" s="204"/>
      <c r="OFP69" s="204"/>
      <c r="OFQ69" s="204"/>
      <c r="OFR69" s="204"/>
      <c r="OFS69" s="204"/>
      <c r="OFT69" s="204"/>
      <c r="OFU69" s="204"/>
      <c r="OFV69" s="204"/>
      <c r="OFW69" s="204"/>
      <c r="OFX69" s="204"/>
      <c r="OFY69" s="204"/>
      <c r="OFZ69" s="204"/>
      <c r="OGA69" s="204"/>
      <c r="OGB69" s="204"/>
      <c r="OGC69" s="204"/>
      <c r="OGD69" s="204"/>
      <c r="OGE69" s="204"/>
      <c r="OGF69" s="204"/>
      <c r="OGG69" s="204"/>
      <c r="OGH69" s="204"/>
      <c r="OGI69" s="204"/>
      <c r="OGJ69" s="204"/>
      <c r="OGK69" s="204"/>
      <c r="OGL69" s="204"/>
      <c r="OGM69" s="204"/>
      <c r="OGN69" s="204"/>
      <c r="OGO69" s="204"/>
      <c r="OGP69" s="204"/>
      <c r="OGQ69" s="204"/>
      <c r="OGR69" s="204"/>
      <c r="OGS69" s="204"/>
      <c r="OGT69" s="204"/>
      <c r="OGU69" s="204"/>
      <c r="OGV69" s="204"/>
      <c r="OGW69" s="204"/>
      <c r="OGX69" s="204"/>
      <c r="OGY69" s="204"/>
      <c r="OGZ69" s="204"/>
      <c r="OHA69" s="204"/>
      <c r="OHB69" s="204"/>
      <c r="OHC69" s="204"/>
      <c r="OHD69" s="204"/>
      <c r="OHE69" s="204"/>
      <c r="OHF69" s="204"/>
      <c r="OHG69" s="204"/>
      <c r="OHH69" s="204"/>
      <c r="OHI69" s="204"/>
      <c r="OHJ69" s="204"/>
      <c r="OHK69" s="204"/>
      <c r="OHL69" s="204"/>
      <c r="OHM69" s="204"/>
      <c r="OHN69" s="204"/>
      <c r="OHO69" s="204"/>
      <c r="OHP69" s="204"/>
      <c r="OHQ69" s="204"/>
      <c r="OHR69" s="204"/>
      <c r="OHS69" s="204"/>
      <c r="OHT69" s="204"/>
      <c r="OHU69" s="204"/>
      <c r="OHV69" s="204"/>
      <c r="OHW69" s="204"/>
      <c r="OHX69" s="204"/>
      <c r="OHY69" s="204"/>
      <c r="OHZ69" s="204"/>
      <c r="OIA69" s="204"/>
      <c r="OIB69" s="204"/>
      <c r="OIC69" s="204"/>
      <c r="OID69" s="204"/>
      <c r="OIE69" s="204"/>
      <c r="OIF69" s="204"/>
      <c r="OIG69" s="204"/>
      <c r="OIH69" s="204"/>
      <c r="OII69" s="204"/>
      <c r="OIJ69" s="204"/>
      <c r="OIK69" s="204"/>
      <c r="OIL69" s="204"/>
      <c r="OIM69" s="204"/>
      <c r="OIN69" s="204"/>
      <c r="OIO69" s="204"/>
      <c r="OIP69" s="204"/>
      <c r="OIQ69" s="204"/>
      <c r="OIR69" s="204"/>
      <c r="OIS69" s="204"/>
      <c r="OIT69" s="204"/>
      <c r="OIU69" s="204"/>
      <c r="OIV69" s="204"/>
      <c r="OIW69" s="204"/>
      <c r="OIX69" s="204"/>
      <c r="OIY69" s="204"/>
      <c r="OIZ69" s="204"/>
      <c r="OJA69" s="204"/>
      <c r="OJB69" s="204"/>
      <c r="OJC69" s="204"/>
      <c r="OJD69" s="204"/>
      <c r="OJE69" s="204"/>
      <c r="OJF69" s="204"/>
      <c r="OJG69" s="204"/>
      <c r="OJH69" s="204"/>
      <c r="OJI69" s="204"/>
      <c r="OJJ69" s="204"/>
      <c r="OJK69" s="204"/>
      <c r="OJL69" s="204"/>
      <c r="OJM69" s="204"/>
      <c r="OJN69" s="204"/>
      <c r="OJO69" s="204"/>
      <c r="OJP69" s="204"/>
      <c r="OJQ69" s="204"/>
      <c r="OJR69" s="204"/>
      <c r="OJS69" s="204"/>
      <c r="OJT69" s="204"/>
      <c r="OJU69" s="204"/>
      <c r="OJV69" s="204"/>
      <c r="OJW69" s="204"/>
      <c r="OJX69" s="204"/>
      <c r="OJY69" s="204"/>
      <c r="OJZ69" s="204"/>
      <c r="OKA69" s="204"/>
      <c r="OKB69" s="204"/>
      <c r="OKC69" s="204"/>
      <c r="OKD69" s="204"/>
      <c r="OKE69" s="204"/>
      <c r="OKF69" s="204"/>
      <c r="OKG69" s="204"/>
      <c r="OKH69" s="204"/>
      <c r="OKI69" s="204"/>
      <c r="OKJ69" s="204"/>
      <c r="OKK69" s="204"/>
      <c r="OKL69" s="204"/>
      <c r="OKM69" s="204"/>
      <c r="OKN69" s="204"/>
      <c r="OKO69" s="204"/>
      <c r="OKP69" s="204"/>
      <c r="OKQ69" s="204"/>
      <c r="OKR69" s="204"/>
      <c r="OKS69" s="204"/>
      <c r="OKT69" s="204"/>
      <c r="OKU69" s="204"/>
      <c r="OKV69" s="204"/>
      <c r="OKW69" s="204"/>
      <c r="OKX69" s="204"/>
      <c r="OKY69" s="204"/>
      <c r="OKZ69" s="204"/>
      <c r="OLA69" s="204"/>
      <c r="OLB69" s="204"/>
      <c r="OLC69" s="204"/>
      <c r="OLD69" s="204"/>
      <c r="OLE69" s="204"/>
      <c r="OLF69" s="204"/>
      <c r="OLG69" s="204"/>
      <c r="OLH69" s="204"/>
      <c r="OLI69" s="204"/>
      <c r="OLJ69" s="204"/>
      <c r="OLK69" s="204"/>
      <c r="OLL69" s="204"/>
      <c r="OLM69" s="204"/>
      <c r="OLN69" s="204"/>
      <c r="OLO69" s="204"/>
      <c r="OLP69" s="204"/>
      <c r="OLQ69" s="204"/>
      <c r="OLR69" s="204"/>
      <c r="OLS69" s="204"/>
      <c r="OLT69" s="204"/>
      <c r="OLU69" s="204"/>
      <c r="OLV69" s="204"/>
      <c r="OLW69" s="204"/>
      <c r="OLX69" s="204"/>
      <c r="OLY69" s="204"/>
      <c r="OLZ69" s="204"/>
      <c r="OMA69" s="204"/>
      <c r="OMB69" s="204"/>
      <c r="OMC69" s="204"/>
      <c r="OMD69" s="204"/>
      <c r="OME69" s="204"/>
      <c r="OMF69" s="204"/>
      <c r="OMG69" s="204"/>
      <c r="OMH69" s="204"/>
      <c r="OMI69" s="204"/>
      <c r="OMJ69" s="204"/>
      <c r="OMK69" s="204"/>
      <c r="OML69" s="204"/>
      <c r="OMM69" s="204"/>
      <c r="OMN69" s="204"/>
      <c r="OMO69" s="204"/>
      <c r="OMP69" s="204"/>
      <c r="OMQ69" s="204"/>
      <c r="OMR69" s="204"/>
      <c r="OMS69" s="204"/>
      <c r="OMT69" s="204"/>
      <c r="OMU69" s="204"/>
      <c r="OMV69" s="204"/>
      <c r="OMW69" s="204"/>
      <c r="OMX69" s="204"/>
      <c r="OMY69" s="204"/>
      <c r="OMZ69" s="204"/>
      <c r="ONA69" s="204"/>
      <c r="ONB69" s="204"/>
      <c r="ONC69" s="204"/>
      <c r="OND69" s="204"/>
      <c r="ONE69" s="204"/>
      <c r="ONF69" s="204"/>
      <c r="ONG69" s="204"/>
      <c r="ONH69" s="204"/>
      <c r="ONI69" s="204"/>
      <c r="ONJ69" s="204"/>
      <c r="ONK69" s="204"/>
      <c r="ONL69" s="204"/>
      <c r="ONM69" s="204"/>
      <c r="ONN69" s="204"/>
      <c r="ONO69" s="204"/>
      <c r="ONP69" s="204"/>
      <c r="ONQ69" s="204"/>
      <c r="ONR69" s="204"/>
      <c r="ONS69" s="204"/>
      <c r="ONT69" s="204"/>
      <c r="ONU69" s="204"/>
      <c r="ONV69" s="204"/>
      <c r="ONW69" s="204"/>
      <c r="ONX69" s="204"/>
      <c r="ONY69" s="204"/>
      <c r="ONZ69" s="204"/>
      <c r="OOA69" s="204"/>
      <c r="OOB69" s="204"/>
      <c r="OOC69" s="204"/>
      <c r="OOD69" s="204"/>
      <c r="OOE69" s="204"/>
      <c r="OOF69" s="204"/>
      <c r="OOG69" s="204"/>
      <c r="OOH69" s="204"/>
      <c r="OOI69" s="204"/>
      <c r="OOJ69" s="204"/>
      <c r="OOK69" s="204"/>
      <c r="OOL69" s="204"/>
      <c r="OOM69" s="204"/>
      <c r="OON69" s="204"/>
      <c r="OOO69" s="204"/>
      <c r="OOP69" s="204"/>
      <c r="OOQ69" s="204"/>
      <c r="OOR69" s="204"/>
      <c r="OOS69" s="204"/>
      <c r="OOT69" s="204"/>
      <c r="OOU69" s="204"/>
      <c r="OOV69" s="204"/>
      <c r="OOW69" s="204"/>
      <c r="OOX69" s="204"/>
      <c r="OOY69" s="204"/>
      <c r="OOZ69" s="204"/>
      <c r="OPA69" s="204"/>
      <c r="OPB69" s="204"/>
      <c r="OPC69" s="204"/>
      <c r="OPD69" s="204"/>
      <c r="OPE69" s="204"/>
      <c r="OPF69" s="204"/>
      <c r="OPG69" s="204"/>
      <c r="OPH69" s="204"/>
      <c r="OPI69" s="204"/>
      <c r="OPJ69" s="204"/>
      <c r="OPK69" s="204"/>
      <c r="OPL69" s="204"/>
      <c r="OPM69" s="204"/>
      <c r="OPN69" s="204"/>
      <c r="OPO69" s="204"/>
      <c r="OPP69" s="204"/>
      <c r="OPQ69" s="204"/>
      <c r="OPR69" s="204"/>
      <c r="OPS69" s="204"/>
      <c r="OPT69" s="204"/>
      <c r="OPU69" s="204"/>
      <c r="OPV69" s="204"/>
      <c r="OPW69" s="204"/>
      <c r="OPX69" s="204"/>
      <c r="OPY69" s="204"/>
      <c r="OPZ69" s="204"/>
      <c r="OQA69" s="204"/>
      <c r="OQB69" s="204"/>
      <c r="OQC69" s="204"/>
      <c r="OQD69" s="204"/>
      <c r="OQE69" s="204"/>
      <c r="OQF69" s="204"/>
      <c r="OQG69" s="204"/>
      <c r="OQH69" s="204"/>
      <c r="OQI69" s="204"/>
      <c r="OQJ69" s="204"/>
      <c r="OQK69" s="204"/>
      <c r="OQL69" s="204"/>
      <c r="OQM69" s="204"/>
      <c r="OQN69" s="204"/>
      <c r="OQO69" s="204"/>
      <c r="OQP69" s="204"/>
      <c r="OQQ69" s="204"/>
      <c r="OQR69" s="204"/>
      <c r="OQS69" s="204"/>
      <c r="OQT69" s="204"/>
      <c r="OQU69" s="204"/>
      <c r="OQV69" s="204"/>
      <c r="OQW69" s="204"/>
      <c r="OQX69" s="204"/>
      <c r="OQY69" s="204"/>
      <c r="OQZ69" s="204"/>
      <c r="ORA69" s="204"/>
      <c r="ORB69" s="204"/>
      <c r="ORC69" s="204"/>
      <c r="ORD69" s="204"/>
      <c r="ORE69" s="204"/>
      <c r="ORF69" s="204"/>
      <c r="ORG69" s="204"/>
      <c r="ORH69" s="204"/>
      <c r="ORI69" s="204"/>
      <c r="ORJ69" s="204"/>
      <c r="ORK69" s="204"/>
      <c r="ORL69" s="204"/>
      <c r="ORM69" s="204"/>
      <c r="ORN69" s="204"/>
      <c r="ORO69" s="204"/>
      <c r="ORP69" s="204"/>
      <c r="ORQ69" s="204"/>
      <c r="ORR69" s="204"/>
      <c r="ORS69" s="204"/>
      <c r="ORT69" s="204"/>
      <c r="ORU69" s="204"/>
      <c r="ORV69" s="204"/>
      <c r="ORW69" s="204"/>
      <c r="ORX69" s="204"/>
      <c r="ORY69" s="204"/>
      <c r="ORZ69" s="204"/>
      <c r="OSA69" s="204"/>
      <c r="OSB69" s="204"/>
      <c r="OSC69" s="204"/>
      <c r="OSD69" s="204"/>
      <c r="OSE69" s="204"/>
      <c r="OSF69" s="204"/>
      <c r="OSG69" s="204"/>
      <c r="OSH69" s="204"/>
      <c r="OSI69" s="204"/>
      <c r="OSJ69" s="204"/>
      <c r="OSK69" s="204"/>
      <c r="OSL69" s="204"/>
      <c r="OSM69" s="204"/>
      <c r="OSN69" s="204"/>
      <c r="OSO69" s="204"/>
      <c r="OSP69" s="204"/>
      <c r="OSQ69" s="204"/>
      <c r="OSR69" s="204"/>
      <c r="OSS69" s="204"/>
      <c r="OST69" s="204"/>
      <c r="OSU69" s="204"/>
      <c r="OSV69" s="204"/>
      <c r="OSW69" s="204"/>
      <c r="OSX69" s="204"/>
      <c r="OSY69" s="204"/>
      <c r="OSZ69" s="204"/>
      <c r="OTA69" s="204"/>
      <c r="OTB69" s="204"/>
      <c r="OTC69" s="204"/>
      <c r="OTD69" s="204"/>
      <c r="OTE69" s="204"/>
      <c r="OTF69" s="204"/>
      <c r="OTG69" s="204"/>
      <c r="OTH69" s="204"/>
      <c r="OTI69" s="204"/>
      <c r="OTJ69" s="204"/>
      <c r="OTK69" s="204"/>
      <c r="OTL69" s="204"/>
      <c r="OTM69" s="204"/>
      <c r="OTN69" s="204"/>
      <c r="OTO69" s="204"/>
      <c r="OTP69" s="204"/>
      <c r="OTQ69" s="204"/>
      <c r="OTR69" s="204"/>
      <c r="OTS69" s="204"/>
      <c r="OTT69" s="204"/>
      <c r="OTU69" s="204"/>
      <c r="OTV69" s="204"/>
      <c r="OTW69" s="204"/>
      <c r="OTX69" s="204"/>
      <c r="OTY69" s="204"/>
      <c r="OTZ69" s="204"/>
      <c r="OUA69" s="204"/>
      <c r="OUB69" s="204"/>
      <c r="OUC69" s="204"/>
      <c r="OUD69" s="204"/>
      <c r="OUE69" s="204"/>
      <c r="OUF69" s="204"/>
      <c r="OUG69" s="204"/>
      <c r="OUH69" s="204"/>
      <c r="OUI69" s="204"/>
      <c r="OUJ69" s="204"/>
      <c r="OUK69" s="204"/>
      <c r="OUL69" s="204"/>
      <c r="OUM69" s="204"/>
      <c r="OUN69" s="204"/>
      <c r="OUO69" s="204"/>
      <c r="OUP69" s="204"/>
      <c r="OUQ69" s="204"/>
      <c r="OUR69" s="204"/>
      <c r="OUS69" s="204"/>
      <c r="OUT69" s="204"/>
      <c r="OUU69" s="204"/>
      <c r="OUV69" s="204"/>
      <c r="OUW69" s="204"/>
      <c r="OUX69" s="204"/>
      <c r="OUY69" s="204"/>
      <c r="OUZ69" s="204"/>
      <c r="OVA69" s="204"/>
      <c r="OVB69" s="204"/>
      <c r="OVC69" s="204"/>
      <c r="OVD69" s="204"/>
      <c r="OVE69" s="204"/>
      <c r="OVF69" s="204"/>
      <c r="OVG69" s="204"/>
      <c r="OVH69" s="204"/>
      <c r="OVI69" s="204"/>
      <c r="OVJ69" s="204"/>
      <c r="OVK69" s="204"/>
      <c r="OVL69" s="204"/>
      <c r="OVM69" s="204"/>
      <c r="OVN69" s="204"/>
      <c r="OVO69" s="204"/>
      <c r="OVP69" s="204"/>
      <c r="OVQ69" s="204"/>
      <c r="OVR69" s="204"/>
      <c r="OVS69" s="204"/>
      <c r="OVT69" s="204"/>
      <c r="OVU69" s="204"/>
      <c r="OVV69" s="204"/>
      <c r="OVW69" s="204"/>
      <c r="OVX69" s="204"/>
      <c r="OVY69" s="204"/>
      <c r="OVZ69" s="204"/>
      <c r="OWA69" s="204"/>
      <c r="OWB69" s="204"/>
      <c r="OWC69" s="204"/>
      <c r="OWD69" s="204"/>
      <c r="OWE69" s="204"/>
      <c r="OWF69" s="204"/>
      <c r="OWG69" s="204"/>
      <c r="OWH69" s="204"/>
      <c r="OWI69" s="204"/>
      <c r="OWJ69" s="204"/>
      <c r="OWK69" s="204"/>
      <c r="OWL69" s="204"/>
      <c r="OWM69" s="204"/>
      <c r="OWN69" s="204"/>
      <c r="OWO69" s="204"/>
      <c r="OWP69" s="204"/>
      <c r="OWQ69" s="204"/>
      <c r="OWR69" s="204"/>
      <c r="OWS69" s="204"/>
      <c r="OWT69" s="204"/>
      <c r="OWU69" s="204"/>
      <c r="OWV69" s="204"/>
      <c r="OWW69" s="204"/>
      <c r="OWX69" s="204"/>
      <c r="OWY69" s="204"/>
      <c r="OWZ69" s="204"/>
      <c r="OXA69" s="204"/>
      <c r="OXB69" s="204"/>
      <c r="OXC69" s="204"/>
      <c r="OXD69" s="204"/>
      <c r="OXE69" s="204"/>
      <c r="OXF69" s="204"/>
      <c r="OXG69" s="204"/>
      <c r="OXH69" s="204"/>
      <c r="OXI69" s="204"/>
      <c r="OXJ69" s="204"/>
      <c r="OXK69" s="204"/>
      <c r="OXL69" s="204"/>
      <c r="OXM69" s="204"/>
      <c r="OXN69" s="204"/>
      <c r="OXO69" s="204"/>
      <c r="OXP69" s="204"/>
      <c r="OXQ69" s="204"/>
      <c r="OXR69" s="204"/>
      <c r="OXS69" s="204"/>
      <c r="OXT69" s="204"/>
      <c r="OXU69" s="204"/>
      <c r="OXV69" s="204"/>
      <c r="OXW69" s="204"/>
      <c r="OXX69" s="204"/>
      <c r="OXY69" s="204"/>
      <c r="OXZ69" s="204"/>
      <c r="OYA69" s="204"/>
      <c r="OYB69" s="204"/>
      <c r="OYC69" s="204"/>
      <c r="OYD69" s="204"/>
      <c r="OYE69" s="204"/>
      <c r="OYF69" s="204"/>
      <c r="OYG69" s="204"/>
      <c r="OYH69" s="204"/>
      <c r="OYI69" s="204"/>
      <c r="OYJ69" s="204"/>
      <c r="OYK69" s="204"/>
      <c r="OYL69" s="204"/>
      <c r="OYM69" s="204"/>
      <c r="OYN69" s="204"/>
      <c r="OYO69" s="204"/>
      <c r="OYP69" s="204"/>
      <c r="OYQ69" s="204"/>
      <c r="OYR69" s="204"/>
      <c r="OYS69" s="204"/>
      <c r="OYT69" s="204"/>
      <c r="OYU69" s="204"/>
      <c r="OYV69" s="204"/>
      <c r="OYW69" s="204"/>
      <c r="OYX69" s="204"/>
      <c r="OYY69" s="204"/>
      <c r="OYZ69" s="204"/>
      <c r="OZA69" s="204"/>
      <c r="OZB69" s="204"/>
      <c r="OZC69" s="204"/>
      <c r="OZD69" s="204"/>
      <c r="OZE69" s="204"/>
      <c r="OZF69" s="204"/>
      <c r="OZG69" s="204"/>
      <c r="OZH69" s="204"/>
      <c r="OZI69" s="204"/>
      <c r="OZJ69" s="204"/>
      <c r="OZK69" s="204"/>
      <c r="OZL69" s="204"/>
      <c r="OZM69" s="204"/>
      <c r="OZN69" s="204"/>
      <c r="OZO69" s="204"/>
      <c r="OZP69" s="204"/>
      <c r="OZQ69" s="204"/>
      <c r="OZR69" s="204"/>
      <c r="OZS69" s="204"/>
      <c r="OZT69" s="204"/>
      <c r="OZU69" s="204"/>
      <c r="OZV69" s="204"/>
      <c r="OZW69" s="204"/>
      <c r="OZX69" s="204"/>
      <c r="OZY69" s="204"/>
      <c r="OZZ69" s="204"/>
      <c r="PAA69" s="204"/>
      <c r="PAB69" s="204"/>
      <c r="PAC69" s="204"/>
      <c r="PAD69" s="204"/>
      <c r="PAE69" s="204"/>
      <c r="PAF69" s="204"/>
      <c r="PAG69" s="204"/>
      <c r="PAH69" s="204"/>
      <c r="PAI69" s="204"/>
      <c r="PAJ69" s="204"/>
      <c r="PAK69" s="204"/>
      <c r="PAL69" s="204"/>
      <c r="PAM69" s="204"/>
      <c r="PAN69" s="204"/>
      <c r="PAO69" s="204"/>
      <c r="PAP69" s="204"/>
      <c r="PAQ69" s="204"/>
      <c r="PAR69" s="204"/>
      <c r="PAS69" s="204"/>
      <c r="PAT69" s="204"/>
      <c r="PAU69" s="204"/>
      <c r="PAV69" s="204"/>
      <c r="PAW69" s="204"/>
      <c r="PAX69" s="204"/>
      <c r="PAY69" s="204"/>
      <c r="PAZ69" s="204"/>
      <c r="PBA69" s="204"/>
      <c r="PBB69" s="204"/>
      <c r="PBC69" s="204"/>
      <c r="PBD69" s="204"/>
      <c r="PBE69" s="204"/>
      <c r="PBF69" s="204"/>
      <c r="PBG69" s="204"/>
      <c r="PBH69" s="204"/>
      <c r="PBI69" s="204"/>
      <c r="PBJ69" s="204"/>
      <c r="PBK69" s="204"/>
      <c r="PBL69" s="204"/>
      <c r="PBM69" s="204"/>
      <c r="PBN69" s="204"/>
      <c r="PBO69" s="204"/>
      <c r="PBP69" s="204"/>
      <c r="PBQ69" s="204"/>
      <c r="PBR69" s="204"/>
      <c r="PBS69" s="204"/>
      <c r="PBT69" s="204"/>
      <c r="PBU69" s="204"/>
      <c r="PBV69" s="204"/>
      <c r="PBW69" s="204"/>
      <c r="PBX69" s="204"/>
      <c r="PBY69" s="204"/>
      <c r="PBZ69" s="204"/>
      <c r="PCA69" s="204"/>
      <c r="PCB69" s="204"/>
      <c r="PCC69" s="204"/>
      <c r="PCD69" s="204"/>
      <c r="PCE69" s="204"/>
      <c r="PCF69" s="204"/>
      <c r="PCG69" s="204"/>
      <c r="PCH69" s="204"/>
      <c r="PCI69" s="204"/>
      <c r="PCJ69" s="204"/>
      <c r="PCK69" s="204"/>
      <c r="PCL69" s="204"/>
      <c r="PCM69" s="204"/>
      <c r="PCN69" s="204"/>
      <c r="PCO69" s="204"/>
      <c r="PCP69" s="204"/>
      <c r="PCQ69" s="204"/>
      <c r="PCR69" s="204"/>
      <c r="PCS69" s="204"/>
      <c r="PCT69" s="204"/>
      <c r="PCU69" s="204"/>
      <c r="PCV69" s="204"/>
      <c r="PCW69" s="204"/>
      <c r="PCX69" s="204"/>
      <c r="PCY69" s="204"/>
      <c r="PCZ69" s="204"/>
      <c r="PDA69" s="204"/>
      <c r="PDB69" s="204"/>
      <c r="PDC69" s="204"/>
      <c r="PDD69" s="204"/>
      <c r="PDE69" s="204"/>
      <c r="PDF69" s="204"/>
      <c r="PDG69" s="204"/>
      <c r="PDH69" s="204"/>
      <c r="PDI69" s="204"/>
      <c r="PDJ69" s="204"/>
      <c r="PDK69" s="204"/>
      <c r="PDL69" s="204"/>
      <c r="PDM69" s="204"/>
      <c r="PDN69" s="204"/>
      <c r="PDO69" s="204"/>
      <c r="PDP69" s="204"/>
      <c r="PDQ69" s="204"/>
      <c r="PDR69" s="204"/>
      <c r="PDS69" s="204"/>
      <c r="PDT69" s="204"/>
      <c r="PDU69" s="204"/>
      <c r="PDV69" s="204"/>
      <c r="PDW69" s="204"/>
      <c r="PDX69" s="204"/>
      <c r="PDY69" s="204"/>
      <c r="PDZ69" s="204"/>
      <c r="PEA69" s="204"/>
      <c r="PEB69" s="204"/>
      <c r="PEC69" s="204"/>
      <c r="PED69" s="204"/>
      <c r="PEE69" s="204"/>
      <c r="PEF69" s="204"/>
      <c r="PEG69" s="204"/>
      <c r="PEH69" s="204"/>
      <c r="PEI69" s="204"/>
      <c r="PEJ69" s="204"/>
      <c r="PEK69" s="204"/>
      <c r="PEL69" s="204"/>
      <c r="PEM69" s="204"/>
      <c r="PEN69" s="204"/>
      <c r="PEO69" s="204"/>
      <c r="PEP69" s="204"/>
      <c r="PEQ69" s="204"/>
      <c r="PER69" s="204"/>
      <c r="PES69" s="204"/>
      <c r="PET69" s="204"/>
      <c r="PEU69" s="204"/>
      <c r="PEV69" s="204"/>
      <c r="PEW69" s="204"/>
      <c r="PEX69" s="204"/>
      <c r="PEY69" s="204"/>
      <c r="PEZ69" s="204"/>
      <c r="PFA69" s="204"/>
      <c r="PFB69" s="204"/>
      <c r="PFC69" s="204"/>
      <c r="PFD69" s="204"/>
      <c r="PFE69" s="204"/>
      <c r="PFF69" s="204"/>
      <c r="PFG69" s="204"/>
      <c r="PFH69" s="204"/>
      <c r="PFI69" s="204"/>
      <c r="PFJ69" s="204"/>
      <c r="PFK69" s="204"/>
      <c r="PFL69" s="204"/>
      <c r="PFM69" s="204"/>
      <c r="PFN69" s="204"/>
      <c r="PFO69" s="204"/>
      <c r="PFP69" s="204"/>
      <c r="PFQ69" s="204"/>
      <c r="PFR69" s="204"/>
      <c r="PFS69" s="204"/>
      <c r="PFT69" s="204"/>
      <c r="PFU69" s="204"/>
      <c r="PFV69" s="204"/>
      <c r="PFW69" s="204"/>
      <c r="PFX69" s="204"/>
      <c r="PFY69" s="204"/>
      <c r="PFZ69" s="204"/>
      <c r="PGA69" s="204"/>
      <c r="PGB69" s="204"/>
      <c r="PGC69" s="204"/>
      <c r="PGD69" s="204"/>
      <c r="PGE69" s="204"/>
      <c r="PGF69" s="204"/>
      <c r="PGG69" s="204"/>
      <c r="PGH69" s="204"/>
      <c r="PGI69" s="204"/>
      <c r="PGJ69" s="204"/>
      <c r="PGK69" s="204"/>
      <c r="PGL69" s="204"/>
      <c r="PGM69" s="204"/>
      <c r="PGN69" s="204"/>
      <c r="PGO69" s="204"/>
      <c r="PGP69" s="204"/>
      <c r="PGQ69" s="204"/>
      <c r="PGR69" s="204"/>
      <c r="PGS69" s="204"/>
      <c r="PGT69" s="204"/>
      <c r="PGU69" s="204"/>
      <c r="PGV69" s="204"/>
      <c r="PGW69" s="204"/>
      <c r="PGX69" s="204"/>
      <c r="PGY69" s="204"/>
      <c r="PGZ69" s="204"/>
      <c r="PHA69" s="204"/>
      <c r="PHB69" s="204"/>
      <c r="PHC69" s="204"/>
      <c r="PHD69" s="204"/>
      <c r="PHE69" s="204"/>
      <c r="PHF69" s="204"/>
      <c r="PHG69" s="204"/>
      <c r="PHH69" s="204"/>
      <c r="PHI69" s="204"/>
      <c r="PHJ69" s="204"/>
      <c r="PHK69" s="204"/>
      <c r="PHL69" s="204"/>
      <c r="PHM69" s="204"/>
      <c r="PHN69" s="204"/>
      <c r="PHO69" s="204"/>
      <c r="PHP69" s="204"/>
      <c r="PHQ69" s="204"/>
      <c r="PHR69" s="204"/>
      <c r="PHS69" s="204"/>
      <c r="PHT69" s="204"/>
      <c r="PHU69" s="204"/>
      <c r="PHV69" s="204"/>
      <c r="PHW69" s="204"/>
      <c r="PHX69" s="204"/>
      <c r="PHY69" s="204"/>
      <c r="PHZ69" s="204"/>
      <c r="PIA69" s="204"/>
      <c r="PIB69" s="204"/>
      <c r="PIC69" s="204"/>
      <c r="PID69" s="204"/>
      <c r="PIE69" s="204"/>
      <c r="PIF69" s="204"/>
      <c r="PIG69" s="204"/>
      <c r="PIH69" s="204"/>
      <c r="PII69" s="204"/>
      <c r="PIJ69" s="204"/>
      <c r="PIK69" s="204"/>
      <c r="PIL69" s="204"/>
      <c r="PIM69" s="204"/>
      <c r="PIN69" s="204"/>
      <c r="PIO69" s="204"/>
      <c r="PIP69" s="204"/>
      <c r="PIQ69" s="204"/>
      <c r="PIR69" s="204"/>
      <c r="PIS69" s="204"/>
      <c r="PIT69" s="204"/>
      <c r="PIU69" s="204"/>
      <c r="PIV69" s="204"/>
      <c r="PIW69" s="204"/>
      <c r="PIX69" s="204"/>
      <c r="PIY69" s="204"/>
      <c r="PIZ69" s="204"/>
      <c r="PJA69" s="204"/>
      <c r="PJB69" s="204"/>
      <c r="PJC69" s="204"/>
      <c r="PJD69" s="204"/>
      <c r="PJE69" s="204"/>
      <c r="PJF69" s="204"/>
      <c r="PJG69" s="204"/>
      <c r="PJH69" s="204"/>
      <c r="PJI69" s="204"/>
      <c r="PJJ69" s="204"/>
      <c r="PJK69" s="204"/>
      <c r="PJL69" s="204"/>
      <c r="PJM69" s="204"/>
      <c r="PJN69" s="204"/>
      <c r="PJO69" s="204"/>
      <c r="PJP69" s="204"/>
      <c r="PJQ69" s="204"/>
      <c r="PJR69" s="204"/>
      <c r="PJS69" s="204"/>
      <c r="PJT69" s="204"/>
      <c r="PJU69" s="204"/>
      <c r="PJV69" s="204"/>
      <c r="PJW69" s="204"/>
      <c r="PJX69" s="204"/>
      <c r="PJY69" s="204"/>
      <c r="PJZ69" s="204"/>
      <c r="PKA69" s="204"/>
      <c r="PKB69" s="204"/>
      <c r="PKC69" s="204"/>
      <c r="PKD69" s="204"/>
      <c r="PKE69" s="204"/>
      <c r="PKF69" s="204"/>
      <c r="PKG69" s="204"/>
      <c r="PKH69" s="204"/>
      <c r="PKI69" s="204"/>
      <c r="PKJ69" s="204"/>
      <c r="PKK69" s="204"/>
      <c r="PKL69" s="204"/>
      <c r="PKM69" s="204"/>
      <c r="PKN69" s="204"/>
      <c r="PKO69" s="204"/>
      <c r="PKP69" s="204"/>
      <c r="PKQ69" s="204"/>
      <c r="PKR69" s="204"/>
      <c r="PKS69" s="204"/>
      <c r="PKT69" s="204"/>
      <c r="PKU69" s="204"/>
      <c r="PKV69" s="204"/>
      <c r="PKW69" s="204"/>
      <c r="PKX69" s="204"/>
      <c r="PKY69" s="204"/>
      <c r="PKZ69" s="204"/>
      <c r="PLA69" s="204"/>
      <c r="PLB69" s="204"/>
      <c r="PLC69" s="204"/>
      <c r="PLD69" s="204"/>
      <c r="PLE69" s="204"/>
      <c r="PLF69" s="204"/>
      <c r="PLG69" s="204"/>
      <c r="PLH69" s="204"/>
      <c r="PLI69" s="204"/>
      <c r="PLJ69" s="204"/>
      <c r="PLK69" s="204"/>
      <c r="PLL69" s="204"/>
      <c r="PLM69" s="204"/>
      <c r="PLN69" s="204"/>
      <c r="PLO69" s="204"/>
      <c r="PLP69" s="204"/>
      <c r="PLQ69" s="204"/>
      <c r="PLR69" s="204"/>
      <c r="PLS69" s="204"/>
      <c r="PLT69" s="204"/>
      <c r="PLU69" s="204"/>
      <c r="PLV69" s="204"/>
      <c r="PLW69" s="204"/>
      <c r="PLX69" s="204"/>
      <c r="PLY69" s="204"/>
      <c r="PLZ69" s="204"/>
      <c r="PMA69" s="204"/>
      <c r="PMB69" s="204"/>
      <c r="PMC69" s="204"/>
      <c r="PMD69" s="204"/>
      <c r="PME69" s="204"/>
      <c r="PMF69" s="204"/>
      <c r="PMG69" s="204"/>
      <c r="PMH69" s="204"/>
      <c r="PMI69" s="204"/>
      <c r="PMJ69" s="204"/>
      <c r="PMK69" s="204"/>
      <c r="PML69" s="204"/>
      <c r="PMM69" s="204"/>
      <c r="PMN69" s="204"/>
      <c r="PMO69" s="204"/>
      <c r="PMP69" s="204"/>
      <c r="PMQ69" s="204"/>
      <c r="PMR69" s="204"/>
      <c r="PMS69" s="204"/>
      <c r="PMT69" s="204"/>
      <c r="PMU69" s="204"/>
      <c r="PMV69" s="204"/>
      <c r="PMW69" s="204"/>
      <c r="PMX69" s="204"/>
      <c r="PMY69" s="204"/>
      <c r="PMZ69" s="204"/>
      <c r="PNA69" s="204"/>
      <c r="PNB69" s="204"/>
      <c r="PNC69" s="204"/>
      <c r="PND69" s="204"/>
      <c r="PNE69" s="204"/>
      <c r="PNF69" s="204"/>
      <c r="PNG69" s="204"/>
      <c r="PNH69" s="204"/>
      <c r="PNI69" s="204"/>
      <c r="PNJ69" s="204"/>
      <c r="PNK69" s="204"/>
      <c r="PNL69" s="204"/>
      <c r="PNM69" s="204"/>
      <c r="PNN69" s="204"/>
      <c r="PNO69" s="204"/>
      <c r="PNP69" s="204"/>
      <c r="PNQ69" s="204"/>
      <c r="PNR69" s="204"/>
      <c r="PNS69" s="204"/>
      <c r="PNT69" s="204"/>
      <c r="PNU69" s="204"/>
      <c r="PNV69" s="204"/>
      <c r="PNW69" s="204"/>
      <c r="PNX69" s="204"/>
      <c r="PNY69" s="204"/>
      <c r="PNZ69" s="204"/>
      <c r="POA69" s="204"/>
      <c r="POB69" s="204"/>
      <c r="POC69" s="204"/>
      <c r="POD69" s="204"/>
      <c r="POE69" s="204"/>
      <c r="POF69" s="204"/>
      <c r="POG69" s="204"/>
      <c r="POH69" s="204"/>
      <c r="POI69" s="204"/>
      <c r="POJ69" s="204"/>
      <c r="POK69" s="204"/>
      <c r="POL69" s="204"/>
      <c r="POM69" s="204"/>
      <c r="PON69" s="204"/>
      <c r="POO69" s="204"/>
      <c r="POP69" s="204"/>
      <c r="POQ69" s="204"/>
      <c r="POR69" s="204"/>
      <c r="POS69" s="204"/>
      <c r="POT69" s="204"/>
      <c r="POU69" s="204"/>
      <c r="POV69" s="204"/>
      <c r="POW69" s="204"/>
      <c r="POX69" s="204"/>
      <c r="POY69" s="204"/>
      <c r="POZ69" s="204"/>
      <c r="PPA69" s="204"/>
      <c r="PPB69" s="204"/>
      <c r="PPC69" s="204"/>
      <c r="PPD69" s="204"/>
      <c r="PPE69" s="204"/>
      <c r="PPF69" s="204"/>
      <c r="PPG69" s="204"/>
      <c r="PPH69" s="204"/>
      <c r="PPI69" s="204"/>
      <c r="PPJ69" s="204"/>
      <c r="PPK69" s="204"/>
      <c r="PPL69" s="204"/>
      <c r="PPM69" s="204"/>
      <c r="PPN69" s="204"/>
      <c r="PPO69" s="204"/>
      <c r="PPP69" s="204"/>
      <c r="PPQ69" s="204"/>
      <c r="PPR69" s="204"/>
      <c r="PPS69" s="204"/>
      <c r="PPT69" s="204"/>
      <c r="PPU69" s="204"/>
      <c r="PPV69" s="204"/>
      <c r="PPW69" s="204"/>
      <c r="PPX69" s="204"/>
      <c r="PPY69" s="204"/>
      <c r="PPZ69" s="204"/>
      <c r="PQA69" s="204"/>
      <c r="PQB69" s="204"/>
      <c r="PQC69" s="204"/>
      <c r="PQD69" s="204"/>
      <c r="PQE69" s="204"/>
      <c r="PQF69" s="204"/>
      <c r="PQG69" s="204"/>
      <c r="PQH69" s="204"/>
      <c r="PQI69" s="204"/>
      <c r="PQJ69" s="204"/>
      <c r="PQK69" s="204"/>
      <c r="PQL69" s="204"/>
      <c r="PQM69" s="204"/>
      <c r="PQN69" s="204"/>
      <c r="PQO69" s="204"/>
      <c r="PQP69" s="204"/>
      <c r="PQQ69" s="204"/>
      <c r="PQR69" s="204"/>
      <c r="PQS69" s="204"/>
      <c r="PQT69" s="204"/>
      <c r="PQU69" s="204"/>
      <c r="PQV69" s="204"/>
      <c r="PQW69" s="204"/>
      <c r="PQX69" s="204"/>
      <c r="PQY69" s="204"/>
      <c r="PQZ69" s="204"/>
      <c r="PRA69" s="204"/>
      <c r="PRB69" s="204"/>
      <c r="PRC69" s="204"/>
      <c r="PRD69" s="204"/>
      <c r="PRE69" s="204"/>
      <c r="PRF69" s="204"/>
      <c r="PRG69" s="204"/>
      <c r="PRH69" s="204"/>
      <c r="PRI69" s="204"/>
      <c r="PRJ69" s="204"/>
      <c r="PRK69" s="204"/>
      <c r="PRL69" s="204"/>
      <c r="PRM69" s="204"/>
      <c r="PRN69" s="204"/>
      <c r="PRO69" s="204"/>
      <c r="PRP69" s="204"/>
      <c r="PRQ69" s="204"/>
      <c r="PRR69" s="204"/>
      <c r="PRS69" s="204"/>
      <c r="PRT69" s="204"/>
      <c r="PRU69" s="204"/>
      <c r="PRV69" s="204"/>
      <c r="PRW69" s="204"/>
      <c r="PRX69" s="204"/>
      <c r="PRY69" s="204"/>
      <c r="PRZ69" s="204"/>
      <c r="PSA69" s="204"/>
      <c r="PSB69" s="204"/>
      <c r="PSC69" s="204"/>
      <c r="PSD69" s="204"/>
      <c r="PSE69" s="204"/>
      <c r="PSF69" s="204"/>
      <c r="PSG69" s="204"/>
      <c r="PSH69" s="204"/>
      <c r="PSI69" s="204"/>
      <c r="PSJ69" s="204"/>
      <c r="PSK69" s="204"/>
      <c r="PSL69" s="204"/>
      <c r="PSM69" s="204"/>
      <c r="PSN69" s="204"/>
      <c r="PSO69" s="204"/>
      <c r="PSP69" s="204"/>
      <c r="PSQ69" s="204"/>
      <c r="PSR69" s="204"/>
      <c r="PSS69" s="204"/>
      <c r="PST69" s="204"/>
      <c r="PSU69" s="204"/>
      <c r="PSV69" s="204"/>
      <c r="PSW69" s="204"/>
      <c r="PSX69" s="204"/>
      <c r="PSY69" s="204"/>
      <c r="PSZ69" s="204"/>
      <c r="PTA69" s="204"/>
      <c r="PTB69" s="204"/>
      <c r="PTC69" s="204"/>
      <c r="PTD69" s="204"/>
      <c r="PTE69" s="204"/>
      <c r="PTF69" s="204"/>
      <c r="PTG69" s="204"/>
      <c r="PTH69" s="204"/>
      <c r="PTI69" s="204"/>
      <c r="PTJ69" s="204"/>
      <c r="PTK69" s="204"/>
      <c r="PTL69" s="204"/>
      <c r="PTM69" s="204"/>
      <c r="PTN69" s="204"/>
      <c r="PTO69" s="204"/>
      <c r="PTP69" s="204"/>
      <c r="PTQ69" s="204"/>
      <c r="PTR69" s="204"/>
      <c r="PTS69" s="204"/>
      <c r="PTT69" s="204"/>
      <c r="PTU69" s="204"/>
      <c r="PTV69" s="204"/>
      <c r="PTW69" s="204"/>
      <c r="PTX69" s="204"/>
      <c r="PTY69" s="204"/>
      <c r="PTZ69" s="204"/>
      <c r="PUA69" s="204"/>
      <c r="PUB69" s="204"/>
      <c r="PUC69" s="204"/>
      <c r="PUD69" s="204"/>
      <c r="PUE69" s="204"/>
      <c r="PUF69" s="204"/>
      <c r="PUG69" s="204"/>
      <c r="PUH69" s="204"/>
      <c r="PUI69" s="204"/>
      <c r="PUJ69" s="204"/>
      <c r="PUK69" s="204"/>
      <c r="PUL69" s="204"/>
      <c r="PUM69" s="204"/>
      <c r="PUN69" s="204"/>
      <c r="PUO69" s="204"/>
      <c r="PUP69" s="204"/>
      <c r="PUQ69" s="204"/>
      <c r="PUR69" s="204"/>
      <c r="PUS69" s="204"/>
      <c r="PUT69" s="204"/>
      <c r="PUU69" s="204"/>
      <c r="PUV69" s="204"/>
      <c r="PUW69" s="204"/>
      <c r="PUX69" s="204"/>
      <c r="PUY69" s="204"/>
      <c r="PUZ69" s="204"/>
      <c r="PVA69" s="204"/>
      <c r="PVB69" s="204"/>
      <c r="PVC69" s="204"/>
      <c r="PVD69" s="204"/>
      <c r="PVE69" s="204"/>
      <c r="PVF69" s="204"/>
      <c r="PVG69" s="204"/>
      <c r="PVH69" s="204"/>
      <c r="PVI69" s="204"/>
      <c r="PVJ69" s="204"/>
      <c r="PVK69" s="204"/>
      <c r="PVL69" s="204"/>
      <c r="PVM69" s="204"/>
      <c r="PVN69" s="204"/>
      <c r="PVO69" s="204"/>
      <c r="PVP69" s="204"/>
      <c r="PVQ69" s="204"/>
      <c r="PVR69" s="204"/>
      <c r="PVS69" s="204"/>
      <c r="PVT69" s="204"/>
      <c r="PVU69" s="204"/>
      <c r="PVV69" s="204"/>
      <c r="PVW69" s="204"/>
      <c r="PVX69" s="204"/>
      <c r="PVY69" s="204"/>
      <c r="PVZ69" s="204"/>
      <c r="PWA69" s="204"/>
      <c r="PWB69" s="204"/>
      <c r="PWC69" s="204"/>
      <c r="PWD69" s="204"/>
      <c r="PWE69" s="204"/>
      <c r="PWF69" s="204"/>
      <c r="PWG69" s="204"/>
      <c r="PWH69" s="204"/>
      <c r="PWI69" s="204"/>
      <c r="PWJ69" s="204"/>
      <c r="PWK69" s="204"/>
      <c r="PWL69" s="204"/>
      <c r="PWM69" s="204"/>
      <c r="PWN69" s="204"/>
      <c r="PWO69" s="204"/>
      <c r="PWP69" s="204"/>
      <c r="PWQ69" s="204"/>
      <c r="PWR69" s="204"/>
      <c r="PWS69" s="204"/>
      <c r="PWT69" s="204"/>
      <c r="PWU69" s="204"/>
      <c r="PWV69" s="204"/>
      <c r="PWW69" s="204"/>
      <c r="PWX69" s="204"/>
      <c r="PWY69" s="204"/>
      <c r="PWZ69" s="204"/>
      <c r="PXA69" s="204"/>
      <c r="PXB69" s="204"/>
      <c r="PXC69" s="204"/>
      <c r="PXD69" s="204"/>
      <c r="PXE69" s="204"/>
      <c r="PXF69" s="204"/>
      <c r="PXG69" s="204"/>
      <c r="PXH69" s="204"/>
      <c r="PXI69" s="204"/>
      <c r="PXJ69" s="204"/>
      <c r="PXK69" s="204"/>
      <c r="PXL69" s="204"/>
      <c r="PXM69" s="204"/>
      <c r="PXN69" s="204"/>
      <c r="PXO69" s="204"/>
      <c r="PXP69" s="204"/>
      <c r="PXQ69" s="204"/>
      <c r="PXR69" s="204"/>
      <c r="PXS69" s="204"/>
      <c r="PXT69" s="204"/>
      <c r="PXU69" s="204"/>
      <c r="PXV69" s="204"/>
      <c r="PXW69" s="204"/>
      <c r="PXX69" s="204"/>
      <c r="PXY69" s="204"/>
      <c r="PXZ69" s="204"/>
      <c r="PYA69" s="204"/>
      <c r="PYB69" s="204"/>
      <c r="PYC69" s="204"/>
      <c r="PYD69" s="204"/>
      <c r="PYE69" s="204"/>
      <c r="PYF69" s="204"/>
      <c r="PYG69" s="204"/>
      <c r="PYH69" s="204"/>
      <c r="PYI69" s="204"/>
      <c r="PYJ69" s="204"/>
      <c r="PYK69" s="204"/>
      <c r="PYL69" s="204"/>
      <c r="PYM69" s="204"/>
      <c r="PYN69" s="204"/>
      <c r="PYO69" s="204"/>
      <c r="PYP69" s="204"/>
      <c r="PYQ69" s="204"/>
      <c r="PYR69" s="204"/>
      <c r="PYS69" s="204"/>
      <c r="PYT69" s="204"/>
      <c r="PYU69" s="204"/>
      <c r="PYV69" s="204"/>
      <c r="PYW69" s="204"/>
      <c r="PYX69" s="204"/>
      <c r="PYY69" s="204"/>
      <c r="PYZ69" s="204"/>
      <c r="PZA69" s="204"/>
      <c r="PZB69" s="204"/>
      <c r="PZC69" s="204"/>
      <c r="PZD69" s="204"/>
      <c r="PZE69" s="204"/>
      <c r="PZF69" s="204"/>
      <c r="PZG69" s="204"/>
      <c r="PZH69" s="204"/>
      <c r="PZI69" s="204"/>
      <c r="PZJ69" s="204"/>
      <c r="PZK69" s="204"/>
      <c r="PZL69" s="204"/>
      <c r="PZM69" s="204"/>
      <c r="PZN69" s="204"/>
      <c r="PZO69" s="204"/>
      <c r="PZP69" s="204"/>
      <c r="PZQ69" s="204"/>
      <c r="PZR69" s="204"/>
      <c r="PZS69" s="204"/>
      <c r="PZT69" s="204"/>
      <c r="PZU69" s="204"/>
      <c r="PZV69" s="204"/>
      <c r="PZW69" s="204"/>
      <c r="PZX69" s="204"/>
      <c r="PZY69" s="204"/>
      <c r="PZZ69" s="204"/>
      <c r="QAA69" s="204"/>
      <c r="QAB69" s="204"/>
      <c r="QAC69" s="204"/>
      <c r="QAD69" s="204"/>
      <c r="QAE69" s="204"/>
      <c r="QAF69" s="204"/>
      <c r="QAG69" s="204"/>
      <c r="QAH69" s="204"/>
      <c r="QAI69" s="204"/>
      <c r="QAJ69" s="204"/>
      <c r="QAK69" s="204"/>
      <c r="QAL69" s="204"/>
      <c r="QAM69" s="204"/>
      <c r="QAN69" s="204"/>
      <c r="QAO69" s="204"/>
      <c r="QAP69" s="204"/>
      <c r="QAQ69" s="204"/>
      <c r="QAR69" s="204"/>
      <c r="QAS69" s="204"/>
      <c r="QAT69" s="204"/>
      <c r="QAU69" s="204"/>
      <c r="QAV69" s="204"/>
      <c r="QAW69" s="204"/>
      <c r="QAX69" s="204"/>
      <c r="QAY69" s="204"/>
      <c r="QAZ69" s="204"/>
      <c r="QBA69" s="204"/>
      <c r="QBB69" s="204"/>
      <c r="QBC69" s="204"/>
      <c r="QBD69" s="204"/>
      <c r="QBE69" s="204"/>
      <c r="QBF69" s="204"/>
      <c r="QBG69" s="204"/>
      <c r="QBH69" s="204"/>
      <c r="QBI69" s="204"/>
      <c r="QBJ69" s="204"/>
      <c r="QBK69" s="204"/>
      <c r="QBL69" s="204"/>
      <c r="QBM69" s="204"/>
      <c r="QBN69" s="204"/>
      <c r="QBO69" s="204"/>
      <c r="QBP69" s="204"/>
      <c r="QBQ69" s="204"/>
      <c r="QBR69" s="204"/>
      <c r="QBS69" s="204"/>
      <c r="QBT69" s="204"/>
      <c r="QBU69" s="204"/>
      <c r="QBV69" s="204"/>
      <c r="QBW69" s="204"/>
      <c r="QBX69" s="204"/>
      <c r="QBY69" s="204"/>
      <c r="QBZ69" s="204"/>
      <c r="QCA69" s="204"/>
      <c r="QCB69" s="204"/>
      <c r="QCC69" s="204"/>
      <c r="QCD69" s="204"/>
      <c r="QCE69" s="204"/>
      <c r="QCF69" s="204"/>
      <c r="QCG69" s="204"/>
      <c r="QCH69" s="204"/>
      <c r="QCI69" s="204"/>
      <c r="QCJ69" s="204"/>
      <c r="QCK69" s="204"/>
      <c r="QCL69" s="204"/>
      <c r="QCM69" s="204"/>
      <c r="QCN69" s="204"/>
      <c r="QCO69" s="204"/>
      <c r="QCP69" s="204"/>
      <c r="QCQ69" s="204"/>
      <c r="QCR69" s="204"/>
      <c r="QCS69" s="204"/>
      <c r="QCT69" s="204"/>
      <c r="QCU69" s="204"/>
      <c r="QCV69" s="204"/>
      <c r="QCW69" s="204"/>
      <c r="QCX69" s="204"/>
      <c r="QCY69" s="204"/>
      <c r="QCZ69" s="204"/>
      <c r="QDA69" s="204"/>
      <c r="QDB69" s="204"/>
      <c r="QDC69" s="204"/>
      <c r="QDD69" s="204"/>
      <c r="QDE69" s="204"/>
      <c r="QDF69" s="204"/>
      <c r="QDG69" s="204"/>
      <c r="QDH69" s="204"/>
      <c r="QDI69" s="204"/>
      <c r="QDJ69" s="204"/>
      <c r="QDK69" s="204"/>
      <c r="QDL69" s="204"/>
      <c r="QDM69" s="204"/>
      <c r="QDN69" s="204"/>
      <c r="QDO69" s="204"/>
      <c r="QDP69" s="204"/>
      <c r="QDQ69" s="204"/>
      <c r="QDR69" s="204"/>
      <c r="QDS69" s="204"/>
      <c r="QDT69" s="204"/>
      <c r="QDU69" s="204"/>
      <c r="QDV69" s="204"/>
      <c r="QDW69" s="204"/>
      <c r="QDX69" s="204"/>
      <c r="QDY69" s="204"/>
      <c r="QDZ69" s="204"/>
      <c r="QEA69" s="204"/>
      <c r="QEB69" s="204"/>
      <c r="QEC69" s="204"/>
      <c r="QED69" s="204"/>
      <c r="QEE69" s="204"/>
      <c r="QEF69" s="204"/>
      <c r="QEG69" s="204"/>
      <c r="QEH69" s="204"/>
      <c r="QEI69" s="204"/>
      <c r="QEJ69" s="204"/>
      <c r="QEK69" s="204"/>
      <c r="QEL69" s="204"/>
      <c r="QEM69" s="204"/>
      <c r="QEN69" s="204"/>
      <c r="QEO69" s="204"/>
      <c r="QEP69" s="204"/>
      <c r="QEQ69" s="204"/>
      <c r="QER69" s="204"/>
      <c r="QES69" s="204"/>
      <c r="QET69" s="204"/>
      <c r="QEU69" s="204"/>
      <c r="QEV69" s="204"/>
      <c r="QEW69" s="204"/>
      <c r="QEX69" s="204"/>
      <c r="QEY69" s="204"/>
      <c r="QEZ69" s="204"/>
      <c r="QFA69" s="204"/>
      <c r="QFB69" s="204"/>
      <c r="QFC69" s="204"/>
      <c r="QFD69" s="204"/>
      <c r="QFE69" s="204"/>
      <c r="QFF69" s="204"/>
      <c r="QFG69" s="204"/>
      <c r="QFH69" s="204"/>
      <c r="QFI69" s="204"/>
      <c r="QFJ69" s="204"/>
      <c r="QFK69" s="204"/>
      <c r="QFL69" s="204"/>
      <c r="QFM69" s="204"/>
      <c r="QFN69" s="204"/>
      <c r="QFO69" s="204"/>
      <c r="QFP69" s="204"/>
      <c r="QFQ69" s="204"/>
      <c r="QFR69" s="204"/>
      <c r="QFS69" s="204"/>
      <c r="QFT69" s="204"/>
      <c r="QFU69" s="204"/>
      <c r="QFV69" s="204"/>
      <c r="QFW69" s="204"/>
      <c r="QFX69" s="204"/>
      <c r="QFY69" s="204"/>
      <c r="QFZ69" s="204"/>
      <c r="QGA69" s="204"/>
      <c r="QGB69" s="204"/>
      <c r="QGC69" s="204"/>
      <c r="QGD69" s="204"/>
      <c r="QGE69" s="204"/>
      <c r="QGF69" s="204"/>
      <c r="QGG69" s="204"/>
      <c r="QGH69" s="204"/>
      <c r="QGI69" s="204"/>
      <c r="QGJ69" s="204"/>
      <c r="QGK69" s="204"/>
      <c r="QGL69" s="204"/>
      <c r="QGM69" s="204"/>
      <c r="QGN69" s="204"/>
      <c r="QGO69" s="204"/>
      <c r="QGP69" s="204"/>
      <c r="QGQ69" s="204"/>
      <c r="QGR69" s="204"/>
      <c r="QGS69" s="204"/>
      <c r="QGT69" s="204"/>
      <c r="QGU69" s="204"/>
      <c r="QGV69" s="204"/>
      <c r="QGW69" s="204"/>
      <c r="QGX69" s="204"/>
      <c r="QGY69" s="204"/>
      <c r="QGZ69" s="204"/>
      <c r="QHA69" s="204"/>
      <c r="QHB69" s="204"/>
      <c r="QHC69" s="204"/>
      <c r="QHD69" s="204"/>
      <c r="QHE69" s="204"/>
      <c r="QHF69" s="204"/>
      <c r="QHG69" s="204"/>
      <c r="QHH69" s="204"/>
      <c r="QHI69" s="204"/>
      <c r="QHJ69" s="204"/>
      <c r="QHK69" s="204"/>
      <c r="QHL69" s="204"/>
      <c r="QHM69" s="204"/>
      <c r="QHN69" s="204"/>
      <c r="QHO69" s="204"/>
      <c r="QHP69" s="204"/>
      <c r="QHQ69" s="204"/>
      <c r="QHR69" s="204"/>
      <c r="QHS69" s="204"/>
      <c r="QHT69" s="204"/>
      <c r="QHU69" s="204"/>
      <c r="QHV69" s="204"/>
      <c r="QHW69" s="204"/>
      <c r="QHX69" s="204"/>
      <c r="QHY69" s="204"/>
      <c r="QHZ69" s="204"/>
      <c r="QIA69" s="204"/>
      <c r="QIB69" s="204"/>
      <c r="QIC69" s="204"/>
      <c r="QID69" s="204"/>
      <c r="QIE69" s="204"/>
      <c r="QIF69" s="204"/>
      <c r="QIG69" s="204"/>
      <c r="QIH69" s="204"/>
      <c r="QII69" s="204"/>
      <c r="QIJ69" s="204"/>
      <c r="QIK69" s="204"/>
      <c r="QIL69" s="204"/>
      <c r="QIM69" s="204"/>
      <c r="QIN69" s="204"/>
      <c r="QIO69" s="204"/>
      <c r="QIP69" s="204"/>
      <c r="QIQ69" s="204"/>
      <c r="QIR69" s="204"/>
      <c r="QIS69" s="204"/>
      <c r="QIT69" s="204"/>
      <c r="QIU69" s="204"/>
      <c r="QIV69" s="204"/>
      <c r="QIW69" s="204"/>
      <c r="QIX69" s="204"/>
      <c r="QIY69" s="204"/>
      <c r="QIZ69" s="204"/>
      <c r="QJA69" s="204"/>
      <c r="QJB69" s="204"/>
      <c r="QJC69" s="204"/>
      <c r="QJD69" s="204"/>
      <c r="QJE69" s="204"/>
      <c r="QJF69" s="204"/>
      <c r="QJG69" s="204"/>
      <c r="QJH69" s="204"/>
      <c r="QJI69" s="204"/>
      <c r="QJJ69" s="204"/>
      <c r="QJK69" s="204"/>
      <c r="QJL69" s="204"/>
      <c r="QJM69" s="204"/>
      <c r="QJN69" s="204"/>
      <c r="QJO69" s="204"/>
      <c r="QJP69" s="204"/>
      <c r="QJQ69" s="204"/>
      <c r="QJR69" s="204"/>
      <c r="QJS69" s="204"/>
      <c r="QJT69" s="204"/>
      <c r="QJU69" s="204"/>
      <c r="QJV69" s="204"/>
      <c r="QJW69" s="204"/>
      <c r="QJX69" s="204"/>
      <c r="QJY69" s="204"/>
      <c r="QJZ69" s="204"/>
      <c r="QKA69" s="204"/>
      <c r="QKB69" s="204"/>
      <c r="QKC69" s="204"/>
      <c r="QKD69" s="204"/>
      <c r="QKE69" s="204"/>
      <c r="QKF69" s="204"/>
      <c r="QKG69" s="204"/>
      <c r="QKH69" s="204"/>
      <c r="QKI69" s="204"/>
      <c r="QKJ69" s="204"/>
      <c r="QKK69" s="204"/>
      <c r="QKL69" s="204"/>
      <c r="QKM69" s="204"/>
      <c r="QKN69" s="204"/>
      <c r="QKO69" s="204"/>
      <c r="QKP69" s="204"/>
      <c r="QKQ69" s="204"/>
      <c r="QKR69" s="204"/>
      <c r="QKS69" s="204"/>
      <c r="QKT69" s="204"/>
      <c r="QKU69" s="204"/>
      <c r="QKV69" s="204"/>
      <c r="QKW69" s="204"/>
      <c r="QKX69" s="204"/>
      <c r="QKY69" s="204"/>
      <c r="QKZ69" s="204"/>
      <c r="QLA69" s="204"/>
      <c r="QLB69" s="204"/>
      <c r="QLC69" s="204"/>
      <c r="QLD69" s="204"/>
      <c r="QLE69" s="204"/>
      <c r="QLF69" s="204"/>
      <c r="QLG69" s="204"/>
      <c r="QLH69" s="204"/>
      <c r="QLI69" s="204"/>
      <c r="QLJ69" s="204"/>
      <c r="QLK69" s="204"/>
      <c r="QLL69" s="204"/>
      <c r="QLM69" s="204"/>
      <c r="QLN69" s="204"/>
      <c r="QLO69" s="204"/>
      <c r="QLP69" s="204"/>
      <c r="QLQ69" s="204"/>
      <c r="QLR69" s="204"/>
      <c r="QLS69" s="204"/>
      <c r="QLT69" s="204"/>
      <c r="QLU69" s="204"/>
      <c r="QLV69" s="204"/>
      <c r="QLW69" s="204"/>
      <c r="QLX69" s="204"/>
      <c r="QLY69" s="204"/>
      <c r="QLZ69" s="204"/>
      <c r="QMA69" s="204"/>
      <c r="QMB69" s="204"/>
      <c r="QMC69" s="204"/>
      <c r="QMD69" s="204"/>
      <c r="QME69" s="204"/>
      <c r="QMF69" s="204"/>
      <c r="QMG69" s="204"/>
      <c r="QMH69" s="204"/>
      <c r="QMI69" s="204"/>
      <c r="QMJ69" s="204"/>
      <c r="QMK69" s="204"/>
      <c r="QML69" s="204"/>
      <c r="QMM69" s="204"/>
      <c r="QMN69" s="204"/>
      <c r="QMO69" s="204"/>
      <c r="QMP69" s="204"/>
      <c r="QMQ69" s="204"/>
      <c r="QMR69" s="204"/>
      <c r="QMS69" s="204"/>
      <c r="QMT69" s="204"/>
      <c r="QMU69" s="204"/>
      <c r="QMV69" s="204"/>
      <c r="QMW69" s="204"/>
      <c r="QMX69" s="204"/>
      <c r="QMY69" s="204"/>
      <c r="QMZ69" s="204"/>
      <c r="QNA69" s="204"/>
      <c r="QNB69" s="204"/>
      <c r="QNC69" s="204"/>
      <c r="QND69" s="204"/>
      <c r="QNE69" s="204"/>
      <c r="QNF69" s="204"/>
      <c r="QNG69" s="204"/>
      <c r="QNH69" s="204"/>
      <c r="QNI69" s="204"/>
      <c r="QNJ69" s="204"/>
      <c r="QNK69" s="204"/>
      <c r="QNL69" s="204"/>
      <c r="QNM69" s="204"/>
      <c r="QNN69" s="204"/>
      <c r="QNO69" s="204"/>
      <c r="QNP69" s="204"/>
      <c r="QNQ69" s="204"/>
      <c r="QNR69" s="204"/>
      <c r="QNS69" s="204"/>
      <c r="QNT69" s="204"/>
      <c r="QNU69" s="204"/>
      <c r="QNV69" s="204"/>
      <c r="QNW69" s="204"/>
      <c r="QNX69" s="204"/>
      <c r="QNY69" s="204"/>
      <c r="QNZ69" s="204"/>
      <c r="QOA69" s="204"/>
      <c r="QOB69" s="204"/>
      <c r="QOC69" s="204"/>
      <c r="QOD69" s="204"/>
      <c r="QOE69" s="204"/>
      <c r="QOF69" s="204"/>
      <c r="QOG69" s="204"/>
      <c r="QOH69" s="204"/>
      <c r="QOI69" s="204"/>
      <c r="QOJ69" s="204"/>
      <c r="QOK69" s="204"/>
      <c r="QOL69" s="204"/>
      <c r="QOM69" s="204"/>
      <c r="QON69" s="204"/>
      <c r="QOO69" s="204"/>
      <c r="QOP69" s="204"/>
      <c r="QOQ69" s="204"/>
      <c r="QOR69" s="204"/>
      <c r="QOS69" s="204"/>
      <c r="QOT69" s="204"/>
      <c r="QOU69" s="204"/>
      <c r="QOV69" s="204"/>
      <c r="QOW69" s="204"/>
      <c r="QOX69" s="204"/>
      <c r="QOY69" s="204"/>
      <c r="QOZ69" s="204"/>
      <c r="QPA69" s="204"/>
      <c r="QPB69" s="204"/>
      <c r="QPC69" s="204"/>
      <c r="QPD69" s="204"/>
      <c r="QPE69" s="204"/>
      <c r="QPF69" s="204"/>
      <c r="QPG69" s="204"/>
      <c r="QPH69" s="204"/>
      <c r="QPI69" s="204"/>
      <c r="QPJ69" s="204"/>
      <c r="QPK69" s="204"/>
      <c r="QPL69" s="204"/>
      <c r="QPM69" s="204"/>
      <c r="QPN69" s="204"/>
      <c r="QPO69" s="204"/>
      <c r="QPP69" s="204"/>
      <c r="QPQ69" s="204"/>
      <c r="QPR69" s="204"/>
      <c r="QPS69" s="204"/>
      <c r="QPT69" s="204"/>
      <c r="QPU69" s="204"/>
      <c r="QPV69" s="204"/>
      <c r="QPW69" s="204"/>
      <c r="QPX69" s="204"/>
      <c r="QPY69" s="204"/>
      <c r="QPZ69" s="204"/>
      <c r="QQA69" s="204"/>
      <c r="QQB69" s="204"/>
      <c r="QQC69" s="204"/>
      <c r="QQD69" s="204"/>
      <c r="QQE69" s="204"/>
      <c r="QQF69" s="204"/>
      <c r="QQG69" s="204"/>
      <c r="QQH69" s="204"/>
      <c r="QQI69" s="204"/>
      <c r="QQJ69" s="204"/>
      <c r="QQK69" s="204"/>
      <c r="QQL69" s="204"/>
      <c r="QQM69" s="204"/>
      <c r="QQN69" s="204"/>
      <c r="QQO69" s="204"/>
      <c r="QQP69" s="204"/>
      <c r="QQQ69" s="204"/>
      <c r="QQR69" s="204"/>
      <c r="QQS69" s="204"/>
      <c r="QQT69" s="204"/>
      <c r="QQU69" s="204"/>
      <c r="QQV69" s="204"/>
      <c r="QQW69" s="204"/>
      <c r="QQX69" s="204"/>
      <c r="QQY69" s="204"/>
      <c r="QQZ69" s="204"/>
      <c r="QRA69" s="204"/>
      <c r="QRB69" s="204"/>
      <c r="QRC69" s="204"/>
      <c r="QRD69" s="204"/>
      <c r="QRE69" s="204"/>
      <c r="QRF69" s="204"/>
      <c r="QRG69" s="204"/>
      <c r="QRH69" s="204"/>
      <c r="QRI69" s="204"/>
      <c r="QRJ69" s="204"/>
      <c r="QRK69" s="204"/>
      <c r="QRL69" s="204"/>
      <c r="QRM69" s="204"/>
      <c r="QRN69" s="204"/>
      <c r="QRO69" s="204"/>
      <c r="QRP69" s="204"/>
      <c r="QRQ69" s="204"/>
      <c r="QRR69" s="204"/>
      <c r="QRS69" s="204"/>
      <c r="QRT69" s="204"/>
      <c r="QRU69" s="204"/>
      <c r="QRV69" s="204"/>
      <c r="QRW69" s="204"/>
      <c r="QRX69" s="204"/>
      <c r="QRY69" s="204"/>
      <c r="QRZ69" s="204"/>
      <c r="QSA69" s="204"/>
      <c r="QSB69" s="204"/>
      <c r="QSC69" s="204"/>
      <c r="QSD69" s="204"/>
      <c r="QSE69" s="204"/>
      <c r="QSF69" s="204"/>
      <c r="QSG69" s="204"/>
      <c r="QSH69" s="204"/>
      <c r="QSI69" s="204"/>
      <c r="QSJ69" s="204"/>
      <c r="QSK69" s="204"/>
      <c r="QSL69" s="204"/>
      <c r="QSM69" s="204"/>
      <c r="QSN69" s="204"/>
      <c r="QSO69" s="204"/>
      <c r="QSP69" s="204"/>
      <c r="QSQ69" s="204"/>
      <c r="QSR69" s="204"/>
      <c r="QSS69" s="204"/>
      <c r="QST69" s="204"/>
      <c r="QSU69" s="204"/>
      <c r="QSV69" s="204"/>
      <c r="QSW69" s="204"/>
      <c r="QSX69" s="204"/>
      <c r="QSY69" s="204"/>
      <c r="QSZ69" s="204"/>
      <c r="QTA69" s="204"/>
      <c r="QTB69" s="204"/>
      <c r="QTC69" s="204"/>
      <c r="QTD69" s="204"/>
      <c r="QTE69" s="204"/>
      <c r="QTF69" s="204"/>
      <c r="QTG69" s="204"/>
      <c r="QTH69" s="204"/>
      <c r="QTI69" s="204"/>
      <c r="QTJ69" s="204"/>
      <c r="QTK69" s="204"/>
      <c r="QTL69" s="204"/>
      <c r="QTM69" s="204"/>
      <c r="QTN69" s="204"/>
      <c r="QTO69" s="204"/>
      <c r="QTP69" s="204"/>
      <c r="QTQ69" s="204"/>
      <c r="QTR69" s="204"/>
      <c r="QTS69" s="204"/>
      <c r="QTT69" s="204"/>
      <c r="QTU69" s="204"/>
      <c r="QTV69" s="204"/>
      <c r="QTW69" s="204"/>
      <c r="QTX69" s="204"/>
      <c r="QTY69" s="204"/>
      <c r="QTZ69" s="204"/>
      <c r="QUA69" s="204"/>
      <c r="QUB69" s="204"/>
      <c r="QUC69" s="204"/>
      <c r="QUD69" s="204"/>
      <c r="QUE69" s="204"/>
      <c r="QUF69" s="204"/>
      <c r="QUG69" s="204"/>
      <c r="QUH69" s="204"/>
      <c r="QUI69" s="204"/>
      <c r="QUJ69" s="204"/>
      <c r="QUK69" s="204"/>
      <c r="QUL69" s="204"/>
      <c r="QUM69" s="204"/>
      <c r="QUN69" s="204"/>
      <c r="QUO69" s="204"/>
      <c r="QUP69" s="204"/>
      <c r="QUQ69" s="204"/>
      <c r="QUR69" s="204"/>
      <c r="QUS69" s="204"/>
      <c r="QUT69" s="204"/>
      <c r="QUU69" s="204"/>
      <c r="QUV69" s="204"/>
      <c r="QUW69" s="204"/>
      <c r="QUX69" s="204"/>
      <c r="QUY69" s="204"/>
      <c r="QUZ69" s="204"/>
      <c r="QVA69" s="204"/>
      <c r="QVB69" s="204"/>
      <c r="QVC69" s="204"/>
      <c r="QVD69" s="204"/>
      <c r="QVE69" s="204"/>
      <c r="QVF69" s="204"/>
      <c r="QVG69" s="204"/>
      <c r="QVH69" s="204"/>
      <c r="QVI69" s="204"/>
      <c r="QVJ69" s="204"/>
      <c r="QVK69" s="204"/>
      <c r="QVL69" s="204"/>
      <c r="QVM69" s="204"/>
      <c r="QVN69" s="204"/>
      <c r="QVO69" s="204"/>
      <c r="QVP69" s="204"/>
      <c r="QVQ69" s="204"/>
      <c r="QVR69" s="204"/>
      <c r="QVS69" s="204"/>
      <c r="QVT69" s="204"/>
      <c r="QVU69" s="204"/>
      <c r="QVV69" s="204"/>
      <c r="QVW69" s="204"/>
      <c r="QVX69" s="204"/>
      <c r="QVY69" s="204"/>
      <c r="QVZ69" s="204"/>
      <c r="QWA69" s="204"/>
      <c r="QWB69" s="204"/>
      <c r="QWC69" s="204"/>
      <c r="QWD69" s="204"/>
      <c r="QWE69" s="204"/>
      <c r="QWF69" s="204"/>
      <c r="QWG69" s="204"/>
      <c r="QWH69" s="204"/>
      <c r="QWI69" s="204"/>
      <c r="QWJ69" s="204"/>
      <c r="QWK69" s="204"/>
      <c r="QWL69" s="204"/>
      <c r="QWM69" s="204"/>
      <c r="QWN69" s="204"/>
      <c r="QWO69" s="204"/>
      <c r="QWP69" s="204"/>
      <c r="QWQ69" s="204"/>
      <c r="QWR69" s="204"/>
      <c r="QWS69" s="204"/>
      <c r="QWT69" s="204"/>
      <c r="QWU69" s="204"/>
      <c r="QWV69" s="204"/>
      <c r="QWW69" s="204"/>
      <c r="QWX69" s="204"/>
      <c r="QWY69" s="204"/>
      <c r="QWZ69" s="204"/>
      <c r="QXA69" s="204"/>
      <c r="QXB69" s="204"/>
      <c r="QXC69" s="204"/>
      <c r="QXD69" s="204"/>
      <c r="QXE69" s="204"/>
      <c r="QXF69" s="204"/>
      <c r="QXG69" s="204"/>
      <c r="QXH69" s="204"/>
      <c r="QXI69" s="204"/>
      <c r="QXJ69" s="204"/>
      <c r="QXK69" s="204"/>
      <c r="QXL69" s="204"/>
      <c r="QXM69" s="204"/>
      <c r="QXN69" s="204"/>
      <c r="QXO69" s="204"/>
      <c r="QXP69" s="204"/>
      <c r="QXQ69" s="204"/>
      <c r="QXR69" s="204"/>
      <c r="QXS69" s="204"/>
      <c r="QXT69" s="204"/>
      <c r="QXU69" s="204"/>
      <c r="QXV69" s="204"/>
      <c r="QXW69" s="204"/>
      <c r="QXX69" s="204"/>
      <c r="QXY69" s="204"/>
      <c r="QXZ69" s="204"/>
      <c r="QYA69" s="204"/>
      <c r="QYB69" s="204"/>
      <c r="QYC69" s="204"/>
      <c r="QYD69" s="204"/>
      <c r="QYE69" s="204"/>
      <c r="QYF69" s="204"/>
      <c r="QYG69" s="204"/>
      <c r="QYH69" s="204"/>
      <c r="QYI69" s="204"/>
      <c r="QYJ69" s="204"/>
      <c r="QYK69" s="204"/>
      <c r="QYL69" s="204"/>
      <c r="QYM69" s="204"/>
      <c r="QYN69" s="204"/>
      <c r="QYO69" s="204"/>
      <c r="QYP69" s="204"/>
      <c r="QYQ69" s="204"/>
      <c r="QYR69" s="204"/>
      <c r="QYS69" s="204"/>
      <c r="QYT69" s="204"/>
      <c r="QYU69" s="204"/>
      <c r="QYV69" s="204"/>
      <c r="QYW69" s="204"/>
      <c r="QYX69" s="204"/>
      <c r="QYY69" s="204"/>
      <c r="QYZ69" s="204"/>
      <c r="QZA69" s="204"/>
      <c r="QZB69" s="204"/>
      <c r="QZC69" s="204"/>
      <c r="QZD69" s="204"/>
      <c r="QZE69" s="204"/>
      <c r="QZF69" s="204"/>
      <c r="QZG69" s="204"/>
      <c r="QZH69" s="204"/>
      <c r="QZI69" s="204"/>
      <c r="QZJ69" s="204"/>
      <c r="QZK69" s="204"/>
      <c r="QZL69" s="204"/>
      <c r="QZM69" s="204"/>
      <c r="QZN69" s="204"/>
      <c r="QZO69" s="204"/>
      <c r="QZP69" s="204"/>
      <c r="QZQ69" s="204"/>
      <c r="QZR69" s="204"/>
      <c r="QZS69" s="204"/>
      <c r="QZT69" s="204"/>
      <c r="QZU69" s="204"/>
      <c r="QZV69" s="204"/>
      <c r="QZW69" s="204"/>
      <c r="QZX69" s="204"/>
      <c r="QZY69" s="204"/>
      <c r="QZZ69" s="204"/>
      <c r="RAA69" s="204"/>
      <c r="RAB69" s="204"/>
      <c r="RAC69" s="204"/>
      <c r="RAD69" s="204"/>
      <c r="RAE69" s="204"/>
      <c r="RAF69" s="204"/>
      <c r="RAG69" s="204"/>
      <c r="RAH69" s="204"/>
      <c r="RAI69" s="204"/>
      <c r="RAJ69" s="204"/>
      <c r="RAK69" s="204"/>
      <c r="RAL69" s="204"/>
      <c r="RAM69" s="204"/>
      <c r="RAN69" s="204"/>
      <c r="RAO69" s="204"/>
      <c r="RAP69" s="204"/>
      <c r="RAQ69" s="204"/>
      <c r="RAR69" s="204"/>
      <c r="RAS69" s="204"/>
      <c r="RAT69" s="204"/>
      <c r="RAU69" s="204"/>
      <c r="RAV69" s="204"/>
      <c r="RAW69" s="204"/>
      <c r="RAX69" s="204"/>
      <c r="RAY69" s="204"/>
      <c r="RAZ69" s="204"/>
      <c r="RBA69" s="204"/>
      <c r="RBB69" s="204"/>
      <c r="RBC69" s="204"/>
      <c r="RBD69" s="204"/>
      <c r="RBE69" s="204"/>
      <c r="RBF69" s="204"/>
      <c r="RBG69" s="204"/>
      <c r="RBH69" s="204"/>
      <c r="RBI69" s="204"/>
      <c r="RBJ69" s="204"/>
      <c r="RBK69" s="204"/>
      <c r="RBL69" s="204"/>
      <c r="RBM69" s="204"/>
      <c r="RBN69" s="204"/>
      <c r="RBO69" s="204"/>
      <c r="RBP69" s="204"/>
      <c r="RBQ69" s="204"/>
      <c r="RBR69" s="204"/>
      <c r="RBS69" s="204"/>
      <c r="RBT69" s="204"/>
      <c r="RBU69" s="204"/>
      <c r="RBV69" s="204"/>
      <c r="RBW69" s="204"/>
      <c r="RBX69" s="204"/>
      <c r="RBY69" s="204"/>
      <c r="RBZ69" s="204"/>
      <c r="RCA69" s="204"/>
      <c r="RCB69" s="204"/>
      <c r="RCC69" s="204"/>
      <c r="RCD69" s="204"/>
      <c r="RCE69" s="204"/>
      <c r="RCF69" s="204"/>
      <c r="RCG69" s="204"/>
      <c r="RCH69" s="204"/>
      <c r="RCI69" s="204"/>
      <c r="RCJ69" s="204"/>
      <c r="RCK69" s="204"/>
      <c r="RCL69" s="204"/>
      <c r="RCM69" s="204"/>
      <c r="RCN69" s="204"/>
      <c r="RCO69" s="204"/>
      <c r="RCP69" s="204"/>
      <c r="RCQ69" s="204"/>
      <c r="RCR69" s="204"/>
      <c r="RCS69" s="204"/>
      <c r="RCT69" s="204"/>
      <c r="RCU69" s="204"/>
      <c r="RCV69" s="204"/>
      <c r="RCW69" s="204"/>
      <c r="RCX69" s="204"/>
      <c r="RCY69" s="204"/>
      <c r="RCZ69" s="204"/>
      <c r="RDA69" s="204"/>
      <c r="RDB69" s="204"/>
      <c r="RDC69" s="204"/>
      <c r="RDD69" s="204"/>
      <c r="RDE69" s="204"/>
      <c r="RDF69" s="204"/>
      <c r="RDG69" s="204"/>
      <c r="RDH69" s="204"/>
      <c r="RDI69" s="204"/>
      <c r="RDJ69" s="204"/>
      <c r="RDK69" s="204"/>
      <c r="RDL69" s="204"/>
      <c r="RDM69" s="204"/>
      <c r="RDN69" s="204"/>
      <c r="RDO69" s="204"/>
      <c r="RDP69" s="204"/>
      <c r="RDQ69" s="204"/>
      <c r="RDR69" s="204"/>
      <c r="RDS69" s="204"/>
      <c r="RDT69" s="204"/>
      <c r="RDU69" s="204"/>
      <c r="RDV69" s="204"/>
      <c r="RDW69" s="204"/>
      <c r="RDX69" s="204"/>
      <c r="RDY69" s="204"/>
      <c r="RDZ69" s="204"/>
      <c r="REA69" s="204"/>
      <c r="REB69" s="204"/>
      <c r="REC69" s="204"/>
      <c r="RED69" s="204"/>
      <c r="REE69" s="204"/>
      <c r="REF69" s="204"/>
      <c r="REG69" s="204"/>
      <c r="REH69" s="204"/>
      <c r="REI69" s="204"/>
      <c r="REJ69" s="204"/>
      <c r="REK69" s="204"/>
      <c r="REL69" s="204"/>
      <c r="REM69" s="204"/>
      <c r="REN69" s="204"/>
      <c r="REO69" s="204"/>
      <c r="REP69" s="204"/>
      <c r="REQ69" s="204"/>
      <c r="RER69" s="204"/>
      <c r="RES69" s="204"/>
      <c r="RET69" s="204"/>
      <c r="REU69" s="204"/>
      <c r="REV69" s="204"/>
      <c r="REW69" s="204"/>
      <c r="REX69" s="204"/>
      <c r="REY69" s="204"/>
      <c r="REZ69" s="204"/>
      <c r="RFA69" s="204"/>
      <c r="RFB69" s="204"/>
      <c r="RFC69" s="204"/>
      <c r="RFD69" s="204"/>
      <c r="RFE69" s="204"/>
      <c r="RFF69" s="204"/>
      <c r="RFG69" s="204"/>
      <c r="RFH69" s="204"/>
      <c r="RFI69" s="204"/>
      <c r="RFJ69" s="204"/>
      <c r="RFK69" s="204"/>
      <c r="RFL69" s="204"/>
      <c r="RFM69" s="204"/>
      <c r="RFN69" s="204"/>
      <c r="RFO69" s="204"/>
      <c r="RFP69" s="204"/>
      <c r="RFQ69" s="204"/>
      <c r="RFR69" s="204"/>
      <c r="RFS69" s="204"/>
      <c r="RFT69" s="204"/>
      <c r="RFU69" s="204"/>
      <c r="RFV69" s="204"/>
      <c r="RFW69" s="204"/>
      <c r="RFX69" s="204"/>
      <c r="RFY69" s="204"/>
      <c r="RFZ69" s="204"/>
      <c r="RGA69" s="204"/>
      <c r="RGB69" s="204"/>
      <c r="RGC69" s="204"/>
      <c r="RGD69" s="204"/>
      <c r="RGE69" s="204"/>
      <c r="RGF69" s="204"/>
      <c r="RGG69" s="204"/>
      <c r="RGH69" s="204"/>
      <c r="RGI69" s="204"/>
      <c r="RGJ69" s="204"/>
      <c r="RGK69" s="204"/>
      <c r="RGL69" s="204"/>
      <c r="RGM69" s="204"/>
      <c r="RGN69" s="204"/>
      <c r="RGO69" s="204"/>
      <c r="RGP69" s="204"/>
      <c r="RGQ69" s="204"/>
      <c r="RGR69" s="204"/>
      <c r="RGS69" s="204"/>
      <c r="RGT69" s="204"/>
      <c r="RGU69" s="204"/>
      <c r="RGV69" s="204"/>
      <c r="RGW69" s="204"/>
      <c r="RGX69" s="204"/>
      <c r="RGY69" s="204"/>
      <c r="RGZ69" s="204"/>
      <c r="RHA69" s="204"/>
      <c r="RHB69" s="204"/>
      <c r="RHC69" s="204"/>
      <c r="RHD69" s="204"/>
      <c r="RHE69" s="204"/>
      <c r="RHF69" s="204"/>
      <c r="RHG69" s="204"/>
      <c r="RHH69" s="204"/>
      <c r="RHI69" s="204"/>
      <c r="RHJ69" s="204"/>
      <c r="RHK69" s="204"/>
      <c r="RHL69" s="204"/>
      <c r="RHM69" s="204"/>
      <c r="RHN69" s="204"/>
      <c r="RHO69" s="204"/>
      <c r="RHP69" s="204"/>
      <c r="RHQ69" s="204"/>
      <c r="RHR69" s="204"/>
      <c r="RHS69" s="204"/>
      <c r="RHT69" s="204"/>
      <c r="RHU69" s="204"/>
      <c r="RHV69" s="204"/>
      <c r="RHW69" s="204"/>
      <c r="RHX69" s="204"/>
      <c r="RHY69" s="204"/>
      <c r="RHZ69" s="204"/>
      <c r="RIA69" s="204"/>
      <c r="RIB69" s="204"/>
      <c r="RIC69" s="204"/>
      <c r="RID69" s="204"/>
      <c r="RIE69" s="204"/>
      <c r="RIF69" s="204"/>
      <c r="RIG69" s="204"/>
      <c r="RIH69" s="204"/>
      <c r="RII69" s="204"/>
      <c r="RIJ69" s="204"/>
      <c r="RIK69" s="204"/>
      <c r="RIL69" s="204"/>
      <c r="RIM69" s="204"/>
      <c r="RIN69" s="204"/>
      <c r="RIO69" s="204"/>
      <c r="RIP69" s="204"/>
      <c r="RIQ69" s="204"/>
      <c r="RIR69" s="204"/>
      <c r="RIS69" s="204"/>
      <c r="RIT69" s="204"/>
      <c r="RIU69" s="204"/>
      <c r="RIV69" s="204"/>
      <c r="RIW69" s="204"/>
      <c r="RIX69" s="204"/>
      <c r="RIY69" s="204"/>
      <c r="RIZ69" s="204"/>
      <c r="RJA69" s="204"/>
      <c r="RJB69" s="204"/>
      <c r="RJC69" s="204"/>
      <c r="RJD69" s="204"/>
      <c r="RJE69" s="204"/>
      <c r="RJF69" s="204"/>
      <c r="RJG69" s="204"/>
      <c r="RJH69" s="204"/>
      <c r="RJI69" s="204"/>
      <c r="RJJ69" s="204"/>
      <c r="RJK69" s="204"/>
      <c r="RJL69" s="204"/>
      <c r="RJM69" s="204"/>
      <c r="RJN69" s="204"/>
      <c r="RJO69" s="204"/>
      <c r="RJP69" s="204"/>
      <c r="RJQ69" s="204"/>
      <c r="RJR69" s="204"/>
      <c r="RJS69" s="204"/>
      <c r="RJT69" s="204"/>
      <c r="RJU69" s="204"/>
      <c r="RJV69" s="204"/>
      <c r="RJW69" s="204"/>
      <c r="RJX69" s="204"/>
      <c r="RJY69" s="204"/>
      <c r="RJZ69" s="204"/>
      <c r="RKA69" s="204"/>
      <c r="RKB69" s="204"/>
      <c r="RKC69" s="204"/>
      <c r="RKD69" s="204"/>
      <c r="RKE69" s="204"/>
      <c r="RKF69" s="204"/>
      <c r="RKG69" s="204"/>
      <c r="RKH69" s="204"/>
      <c r="RKI69" s="204"/>
      <c r="RKJ69" s="204"/>
      <c r="RKK69" s="204"/>
      <c r="RKL69" s="204"/>
      <c r="RKM69" s="204"/>
      <c r="RKN69" s="204"/>
      <c r="RKO69" s="204"/>
      <c r="RKP69" s="204"/>
      <c r="RKQ69" s="204"/>
      <c r="RKR69" s="204"/>
      <c r="RKS69" s="204"/>
      <c r="RKT69" s="204"/>
      <c r="RKU69" s="204"/>
      <c r="RKV69" s="204"/>
      <c r="RKW69" s="204"/>
      <c r="RKX69" s="204"/>
      <c r="RKY69" s="204"/>
      <c r="RKZ69" s="204"/>
      <c r="RLA69" s="204"/>
      <c r="RLB69" s="204"/>
      <c r="RLC69" s="204"/>
      <c r="RLD69" s="204"/>
      <c r="RLE69" s="204"/>
      <c r="RLF69" s="204"/>
      <c r="RLG69" s="204"/>
      <c r="RLH69" s="204"/>
      <c r="RLI69" s="204"/>
      <c r="RLJ69" s="204"/>
      <c r="RLK69" s="204"/>
      <c r="RLL69" s="204"/>
      <c r="RLM69" s="204"/>
      <c r="RLN69" s="204"/>
      <c r="RLO69" s="204"/>
      <c r="RLP69" s="204"/>
      <c r="RLQ69" s="204"/>
      <c r="RLR69" s="204"/>
      <c r="RLS69" s="204"/>
      <c r="RLT69" s="204"/>
      <c r="RLU69" s="204"/>
      <c r="RLV69" s="204"/>
      <c r="RLW69" s="204"/>
      <c r="RLX69" s="204"/>
      <c r="RLY69" s="204"/>
      <c r="RLZ69" s="204"/>
      <c r="RMA69" s="204"/>
      <c r="RMB69" s="204"/>
      <c r="RMC69" s="204"/>
      <c r="RMD69" s="204"/>
      <c r="RME69" s="204"/>
      <c r="RMF69" s="204"/>
      <c r="RMG69" s="204"/>
      <c r="RMH69" s="204"/>
      <c r="RMI69" s="204"/>
      <c r="RMJ69" s="204"/>
      <c r="RMK69" s="204"/>
      <c r="RML69" s="204"/>
      <c r="RMM69" s="204"/>
      <c r="RMN69" s="204"/>
      <c r="RMO69" s="204"/>
      <c r="RMP69" s="204"/>
      <c r="RMQ69" s="204"/>
      <c r="RMR69" s="204"/>
      <c r="RMS69" s="204"/>
      <c r="RMT69" s="204"/>
      <c r="RMU69" s="204"/>
      <c r="RMV69" s="204"/>
      <c r="RMW69" s="204"/>
      <c r="RMX69" s="204"/>
      <c r="RMY69" s="204"/>
      <c r="RMZ69" s="204"/>
      <c r="RNA69" s="204"/>
      <c r="RNB69" s="204"/>
      <c r="RNC69" s="204"/>
      <c r="RND69" s="204"/>
      <c r="RNE69" s="204"/>
      <c r="RNF69" s="204"/>
      <c r="RNG69" s="204"/>
      <c r="RNH69" s="204"/>
      <c r="RNI69" s="204"/>
      <c r="RNJ69" s="204"/>
      <c r="RNK69" s="204"/>
      <c r="RNL69" s="204"/>
      <c r="RNM69" s="204"/>
      <c r="RNN69" s="204"/>
      <c r="RNO69" s="204"/>
      <c r="RNP69" s="204"/>
      <c r="RNQ69" s="204"/>
      <c r="RNR69" s="204"/>
      <c r="RNS69" s="204"/>
      <c r="RNT69" s="204"/>
      <c r="RNU69" s="204"/>
      <c r="RNV69" s="204"/>
      <c r="RNW69" s="204"/>
      <c r="RNX69" s="204"/>
      <c r="RNY69" s="204"/>
      <c r="RNZ69" s="204"/>
      <c r="ROA69" s="204"/>
      <c r="ROB69" s="204"/>
      <c r="ROC69" s="204"/>
      <c r="ROD69" s="204"/>
      <c r="ROE69" s="204"/>
      <c r="ROF69" s="204"/>
      <c r="ROG69" s="204"/>
      <c r="ROH69" s="204"/>
      <c r="ROI69" s="204"/>
      <c r="ROJ69" s="204"/>
      <c r="ROK69" s="204"/>
      <c r="ROL69" s="204"/>
      <c r="ROM69" s="204"/>
      <c r="RON69" s="204"/>
      <c r="ROO69" s="204"/>
      <c r="ROP69" s="204"/>
      <c r="ROQ69" s="204"/>
      <c r="ROR69" s="204"/>
      <c r="ROS69" s="204"/>
      <c r="ROT69" s="204"/>
      <c r="ROU69" s="204"/>
      <c r="ROV69" s="204"/>
      <c r="ROW69" s="204"/>
      <c r="ROX69" s="204"/>
      <c r="ROY69" s="204"/>
      <c r="ROZ69" s="204"/>
      <c r="RPA69" s="204"/>
      <c r="RPB69" s="204"/>
      <c r="RPC69" s="204"/>
      <c r="RPD69" s="204"/>
      <c r="RPE69" s="204"/>
      <c r="RPF69" s="204"/>
      <c r="RPG69" s="204"/>
      <c r="RPH69" s="204"/>
      <c r="RPI69" s="204"/>
      <c r="RPJ69" s="204"/>
      <c r="RPK69" s="204"/>
      <c r="RPL69" s="204"/>
      <c r="RPM69" s="204"/>
      <c r="RPN69" s="204"/>
      <c r="RPO69" s="204"/>
      <c r="RPP69" s="204"/>
      <c r="RPQ69" s="204"/>
      <c r="RPR69" s="204"/>
      <c r="RPS69" s="204"/>
      <c r="RPT69" s="204"/>
      <c r="RPU69" s="204"/>
      <c r="RPV69" s="204"/>
      <c r="RPW69" s="204"/>
      <c r="RPX69" s="204"/>
      <c r="RPY69" s="204"/>
      <c r="RPZ69" s="204"/>
      <c r="RQA69" s="204"/>
      <c r="RQB69" s="204"/>
      <c r="RQC69" s="204"/>
      <c r="RQD69" s="204"/>
      <c r="RQE69" s="204"/>
      <c r="RQF69" s="204"/>
      <c r="RQG69" s="204"/>
      <c r="RQH69" s="204"/>
      <c r="RQI69" s="204"/>
      <c r="RQJ69" s="204"/>
      <c r="RQK69" s="204"/>
      <c r="RQL69" s="204"/>
      <c r="RQM69" s="204"/>
      <c r="RQN69" s="204"/>
      <c r="RQO69" s="204"/>
      <c r="RQP69" s="204"/>
      <c r="RQQ69" s="204"/>
      <c r="RQR69" s="204"/>
      <c r="RQS69" s="204"/>
      <c r="RQT69" s="204"/>
      <c r="RQU69" s="204"/>
      <c r="RQV69" s="204"/>
      <c r="RQW69" s="204"/>
      <c r="RQX69" s="204"/>
      <c r="RQY69" s="204"/>
      <c r="RQZ69" s="204"/>
      <c r="RRA69" s="204"/>
      <c r="RRB69" s="204"/>
      <c r="RRC69" s="204"/>
      <c r="RRD69" s="204"/>
      <c r="RRE69" s="204"/>
      <c r="RRF69" s="204"/>
      <c r="RRG69" s="204"/>
      <c r="RRH69" s="204"/>
      <c r="RRI69" s="204"/>
      <c r="RRJ69" s="204"/>
      <c r="RRK69" s="204"/>
      <c r="RRL69" s="204"/>
      <c r="RRM69" s="204"/>
      <c r="RRN69" s="204"/>
      <c r="RRO69" s="204"/>
      <c r="RRP69" s="204"/>
      <c r="RRQ69" s="204"/>
      <c r="RRR69" s="204"/>
      <c r="RRS69" s="204"/>
      <c r="RRT69" s="204"/>
      <c r="RRU69" s="204"/>
      <c r="RRV69" s="204"/>
      <c r="RRW69" s="204"/>
      <c r="RRX69" s="204"/>
      <c r="RRY69" s="204"/>
      <c r="RRZ69" s="204"/>
      <c r="RSA69" s="204"/>
      <c r="RSB69" s="204"/>
      <c r="RSC69" s="204"/>
      <c r="RSD69" s="204"/>
      <c r="RSE69" s="204"/>
      <c r="RSF69" s="204"/>
      <c r="RSG69" s="204"/>
      <c r="RSH69" s="204"/>
      <c r="RSI69" s="204"/>
      <c r="RSJ69" s="204"/>
      <c r="RSK69" s="204"/>
      <c r="RSL69" s="204"/>
      <c r="RSM69" s="204"/>
      <c r="RSN69" s="204"/>
      <c r="RSO69" s="204"/>
      <c r="RSP69" s="204"/>
      <c r="RSQ69" s="204"/>
      <c r="RSR69" s="204"/>
      <c r="RSS69" s="204"/>
      <c r="RST69" s="204"/>
      <c r="RSU69" s="204"/>
      <c r="RSV69" s="204"/>
      <c r="RSW69" s="204"/>
      <c r="RSX69" s="204"/>
      <c r="RSY69" s="204"/>
      <c r="RSZ69" s="204"/>
      <c r="RTA69" s="204"/>
      <c r="RTB69" s="204"/>
      <c r="RTC69" s="204"/>
      <c r="RTD69" s="204"/>
      <c r="RTE69" s="204"/>
      <c r="RTF69" s="204"/>
      <c r="RTG69" s="204"/>
      <c r="RTH69" s="204"/>
      <c r="RTI69" s="204"/>
      <c r="RTJ69" s="204"/>
      <c r="RTK69" s="204"/>
      <c r="RTL69" s="204"/>
      <c r="RTM69" s="204"/>
      <c r="RTN69" s="204"/>
      <c r="RTO69" s="204"/>
      <c r="RTP69" s="204"/>
      <c r="RTQ69" s="204"/>
      <c r="RTR69" s="204"/>
      <c r="RTS69" s="204"/>
      <c r="RTT69" s="204"/>
      <c r="RTU69" s="204"/>
      <c r="RTV69" s="204"/>
      <c r="RTW69" s="204"/>
      <c r="RTX69" s="204"/>
      <c r="RTY69" s="204"/>
      <c r="RTZ69" s="204"/>
      <c r="RUA69" s="204"/>
      <c r="RUB69" s="204"/>
      <c r="RUC69" s="204"/>
      <c r="RUD69" s="204"/>
      <c r="RUE69" s="204"/>
      <c r="RUF69" s="204"/>
      <c r="RUG69" s="204"/>
      <c r="RUH69" s="204"/>
      <c r="RUI69" s="204"/>
      <c r="RUJ69" s="204"/>
      <c r="RUK69" s="204"/>
      <c r="RUL69" s="204"/>
      <c r="RUM69" s="204"/>
      <c r="RUN69" s="204"/>
      <c r="RUO69" s="204"/>
      <c r="RUP69" s="204"/>
      <c r="RUQ69" s="204"/>
      <c r="RUR69" s="204"/>
      <c r="RUS69" s="204"/>
      <c r="RUT69" s="204"/>
      <c r="RUU69" s="204"/>
      <c r="RUV69" s="204"/>
      <c r="RUW69" s="204"/>
      <c r="RUX69" s="204"/>
      <c r="RUY69" s="204"/>
      <c r="RUZ69" s="204"/>
      <c r="RVA69" s="204"/>
      <c r="RVB69" s="204"/>
      <c r="RVC69" s="204"/>
      <c r="RVD69" s="204"/>
      <c r="RVE69" s="204"/>
      <c r="RVF69" s="204"/>
      <c r="RVG69" s="204"/>
      <c r="RVH69" s="204"/>
      <c r="RVI69" s="204"/>
      <c r="RVJ69" s="204"/>
      <c r="RVK69" s="204"/>
      <c r="RVL69" s="204"/>
      <c r="RVM69" s="204"/>
      <c r="RVN69" s="204"/>
      <c r="RVO69" s="204"/>
      <c r="RVP69" s="204"/>
      <c r="RVQ69" s="204"/>
      <c r="RVR69" s="204"/>
      <c r="RVS69" s="204"/>
      <c r="RVT69" s="204"/>
      <c r="RVU69" s="204"/>
      <c r="RVV69" s="204"/>
      <c r="RVW69" s="204"/>
      <c r="RVX69" s="204"/>
      <c r="RVY69" s="204"/>
      <c r="RVZ69" s="204"/>
      <c r="RWA69" s="204"/>
      <c r="RWB69" s="204"/>
      <c r="RWC69" s="204"/>
      <c r="RWD69" s="204"/>
      <c r="RWE69" s="204"/>
      <c r="RWF69" s="204"/>
      <c r="RWG69" s="204"/>
      <c r="RWH69" s="204"/>
      <c r="RWI69" s="204"/>
      <c r="RWJ69" s="204"/>
      <c r="RWK69" s="204"/>
      <c r="RWL69" s="204"/>
      <c r="RWM69" s="204"/>
      <c r="RWN69" s="204"/>
      <c r="RWO69" s="204"/>
      <c r="RWP69" s="204"/>
      <c r="RWQ69" s="204"/>
      <c r="RWR69" s="204"/>
      <c r="RWS69" s="204"/>
      <c r="RWT69" s="204"/>
      <c r="RWU69" s="204"/>
      <c r="RWV69" s="204"/>
      <c r="RWW69" s="204"/>
      <c r="RWX69" s="204"/>
      <c r="RWY69" s="204"/>
      <c r="RWZ69" s="204"/>
      <c r="RXA69" s="204"/>
      <c r="RXB69" s="204"/>
      <c r="RXC69" s="204"/>
      <c r="RXD69" s="204"/>
      <c r="RXE69" s="204"/>
      <c r="RXF69" s="204"/>
      <c r="RXG69" s="204"/>
      <c r="RXH69" s="204"/>
      <c r="RXI69" s="204"/>
      <c r="RXJ69" s="204"/>
      <c r="RXK69" s="204"/>
      <c r="RXL69" s="204"/>
      <c r="RXM69" s="204"/>
      <c r="RXN69" s="204"/>
      <c r="RXO69" s="204"/>
      <c r="RXP69" s="204"/>
      <c r="RXQ69" s="204"/>
      <c r="RXR69" s="204"/>
      <c r="RXS69" s="204"/>
      <c r="RXT69" s="204"/>
      <c r="RXU69" s="204"/>
      <c r="RXV69" s="204"/>
      <c r="RXW69" s="204"/>
      <c r="RXX69" s="204"/>
      <c r="RXY69" s="204"/>
      <c r="RXZ69" s="204"/>
      <c r="RYA69" s="204"/>
      <c r="RYB69" s="204"/>
      <c r="RYC69" s="204"/>
      <c r="RYD69" s="204"/>
      <c r="RYE69" s="204"/>
      <c r="RYF69" s="204"/>
      <c r="RYG69" s="204"/>
      <c r="RYH69" s="204"/>
      <c r="RYI69" s="204"/>
      <c r="RYJ69" s="204"/>
      <c r="RYK69" s="204"/>
      <c r="RYL69" s="204"/>
      <c r="RYM69" s="204"/>
      <c r="RYN69" s="204"/>
      <c r="RYO69" s="204"/>
      <c r="RYP69" s="204"/>
      <c r="RYQ69" s="204"/>
      <c r="RYR69" s="204"/>
      <c r="RYS69" s="204"/>
      <c r="RYT69" s="204"/>
      <c r="RYU69" s="204"/>
      <c r="RYV69" s="204"/>
      <c r="RYW69" s="204"/>
      <c r="RYX69" s="204"/>
      <c r="RYY69" s="204"/>
      <c r="RYZ69" s="204"/>
      <c r="RZA69" s="204"/>
      <c r="RZB69" s="204"/>
      <c r="RZC69" s="204"/>
      <c r="RZD69" s="204"/>
      <c r="RZE69" s="204"/>
      <c r="RZF69" s="204"/>
      <c r="RZG69" s="204"/>
      <c r="RZH69" s="204"/>
      <c r="RZI69" s="204"/>
      <c r="RZJ69" s="204"/>
      <c r="RZK69" s="204"/>
      <c r="RZL69" s="204"/>
      <c r="RZM69" s="204"/>
      <c r="RZN69" s="204"/>
      <c r="RZO69" s="204"/>
      <c r="RZP69" s="204"/>
      <c r="RZQ69" s="204"/>
      <c r="RZR69" s="204"/>
      <c r="RZS69" s="204"/>
      <c r="RZT69" s="204"/>
      <c r="RZU69" s="204"/>
      <c r="RZV69" s="204"/>
      <c r="RZW69" s="204"/>
      <c r="RZX69" s="204"/>
      <c r="RZY69" s="204"/>
      <c r="RZZ69" s="204"/>
      <c r="SAA69" s="204"/>
      <c r="SAB69" s="204"/>
      <c r="SAC69" s="204"/>
      <c r="SAD69" s="204"/>
      <c r="SAE69" s="204"/>
      <c r="SAF69" s="204"/>
      <c r="SAG69" s="204"/>
      <c r="SAH69" s="204"/>
      <c r="SAI69" s="204"/>
      <c r="SAJ69" s="204"/>
      <c r="SAK69" s="204"/>
      <c r="SAL69" s="204"/>
      <c r="SAM69" s="204"/>
      <c r="SAN69" s="204"/>
      <c r="SAO69" s="204"/>
      <c r="SAP69" s="204"/>
      <c r="SAQ69" s="204"/>
      <c r="SAR69" s="204"/>
      <c r="SAS69" s="204"/>
      <c r="SAT69" s="204"/>
      <c r="SAU69" s="204"/>
      <c r="SAV69" s="204"/>
      <c r="SAW69" s="204"/>
      <c r="SAX69" s="204"/>
      <c r="SAY69" s="204"/>
      <c r="SAZ69" s="204"/>
      <c r="SBA69" s="204"/>
      <c r="SBB69" s="204"/>
      <c r="SBC69" s="204"/>
      <c r="SBD69" s="204"/>
      <c r="SBE69" s="204"/>
      <c r="SBF69" s="204"/>
      <c r="SBG69" s="204"/>
      <c r="SBH69" s="204"/>
      <c r="SBI69" s="204"/>
      <c r="SBJ69" s="204"/>
      <c r="SBK69" s="204"/>
      <c r="SBL69" s="204"/>
      <c r="SBM69" s="204"/>
      <c r="SBN69" s="204"/>
      <c r="SBO69" s="204"/>
      <c r="SBP69" s="204"/>
      <c r="SBQ69" s="204"/>
      <c r="SBR69" s="204"/>
      <c r="SBS69" s="204"/>
      <c r="SBT69" s="204"/>
      <c r="SBU69" s="204"/>
      <c r="SBV69" s="204"/>
      <c r="SBW69" s="204"/>
      <c r="SBX69" s="204"/>
      <c r="SBY69" s="204"/>
      <c r="SBZ69" s="204"/>
      <c r="SCA69" s="204"/>
      <c r="SCB69" s="204"/>
      <c r="SCC69" s="204"/>
      <c r="SCD69" s="204"/>
      <c r="SCE69" s="204"/>
      <c r="SCF69" s="204"/>
      <c r="SCG69" s="204"/>
      <c r="SCH69" s="204"/>
      <c r="SCI69" s="204"/>
      <c r="SCJ69" s="204"/>
      <c r="SCK69" s="204"/>
      <c r="SCL69" s="204"/>
      <c r="SCM69" s="204"/>
      <c r="SCN69" s="204"/>
      <c r="SCO69" s="204"/>
      <c r="SCP69" s="204"/>
      <c r="SCQ69" s="204"/>
      <c r="SCR69" s="204"/>
      <c r="SCS69" s="204"/>
      <c r="SCT69" s="204"/>
      <c r="SCU69" s="204"/>
      <c r="SCV69" s="204"/>
      <c r="SCW69" s="204"/>
      <c r="SCX69" s="204"/>
      <c r="SCY69" s="204"/>
      <c r="SCZ69" s="204"/>
      <c r="SDA69" s="204"/>
      <c r="SDB69" s="204"/>
      <c r="SDC69" s="204"/>
      <c r="SDD69" s="204"/>
      <c r="SDE69" s="204"/>
      <c r="SDF69" s="204"/>
      <c r="SDG69" s="204"/>
      <c r="SDH69" s="204"/>
      <c r="SDI69" s="204"/>
      <c r="SDJ69" s="204"/>
      <c r="SDK69" s="204"/>
      <c r="SDL69" s="204"/>
      <c r="SDM69" s="204"/>
      <c r="SDN69" s="204"/>
      <c r="SDO69" s="204"/>
      <c r="SDP69" s="204"/>
      <c r="SDQ69" s="204"/>
      <c r="SDR69" s="204"/>
      <c r="SDS69" s="204"/>
      <c r="SDT69" s="204"/>
      <c r="SDU69" s="204"/>
      <c r="SDV69" s="204"/>
      <c r="SDW69" s="204"/>
      <c r="SDX69" s="204"/>
      <c r="SDY69" s="204"/>
      <c r="SDZ69" s="204"/>
      <c r="SEA69" s="204"/>
      <c r="SEB69" s="204"/>
      <c r="SEC69" s="204"/>
      <c r="SED69" s="204"/>
      <c r="SEE69" s="204"/>
      <c r="SEF69" s="204"/>
      <c r="SEG69" s="204"/>
      <c r="SEH69" s="204"/>
      <c r="SEI69" s="204"/>
      <c r="SEJ69" s="204"/>
      <c r="SEK69" s="204"/>
      <c r="SEL69" s="204"/>
      <c r="SEM69" s="204"/>
      <c r="SEN69" s="204"/>
      <c r="SEO69" s="204"/>
      <c r="SEP69" s="204"/>
      <c r="SEQ69" s="204"/>
      <c r="SER69" s="204"/>
      <c r="SES69" s="204"/>
      <c r="SET69" s="204"/>
      <c r="SEU69" s="204"/>
      <c r="SEV69" s="204"/>
      <c r="SEW69" s="204"/>
      <c r="SEX69" s="204"/>
      <c r="SEY69" s="204"/>
      <c r="SEZ69" s="204"/>
      <c r="SFA69" s="204"/>
      <c r="SFB69" s="204"/>
      <c r="SFC69" s="204"/>
      <c r="SFD69" s="204"/>
      <c r="SFE69" s="204"/>
      <c r="SFF69" s="204"/>
      <c r="SFG69" s="204"/>
      <c r="SFH69" s="204"/>
      <c r="SFI69" s="204"/>
      <c r="SFJ69" s="204"/>
      <c r="SFK69" s="204"/>
      <c r="SFL69" s="204"/>
      <c r="SFM69" s="204"/>
      <c r="SFN69" s="204"/>
      <c r="SFO69" s="204"/>
      <c r="SFP69" s="204"/>
      <c r="SFQ69" s="204"/>
      <c r="SFR69" s="204"/>
      <c r="SFS69" s="204"/>
      <c r="SFT69" s="204"/>
      <c r="SFU69" s="204"/>
      <c r="SFV69" s="204"/>
      <c r="SFW69" s="204"/>
      <c r="SFX69" s="204"/>
      <c r="SFY69" s="204"/>
      <c r="SFZ69" s="204"/>
      <c r="SGA69" s="204"/>
      <c r="SGB69" s="204"/>
      <c r="SGC69" s="204"/>
      <c r="SGD69" s="204"/>
      <c r="SGE69" s="204"/>
      <c r="SGF69" s="204"/>
      <c r="SGG69" s="204"/>
      <c r="SGH69" s="204"/>
      <c r="SGI69" s="204"/>
      <c r="SGJ69" s="204"/>
      <c r="SGK69" s="204"/>
      <c r="SGL69" s="204"/>
      <c r="SGM69" s="204"/>
      <c r="SGN69" s="204"/>
      <c r="SGO69" s="204"/>
      <c r="SGP69" s="204"/>
      <c r="SGQ69" s="204"/>
      <c r="SGR69" s="204"/>
      <c r="SGS69" s="204"/>
      <c r="SGT69" s="204"/>
      <c r="SGU69" s="204"/>
      <c r="SGV69" s="204"/>
      <c r="SGW69" s="204"/>
      <c r="SGX69" s="204"/>
      <c r="SGY69" s="204"/>
      <c r="SGZ69" s="204"/>
      <c r="SHA69" s="204"/>
      <c r="SHB69" s="204"/>
      <c r="SHC69" s="204"/>
      <c r="SHD69" s="204"/>
      <c r="SHE69" s="204"/>
      <c r="SHF69" s="204"/>
      <c r="SHG69" s="204"/>
      <c r="SHH69" s="204"/>
      <c r="SHI69" s="204"/>
      <c r="SHJ69" s="204"/>
      <c r="SHK69" s="204"/>
      <c r="SHL69" s="204"/>
      <c r="SHM69" s="204"/>
      <c r="SHN69" s="204"/>
      <c r="SHO69" s="204"/>
      <c r="SHP69" s="204"/>
      <c r="SHQ69" s="204"/>
      <c r="SHR69" s="204"/>
      <c r="SHS69" s="204"/>
      <c r="SHT69" s="204"/>
      <c r="SHU69" s="204"/>
      <c r="SHV69" s="204"/>
      <c r="SHW69" s="204"/>
      <c r="SHX69" s="204"/>
      <c r="SHY69" s="204"/>
      <c r="SHZ69" s="204"/>
      <c r="SIA69" s="204"/>
      <c r="SIB69" s="204"/>
      <c r="SIC69" s="204"/>
      <c r="SID69" s="204"/>
      <c r="SIE69" s="204"/>
      <c r="SIF69" s="204"/>
      <c r="SIG69" s="204"/>
      <c r="SIH69" s="204"/>
      <c r="SII69" s="204"/>
      <c r="SIJ69" s="204"/>
      <c r="SIK69" s="204"/>
      <c r="SIL69" s="204"/>
      <c r="SIM69" s="204"/>
      <c r="SIN69" s="204"/>
      <c r="SIO69" s="204"/>
      <c r="SIP69" s="204"/>
      <c r="SIQ69" s="204"/>
      <c r="SIR69" s="204"/>
      <c r="SIS69" s="204"/>
      <c r="SIT69" s="204"/>
      <c r="SIU69" s="204"/>
      <c r="SIV69" s="204"/>
      <c r="SIW69" s="204"/>
      <c r="SIX69" s="204"/>
      <c r="SIY69" s="204"/>
      <c r="SIZ69" s="204"/>
      <c r="SJA69" s="204"/>
      <c r="SJB69" s="204"/>
      <c r="SJC69" s="204"/>
      <c r="SJD69" s="204"/>
      <c r="SJE69" s="204"/>
      <c r="SJF69" s="204"/>
      <c r="SJG69" s="204"/>
      <c r="SJH69" s="204"/>
      <c r="SJI69" s="204"/>
      <c r="SJJ69" s="204"/>
      <c r="SJK69" s="204"/>
      <c r="SJL69" s="204"/>
      <c r="SJM69" s="204"/>
      <c r="SJN69" s="204"/>
      <c r="SJO69" s="204"/>
      <c r="SJP69" s="204"/>
      <c r="SJQ69" s="204"/>
      <c r="SJR69" s="204"/>
      <c r="SJS69" s="204"/>
      <c r="SJT69" s="204"/>
      <c r="SJU69" s="204"/>
      <c r="SJV69" s="204"/>
      <c r="SJW69" s="204"/>
      <c r="SJX69" s="204"/>
      <c r="SJY69" s="204"/>
      <c r="SJZ69" s="204"/>
      <c r="SKA69" s="204"/>
      <c r="SKB69" s="204"/>
      <c r="SKC69" s="204"/>
      <c r="SKD69" s="204"/>
      <c r="SKE69" s="204"/>
      <c r="SKF69" s="204"/>
      <c r="SKG69" s="204"/>
      <c r="SKH69" s="204"/>
      <c r="SKI69" s="204"/>
      <c r="SKJ69" s="204"/>
      <c r="SKK69" s="204"/>
      <c r="SKL69" s="204"/>
      <c r="SKM69" s="204"/>
      <c r="SKN69" s="204"/>
      <c r="SKO69" s="204"/>
      <c r="SKP69" s="204"/>
      <c r="SKQ69" s="204"/>
      <c r="SKR69" s="204"/>
      <c r="SKS69" s="204"/>
      <c r="SKT69" s="204"/>
      <c r="SKU69" s="204"/>
      <c r="SKV69" s="204"/>
      <c r="SKW69" s="204"/>
      <c r="SKX69" s="204"/>
      <c r="SKY69" s="204"/>
      <c r="SKZ69" s="204"/>
      <c r="SLA69" s="204"/>
      <c r="SLB69" s="204"/>
      <c r="SLC69" s="204"/>
      <c r="SLD69" s="204"/>
      <c r="SLE69" s="204"/>
      <c r="SLF69" s="204"/>
      <c r="SLG69" s="204"/>
      <c r="SLH69" s="204"/>
      <c r="SLI69" s="204"/>
      <c r="SLJ69" s="204"/>
      <c r="SLK69" s="204"/>
      <c r="SLL69" s="204"/>
      <c r="SLM69" s="204"/>
      <c r="SLN69" s="204"/>
      <c r="SLO69" s="204"/>
      <c r="SLP69" s="204"/>
      <c r="SLQ69" s="204"/>
      <c r="SLR69" s="204"/>
      <c r="SLS69" s="204"/>
      <c r="SLT69" s="204"/>
      <c r="SLU69" s="204"/>
      <c r="SLV69" s="204"/>
      <c r="SLW69" s="204"/>
      <c r="SLX69" s="204"/>
      <c r="SLY69" s="204"/>
      <c r="SLZ69" s="204"/>
      <c r="SMA69" s="204"/>
      <c r="SMB69" s="204"/>
      <c r="SMC69" s="204"/>
      <c r="SMD69" s="204"/>
      <c r="SME69" s="204"/>
      <c r="SMF69" s="204"/>
      <c r="SMG69" s="204"/>
      <c r="SMH69" s="204"/>
      <c r="SMI69" s="204"/>
      <c r="SMJ69" s="204"/>
      <c r="SMK69" s="204"/>
      <c r="SML69" s="204"/>
      <c r="SMM69" s="204"/>
      <c r="SMN69" s="204"/>
      <c r="SMO69" s="204"/>
      <c r="SMP69" s="204"/>
      <c r="SMQ69" s="204"/>
      <c r="SMR69" s="204"/>
      <c r="SMS69" s="204"/>
      <c r="SMT69" s="204"/>
      <c r="SMU69" s="204"/>
      <c r="SMV69" s="204"/>
      <c r="SMW69" s="204"/>
      <c r="SMX69" s="204"/>
      <c r="SMY69" s="204"/>
      <c r="SMZ69" s="204"/>
      <c r="SNA69" s="204"/>
      <c r="SNB69" s="204"/>
      <c r="SNC69" s="204"/>
      <c r="SND69" s="204"/>
      <c r="SNE69" s="204"/>
      <c r="SNF69" s="204"/>
      <c r="SNG69" s="204"/>
      <c r="SNH69" s="204"/>
      <c r="SNI69" s="204"/>
      <c r="SNJ69" s="204"/>
      <c r="SNK69" s="204"/>
      <c r="SNL69" s="204"/>
      <c r="SNM69" s="204"/>
      <c r="SNN69" s="204"/>
      <c r="SNO69" s="204"/>
      <c r="SNP69" s="204"/>
      <c r="SNQ69" s="204"/>
      <c r="SNR69" s="204"/>
      <c r="SNS69" s="204"/>
      <c r="SNT69" s="204"/>
      <c r="SNU69" s="204"/>
      <c r="SNV69" s="204"/>
      <c r="SNW69" s="204"/>
      <c r="SNX69" s="204"/>
      <c r="SNY69" s="204"/>
      <c r="SNZ69" s="204"/>
      <c r="SOA69" s="204"/>
      <c r="SOB69" s="204"/>
      <c r="SOC69" s="204"/>
      <c r="SOD69" s="204"/>
      <c r="SOE69" s="204"/>
      <c r="SOF69" s="204"/>
      <c r="SOG69" s="204"/>
      <c r="SOH69" s="204"/>
      <c r="SOI69" s="204"/>
      <c r="SOJ69" s="204"/>
      <c r="SOK69" s="204"/>
      <c r="SOL69" s="204"/>
      <c r="SOM69" s="204"/>
      <c r="SON69" s="204"/>
      <c r="SOO69" s="204"/>
      <c r="SOP69" s="204"/>
      <c r="SOQ69" s="204"/>
      <c r="SOR69" s="204"/>
      <c r="SOS69" s="204"/>
      <c r="SOT69" s="204"/>
      <c r="SOU69" s="204"/>
      <c r="SOV69" s="204"/>
      <c r="SOW69" s="204"/>
      <c r="SOX69" s="204"/>
      <c r="SOY69" s="204"/>
      <c r="SOZ69" s="204"/>
      <c r="SPA69" s="204"/>
      <c r="SPB69" s="204"/>
      <c r="SPC69" s="204"/>
      <c r="SPD69" s="204"/>
      <c r="SPE69" s="204"/>
      <c r="SPF69" s="204"/>
      <c r="SPG69" s="204"/>
      <c r="SPH69" s="204"/>
      <c r="SPI69" s="204"/>
      <c r="SPJ69" s="204"/>
      <c r="SPK69" s="204"/>
      <c r="SPL69" s="204"/>
      <c r="SPM69" s="204"/>
      <c r="SPN69" s="204"/>
      <c r="SPO69" s="204"/>
      <c r="SPP69" s="204"/>
      <c r="SPQ69" s="204"/>
      <c r="SPR69" s="204"/>
      <c r="SPS69" s="204"/>
      <c r="SPT69" s="204"/>
      <c r="SPU69" s="204"/>
      <c r="SPV69" s="204"/>
      <c r="SPW69" s="204"/>
      <c r="SPX69" s="204"/>
      <c r="SPY69" s="204"/>
      <c r="SPZ69" s="204"/>
      <c r="SQA69" s="204"/>
      <c r="SQB69" s="204"/>
      <c r="SQC69" s="204"/>
      <c r="SQD69" s="204"/>
      <c r="SQE69" s="204"/>
      <c r="SQF69" s="204"/>
      <c r="SQG69" s="204"/>
      <c r="SQH69" s="204"/>
      <c r="SQI69" s="204"/>
      <c r="SQJ69" s="204"/>
      <c r="SQK69" s="204"/>
      <c r="SQL69" s="204"/>
      <c r="SQM69" s="204"/>
      <c r="SQN69" s="204"/>
      <c r="SQO69" s="204"/>
      <c r="SQP69" s="204"/>
      <c r="SQQ69" s="204"/>
      <c r="SQR69" s="204"/>
      <c r="SQS69" s="204"/>
      <c r="SQT69" s="204"/>
      <c r="SQU69" s="204"/>
      <c r="SQV69" s="204"/>
      <c r="SQW69" s="204"/>
      <c r="SQX69" s="204"/>
      <c r="SQY69" s="204"/>
      <c r="SQZ69" s="204"/>
      <c r="SRA69" s="204"/>
      <c r="SRB69" s="204"/>
      <c r="SRC69" s="204"/>
      <c r="SRD69" s="204"/>
      <c r="SRE69" s="204"/>
      <c r="SRF69" s="204"/>
      <c r="SRG69" s="204"/>
      <c r="SRH69" s="204"/>
      <c r="SRI69" s="204"/>
      <c r="SRJ69" s="204"/>
      <c r="SRK69" s="204"/>
      <c r="SRL69" s="204"/>
      <c r="SRM69" s="204"/>
      <c r="SRN69" s="204"/>
      <c r="SRO69" s="204"/>
      <c r="SRP69" s="204"/>
      <c r="SRQ69" s="204"/>
      <c r="SRR69" s="204"/>
      <c r="SRS69" s="204"/>
      <c r="SRT69" s="204"/>
      <c r="SRU69" s="204"/>
      <c r="SRV69" s="204"/>
      <c r="SRW69" s="204"/>
      <c r="SRX69" s="204"/>
      <c r="SRY69" s="204"/>
      <c r="SRZ69" s="204"/>
      <c r="SSA69" s="204"/>
      <c r="SSB69" s="204"/>
      <c r="SSC69" s="204"/>
      <c r="SSD69" s="204"/>
      <c r="SSE69" s="204"/>
      <c r="SSF69" s="204"/>
      <c r="SSG69" s="204"/>
      <c r="SSH69" s="204"/>
      <c r="SSI69" s="204"/>
      <c r="SSJ69" s="204"/>
      <c r="SSK69" s="204"/>
      <c r="SSL69" s="204"/>
      <c r="SSM69" s="204"/>
      <c r="SSN69" s="204"/>
      <c r="SSO69" s="204"/>
      <c r="SSP69" s="204"/>
      <c r="SSQ69" s="204"/>
      <c r="SSR69" s="204"/>
      <c r="SSS69" s="204"/>
      <c r="SST69" s="204"/>
      <c r="SSU69" s="204"/>
      <c r="SSV69" s="204"/>
      <c r="SSW69" s="204"/>
      <c r="SSX69" s="204"/>
      <c r="SSY69" s="204"/>
      <c r="SSZ69" s="204"/>
      <c r="STA69" s="204"/>
      <c r="STB69" s="204"/>
      <c r="STC69" s="204"/>
      <c r="STD69" s="204"/>
      <c r="STE69" s="204"/>
      <c r="STF69" s="204"/>
      <c r="STG69" s="204"/>
      <c r="STH69" s="204"/>
      <c r="STI69" s="204"/>
      <c r="STJ69" s="204"/>
      <c r="STK69" s="204"/>
      <c r="STL69" s="204"/>
      <c r="STM69" s="204"/>
      <c r="STN69" s="204"/>
      <c r="STO69" s="204"/>
      <c r="STP69" s="204"/>
      <c r="STQ69" s="204"/>
      <c r="STR69" s="204"/>
      <c r="STS69" s="204"/>
      <c r="STT69" s="204"/>
      <c r="STU69" s="204"/>
      <c r="STV69" s="204"/>
      <c r="STW69" s="204"/>
      <c r="STX69" s="204"/>
      <c r="STY69" s="204"/>
      <c r="STZ69" s="204"/>
      <c r="SUA69" s="204"/>
      <c r="SUB69" s="204"/>
      <c r="SUC69" s="204"/>
      <c r="SUD69" s="204"/>
      <c r="SUE69" s="204"/>
      <c r="SUF69" s="204"/>
      <c r="SUG69" s="204"/>
      <c r="SUH69" s="204"/>
      <c r="SUI69" s="204"/>
      <c r="SUJ69" s="204"/>
      <c r="SUK69" s="204"/>
      <c r="SUL69" s="204"/>
      <c r="SUM69" s="204"/>
      <c r="SUN69" s="204"/>
      <c r="SUO69" s="204"/>
      <c r="SUP69" s="204"/>
      <c r="SUQ69" s="204"/>
      <c r="SUR69" s="204"/>
      <c r="SUS69" s="204"/>
      <c r="SUT69" s="204"/>
      <c r="SUU69" s="204"/>
      <c r="SUV69" s="204"/>
      <c r="SUW69" s="204"/>
      <c r="SUX69" s="204"/>
      <c r="SUY69" s="204"/>
      <c r="SUZ69" s="204"/>
      <c r="SVA69" s="204"/>
      <c r="SVB69" s="204"/>
      <c r="SVC69" s="204"/>
      <c r="SVD69" s="204"/>
      <c r="SVE69" s="204"/>
      <c r="SVF69" s="204"/>
      <c r="SVG69" s="204"/>
      <c r="SVH69" s="204"/>
      <c r="SVI69" s="204"/>
      <c r="SVJ69" s="204"/>
      <c r="SVK69" s="204"/>
      <c r="SVL69" s="204"/>
      <c r="SVM69" s="204"/>
      <c r="SVN69" s="204"/>
      <c r="SVO69" s="204"/>
      <c r="SVP69" s="204"/>
      <c r="SVQ69" s="204"/>
      <c r="SVR69" s="204"/>
      <c r="SVS69" s="204"/>
      <c r="SVT69" s="204"/>
      <c r="SVU69" s="204"/>
      <c r="SVV69" s="204"/>
      <c r="SVW69" s="204"/>
      <c r="SVX69" s="204"/>
      <c r="SVY69" s="204"/>
      <c r="SVZ69" s="204"/>
      <c r="SWA69" s="204"/>
      <c r="SWB69" s="204"/>
      <c r="SWC69" s="204"/>
      <c r="SWD69" s="204"/>
      <c r="SWE69" s="204"/>
      <c r="SWF69" s="204"/>
      <c r="SWG69" s="204"/>
      <c r="SWH69" s="204"/>
      <c r="SWI69" s="204"/>
      <c r="SWJ69" s="204"/>
      <c r="SWK69" s="204"/>
      <c r="SWL69" s="204"/>
      <c r="SWM69" s="204"/>
      <c r="SWN69" s="204"/>
      <c r="SWO69" s="204"/>
      <c r="SWP69" s="204"/>
      <c r="SWQ69" s="204"/>
      <c r="SWR69" s="204"/>
      <c r="SWS69" s="204"/>
      <c r="SWT69" s="204"/>
      <c r="SWU69" s="204"/>
      <c r="SWV69" s="204"/>
      <c r="SWW69" s="204"/>
      <c r="SWX69" s="204"/>
      <c r="SWY69" s="204"/>
      <c r="SWZ69" s="204"/>
      <c r="SXA69" s="204"/>
      <c r="SXB69" s="204"/>
      <c r="SXC69" s="204"/>
      <c r="SXD69" s="204"/>
      <c r="SXE69" s="204"/>
      <c r="SXF69" s="204"/>
      <c r="SXG69" s="204"/>
      <c r="SXH69" s="204"/>
      <c r="SXI69" s="204"/>
      <c r="SXJ69" s="204"/>
      <c r="SXK69" s="204"/>
      <c r="SXL69" s="204"/>
      <c r="SXM69" s="204"/>
      <c r="SXN69" s="204"/>
      <c r="SXO69" s="204"/>
      <c r="SXP69" s="204"/>
      <c r="SXQ69" s="204"/>
      <c r="SXR69" s="204"/>
      <c r="SXS69" s="204"/>
      <c r="SXT69" s="204"/>
      <c r="SXU69" s="204"/>
      <c r="SXV69" s="204"/>
      <c r="SXW69" s="204"/>
      <c r="SXX69" s="204"/>
      <c r="SXY69" s="204"/>
      <c r="SXZ69" s="204"/>
      <c r="SYA69" s="204"/>
      <c r="SYB69" s="204"/>
      <c r="SYC69" s="204"/>
      <c r="SYD69" s="204"/>
      <c r="SYE69" s="204"/>
      <c r="SYF69" s="204"/>
      <c r="SYG69" s="204"/>
      <c r="SYH69" s="204"/>
      <c r="SYI69" s="204"/>
      <c r="SYJ69" s="204"/>
      <c r="SYK69" s="204"/>
      <c r="SYL69" s="204"/>
      <c r="SYM69" s="204"/>
      <c r="SYN69" s="204"/>
      <c r="SYO69" s="204"/>
      <c r="SYP69" s="204"/>
      <c r="SYQ69" s="204"/>
      <c r="SYR69" s="204"/>
      <c r="SYS69" s="204"/>
      <c r="SYT69" s="204"/>
      <c r="SYU69" s="204"/>
      <c r="SYV69" s="204"/>
      <c r="SYW69" s="204"/>
      <c r="SYX69" s="204"/>
      <c r="SYY69" s="204"/>
      <c r="SYZ69" s="204"/>
      <c r="SZA69" s="204"/>
      <c r="SZB69" s="204"/>
      <c r="SZC69" s="204"/>
      <c r="SZD69" s="204"/>
      <c r="SZE69" s="204"/>
      <c r="SZF69" s="204"/>
      <c r="SZG69" s="204"/>
      <c r="SZH69" s="204"/>
      <c r="SZI69" s="204"/>
      <c r="SZJ69" s="204"/>
      <c r="SZK69" s="204"/>
      <c r="SZL69" s="204"/>
      <c r="SZM69" s="204"/>
      <c r="SZN69" s="204"/>
      <c r="SZO69" s="204"/>
      <c r="SZP69" s="204"/>
      <c r="SZQ69" s="204"/>
      <c r="SZR69" s="204"/>
      <c r="SZS69" s="204"/>
      <c r="SZT69" s="204"/>
      <c r="SZU69" s="204"/>
      <c r="SZV69" s="204"/>
      <c r="SZW69" s="204"/>
      <c r="SZX69" s="204"/>
      <c r="SZY69" s="204"/>
      <c r="SZZ69" s="204"/>
      <c r="TAA69" s="204"/>
      <c r="TAB69" s="204"/>
      <c r="TAC69" s="204"/>
      <c r="TAD69" s="204"/>
      <c r="TAE69" s="204"/>
      <c r="TAF69" s="204"/>
      <c r="TAG69" s="204"/>
      <c r="TAH69" s="204"/>
      <c r="TAI69" s="204"/>
      <c r="TAJ69" s="204"/>
      <c r="TAK69" s="204"/>
      <c r="TAL69" s="204"/>
      <c r="TAM69" s="204"/>
      <c r="TAN69" s="204"/>
      <c r="TAO69" s="204"/>
      <c r="TAP69" s="204"/>
      <c r="TAQ69" s="204"/>
      <c r="TAR69" s="204"/>
      <c r="TAS69" s="204"/>
      <c r="TAT69" s="204"/>
      <c r="TAU69" s="204"/>
      <c r="TAV69" s="204"/>
      <c r="TAW69" s="204"/>
      <c r="TAX69" s="204"/>
      <c r="TAY69" s="204"/>
      <c r="TAZ69" s="204"/>
      <c r="TBA69" s="204"/>
      <c r="TBB69" s="204"/>
      <c r="TBC69" s="204"/>
      <c r="TBD69" s="204"/>
      <c r="TBE69" s="204"/>
      <c r="TBF69" s="204"/>
      <c r="TBG69" s="204"/>
      <c r="TBH69" s="204"/>
      <c r="TBI69" s="204"/>
      <c r="TBJ69" s="204"/>
      <c r="TBK69" s="204"/>
      <c r="TBL69" s="204"/>
      <c r="TBM69" s="204"/>
      <c r="TBN69" s="204"/>
      <c r="TBO69" s="204"/>
      <c r="TBP69" s="204"/>
      <c r="TBQ69" s="204"/>
      <c r="TBR69" s="204"/>
      <c r="TBS69" s="204"/>
      <c r="TBT69" s="204"/>
      <c r="TBU69" s="204"/>
      <c r="TBV69" s="204"/>
      <c r="TBW69" s="204"/>
      <c r="TBX69" s="204"/>
      <c r="TBY69" s="204"/>
      <c r="TBZ69" s="204"/>
      <c r="TCA69" s="204"/>
      <c r="TCB69" s="204"/>
      <c r="TCC69" s="204"/>
      <c r="TCD69" s="204"/>
      <c r="TCE69" s="204"/>
      <c r="TCF69" s="204"/>
      <c r="TCG69" s="204"/>
      <c r="TCH69" s="204"/>
      <c r="TCI69" s="204"/>
      <c r="TCJ69" s="204"/>
      <c r="TCK69" s="204"/>
      <c r="TCL69" s="204"/>
      <c r="TCM69" s="204"/>
      <c r="TCN69" s="204"/>
      <c r="TCO69" s="204"/>
      <c r="TCP69" s="204"/>
      <c r="TCQ69" s="204"/>
      <c r="TCR69" s="204"/>
      <c r="TCS69" s="204"/>
      <c r="TCT69" s="204"/>
      <c r="TCU69" s="204"/>
      <c r="TCV69" s="204"/>
      <c r="TCW69" s="204"/>
      <c r="TCX69" s="204"/>
      <c r="TCY69" s="204"/>
      <c r="TCZ69" s="204"/>
      <c r="TDA69" s="204"/>
      <c r="TDB69" s="204"/>
      <c r="TDC69" s="204"/>
      <c r="TDD69" s="204"/>
      <c r="TDE69" s="204"/>
      <c r="TDF69" s="204"/>
      <c r="TDG69" s="204"/>
      <c r="TDH69" s="204"/>
      <c r="TDI69" s="204"/>
      <c r="TDJ69" s="204"/>
      <c r="TDK69" s="204"/>
      <c r="TDL69" s="204"/>
      <c r="TDM69" s="204"/>
      <c r="TDN69" s="204"/>
      <c r="TDO69" s="204"/>
      <c r="TDP69" s="204"/>
      <c r="TDQ69" s="204"/>
      <c r="TDR69" s="204"/>
      <c r="TDS69" s="204"/>
      <c r="TDT69" s="204"/>
      <c r="TDU69" s="204"/>
      <c r="TDV69" s="204"/>
      <c r="TDW69" s="204"/>
      <c r="TDX69" s="204"/>
      <c r="TDY69" s="204"/>
      <c r="TDZ69" s="204"/>
      <c r="TEA69" s="204"/>
      <c r="TEB69" s="204"/>
      <c r="TEC69" s="204"/>
      <c r="TED69" s="204"/>
      <c r="TEE69" s="204"/>
      <c r="TEF69" s="204"/>
      <c r="TEG69" s="204"/>
      <c r="TEH69" s="204"/>
      <c r="TEI69" s="204"/>
      <c r="TEJ69" s="204"/>
      <c r="TEK69" s="204"/>
      <c r="TEL69" s="204"/>
      <c r="TEM69" s="204"/>
      <c r="TEN69" s="204"/>
      <c r="TEO69" s="204"/>
      <c r="TEP69" s="204"/>
      <c r="TEQ69" s="204"/>
      <c r="TER69" s="204"/>
      <c r="TES69" s="204"/>
      <c r="TET69" s="204"/>
      <c r="TEU69" s="204"/>
      <c r="TEV69" s="204"/>
      <c r="TEW69" s="204"/>
      <c r="TEX69" s="204"/>
      <c r="TEY69" s="204"/>
      <c r="TEZ69" s="204"/>
      <c r="TFA69" s="204"/>
      <c r="TFB69" s="204"/>
      <c r="TFC69" s="204"/>
      <c r="TFD69" s="204"/>
      <c r="TFE69" s="204"/>
      <c r="TFF69" s="204"/>
      <c r="TFG69" s="204"/>
      <c r="TFH69" s="204"/>
      <c r="TFI69" s="204"/>
      <c r="TFJ69" s="204"/>
      <c r="TFK69" s="204"/>
      <c r="TFL69" s="204"/>
      <c r="TFM69" s="204"/>
      <c r="TFN69" s="204"/>
      <c r="TFO69" s="204"/>
      <c r="TFP69" s="204"/>
      <c r="TFQ69" s="204"/>
      <c r="TFR69" s="204"/>
      <c r="TFS69" s="204"/>
      <c r="TFT69" s="204"/>
      <c r="TFU69" s="204"/>
      <c r="TFV69" s="204"/>
      <c r="TFW69" s="204"/>
      <c r="TFX69" s="204"/>
      <c r="TFY69" s="204"/>
      <c r="TFZ69" s="204"/>
      <c r="TGA69" s="204"/>
      <c r="TGB69" s="204"/>
      <c r="TGC69" s="204"/>
      <c r="TGD69" s="204"/>
      <c r="TGE69" s="204"/>
      <c r="TGF69" s="204"/>
      <c r="TGG69" s="204"/>
      <c r="TGH69" s="204"/>
      <c r="TGI69" s="204"/>
      <c r="TGJ69" s="204"/>
      <c r="TGK69" s="204"/>
      <c r="TGL69" s="204"/>
      <c r="TGM69" s="204"/>
      <c r="TGN69" s="204"/>
      <c r="TGO69" s="204"/>
      <c r="TGP69" s="204"/>
      <c r="TGQ69" s="204"/>
      <c r="TGR69" s="204"/>
      <c r="TGS69" s="204"/>
      <c r="TGT69" s="204"/>
      <c r="TGU69" s="204"/>
      <c r="TGV69" s="204"/>
      <c r="TGW69" s="204"/>
      <c r="TGX69" s="204"/>
      <c r="TGY69" s="204"/>
      <c r="TGZ69" s="204"/>
      <c r="THA69" s="204"/>
      <c r="THB69" s="204"/>
      <c r="THC69" s="204"/>
      <c r="THD69" s="204"/>
      <c r="THE69" s="204"/>
      <c r="THF69" s="204"/>
      <c r="THG69" s="204"/>
      <c r="THH69" s="204"/>
      <c r="THI69" s="204"/>
      <c r="THJ69" s="204"/>
      <c r="THK69" s="204"/>
      <c r="THL69" s="204"/>
      <c r="THM69" s="204"/>
      <c r="THN69" s="204"/>
      <c r="THO69" s="204"/>
      <c r="THP69" s="204"/>
      <c r="THQ69" s="204"/>
      <c r="THR69" s="204"/>
      <c r="THS69" s="204"/>
      <c r="THT69" s="204"/>
      <c r="THU69" s="204"/>
      <c r="THV69" s="204"/>
      <c r="THW69" s="204"/>
      <c r="THX69" s="204"/>
      <c r="THY69" s="204"/>
      <c r="THZ69" s="204"/>
      <c r="TIA69" s="204"/>
      <c r="TIB69" s="204"/>
      <c r="TIC69" s="204"/>
      <c r="TID69" s="204"/>
      <c r="TIE69" s="204"/>
      <c r="TIF69" s="204"/>
      <c r="TIG69" s="204"/>
      <c r="TIH69" s="204"/>
      <c r="TII69" s="204"/>
      <c r="TIJ69" s="204"/>
      <c r="TIK69" s="204"/>
      <c r="TIL69" s="204"/>
      <c r="TIM69" s="204"/>
      <c r="TIN69" s="204"/>
      <c r="TIO69" s="204"/>
      <c r="TIP69" s="204"/>
      <c r="TIQ69" s="204"/>
      <c r="TIR69" s="204"/>
      <c r="TIS69" s="204"/>
      <c r="TIT69" s="204"/>
      <c r="TIU69" s="204"/>
      <c r="TIV69" s="204"/>
      <c r="TIW69" s="204"/>
      <c r="TIX69" s="204"/>
      <c r="TIY69" s="204"/>
      <c r="TIZ69" s="204"/>
      <c r="TJA69" s="204"/>
      <c r="TJB69" s="204"/>
      <c r="TJC69" s="204"/>
      <c r="TJD69" s="204"/>
      <c r="TJE69" s="204"/>
      <c r="TJF69" s="204"/>
      <c r="TJG69" s="204"/>
      <c r="TJH69" s="204"/>
      <c r="TJI69" s="204"/>
      <c r="TJJ69" s="204"/>
      <c r="TJK69" s="204"/>
      <c r="TJL69" s="204"/>
      <c r="TJM69" s="204"/>
      <c r="TJN69" s="204"/>
      <c r="TJO69" s="204"/>
      <c r="TJP69" s="204"/>
      <c r="TJQ69" s="204"/>
      <c r="TJR69" s="204"/>
      <c r="TJS69" s="204"/>
      <c r="TJT69" s="204"/>
      <c r="TJU69" s="204"/>
      <c r="TJV69" s="204"/>
      <c r="TJW69" s="204"/>
      <c r="TJX69" s="204"/>
      <c r="TJY69" s="204"/>
      <c r="TJZ69" s="204"/>
      <c r="TKA69" s="204"/>
      <c r="TKB69" s="204"/>
      <c r="TKC69" s="204"/>
      <c r="TKD69" s="204"/>
      <c r="TKE69" s="204"/>
      <c r="TKF69" s="204"/>
      <c r="TKG69" s="204"/>
      <c r="TKH69" s="204"/>
      <c r="TKI69" s="204"/>
      <c r="TKJ69" s="204"/>
      <c r="TKK69" s="204"/>
      <c r="TKL69" s="204"/>
      <c r="TKM69" s="204"/>
      <c r="TKN69" s="204"/>
      <c r="TKO69" s="204"/>
      <c r="TKP69" s="204"/>
      <c r="TKQ69" s="204"/>
      <c r="TKR69" s="204"/>
      <c r="TKS69" s="204"/>
      <c r="TKT69" s="204"/>
      <c r="TKU69" s="204"/>
      <c r="TKV69" s="204"/>
      <c r="TKW69" s="204"/>
      <c r="TKX69" s="204"/>
      <c r="TKY69" s="204"/>
      <c r="TKZ69" s="204"/>
      <c r="TLA69" s="204"/>
      <c r="TLB69" s="204"/>
      <c r="TLC69" s="204"/>
      <c r="TLD69" s="204"/>
      <c r="TLE69" s="204"/>
      <c r="TLF69" s="204"/>
      <c r="TLG69" s="204"/>
      <c r="TLH69" s="204"/>
      <c r="TLI69" s="204"/>
      <c r="TLJ69" s="204"/>
      <c r="TLK69" s="204"/>
      <c r="TLL69" s="204"/>
      <c r="TLM69" s="204"/>
      <c r="TLN69" s="204"/>
      <c r="TLO69" s="204"/>
      <c r="TLP69" s="204"/>
      <c r="TLQ69" s="204"/>
      <c r="TLR69" s="204"/>
      <c r="TLS69" s="204"/>
      <c r="TLT69" s="204"/>
      <c r="TLU69" s="204"/>
      <c r="TLV69" s="204"/>
      <c r="TLW69" s="204"/>
      <c r="TLX69" s="204"/>
      <c r="TLY69" s="204"/>
      <c r="TLZ69" s="204"/>
      <c r="TMA69" s="204"/>
      <c r="TMB69" s="204"/>
      <c r="TMC69" s="204"/>
      <c r="TMD69" s="204"/>
      <c r="TME69" s="204"/>
      <c r="TMF69" s="204"/>
      <c r="TMG69" s="204"/>
      <c r="TMH69" s="204"/>
      <c r="TMI69" s="204"/>
      <c r="TMJ69" s="204"/>
      <c r="TMK69" s="204"/>
      <c r="TML69" s="204"/>
      <c r="TMM69" s="204"/>
      <c r="TMN69" s="204"/>
      <c r="TMO69" s="204"/>
      <c r="TMP69" s="204"/>
      <c r="TMQ69" s="204"/>
      <c r="TMR69" s="204"/>
      <c r="TMS69" s="204"/>
      <c r="TMT69" s="204"/>
      <c r="TMU69" s="204"/>
      <c r="TMV69" s="204"/>
      <c r="TMW69" s="204"/>
      <c r="TMX69" s="204"/>
      <c r="TMY69" s="204"/>
      <c r="TMZ69" s="204"/>
      <c r="TNA69" s="204"/>
      <c r="TNB69" s="204"/>
      <c r="TNC69" s="204"/>
      <c r="TND69" s="204"/>
      <c r="TNE69" s="204"/>
      <c r="TNF69" s="204"/>
      <c r="TNG69" s="204"/>
      <c r="TNH69" s="204"/>
      <c r="TNI69" s="204"/>
      <c r="TNJ69" s="204"/>
      <c r="TNK69" s="204"/>
      <c r="TNL69" s="204"/>
      <c r="TNM69" s="204"/>
      <c r="TNN69" s="204"/>
      <c r="TNO69" s="204"/>
      <c r="TNP69" s="204"/>
      <c r="TNQ69" s="204"/>
      <c r="TNR69" s="204"/>
      <c r="TNS69" s="204"/>
      <c r="TNT69" s="204"/>
      <c r="TNU69" s="204"/>
      <c r="TNV69" s="204"/>
      <c r="TNW69" s="204"/>
      <c r="TNX69" s="204"/>
      <c r="TNY69" s="204"/>
      <c r="TNZ69" s="204"/>
      <c r="TOA69" s="204"/>
      <c r="TOB69" s="204"/>
      <c r="TOC69" s="204"/>
      <c r="TOD69" s="204"/>
      <c r="TOE69" s="204"/>
      <c r="TOF69" s="204"/>
      <c r="TOG69" s="204"/>
      <c r="TOH69" s="204"/>
      <c r="TOI69" s="204"/>
      <c r="TOJ69" s="204"/>
      <c r="TOK69" s="204"/>
      <c r="TOL69" s="204"/>
      <c r="TOM69" s="204"/>
      <c r="TON69" s="204"/>
      <c r="TOO69" s="204"/>
      <c r="TOP69" s="204"/>
      <c r="TOQ69" s="204"/>
      <c r="TOR69" s="204"/>
      <c r="TOS69" s="204"/>
      <c r="TOT69" s="204"/>
      <c r="TOU69" s="204"/>
      <c r="TOV69" s="204"/>
      <c r="TOW69" s="204"/>
      <c r="TOX69" s="204"/>
      <c r="TOY69" s="204"/>
      <c r="TOZ69" s="204"/>
      <c r="TPA69" s="204"/>
      <c r="TPB69" s="204"/>
      <c r="TPC69" s="204"/>
      <c r="TPD69" s="204"/>
      <c r="TPE69" s="204"/>
      <c r="TPF69" s="204"/>
      <c r="TPG69" s="204"/>
      <c r="TPH69" s="204"/>
      <c r="TPI69" s="204"/>
      <c r="TPJ69" s="204"/>
      <c r="TPK69" s="204"/>
      <c r="TPL69" s="204"/>
      <c r="TPM69" s="204"/>
      <c r="TPN69" s="204"/>
      <c r="TPO69" s="204"/>
      <c r="TPP69" s="204"/>
      <c r="TPQ69" s="204"/>
      <c r="TPR69" s="204"/>
      <c r="TPS69" s="204"/>
      <c r="TPT69" s="204"/>
      <c r="TPU69" s="204"/>
      <c r="TPV69" s="204"/>
      <c r="TPW69" s="204"/>
      <c r="TPX69" s="204"/>
      <c r="TPY69" s="204"/>
      <c r="TPZ69" s="204"/>
      <c r="TQA69" s="204"/>
      <c r="TQB69" s="204"/>
      <c r="TQC69" s="204"/>
      <c r="TQD69" s="204"/>
      <c r="TQE69" s="204"/>
      <c r="TQF69" s="204"/>
      <c r="TQG69" s="204"/>
      <c r="TQH69" s="204"/>
      <c r="TQI69" s="204"/>
      <c r="TQJ69" s="204"/>
      <c r="TQK69" s="204"/>
      <c r="TQL69" s="204"/>
      <c r="TQM69" s="204"/>
      <c r="TQN69" s="204"/>
      <c r="TQO69" s="204"/>
      <c r="TQP69" s="204"/>
      <c r="TQQ69" s="204"/>
      <c r="TQR69" s="204"/>
      <c r="TQS69" s="204"/>
      <c r="TQT69" s="204"/>
      <c r="TQU69" s="204"/>
      <c r="TQV69" s="204"/>
      <c r="TQW69" s="204"/>
      <c r="TQX69" s="204"/>
      <c r="TQY69" s="204"/>
      <c r="TQZ69" s="204"/>
      <c r="TRA69" s="204"/>
      <c r="TRB69" s="204"/>
      <c r="TRC69" s="204"/>
      <c r="TRD69" s="204"/>
      <c r="TRE69" s="204"/>
      <c r="TRF69" s="204"/>
      <c r="TRG69" s="204"/>
      <c r="TRH69" s="204"/>
      <c r="TRI69" s="204"/>
      <c r="TRJ69" s="204"/>
      <c r="TRK69" s="204"/>
      <c r="TRL69" s="204"/>
      <c r="TRM69" s="204"/>
      <c r="TRN69" s="204"/>
      <c r="TRO69" s="204"/>
      <c r="TRP69" s="204"/>
      <c r="TRQ69" s="204"/>
      <c r="TRR69" s="204"/>
      <c r="TRS69" s="204"/>
      <c r="TRT69" s="204"/>
      <c r="TRU69" s="204"/>
      <c r="TRV69" s="204"/>
      <c r="TRW69" s="204"/>
      <c r="TRX69" s="204"/>
      <c r="TRY69" s="204"/>
      <c r="TRZ69" s="204"/>
      <c r="TSA69" s="204"/>
      <c r="TSB69" s="204"/>
      <c r="TSC69" s="204"/>
      <c r="TSD69" s="204"/>
      <c r="TSE69" s="204"/>
      <c r="TSF69" s="204"/>
      <c r="TSG69" s="204"/>
      <c r="TSH69" s="204"/>
      <c r="TSI69" s="204"/>
      <c r="TSJ69" s="204"/>
      <c r="TSK69" s="204"/>
      <c r="TSL69" s="204"/>
      <c r="TSM69" s="204"/>
      <c r="TSN69" s="204"/>
      <c r="TSO69" s="204"/>
      <c r="TSP69" s="204"/>
      <c r="TSQ69" s="204"/>
      <c r="TSR69" s="204"/>
      <c r="TSS69" s="204"/>
      <c r="TST69" s="204"/>
      <c r="TSU69" s="204"/>
      <c r="TSV69" s="204"/>
      <c r="TSW69" s="204"/>
      <c r="TSX69" s="204"/>
      <c r="TSY69" s="204"/>
      <c r="TSZ69" s="204"/>
      <c r="TTA69" s="204"/>
      <c r="TTB69" s="204"/>
      <c r="TTC69" s="204"/>
      <c r="TTD69" s="204"/>
      <c r="TTE69" s="204"/>
      <c r="TTF69" s="204"/>
      <c r="TTG69" s="204"/>
      <c r="TTH69" s="204"/>
      <c r="TTI69" s="204"/>
      <c r="TTJ69" s="204"/>
      <c r="TTK69" s="204"/>
      <c r="TTL69" s="204"/>
      <c r="TTM69" s="204"/>
      <c r="TTN69" s="204"/>
      <c r="TTO69" s="204"/>
      <c r="TTP69" s="204"/>
      <c r="TTQ69" s="204"/>
      <c r="TTR69" s="204"/>
      <c r="TTS69" s="204"/>
      <c r="TTT69" s="204"/>
      <c r="TTU69" s="204"/>
      <c r="TTV69" s="204"/>
      <c r="TTW69" s="204"/>
      <c r="TTX69" s="204"/>
      <c r="TTY69" s="204"/>
      <c r="TTZ69" s="204"/>
      <c r="TUA69" s="204"/>
      <c r="TUB69" s="204"/>
      <c r="TUC69" s="204"/>
      <c r="TUD69" s="204"/>
      <c r="TUE69" s="204"/>
      <c r="TUF69" s="204"/>
      <c r="TUG69" s="204"/>
      <c r="TUH69" s="204"/>
      <c r="TUI69" s="204"/>
      <c r="TUJ69" s="204"/>
      <c r="TUK69" s="204"/>
      <c r="TUL69" s="204"/>
      <c r="TUM69" s="204"/>
      <c r="TUN69" s="204"/>
      <c r="TUO69" s="204"/>
      <c r="TUP69" s="204"/>
      <c r="TUQ69" s="204"/>
      <c r="TUR69" s="204"/>
      <c r="TUS69" s="204"/>
      <c r="TUT69" s="204"/>
      <c r="TUU69" s="204"/>
      <c r="TUV69" s="204"/>
      <c r="TUW69" s="204"/>
      <c r="TUX69" s="204"/>
      <c r="TUY69" s="204"/>
      <c r="TUZ69" s="204"/>
      <c r="TVA69" s="204"/>
      <c r="TVB69" s="204"/>
      <c r="TVC69" s="204"/>
      <c r="TVD69" s="204"/>
      <c r="TVE69" s="204"/>
      <c r="TVF69" s="204"/>
      <c r="TVG69" s="204"/>
      <c r="TVH69" s="204"/>
      <c r="TVI69" s="204"/>
      <c r="TVJ69" s="204"/>
      <c r="TVK69" s="204"/>
      <c r="TVL69" s="204"/>
      <c r="TVM69" s="204"/>
      <c r="TVN69" s="204"/>
      <c r="TVO69" s="204"/>
      <c r="TVP69" s="204"/>
      <c r="TVQ69" s="204"/>
      <c r="TVR69" s="204"/>
      <c r="TVS69" s="204"/>
      <c r="TVT69" s="204"/>
      <c r="TVU69" s="204"/>
      <c r="TVV69" s="204"/>
      <c r="TVW69" s="204"/>
      <c r="TVX69" s="204"/>
      <c r="TVY69" s="204"/>
      <c r="TVZ69" s="204"/>
      <c r="TWA69" s="204"/>
      <c r="TWB69" s="204"/>
      <c r="TWC69" s="204"/>
      <c r="TWD69" s="204"/>
      <c r="TWE69" s="204"/>
      <c r="TWF69" s="204"/>
      <c r="TWG69" s="204"/>
      <c r="TWH69" s="204"/>
      <c r="TWI69" s="204"/>
      <c r="TWJ69" s="204"/>
      <c r="TWK69" s="204"/>
      <c r="TWL69" s="204"/>
      <c r="TWM69" s="204"/>
      <c r="TWN69" s="204"/>
      <c r="TWO69" s="204"/>
      <c r="TWP69" s="204"/>
      <c r="TWQ69" s="204"/>
      <c r="TWR69" s="204"/>
      <c r="TWS69" s="204"/>
      <c r="TWT69" s="204"/>
      <c r="TWU69" s="204"/>
      <c r="TWV69" s="204"/>
      <c r="TWW69" s="204"/>
      <c r="TWX69" s="204"/>
      <c r="TWY69" s="204"/>
      <c r="TWZ69" s="204"/>
      <c r="TXA69" s="204"/>
      <c r="TXB69" s="204"/>
      <c r="TXC69" s="204"/>
      <c r="TXD69" s="204"/>
      <c r="TXE69" s="204"/>
      <c r="TXF69" s="204"/>
      <c r="TXG69" s="204"/>
      <c r="TXH69" s="204"/>
      <c r="TXI69" s="204"/>
      <c r="TXJ69" s="204"/>
      <c r="TXK69" s="204"/>
      <c r="TXL69" s="204"/>
      <c r="TXM69" s="204"/>
      <c r="TXN69" s="204"/>
      <c r="TXO69" s="204"/>
      <c r="TXP69" s="204"/>
      <c r="TXQ69" s="204"/>
      <c r="TXR69" s="204"/>
      <c r="TXS69" s="204"/>
      <c r="TXT69" s="204"/>
      <c r="TXU69" s="204"/>
      <c r="TXV69" s="204"/>
      <c r="TXW69" s="204"/>
      <c r="TXX69" s="204"/>
      <c r="TXY69" s="204"/>
      <c r="TXZ69" s="204"/>
      <c r="TYA69" s="204"/>
      <c r="TYB69" s="204"/>
      <c r="TYC69" s="204"/>
      <c r="TYD69" s="204"/>
      <c r="TYE69" s="204"/>
      <c r="TYF69" s="204"/>
      <c r="TYG69" s="204"/>
      <c r="TYH69" s="204"/>
      <c r="TYI69" s="204"/>
      <c r="TYJ69" s="204"/>
      <c r="TYK69" s="204"/>
      <c r="TYL69" s="204"/>
      <c r="TYM69" s="204"/>
      <c r="TYN69" s="204"/>
      <c r="TYO69" s="204"/>
      <c r="TYP69" s="204"/>
      <c r="TYQ69" s="204"/>
      <c r="TYR69" s="204"/>
      <c r="TYS69" s="204"/>
      <c r="TYT69" s="204"/>
      <c r="TYU69" s="204"/>
      <c r="TYV69" s="204"/>
      <c r="TYW69" s="204"/>
      <c r="TYX69" s="204"/>
      <c r="TYY69" s="204"/>
      <c r="TYZ69" s="204"/>
      <c r="TZA69" s="204"/>
      <c r="TZB69" s="204"/>
      <c r="TZC69" s="204"/>
      <c r="TZD69" s="204"/>
      <c r="TZE69" s="204"/>
      <c r="TZF69" s="204"/>
      <c r="TZG69" s="204"/>
      <c r="TZH69" s="204"/>
      <c r="TZI69" s="204"/>
      <c r="TZJ69" s="204"/>
      <c r="TZK69" s="204"/>
      <c r="TZL69" s="204"/>
      <c r="TZM69" s="204"/>
      <c r="TZN69" s="204"/>
      <c r="TZO69" s="204"/>
      <c r="TZP69" s="204"/>
      <c r="TZQ69" s="204"/>
      <c r="TZR69" s="204"/>
      <c r="TZS69" s="204"/>
      <c r="TZT69" s="204"/>
      <c r="TZU69" s="204"/>
      <c r="TZV69" s="204"/>
      <c r="TZW69" s="204"/>
      <c r="TZX69" s="204"/>
      <c r="TZY69" s="204"/>
      <c r="TZZ69" s="204"/>
      <c r="UAA69" s="204"/>
      <c r="UAB69" s="204"/>
      <c r="UAC69" s="204"/>
      <c r="UAD69" s="204"/>
      <c r="UAE69" s="204"/>
      <c r="UAF69" s="204"/>
      <c r="UAG69" s="204"/>
      <c r="UAH69" s="204"/>
      <c r="UAI69" s="204"/>
      <c r="UAJ69" s="204"/>
      <c r="UAK69" s="204"/>
      <c r="UAL69" s="204"/>
      <c r="UAM69" s="204"/>
      <c r="UAN69" s="204"/>
      <c r="UAO69" s="204"/>
      <c r="UAP69" s="204"/>
      <c r="UAQ69" s="204"/>
      <c r="UAR69" s="204"/>
      <c r="UAS69" s="204"/>
      <c r="UAT69" s="204"/>
      <c r="UAU69" s="204"/>
      <c r="UAV69" s="204"/>
      <c r="UAW69" s="204"/>
      <c r="UAX69" s="204"/>
      <c r="UAY69" s="204"/>
      <c r="UAZ69" s="204"/>
      <c r="UBA69" s="204"/>
      <c r="UBB69" s="204"/>
      <c r="UBC69" s="204"/>
      <c r="UBD69" s="204"/>
      <c r="UBE69" s="204"/>
      <c r="UBF69" s="204"/>
      <c r="UBG69" s="204"/>
      <c r="UBH69" s="204"/>
      <c r="UBI69" s="204"/>
      <c r="UBJ69" s="204"/>
      <c r="UBK69" s="204"/>
      <c r="UBL69" s="204"/>
      <c r="UBM69" s="204"/>
      <c r="UBN69" s="204"/>
      <c r="UBO69" s="204"/>
      <c r="UBP69" s="204"/>
      <c r="UBQ69" s="204"/>
      <c r="UBR69" s="204"/>
      <c r="UBS69" s="204"/>
      <c r="UBT69" s="204"/>
      <c r="UBU69" s="204"/>
      <c r="UBV69" s="204"/>
      <c r="UBW69" s="204"/>
      <c r="UBX69" s="204"/>
      <c r="UBY69" s="204"/>
      <c r="UBZ69" s="204"/>
      <c r="UCA69" s="204"/>
      <c r="UCB69" s="204"/>
      <c r="UCC69" s="204"/>
      <c r="UCD69" s="204"/>
      <c r="UCE69" s="204"/>
      <c r="UCF69" s="204"/>
      <c r="UCG69" s="204"/>
      <c r="UCH69" s="204"/>
      <c r="UCI69" s="204"/>
      <c r="UCJ69" s="204"/>
      <c r="UCK69" s="204"/>
      <c r="UCL69" s="204"/>
      <c r="UCM69" s="204"/>
      <c r="UCN69" s="204"/>
      <c r="UCO69" s="204"/>
      <c r="UCP69" s="204"/>
      <c r="UCQ69" s="204"/>
      <c r="UCR69" s="204"/>
      <c r="UCS69" s="204"/>
      <c r="UCT69" s="204"/>
      <c r="UCU69" s="204"/>
      <c r="UCV69" s="204"/>
      <c r="UCW69" s="204"/>
      <c r="UCX69" s="204"/>
      <c r="UCY69" s="204"/>
      <c r="UCZ69" s="204"/>
      <c r="UDA69" s="204"/>
      <c r="UDB69" s="204"/>
      <c r="UDC69" s="204"/>
      <c r="UDD69" s="204"/>
      <c r="UDE69" s="204"/>
      <c r="UDF69" s="204"/>
      <c r="UDG69" s="204"/>
      <c r="UDH69" s="204"/>
      <c r="UDI69" s="204"/>
      <c r="UDJ69" s="204"/>
      <c r="UDK69" s="204"/>
      <c r="UDL69" s="204"/>
      <c r="UDM69" s="204"/>
      <c r="UDN69" s="204"/>
      <c r="UDO69" s="204"/>
      <c r="UDP69" s="204"/>
      <c r="UDQ69" s="204"/>
      <c r="UDR69" s="204"/>
      <c r="UDS69" s="204"/>
      <c r="UDT69" s="204"/>
      <c r="UDU69" s="204"/>
      <c r="UDV69" s="204"/>
      <c r="UDW69" s="204"/>
      <c r="UDX69" s="204"/>
      <c r="UDY69" s="204"/>
      <c r="UDZ69" s="204"/>
      <c r="UEA69" s="204"/>
      <c r="UEB69" s="204"/>
      <c r="UEC69" s="204"/>
      <c r="UED69" s="204"/>
      <c r="UEE69" s="204"/>
      <c r="UEF69" s="204"/>
      <c r="UEG69" s="204"/>
      <c r="UEH69" s="204"/>
      <c r="UEI69" s="204"/>
      <c r="UEJ69" s="204"/>
      <c r="UEK69" s="204"/>
      <c r="UEL69" s="204"/>
      <c r="UEM69" s="204"/>
      <c r="UEN69" s="204"/>
      <c r="UEO69" s="204"/>
      <c r="UEP69" s="204"/>
      <c r="UEQ69" s="204"/>
      <c r="UER69" s="204"/>
      <c r="UES69" s="204"/>
      <c r="UET69" s="204"/>
      <c r="UEU69" s="204"/>
      <c r="UEV69" s="204"/>
      <c r="UEW69" s="204"/>
      <c r="UEX69" s="204"/>
      <c r="UEY69" s="204"/>
      <c r="UEZ69" s="204"/>
      <c r="UFA69" s="204"/>
      <c r="UFB69" s="204"/>
      <c r="UFC69" s="204"/>
      <c r="UFD69" s="204"/>
      <c r="UFE69" s="204"/>
      <c r="UFF69" s="204"/>
      <c r="UFG69" s="204"/>
      <c r="UFH69" s="204"/>
      <c r="UFI69" s="204"/>
      <c r="UFJ69" s="204"/>
      <c r="UFK69" s="204"/>
      <c r="UFL69" s="204"/>
      <c r="UFM69" s="204"/>
      <c r="UFN69" s="204"/>
      <c r="UFO69" s="204"/>
      <c r="UFP69" s="204"/>
      <c r="UFQ69" s="204"/>
      <c r="UFR69" s="204"/>
      <c r="UFS69" s="204"/>
      <c r="UFT69" s="204"/>
      <c r="UFU69" s="204"/>
      <c r="UFV69" s="204"/>
      <c r="UFW69" s="204"/>
      <c r="UFX69" s="204"/>
      <c r="UFY69" s="204"/>
      <c r="UFZ69" s="204"/>
      <c r="UGA69" s="204"/>
      <c r="UGB69" s="204"/>
      <c r="UGC69" s="204"/>
      <c r="UGD69" s="204"/>
      <c r="UGE69" s="204"/>
      <c r="UGF69" s="204"/>
      <c r="UGG69" s="204"/>
      <c r="UGH69" s="204"/>
      <c r="UGI69" s="204"/>
      <c r="UGJ69" s="204"/>
      <c r="UGK69" s="204"/>
      <c r="UGL69" s="204"/>
      <c r="UGM69" s="204"/>
      <c r="UGN69" s="204"/>
      <c r="UGO69" s="204"/>
      <c r="UGP69" s="204"/>
      <c r="UGQ69" s="204"/>
      <c r="UGR69" s="204"/>
      <c r="UGS69" s="204"/>
      <c r="UGT69" s="204"/>
      <c r="UGU69" s="204"/>
      <c r="UGV69" s="204"/>
      <c r="UGW69" s="204"/>
      <c r="UGX69" s="204"/>
      <c r="UGY69" s="204"/>
      <c r="UGZ69" s="204"/>
      <c r="UHA69" s="204"/>
      <c r="UHB69" s="204"/>
      <c r="UHC69" s="204"/>
      <c r="UHD69" s="204"/>
      <c r="UHE69" s="204"/>
      <c r="UHF69" s="204"/>
      <c r="UHG69" s="204"/>
      <c r="UHH69" s="204"/>
      <c r="UHI69" s="204"/>
      <c r="UHJ69" s="204"/>
      <c r="UHK69" s="204"/>
      <c r="UHL69" s="204"/>
      <c r="UHM69" s="204"/>
      <c r="UHN69" s="204"/>
      <c r="UHO69" s="204"/>
      <c r="UHP69" s="204"/>
      <c r="UHQ69" s="204"/>
      <c r="UHR69" s="204"/>
      <c r="UHS69" s="204"/>
      <c r="UHT69" s="204"/>
      <c r="UHU69" s="204"/>
      <c r="UHV69" s="204"/>
      <c r="UHW69" s="204"/>
      <c r="UHX69" s="204"/>
      <c r="UHY69" s="204"/>
      <c r="UHZ69" s="204"/>
      <c r="UIA69" s="204"/>
      <c r="UIB69" s="204"/>
      <c r="UIC69" s="204"/>
      <c r="UID69" s="204"/>
      <c r="UIE69" s="204"/>
      <c r="UIF69" s="204"/>
      <c r="UIG69" s="204"/>
      <c r="UIH69" s="204"/>
      <c r="UII69" s="204"/>
      <c r="UIJ69" s="204"/>
      <c r="UIK69" s="204"/>
      <c r="UIL69" s="204"/>
      <c r="UIM69" s="204"/>
      <c r="UIN69" s="204"/>
      <c r="UIO69" s="204"/>
      <c r="UIP69" s="204"/>
      <c r="UIQ69" s="204"/>
      <c r="UIR69" s="204"/>
      <c r="UIS69" s="204"/>
      <c r="UIT69" s="204"/>
      <c r="UIU69" s="204"/>
      <c r="UIV69" s="204"/>
      <c r="UIW69" s="204"/>
      <c r="UIX69" s="204"/>
      <c r="UIY69" s="204"/>
      <c r="UIZ69" s="204"/>
      <c r="UJA69" s="204"/>
      <c r="UJB69" s="204"/>
      <c r="UJC69" s="204"/>
      <c r="UJD69" s="204"/>
      <c r="UJE69" s="204"/>
      <c r="UJF69" s="204"/>
      <c r="UJG69" s="204"/>
      <c r="UJH69" s="204"/>
      <c r="UJI69" s="204"/>
      <c r="UJJ69" s="204"/>
      <c r="UJK69" s="204"/>
      <c r="UJL69" s="204"/>
      <c r="UJM69" s="204"/>
      <c r="UJN69" s="204"/>
      <c r="UJO69" s="204"/>
      <c r="UJP69" s="204"/>
      <c r="UJQ69" s="204"/>
      <c r="UJR69" s="204"/>
      <c r="UJS69" s="204"/>
      <c r="UJT69" s="204"/>
      <c r="UJU69" s="204"/>
      <c r="UJV69" s="204"/>
      <c r="UJW69" s="204"/>
      <c r="UJX69" s="204"/>
      <c r="UJY69" s="204"/>
      <c r="UJZ69" s="204"/>
      <c r="UKA69" s="204"/>
      <c r="UKB69" s="204"/>
      <c r="UKC69" s="204"/>
      <c r="UKD69" s="204"/>
      <c r="UKE69" s="204"/>
      <c r="UKF69" s="204"/>
      <c r="UKG69" s="204"/>
      <c r="UKH69" s="204"/>
      <c r="UKI69" s="204"/>
      <c r="UKJ69" s="204"/>
      <c r="UKK69" s="204"/>
      <c r="UKL69" s="204"/>
      <c r="UKM69" s="204"/>
      <c r="UKN69" s="204"/>
      <c r="UKO69" s="204"/>
      <c r="UKP69" s="204"/>
      <c r="UKQ69" s="204"/>
      <c r="UKR69" s="204"/>
      <c r="UKS69" s="204"/>
      <c r="UKT69" s="204"/>
      <c r="UKU69" s="204"/>
      <c r="UKV69" s="204"/>
      <c r="UKW69" s="204"/>
      <c r="UKX69" s="204"/>
      <c r="UKY69" s="204"/>
      <c r="UKZ69" s="204"/>
      <c r="ULA69" s="204"/>
      <c r="ULB69" s="204"/>
      <c r="ULC69" s="204"/>
      <c r="ULD69" s="204"/>
      <c r="ULE69" s="204"/>
      <c r="ULF69" s="204"/>
      <c r="ULG69" s="204"/>
      <c r="ULH69" s="204"/>
      <c r="ULI69" s="204"/>
      <c r="ULJ69" s="204"/>
      <c r="ULK69" s="204"/>
      <c r="ULL69" s="204"/>
      <c r="ULM69" s="204"/>
      <c r="ULN69" s="204"/>
      <c r="ULO69" s="204"/>
      <c r="ULP69" s="204"/>
      <c r="ULQ69" s="204"/>
      <c r="ULR69" s="204"/>
      <c r="ULS69" s="204"/>
      <c r="ULT69" s="204"/>
      <c r="ULU69" s="204"/>
      <c r="ULV69" s="204"/>
      <c r="ULW69" s="204"/>
      <c r="ULX69" s="204"/>
      <c r="ULY69" s="204"/>
      <c r="ULZ69" s="204"/>
      <c r="UMA69" s="204"/>
      <c r="UMB69" s="204"/>
      <c r="UMC69" s="204"/>
      <c r="UMD69" s="204"/>
      <c r="UME69" s="204"/>
      <c r="UMF69" s="204"/>
      <c r="UMG69" s="204"/>
      <c r="UMH69" s="204"/>
      <c r="UMI69" s="204"/>
      <c r="UMJ69" s="204"/>
      <c r="UMK69" s="204"/>
      <c r="UML69" s="204"/>
      <c r="UMM69" s="204"/>
      <c r="UMN69" s="204"/>
      <c r="UMO69" s="204"/>
      <c r="UMP69" s="204"/>
      <c r="UMQ69" s="204"/>
      <c r="UMR69" s="204"/>
      <c r="UMS69" s="204"/>
      <c r="UMT69" s="204"/>
      <c r="UMU69" s="204"/>
      <c r="UMV69" s="204"/>
      <c r="UMW69" s="204"/>
      <c r="UMX69" s="204"/>
      <c r="UMY69" s="204"/>
      <c r="UMZ69" s="204"/>
      <c r="UNA69" s="204"/>
      <c r="UNB69" s="204"/>
      <c r="UNC69" s="204"/>
      <c r="UND69" s="204"/>
      <c r="UNE69" s="204"/>
      <c r="UNF69" s="204"/>
      <c r="UNG69" s="204"/>
      <c r="UNH69" s="204"/>
      <c r="UNI69" s="204"/>
      <c r="UNJ69" s="204"/>
      <c r="UNK69" s="204"/>
      <c r="UNL69" s="204"/>
      <c r="UNM69" s="204"/>
      <c r="UNN69" s="204"/>
      <c r="UNO69" s="204"/>
      <c r="UNP69" s="204"/>
      <c r="UNQ69" s="204"/>
      <c r="UNR69" s="204"/>
      <c r="UNS69" s="204"/>
      <c r="UNT69" s="204"/>
      <c r="UNU69" s="204"/>
      <c r="UNV69" s="204"/>
      <c r="UNW69" s="204"/>
      <c r="UNX69" s="204"/>
      <c r="UNY69" s="204"/>
      <c r="UNZ69" s="204"/>
      <c r="UOA69" s="204"/>
      <c r="UOB69" s="204"/>
      <c r="UOC69" s="204"/>
      <c r="UOD69" s="204"/>
      <c r="UOE69" s="204"/>
      <c r="UOF69" s="204"/>
      <c r="UOG69" s="204"/>
      <c r="UOH69" s="204"/>
      <c r="UOI69" s="204"/>
      <c r="UOJ69" s="204"/>
      <c r="UOK69" s="204"/>
      <c r="UOL69" s="204"/>
      <c r="UOM69" s="204"/>
      <c r="UON69" s="204"/>
      <c r="UOO69" s="204"/>
      <c r="UOP69" s="204"/>
      <c r="UOQ69" s="204"/>
      <c r="UOR69" s="204"/>
      <c r="UOS69" s="204"/>
      <c r="UOT69" s="204"/>
      <c r="UOU69" s="204"/>
      <c r="UOV69" s="204"/>
      <c r="UOW69" s="204"/>
      <c r="UOX69" s="204"/>
      <c r="UOY69" s="204"/>
      <c r="UOZ69" s="204"/>
      <c r="UPA69" s="204"/>
      <c r="UPB69" s="204"/>
      <c r="UPC69" s="204"/>
      <c r="UPD69" s="204"/>
      <c r="UPE69" s="204"/>
      <c r="UPF69" s="204"/>
      <c r="UPG69" s="204"/>
      <c r="UPH69" s="204"/>
      <c r="UPI69" s="204"/>
      <c r="UPJ69" s="204"/>
      <c r="UPK69" s="204"/>
      <c r="UPL69" s="204"/>
      <c r="UPM69" s="204"/>
      <c r="UPN69" s="204"/>
      <c r="UPO69" s="204"/>
      <c r="UPP69" s="204"/>
      <c r="UPQ69" s="204"/>
      <c r="UPR69" s="204"/>
      <c r="UPS69" s="204"/>
      <c r="UPT69" s="204"/>
      <c r="UPU69" s="204"/>
      <c r="UPV69" s="204"/>
      <c r="UPW69" s="204"/>
      <c r="UPX69" s="204"/>
      <c r="UPY69" s="204"/>
      <c r="UPZ69" s="204"/>
      <c r="UQA69" s="204"/>
      <c r="UQB69" s="204"/>
      <c r="UQC69" s="204"/>
      <c r="UQD69" s="204"/>
      <c r="UQE69" s="204"/>
      <c r="UQF69" s="204"/>
      <c r="UQG69" s="204"/>
      <c r="UQH69" s="204"/>
      <c r="UQI69" s="204"/>
      <c r="UQJ69" s="204"/>
      <c r="UQK69" s="204"/>
      <c r="UQL69" s="204"/>
      <c r="UQM69" s="204"/>
      <c r="UQN69" s="204"/>
      <c r="UQO69" s="204"/>
      <c r="UQP69" s="204"/>
      <c r="UQQ69" s="204"/>
      <c r="UQR69" s="204"/>
      <c r="UQS69" s="204"/>
      <c r="UQT69" s="204"/>
      <c r="UQU69" s="204"/>
      <c r="UQV69" s="204"/>
      <c r="UQW69" s="204"/>
      <c r="UQX69" s="204"/>
      <c r="UQY69" s="204"/>
      <c r="UQZ69" s="204"/>
      <c r="URA69" s="204"/>
      <c r="URB69" s="204"/>
      <c r="URC69" s="204"/>
      <c r="URD69" s="204"/>
      <c r="URE69" s="204"/>
      <c r="URF69" s="204"/>
      <c r="URG69" s="204"/>
      <c r="URH69" s="204"/>
      <c r="URI69" s="204"/>
      <c r="URJ69" s="204"/>
      <c r="URK69" s="204"/>
      <c r="URL69" s="204"/>
      <c r="URM69" s="204"/>
      <c r="URN69" s="204"/>
      <c r="URO69" s="204"/>
      <c r="URP69" s="204"/>
      <c r="URQ69" s="204"/>
      <c r="URR69" s="204"/>
      <c r="URS69" s="204"/>
      <c r="URT69" s="204"/>
      <c r="URU69" s="204"/>
      <c r="URV69" s="204"/>
      <c r="URW69" s="204"/>
      <c r="URX69" s="204"/>
      <c r="URY69" s="204"/>
      <c r="URZ69" s="204"/>
      <c r="USA69" s="204"/>
      <c r="USB69" s="204"/>
      <c r="USC69" s="204"/>
      <c r="USD69" s="204"/>
      <c r="USE69" s="204"/>
      <c r="USF69" s="204"/>
      <c r="USG69" s="204"/>
      <c r="USH69" s="204"/>
      <c r="USI69" s="204"/>
      <c r="USJ69" s="204"/>
      <c r="USK69" s="204"/>
      <c r="USL69" s="204"/>
      <c r="USM69" s="204"/>
      <c r="USN69" s="204"/>
      <c r="USO69" s="204"/>
      <c r="USP69" s="204"/>
      <c r="USQ69" s="204"/>
      <c r="USR69" s="204"/>
      <c r="USS69" s="204"/>
      <c r="UST69" s="204"/>
      <c r="USU69" s="204"/>
      <c r="USV69" s="204"/>
      <c r="USW69" s="204"/>
      <c r="USX69" s="204"/>
      <c r="USY69" s="204"/>
      <c r="USZ69" s="204"/>
      <c r="UTA69" s="204"/>
      <c r="UTB69" s="204"/>
      <c r="UTC69" s="204"/>
      <c r="UTD69" s="204"/>
      <c r="UTE69" s="204"/>
      <c r="UTF69" s="204"/>
      <c r="UTG69" s="204"/>
      <c r="UTH69" s="204"/>
      <c r="UTI69" s="204"/>
      <c r="UTJ69" s="204"/>
      <c r="UTK69" s="204"/>
      <c r="UTL69" s="204"/>
      <c r="UTM69" s="204"/>
      <c r="UTN69" s="204"/>
      <c r="UTO69" s="204"/>
      <c r="UTP69" s="204"/>
      <c r="UTQ69" s="204"/>
      <c r="UTR69" s="204"/>
      <c r="UTS69" s="204"/>
      <c r="UTT69" s="204"/>
      <c r="UTU69" s="204"/>
      <c r="UTV69" s="204"/>
      <c r="UTW69" s="204"/>
      <c r="UTX69" s="204"/>
      <c r="UTY69" s="204"/>
      <c r="UTZ69" s="204"/>
      <c r="UUA69" s="204"/>
      <c r="UUB69" s="204"/>
      <c r="UUC69" s="204"/>
      <c r="UUD69" s="204"/>
      <c r="UUE69" s="204"/>
      <c r="UUF69" s="204"/>
      <c r="UUG69" s="204"/>
      <c r="UUH69" s="204"/>
      <c r="UUI69" s="204"/>
      <c r="UUJ69" s="204"/>
      <c r="UUK69" s="204"/>
      <c r="UUL69" s="204"/>
      <c r="UUM69" s="204"/>
      <c r="UUN69" s="204"/>
      <c r="UUO69" s="204"/>
      <c r="UUP69" s="204"/>
      <c r="UUQ69" s="204"/>
      <c r="UUR69" s="204"/>
      <c r="UUS69" s="204"/>
      <c r="UUT69" s="204"/>
      <c r="UUU69" s="204"/>
      <c r="UUV69" s="204"/>
      <c r="UUW69" s="204"/>
      <c r="UUX69" s="204"/>
      <c r="UUY69" s="204"/>
      <c r="UUZ69" s="204"/>
      <c r="UVA69" s="204"/>
      <c r="UVB69" s="204"/>
      <c r="UVC69" s="204"/>
      <c r="UVD69" s="204"/>
      <c r="UVE69" s="204"/>
      <c r="UVF69" s="204"/>
      <c r="UVG69" s="204"/>
      <c r="UVH69" s="204"/>
      <c r="UVI69" s="204"/>
      <c r="UVJ69" s="204"/>
      <c r="UVK69" s="204"/>
      <c r="UVL69" s="204"/>
      <c r="UVM69" s="204"/>
      <c r="UVN69" s="204"/>
      <c r="UVO69" s="204"/>
      <c r="UVP69" s="204"/>
      <c r="UVQ69" s="204"/>
      <c r="UVR69" s="204"/>
      <c r="UVS69" s="204"/>
      <c r="UVT69" s="204"/>
      <c r="UVU69" s="204"/>
      <c r="UVV69" s="204"/>
      <c r="UVW69" s="204"/>
      <c r="UVX69" s="204"/>
      <c r="UVY69" s="204"/>
      <c r="UVZ69" s="204"/>
      <c r="UWA69" s="204"/>
      <c r="UWB69" s="204"/>
      <c r="UWC69" s="204"/>
      <c r="UWD69" s="204"/>
      <c r="UWE69" s="204"/>
      <c r="UWF69" s="204"/>
      <c r="UWG69" s="204"/>
      <c r="UWH69" s="204"/>
      <c r="UWI69" s="204"/>
      <c r="UWJ69" s="204"/>
      <c r="UWK69" s="204"/>
      <c r="UWL69" s="204"/>
      <c r="UWM69" s="204"/>
      <c r="UWN69" s="204"/>
      <c r="UWO69" s="204"/>
      <c r="UWP69" s="204"/>
      <c r="UWQ69" s="204"/>
      <c r="UWR69" s="204"/>
      <c r="UWS69" s="204"/>
      <c r="UWT69" s="204"/>
      <c r="UWU69" s="204"/>
      <c r="UWV69" s="204"/>
      <c r="UWW69" s="204"/>
      <c r="UWX69" s="204"/>
      <c r="UWY69" s="204"/>
      <c r="UWZ69" s="204"/>
      <c r="UXA69" s="204"/>
      <c r="UXB69" s="204"/>
      <c r="UXC69" s="204"/>
      <c r="UXD69" s="204"/>
      <c r="UXE69" s="204"/>
      <c r="UXF69" s="204"/>
      <c r="UXG69" s="204"/>
      <c r="UXH69" s="204"/>
      <c r="UXI69" s="204"/>
      <c r="UXJ69" s="204"/>
      <c r="UXK69" s="204"/>
      <c r="UXL69" s="204"/>
      <c r="UXM69" s="204"/>
      <c r="UXN69" s="204"/>
      <c r="UXO69" s="204"/>
      <c r="UXP69" s="204"/>
      <c r="UXQ69" s="204"/>
      <c r="UXR69" s="204"/>
      <c r="UXS69" s="204"/>
      <c r="UXT69" s="204"/>
      <c r="UXU69" s="204"/>
      <c r="UXV69" s="204"/>
      <c r="UXW69" s="204"/>
      <c r="UXX69" s="204"/>
      <c r="UXY69" s="204"/>
      <c r="UXZ69" s="204"/>
      <c r="UYA69" s="204"/>
      <c r="UYB69" s="204"/>
      <c r="UYC69" s="204"/>
      <c r="UYD69" s="204"/>
      <c r="UYE69" s="204"/>
      <c r="UYF69" s="204"/>
      <c r="UYG69" s="204"/>
      <c r="UYH69" s="204"/>
      <c r="UYI69" s="204"/>
      <c r="UYJ69" s="204"/>
      <c r="UYK69" s="204"/>
      <c r="UYL69" s="204"/>
      <c r="UYM69" s="204"/>
      <c r="UYN69" s="204"/>
      <c r="UYO69" s="204"/>
      <c r="UYP69" s="204"/>
      <c r="UYQ69" s="204"/>
      <c r="UYR69" s="204"/>
      <c r="UYS69" s="204"/>
      <c r="UYT69" s="204"/>
      <c r="UYU69" s="204"/>
      <c r="UYV69" s="204"/>
      <c r="UYW69" s="204"/>
      <c r="UYX69" s="204"/>
      <c r="UYY69" s="204"/>
      <c r="UYZ69" s="204"/>
      <c r="UZA69" s="204"/>
      <c r="UZB69" s="204"/>
      <c r="UZC69" s="204"/>
      <c r="UZD69" s="204"/>
      <c r="UZE69" s="204"/>
      <c r="UZF69" s="204"/>
      <c r="UZG69" s="204"/>
      <c r="UZH69" s="204"/>
      <c r="UZI69" s="204"/>
      <c r="UZJ69" s="204"/>
      <c r="UZK69" s="204"/>
      <c r="UZL69" s="204"/>
      <c r="UZM69" s="204"/>
      <c r="UZN69" s="204"/>
      <c r="UZO69" s="204"/>
      <c r="UZP69" s="204"/>
      <c r="UZQ69" s="204"/>
      <c r="UZR69" s="204"/>
      <c r="UZS69" s="204"/>
      <c r="UZT69" s="204"/>
      <c r="UZU69" s="204"/>
      <c r="UZV69" s="204"/>
      <c r="UZW69" s="204"/>
      <c r="UZX69" s="204"/>
      <c r="UZY69" s="204"/>
      <c r="UZZ69" s="204"/>
      <c r="VAA69" s="204"/>
      <c r="VAB69" s="204"/>
      <c r="VAC69" s="204"/>
      <c r="VAD69" s="204"/>
      <c r="VAE69" s="204"/>
      <c r="VAF69" s="204"/>
      <c r="VAG69" s="204"/>
      <c r="VAH69" s="204"/>
      <c r="VAI69" s="204"/>
      <c r="VAJ69" s="204"/>
      <c r="VAK69" s="204"/>
      <c r="VAL69" s="204"/>
      <c r="VAM69" s="204"/>
      <c r="VAN69" s="204"/>
      <c r="VAO69" s="204"/>
      <c r="VAP69" s="204"/>
      <c r="VAQ69" s="204"/>
      <c r="VAR69" s="204"/>
      <c r="VAS69" s="204"/>
      <c r="VAT69" s="204"/>
      <c r="VAU69" s="204"/>
      <c r="VAV69" s="204"/>
      <c r="VAW69" s="204"/>
      <c r="VAX69" s="204"/>
      <c r="VAY69" s="204"/>
      <c r="VAZ69" s="204"/>
      <c r="VBA69" s="204"/>
      <c r="VBB69" s="204"/>
      <c r="VBC69" s="204"/>
      <c r="VBD69" s="204"/>
      <c r="VBE69" s="204"/>
      <c r="VBF69" s="204"/>
      <c r="VBG69" s="204"/>
      <c r="VBH69" s="204"/>
      <c r="VBI69" s="204"/>
      <c r="VBJ69" s="204"/>
      <c r="VBK69" s="204"/>
      <c r="VBL69" s="204"/>
      <c r="VBM69" s="204"/>
      <c r="VBN69" s="204"/>
      <c r="VBO69" s="204"/>
      <c r="VBP69" s="204"/>
      <c r="VBQ69" s="204"/>
      <c r="VBR69" s="204"/>
      <c r="VBS69" s="204"/>
      <c r="VBT69" s="204"/>
      <c r="VBU69" s="204"/>
      <c r="VBV69" s="204"/>
      <c r="VBW69" s="204"/>
      <c r="VBX69" s="204"/>
      <c r="VBY69" s="204"/>
      <c r="VBZ69" s="204"/>
      <c r="VCA69" s="204"/>
      <c r="VCB69" s="204"/>
      <c r="VCC69" s="204"/>
      <c r="VCD69" s="204"/>
      <c r="VCE69" s="204"/>
      <c r="VCF69" s="204"/>
      <c r="VCG69" s="204"/>
      <c r="VCH69" s="204"/>
      <c r="VCI69" s="204"/>
      <c r="VCJ69" s="204"/>
      <c r="VCK69" s="204"/>
      <c r="VCL69" s="204"/>
      <c r="VCM69" s="204"/>
      <c r="VCN69" s="204"/>
      <c r="VCO69" s="204"/>
      <c r="VCP69" s="204"/>
      <c r="VCQ69" s="204"/>
      <c r="VCR69" s="204"/>
      <c r="VCS69" s="204"/>
      <c r="VCT69" s="204"/>
      <c r="VCU69" s="204"/>
      <c r="VCV69" s="204"/>
      <c r="VCW69" s="204"/>
      <c r="VCX69" s="204"/>
      <c r="VCY69" s="204"/>
      <c r="VCZ69" s="204"/>
      <c r="VDA69" s="204"/>
      <c r="VDB69" s="204"/>
      <c r="VDC69" s="204"/>
      <c r="VDD69" s="204"/>
      <c r="VDE69" s="204"/>
      <c r="VDF69" s="204"/>
      <c r="VDG69" s="204"/>
      <c r="VDH69" s="204"/>
      <c r="VDI69" s="204"/>
      <c r="VDJ69" s="204"/>
      <c r="VDK69" s="204"/>
      <c r="VDL69" s="204"/>
      <c r="VDM69" s="204"/>
      <c r="VDN69" s="204"/>
      <c r="VDO69" s="204"/>
      <c r="VDP69" s="204"/>
      <c r="VDQ69" s="204"/>
      <c r="VDR69" s="204"/>
      <c r="VDS69" s="204"/>
      <c r="VDT69" s="204"/>
      <c r="VDU69" s="204"/>
      <c r="VDV69" s="204"/>
      <c r="VDW69" s="204"/>
      <c r="VDX69" s="204"/>
      <c r="VDY69" s="204"/>
      <c r="VDZ69" s="204"/>
      <c r="VEA69" s="204"/>
      <c r="VEB69" s="204"/>
      <c r="VEC69" s="204"/>
      <c r="VED69" s="204"/>
      <c r="VEE69" s="204"/>
      <c r="VEF69" s="204"/>
      <c r="VEG69" s="204"/>
      <c r="VEH69" s="204"/>
      <c r="VEI69" s="204"/>
      <c r="VEJ69" s="204"/>
      <c r="VEK69" s="204"/>
      <c r="VEL69" s="204"/>
      <c r="VEM69" s="204"/>
      <c r="VEN69" s="204"/>
      <c r="VEO69" s="204"/>
      <c r="VEP69" s="204"/>
      <c r="VEQ69" s="204"/>
      <c r="VER69" s="204"/>
      <c r="VES69" s="204"/>
      <c r="VET69" s="204"/>
      <c r="VEU69" s="204"/>
      <c r="VEV69" s="204"/>
      <c r="VEW69" s="204"/>
      <c r="VEX69" s="204"/>
      <c r="VEY69" s="204"/>
      <c r="VEZ69" s="204"/>
      <c r="VFA69" s="204"/>
      <c r="VFB69" s="204"/>
      <c r="VFC69" s="204"/>
      <c r="VFD69" s="204"/>
      <c r="VFE69" s="204"/>
      <c r="VFF69" s="204"/>
      <c r="VFG69" s="204"/>
      <c r="VFH69" s="204"/>
      <c r="VFI69" s="204"/>
      <c r="VFJ69" s="204"/>
      <c r="VFK69" s="204"/>
      <c r="VFL69" s="204"/>
      <c r="VFM69" s="204"/>
      <c r="VFN69" s="204"/>
      <c r="VFO69" s="204"/>
      <c r="VFP69" s="204"/>
      <c r="VFQ69" s="204"/>
      <c r="VFR69" s="204"/>
      <c r="VFS69" s="204"/>
      <c r="VFT69" s="204"/>
      <c r="VFU69" s="204"/>
      <c r="VFV69" s="204"/>
      <c r="VFW69" s="204"/>
      <c r="VFX69" s="204"/>
      <c r="VFY69" s="204"/>
      <c r="VFZ69" s="204"/>
      <c r="VGA69" s="204"/>
      <c r="VGB69" s="204"/>
      <c r="VGC69" s="204"/>
      <c r="VGD69" s="204"/>
      <c r="VGE69" s="204"/>
      <c r="VGF69" s="204"/>
      <c r="VGG69" s="204"/>
      <c r="VGH69" s="204"/>
      <c r="VGI69" s="204"/>
      <c r="VGJ69" s="204"/>
      <c r="VGK69" s="204"/>
      <c r="VGL69" s="204"/>
      <c r="VGM69" s="204"/>
      <c r="VGN69" s="204"/>
      <c r="VGO69" s="204"/>
      <c r="VGP69" s="204"/>
      <c r="VGQ69" s="204"/>
      <c r="VGR69" s="204"/>
      <c r="VGS69" s="204"/>
      <c r="VGT69" s="204"/>
      <c r="VGU69" s="204"/>
      <c r="VGV69" s="204"/>
      <c r="VGW69" s="204"/>
      <c r="VGX69" s="204"/>
      <c r="VGY69" s="204"/>
      <c r="VGZ69" s="204"/>
      <c r="VHA69" s="204"/>
      <c r="VHB69" s="204"/>
      <c r="VHC69" s="204"/>
      <c r="VHD69" s="204"/>
      <c r="VHE69" s="204"/>
      <c r="VHF69" s="204"/>
      <c r="VHG69" s="204"/>
      <c r="VHH69" s="204"/>
      <c r="VHI69" s="204"/>
      <c r="VHJ69" s="204"/>
      <c r="VHK69" s="204"/>
      <c r="VHL69" s="204"/>
      <c r="VHM69" s="204"/>
      <c r="VHN69" s="204"/>
      <c r="VHO69" s="204"/>
      <c r="VHP69" s="204"/>
      <c r="VHQ69" s="204"/>
      <c r="VHR69" s="204"/>
      <c r="VHS69" s="204"/>
      <c r="VHT69" s="204"/>
      <c r="VHU69" s="204"/>
      <c r="VHV69" s="204"/>
      <c r="VHW69" s="204"/>
      <c r="VHX69" s="204"/>
      <c r="VHY69" s="204"/>
      <c r="VHZ69" s="204"/>
      <c r="VIA69" s="204"/>
      <c r="VIB69" s="204"/>
      <c r="VIC69" s="204"/>
      <c r="VID69" s="204"/>
      <c r="VIE69" s="204"/>
      <c r="VIF69" s="204"/>
      <c r="VIG69" s="204"/>
      <c r="VIH69" s="204"/>
      <c r="VII69" s="204"/>
      <c r="VIJ69" s="204"/>
      <c r="VIK69" s="204"/>
      <c r="VIL69" s="204"/>
      <c r="VIM69" s="204"/>
      <c r="VIN69" s="204"/>
      <c r="VIO69" s="204"/>
      <c r="VIP69" s="204"/>
      <c r="VIQ69" s="204"/>
      <c r="VIR69" s="204"/>
      <c r="VIS69" s="204"/>
      <c r="VIT69" s="204"/>
      <c r="VIU69" s="204"/>
      <c r="VIV69" s="204"/>
      <c r="VIW69" s="204"/>
      <c r="VIX69" s="204"/>
      <c r="VIY69" s="204"/>
      <c r="VIZ69" s="204"/>
      <c r="VJA69" s="204"/>
      <c r="VJB69" s="204"/>
      <c r="VJC69" s="204"/>
      <c r="VJD69" s="204"/>
      <c r="VJE69" s="204"/>
      <c r="VJF69" s="204"/>
      <c r="VJG69" s="204"/>
      <c r="VJH69" s="204"/>
      <c r="VJI69" s="204"/>
      <c r="VJJ69" s="204"/>
      <c r="VJK69" s="204"/>
      <c r="VJL69" s="204"/>
      <c r="VJM69" s="204"/>
      <c r="VJN69" s="204"/>
      <c r="VJO69" s="204"/>
      <c r="VJP69" s="204"/>
      <c r="VJQ69" s="204"/>
      <c r="VJR69" s="204"/>
      <c r="VJS69" s="204"/>
      <c r="VJT69" s="204"/>
      <c r="VJU69" s="204"/>
      <c r="VJV69" s="204"/>
      <c r="VJW69" s="204"/>
      <c r="VJX69" s="204"/>
      <c r="VJY69" s="204"/>
      <c r="VJZ69" s="204"/>
      <c r="VKA69" s="204"/>
      <c r="VKB69" s="204"/>
      <c r="VKC69" s="204"/>
      <c r="VKD69" s="204"/>
      <c r="VKE69" s="204"/>
      <c r="VKF69" s="204"/>
      <c r="VKG69" s="204"/>
      <c r="VKH69" s="204"/>
      <c r="VKI69" s="204"/>
      <c r="VKJ69" s="204"/>
      <c r="VKK69" s="204"/>
      <c r="VKL69" s="204"/>
      <c r="VKM69" s="204"/>
      <c r="VKN69" s="204"/>
      <c r="VKO69" s="204"/>
      <c r="VKP69" s="204"/>
      <c r="VKQ69" s="204"/>
      <c r="VKR69" s="204"/>
      <c r="VKS69" s="204"/>
      <c r="VKT69" s="204"/>
      <c r="VKU69" s="204"/>
      <c r="VKV69" s="204"/>
      <c r="VKW69" s="204"/>
      <c r="VKX69" s="204"/>
      <c r="VKY69" s="204"/>
      <c r="VKZ69" s="204"/>
      <c r="VLA69" s="204"/>
      <c r="VLB69" s="204"/>
      <c r="VLC69" s="204"/>
      <c r="VLD69" s="204"/>
      <c r="VLE69" s="204"/>
      <c r="VLF69" s="204"/>
      <c r="VLG69" s="204"/>
      <c r="VLH69" s="204"/>
      <c r="VLI69" s="204"/>
      <c r="VLJ69" s="204"/>
      <c r="VLK69" s="204"/>
      <c r="VLL69" s="204"/>
      <c r="VLM69" s="204"/>
      <c r="VLN69" s="204"/>
      <c r="VLO69" s="204"/>
      <c r="VLP69" s="204"/>
      <c r="VLQ69" s="204"/>
      <c r="VLR69" s="204"/>
      <c r="VLS69" s="204"/>
      <c r="VLT69" s="204"/>
      <c r="VLU69" s="204"/>
      <c r="VLV69" s="204"/>
      <c r="VLW69" s="204"/>
      <c r="VLX69" s="204"/>
      <c r="VLY69" s="204"/>
      <c r="VLZ69" s="204"/>
      <c r="VMA69" s="204"/>
      <c r="VMB69" s="204"/>
      <c r="VMC69" s="204"/>
      <c r="VMD69" s="204"/>
      <c r="VME69" s="204"/>
      <c r="VMF69" s="204"/>
      <c r="VMG69" s="204"/>
      <c r="VMH69" s="204"/>
      <c r="VMI69" s="204"/>
      <c r="VMJ69" s="204"/>
      <c r="VMK69" s="204"/>
      <c r="VML69" s="204"/>
      <c r="VMM69" s="204"/>
      <c r="VMN69" s="204"/>
      <c r="VMO69" s="204"/>
      <c r="VMP69" s="204"/>
      <c r="VMQ69" s="204"/>
      <c r="VMR69" s="204"/>
      <c r="VMS69" s="204"/>
      <c r="VMT69" s="204"/>
      <c r="VMU69" s="204"/>
      <c r="VMV69" s="204"/>
      <c r="VMW69" s="204"/>
      <c r="VMX69" s="204"/>
      <c r="VMY69" s="204"/>
      <c r="VMZ69" s="204"/>
      <c r="VNA69" s="204"/>
      <c r="VNB69" s="204"/>
      <c r="VNC69" s="204"/>
      <c r="VND69" s="204"/>
      <c r="VNE69" s="204"/>
      <c r="VNF69" s="204"/>
      <c r="VNG69" s="204"/>
      <c r="VNH69" s="204"/>
      <c r="VNI69" s="204"/>
      <c r="VNJ69" s="204"/>
      <c r="VNK69" s="204"/>
      <c r="VNL69" s="204"/>
      <c r="VNM69" s="204"/>
      <c r="VNN69" s="204"/>
      <c r="VNO69" s="204"/>
      <c r="VNP69" s="204"/>
      <c r="VNQ69" s="204"/>
      <c r="VNR69" s="204"/>
      <c r="VNS69" s="204"/>
      <c r="VNT69" s="204"/>
      <c r="VNU69" s="204"/>
      <c r="VNV69" s="204"/>
      <c r="VNW69" s="204"/>
      <c r="VNX69" s="204"/>
      <c r="VNY69" s="204"/>
      <c r="VNZ69" s="204"/>
      <c r="VOA69" s="204"/>
      <c r="VOB69" s="204"/>
      <c r="VOC69" s="204"/>
      <c r="VOD69" s="204"/>
      <c r="VOE69" s="204"/>
      <c r="VOF69" s="204"/>
      <c r="VOG69" s="204"/>
      <c r="VOH69" s="204"/>
      <c r="VOI69" s="204"/>
      <c r="VOJ69" s="204"/>
      <c r="VOK69" s="204"/>
      <c r="VOL69" s="204"/>
      <c r="VOM69" s="204"/>
      <c r="VON69" s="204"/>
      <c r="VOO69" s="204"/>
      <c r="VOP69" s="204"/>
      <c r="VOQ69" s="204"/>
      <c r="VOR69" s="204"/>
      <c r="VOS69" s="204"/>
      <c r="VOT69" s="204"/>
      <c r="VOU69" s="204"/>
      <c r="VOV69" s="204"/>
      <c r="VOW69" s="204"/>
      <c r="VOX69" s="204"/>
      <c r="VOY69" s="204"/>
      <c r="VOZ69" s="204"/>
      <c r="VPA69" s="204"/>
      <c r="VPB69" s="204"/>
      <c r="VPC69" s="204"/>
      <c r="VPD69" s="204"/>
      <c r="VPE69" s="204"/>
      <c r="VPF69" s="204"/>
      <c r="VPG69" s="204"/>
      <c r="VPH69" s="204"/>
      <c r="VPI69" s="204"/>
      <c r="VPJ69" s="204"/>
      <c r="VPK69" s="204"/>
      <c r="VPL69" s="204"/>
      <c r="VPM69" s="204"/>
      <c r="VPN69" s="204"/>
      <c r="VPO69" s="204"/>
      <c r="VPP69" s="204"/>
      <c r="VPQ69" s="204"/>
      <c r="VPR69" s="204"/>
      <c r="VPS69" s="204"/>
      <c r="VPT69" s="204"/>
      <c r="VPU69" s="204"/>
      <c r="VPV69" s="204"/>
      <c r="VPW69" s="204"/>
      <c r="VPX69" s="204"/>
      <c r="VPY69" s="204"/>
      <c r="VPZ69" s="204"/>
      <c r="VQA69" s="204"/>
      <c r="VQB69" s="204"/>
      <c r="VQC69" s="204"/>
      <c r="VQD69" s="204"/>
      <c r="VQE69" s="204"/>
      <c r="VQF69" s="204"/>
      <c r="VQG69" s="204"/>
      <c r="VQH69" s="204"/>
      <c r="VQI69" s="204"/>
      <c r="VQJ69" s="204"/>
      <c r="VQK69" s="204"/>
      <c r="VQL69" s="204"/>
      <c r="VQM69" s="204"/>
      <c r="VQN69" s="204"/>
      <c r="VQO69" s="204"/>
      <c r="VQP69" s="204"/>
      <c r="VQQ69" s="204"/>
      <c r="VQR69" s="204"/>
      <c r="VQS69" s="204"/>
      <c r="VQT69" s="204"/>
      <c r="VQU69" s="204"/>
      <c r="VQV69" s="204"/>
      <c r="VQW69" s="204"/>
      <c r="VQX69" s="204"/>
      <c r="VQY69" s="204"/>
      <c r="VQZ69" s="204"/>
      <c r="VRA69" s="204"/>
      <c r="VRB69" s="204"/>
      <c r="VRC69" s="204"/>
      <c r="VRD69" s="204"/>
      <c r="VRE69" s="204"/>
      <c r="VRF69" s="204"/>
      <c r="VRG69" s="204"/>
      <c r="VRH69" s="204"/>
      <c r="VRI69" s="204"/>
      <c r="VRJ69" s="204"/>
      <c r="VRK69" s="204"/>
      <c r="VRL69" s="204"/>
      <c r="VRM69" s="204"/>
      <c r="VRN69" s="204"/>
      <c r="VRO69" s="204"/>
      <c r="VRP69" s="204"/>
      <c r="VRQ69" s="204"/>
      <c r="VRR69" s="204"/>
      <c r="VRS69" s="204"/>
      <c r="VRT69" s="204"/>
      <c r="VRU69" s="204"/>
      <c r="VRV69" s="204"/>
      <c r="VRW69" s="204"/>
      <c r="VRX69" s="204"/>
      <c r="VRY69" s="204"/>
      <c r="VRZ69" s="204"/>
      <c r="VSA69" s="204"/>
      <c r="VSB69" s="204"/>
      <c r="VSC69" s="204"/>
      <c r="VSD69" s="204"/>
      <c r="VSE69" s="204"/>
      <c r="VSF69" s="204"/>
      <c r="VSG69" s="204"/>
      <c r="VSH69" s="204"/>
      <c r="VSI69" s="204"/>
      <c r="VSJ69" s="204"/>
      <c r="VSK69" s="204"/>
      <c r="VSL69" s="204"/>
      <c r="VSM69" s="204"/>
      <c r="VSN69" s="204"/>
      <c r="VSO69" s="204"/>
      <c r="VSP69" s="204"/>
      <c r="VSQ69" s="204"/>
      <c r="VSR69" s="204"/>
      <c r="VSS69" s="204"/>
      <c r="VST69" s="204"/>
      <c r="VSU69" s="204"/>
      <c r="VSV69" s="204"/>
      <c r="VSW69" s="204"/>
      <c r="VSX69" s="204"/>
      <c r="VSY69" s="204"/>
      <c r="VSZ69" s="204"/>
      <c r="VTA69" s="204"/>
      <c r="VTB69" s="204"/>
      <c r="VTC69" s="204"/>
      <c r="VTD69" s="204"/>
      <c r="VTE69" s="204"/>
      <c r="VTF69" s="204"/>
      <c r="VTG69" s="204"/>
      <c r="VTH69" s="204"/>
      <c r="VTI69" s="204"/>
      <c r="VTJ69" s="204"/>
      <c r="VTK69" s="204"/>
      <c r="VTL69" s="204"/>
      <c r="VTM69" s="204"/>
      <c r="VTN69" s="204"/>
      <c r="VTO69" s="204"/>
      <c r="VTP69" s="204"/>
      <c r="VTQ69" s="204"/>
      <c r="VTR69" s="204"/>
      <c r="VTS69" s="204"/>
      <c r="VTT69" s="204"/>
      <c r="VTU69" s="204"/>
      <c r="VTV69" s="204"/>
      <c r="VTW69" s="204"/>
      <c r="VTX69" s="204"/>
      <c r="VTY69" s="204"/>
      <c r="VTZ69" s="204"/>
      <c r="VUA69" s="204"/>
      <c r="VUB69" s="204"/>
      <c r="VUC69" s="204"/>
      <c r="VUD69" s="204"/>
      <c r="VUE69" s="204"/>
      <c r="VUF69" s="204"/>
      <c r="VUG69" s="204"/>
      <c r="VUH69" s="204"/>
      <c r="VUI69" s="204"/>
      <c r="VUJ69" s="204"/>
      <c r="VUK69" s="204"/>
      <c r="VUL69" s="204"/>
      <c r="VUM69" s="204"/>
      <c r="VUN69" s="204"/>
      <c r="VUO69" s="204"/>
      <c r="VUP69" s="204"/>
      <c r="VUQ69" s="204"/>
      <c r="VUR69" s="204"/>
      <c r="VUS69" s="204"/>
      <c r="VUT69" s="204"/>
      <c r="VUU69" s="204"/>
      <c r="VUV69" s="204"/>
      <c r="VUW69" s="204"/>
      <c r="VUX69" s="204"/>
      <c r="VUY69" s="204"/>
      <c r="VUZ69" s="204"/>
      <c r="VVA69" s="204"/>
      <c r="VVB69" s="204"/>
      <c r="VVC69" s="204"/>
      <c r="VVD69" s="204"/>
      <c r="VVE69" s="204"/>
      <c r="VVF69" s="204"/>
      <c r="VVG69" s="204"/>
      <c r="VVH69" s="204"/>
      <c r="VVI69" s="204"/>
      <c r="VVJ69" s="204"/>
      <c r="VVK69" s="204"/>
      <c r="VVL69" s="204"/>
      <c r="VVM69" s="204"/>
      <c r="VVN69" s="204"/>
      <c r="VVO69" s="204"/>
      <c r="VVP69" s="204"/>
      <c r="VVQ69" s="204"/>
      <c r="VVR69" s="204"/>
      <c r="VVS69" s="204"/>
      <c r="VVT69" s="204"/>
      <c r="VVU69" s="204"/>
      <c r="VVV69" s="204"/>
      <c r="VVW69" s="204"/>
      <c r="VVX69" s="204"/>
      <c r="VVY69" s="204"/>
      <c r="VVZ69" s="204"/>
      <c r="VWA69" s="204"/>
      <c r="VWB69" s="204"/>
      <c r="VWC69" s="204"/>
      <c r="VWD69" s="204"/>
      <c r="VWE69" s="204"/>
      <c r="VWF69" s="204"/>
      <c r="VWG69" s="204"/>
      <c r="VWH69" s="204"/>
      <c r="VWI69" s="204"/>
      <c r="VWJ69" s="204"/>
      <c r="VWK69" s="204"/>
      <c r="VWL69" s="204"/>
      <c r="VWM69" s="204"/>
      <c r="VWN69" s="204"/>
      <c r="VWO69" s="204"/>
      <c r="VWP69" s="204"/>
      <c r="VWQ69" s="204"/>
      <c r="VWR69" s="204"/>
      <c r="VWS69" s="204"/>
      <c r="VWT69" s="204"/>
      <c r="VWU69" s="204"/>
      <c r="VWV69" s="204"/>
      <c r="VWW69" s="204"/>
      <c r="VWX69" s="204"/>
      <c r="VWY69" s="204"/>
      <c r="VWZ69" s="204"/>
      <c r="VXA69" s="204"/>
      <c r="VXB69" s="204"/>
      <c r="VXC69" s="204"/>
      <c r="VXD69" s="204"/>
      <c r="VXE69" s="204"/>
      <c r="VXF69" s="204"/>
      <c r="VXG69" s="204"/>
      <c r="VXH69" s="204"/>
      <c r="VXI69" s="204"/>
      <c r="VXJ69" s="204"/>
      <c r="VXK69" s="204"/>
      <c r="VXL69" s="204"/>
      <c r="VXM69" s="204"/>
      <c r="VXN69" s="204"/>
      <c r="VXO69" s="204"/>
      <c r="VXP69" s="204"/>
      <c r="VXQ69" s="204"/>
      <c r="VXR69" s="204"/>
      <c r="VXS69" s="204"/>
      <c r="VXT69" s="204"/>
      <c r="VXU69" s="204"/>
      <c r="VXV69" s="204"/>
      <c r="VXW69" s="204"/>
      <c r="VXX69" s="204"/>
      <c r="VXY69" s="204"/>
      <c r="VXZ69" s="204"/>
      <c r="VYA69" s="204"/>
      <c r="VYB69" s="204"/>
      <c r="VYC69" s="204"/>
      <c r="VYD69" s="204"/>
      <c r="VYE69" s="204"/>
      <c r="VYF69" s="204"/>
      <c r="VYG69" s="204"/>
      <c r="VYH69" s="204"/>
      <c r="VYI69" s="204"/>
      <c r="VYJ69" s="204"/>
      <c r="VYK69" s="204"/>
      <c r="VYL69" s="204"/>
      <c r="VYM69" s="204"/>
      <c r="VYN69" s="204"/>
      <c r="VYO69" s="204"/>
      <c r="VYP69" s="204"/>
      <c r="VYQ69" s="204"/>
      <c r="VYR69" s="204"/>
      <c r="VYS69" s="204"/>
      <c r="VYT69" s="204"/>
      <c r="VYU69" s="204"/>
      <c r="VYV69" s="204"/>
      <c r="VYW69" s="204"/>
      <c r="VYX69" s="204"/>
      <c r="VYY69" s="204"/>
      <c r="VYZ69" s="204"/>
      <c r="VZA69" s="204"/>
      <c r="VZB69" s="204"/>
      <c r="VZC69" s="204"/>
      <c r="VZD69" s="204"/>
      <c r="VZE69" s="204"/>
      <c r="VZF69" s="204"/>
      <c r="VZG69" s="204"/>
      <c r="VZH69" s="204"/>
      <c r="VZI69" s="204"/>
      <c r="VZJ69" s="204"/>
      <c r="VZK69" s="204"/>
      <c r="VZL69" s="204"/>
      <c r="VZM69" s="204"/>
      <c r="VZN69" s="204"/>
      <c r="VZO69" s="204"/>
      <c r="VZP69" s="204"/>
      <c r="VZQ69" s="204"/>
      <c r="VZR69" s="204"/>
      <c r="VZS69" s="204"/>
      <c r="VZT69" s="204"/>
      <c r="VZU69" s="204"/>
      <c r="VZV69" s="204"/>
      <c r="VZW69" s="204"/>
      <c r="VZX69" s="204"/>
      <c r="VZY69" s="204"/>
      <c r="VZZ69" s="204"/>
      <c r="WAA69" s="204"/>
      <c r="WAB69" s="204"/>
      <c r="WAC69" s="204"/>
      <c r="WAD69" s="204"/>
      <c r="WAE69" s="204"/>
      <c r="WAF69" s="204"/>
      <c r="WAG69" s="204"/>
      <c r="WAH69" s="204"/>
      <c r="WAI69" s="204"/>
      <c r="WAJ69" s="204"/>
      <c r="WAK69" s="204"/>
      <c r="WAL69" s="204"/>
      <c r="WAM69" s="204"/>
      <c r="WAN69" s="204"/>
      <c r="WAO69" s="204"/>
      <c r="WAP69" s="204"/>
      <c r="WAQ69" s="204"/>
      <c r="WAR69" s="204"/>
      <c r="WAS69" s="204"/>
      <c r="WAT69" s="204"/>
      <c r="WAU69" s="204"/>
      <c r="WAV69" s="204"/>
      <c r="WAW69" s="204"/>
      <c r="WAX69" s="204"/>
      <c r="WAY69" s="204"/>
      <c r="WAZ69" s="204"/>
      <c r="WBA69" s="204"/>
      <c r="WBB69" s="204"/>
      <c r="WBC69" s="204"/>
      <c r="WBD69" s="204"/>
      <c r="WBE69" s="204"/>
      <c r="WBF69" s="204"/>
      <c r="WBG69" s="204"/>
      <c r="WBH69" s="204"/>
      <c r="WBI69" s="204"/>
      <c r="WBJ69" s="204"/>
      <c r="WBK69" s="204"/>
      <c r="WBL69" s="204"/>
      <c r="WBM69" s="204"/>
      <c r="WBN69" s="204"/>
      <c r="WBO69" s="204"/>
      <c r="WBP69" s="204"/>
      <c r="WBQ69" s="204"/>
      <c r="WBR69" s="204"/>
      <c r="WBS69" s="204"/>
      <c r="WBT69" s="204"/>
      <c r="WBU69" s="204"/>
      <c r="WBV69" s="204"/>
      <c r="WBW69" s="204"/>
      <c r="WBX69" s="204"/>
      <c r="WBY69" s="204"/>
      <c r="WBZ69" s="204"/>
      <c r="WCA69" s="204"/>
      <c r="WCB69" s="204"/>
      <c r="WCC69" s="204"/>
      <c r="WCD69" s="204"/>
      <c r="WCE69" s="204"/>
      <c r="WCF69" s="204"/>
      <c r="WCG69" s="204"/>
      <c r="WCH69" s="204"/>
      <c r="WCI69" s="204"/>
      <c r="WCJ69" s="204"/>
      <c r="WCK69" s="204"/>
      <c r="WCL69" s="204"/>
      <c r="WCM69" s="204"/>
      <c r="WCN69" s="204"/>
      <c r="WCO69" s="204"/>
      <c r="WCP69" s="204"/>
      <c r="WCQ69" s="204"/>
      <c r="WCR69" s="204"/>
      <c r="WCS69" s="204"/>
      <c r="WCT69" s="204"/>
      <c r="WCU69" s="204"/>
      <c r="WCV69" s="204"/>
      <c r="WCW69" s="204"/>
      <c r="WCX69" s="204"/>
      <c r="WCY69" s="204"/>
      <c r="WCZ69" s="204"/>
      <c r="WDA69" s="204"/>
      <c r="WDB69" s="204"/>
      <c r="WDC69" s="204"/>
      <c r="WDD69" s="204"/>
      <c r="WDE69" s="204"/>
      <c r="WDF69" s="204"/>
      <c r="WDG69" s="204"/>
      <c r="WDH69" s="204"/>
      <c r="WDI69" s="204"/>
      <c r="WDJ69" s="204"/>
      <c r="WDK69" s="204"/>
      <c r="WDL69" s="204"/>
      <c r="WDM69" s="204"/>
      <c r="WDN69" s="204"/>
      <c r="WDO69" s="204"/>
      <c r="WDP69" s="204"/>
      <c r="WDQ69" s="204"/>
      <c r="WDR69" s="204"/>
      <c r="WDS69" s="204"/>
      <c r="WDT69" s="204"/>
      <c r="WDU69" s="204"/>
      <c r="WDV69" s="204"/>
      <c r="WDW69" s="204"/>
      <c r="WDX69" s="204"/>
      <c r="WDY69" s="204"/>
      <c r="WDZ69" s="204"/>
      <c r="WEA69" s="204"/>
      <c r="WEB69" s="204"/>
      <c r="WEC69" s="204"/>
      <c r="WED69" s="204"/>
      <c r="WEE69" s="204"/>
      <c r="WEF69" s="204"/>
      <c r="WEG69" s="204"/>
      <c r="WEH69" s="204"/>
      <c r="WEI69" s="204"/>
      <c r="WEJ69" s="204"/>
      <c r="WEK69" s="204"/>
      <c r="WEL69" s="204"/>
      <c r="WEM69" s="204"/>
      <c r="WEN69" s="204"/>
      <c r="WEO69" s="204"/>
      <c r="WEP69" s="204"/>
      <c r="WEQ69" s="204"/>
      <c r="WER69" s="204"/>
      <c r="WES69" s="204"/>
      <c r="WET69" s="204"/>
      <c r="WEU69" s="204"/>
      <c r="WEV69" s="204"/>
      <c r="WEW69" s="204"/>
      <c r="WEX69" s="204"/>
      <c r="WEY69" s="204"/>
      <c r="WEZ69" s="204"/>
      <c r="WFA69" s="204"/>
      <c r="WFB69" s="204"/>
      <c r="WFC69" s="204"/>
      <c r="WFD69" s="204"/>
      <c r="WFE69" s="204"/>
      <c r="WFF69" s="204"/>
      <c r="WFG69" s="204"/>
      <c r="WFH69" s="204"/>
      <c r="WFI69" s="204"/>
      <c r="WFJ69" s="204"/>
      <c r="WFK69" s="204"/>
      <c r="WFL69" s="204"/>
      <c r="WFM69" s="204"/>
      <c r="WFN69" s="204"/>
      <c r="WFO69" s="204"/>
      <c r="WFP69" s="204"/>
      <c r="WFQ69" s="204"/>
      <c r="WFR69" s="204"/>
      <c r="WFS69" s="204"/>
      <c r="WFT69" s="204"/>
      <c r="WFU69" s="204"/>
      <c r="WFV69" s="204"/>
      <c r="WFW69" s="204"/>
      <c r="WFX69" s="204"/>
      <c r="WFY69" s="204"/>
      <c r="WFZ69" s="204"/>
      <c r="WGA69" s="204"/>
      <c r="WGB69" s="204"/>
      <c r="WGC69" s="204"/>
      <c r="WGD69" s="204"/>
      <c r="WGE69" s="204"/>
      <c r="WGF69" s="204"/>
      <c r="WGG69" s="204"/>
      <c r="WGH69" s="204"/>
      <c r="WGI69" s="204"/>
      <c r="WGJ69" s="204"/>
      <c r="WGK69" s="204"/>
      <c r="WGL69" s="204"/>
      <c r="WGM69" s="204"/>
      <c r="WGN69" s="204"/>
      <c r="WGO69" s="204"/>
      <c r="WGP69" s="204"/>
      <c r="WGQ69" s="204"/>
      <c r="WGR69" s="204"/>
      <c r="WGS69" s="204"/>
      <c r="WGT69" s="204"/>
      <c r="WGU69" s="204"/>
      <c r="WGV69" s="204"/>
      <c r="WGW69" s="204"/>
      <c r="WGX69" s="204"/>
      <c r="WGY69" s="204"/>
      <c r="WGZ69" s="204"/>
      <c r="WHA69" s="204"/>
      <c r="WHB69" s="204"/>
      <c r="WHC69" s="204"/>
      <c r="WHD69" s="204"/>
      <c r="WHE69" s="204"/>
      <c r="WHF69" s="204"/>
      <c r="WHG69" s="204"/>
      <c r="WHH69" s="204"/>
      <c r="WHI69" s="204"/>
      <c r="WHJ69" s="204"/>
      <c r="WHK69" s="204"/>
      <c r="WHL69" s="204"/>
      <c r="WHM69" s="204"/>
      <c r="WHN69" s="204"/>
      <c r="WHO69" s="204"/>
      <c r="WHP69" s="204"/>
      <c r="WHQ69" s="204"/>
      <c r="WHR69" s="204"/>
      <c r="WHS69" s="204"/>
      <c r="WHT69" s="204"/>
      <c r="WHU69" s="204"/>
      <c r="WHV69" s="204"/>
      <c r="WHW69" s="204"/>
      <c r="WHX69" s="204"/>
      <c r="WHY69" s="204"/>
      <c r="WHZ69" s="204"/>
      <c r="WIA69" s="204"/>
      <c r="WIB69" s="204"/>
      <c r="WIC69" s="204"/>
      <c r="WID69" s="204"/>
      <c r="WIE69" s="204"/>
      <c r="WIF69" s="204"/>
      <c r="WIG69" s="204"/>
      <c r="WIH69" s="204"/>
      <c r="WII69" s="204"/>
      <c r="WIJ69" s="204"/>
      <c r="WIK69" s="204"/>
      <c r="WIL69" s="204"/>
      <c r="WIM69" s="204"/>
      <c r="WIN69" s="204"/>
      <c r="WIO69" s="204"/>
      <c r="WIP69" s="204"/>
      <c r="WIQ69" s="204"/>
      <c r="WIR69" s="204"/>
      <c r="WIS69" s="204"/>
      <c r="WIT69" s="204"/>
      <c r="WIU69" s="204"/>
      <c r="WIV69" s="204"/>
      <c r="WIW69" s="204"/>
      <c r="WIX69" s="204"/>
      <c r="WIY69" s="204"/>
      <c r="WIZ69" s="204"/>
      <c r="WJA69" s="204"/>
      <c r="WJB69" s="204"/>
      <c r="WJC69" s="204"/>
      <c r="WJD69" s="204"/>
      <c r="WJE69" s="204"/>
      <c r="WJF69" s="204"/>
      <c r="WJG69" s="204"/>
      <c r="WJH69" s="204"/>
      <c r="WJI69" s="204"/>
      <c r="WJJ69" s="204"/>
      <c r="WJK69" s="204"/>
      <c r="WJL69" s="204"/>
      <c r="WJM69" s="204"/>
      <c r="WJN69" s="204"/>
      <c r="WJO69" s="204"/>
      <c r="WJP69" s="204"/>
      <c r="WJQ69" s="204"/>
      <c r="WJR69" s="204"/>
      <c r="WJS69" s="204"/>
      <c r="WJT69" s="204"/>
      <c r="WJU69" s="204"/>
      <c r="WJV69" s="204"/>
      <c r="WJW69" s="204"/>
      <c r="WJX69" s="204"/>
      <c r="WJY69" s="204"/>
      <c r="WJZ69" s="204"/>
      <c r="WKA69" s="204"/>
      <c r="WKB69" s="204"/>
      <c r="WKC69" s="204"/>
      <c r="WKD69" s="204"/>
      <c r="WKE69" s="204"/>
      <c r="WKF69" s="204"/>
      <c r="WKG69" s="204"/>
      <c r="WKH69" s="204"/>
      <c r="WKI69" s="204"/>
      <c r="WKJ69" s="204"/>
      <c r="WKK69" s="204"/>
      <c r="WKL69" s="204"/>
      <c r="WKM69" s="204"/>
      <c r="WKN69" s="204"/>
      <c r="WKO69" s="204"/>
      <c r="WKP69" s="204"/>
      <c r="WKQ69" s="204"/>
      <c r="WKR69" s="204"/>
      <c r="WKS69" s="204"/>
      <c r="WKT69" s="204"/>
      <c r="WKU69" s="204"/>
      <c r="WKV69" s="204"/>
      <c r="WKW69" s="204"/>
      <c r="WKX69" s="204"/>
      <c r="WKY69" s="204"/>
      <c r="WKZ69" s="204"/>
      <c r="WLA69" s="204"/>
      <c r="WLB69" s="204"/>
      <c r="WLC69" s="204"/>
      <c r="WLD69" s="204"/>
      <c r="WLE69" s="204"/>
      <c r="WLF69" s="204"/>
      <c r="WLG69" s="204"/>
      <c r="WLH69" s="204"/>
      <c r="WLI69" s="204"/>
      <c r="WLJ69" s="204"/>
      <c r="WLK69" s="204"/>
      <c r="WLL69" s="204"/>
      <c r="WLM69" s="204"/>
      <c r="WLN69" s="204"/>
      <c r="WLO69" s="204"/>
      <c r="WLP69" s="204"/>
      <c r="WLQ69" s="204"/>
      <c r="WLR69" s="204"/>
      <c r="WLS69" s="204"/>
      <c r="WLT69" s="204"/>
      <c r="WLU69" s="204"/>
      <c r="WLV69" s="204"/>
      <c r="WLW69" s="204"/>
      <c r="WLX69" s="204"/>
      <c r="WLY69" s="204"/>
      <c r="WLZ69" s="204"/>
      <c r="WMA69" s="204"/>
      <c r="WMB69" s="204"/>
      <c r="WMC69" s="204"/>
      <c r="WMD69" s="204"/>
      <c r="WME69" s="204"/>
      <c r="WMF69" s="204"/>
      <c r="WMG69" s="204"/>
      <c r="WMH69" s="204"/>
      <c r="WMI69" s="204"/>
      <c r="WMJ69" s="204"/>
      <c r="WMK69" s="204"/>
      <c r="WML69" s="204"/>
      <c r="WMM69" s="204"/>
      <c r="WMN69" s="204"/>
      <c r="WMO69" s="204"/>
      <c r="WMP69" s="204"/>
      <c r="WMQ69" s="204"/>
      <c r="WMR69" s="204"/>
      <c r="WMS69" s="204"/>
      <c r="WMT69" s="204"/>
      <c r="WMU69" s="204"/>
      <c r="WMV69" s="204"/>
      <c r="WMW69" s="204"/>
      <c r="WMX69" s="204"/>
      <c r="WMY69" s="204"/>
      <c r="WMZ69" s="204"/>
      <c r="WNA69" s="204"/>
      <c r="WNB69" s="204"/>
      <c r="WNC69" s="204"/>
      <c r="WND69" s="204"/>
      <c r="WNE69" s="204"/>
      <c r="WNF69" s="204"/>
      <c r="WNG69" s="204"/>
      <c r="WNH69" s="204"/>
      <c r="WNI69" s="204"/>
      <c r="WNJ69" s="204"/>
      <c r="WNK69" s="204"/>
      <c r="WNL69" s="204"/>
      <c r="WNM69" s="204"/>
      <c r="WNN69" s="204"/>
      <c r="WNO69" s="204"/>
      <c r="WNP69" s="204"/>
      <c r="WNQ69" s="204"/>
      <c r="WNR69" s="204"/>
      <c r="WNS69" s="204"/>
      <c r="WNT69" s="204"/>
      <c r="WNU69" s="204"/>
      <c r="WNV69" s="204"/>
      <c r="WNW69" s="204"/>
      <c r="WNX69" s="204"/>
      <c r="WNY69" s="204"/>
      <c r="WNZ69" s="204"/>
      <c r="WOA69" s="204"/>
      <c r="WOB69" s="204"/>
      <c r="WOC69" s="204"/>
      <c r="WOD69" s="204"/>
      <c r="WOE69" s="204"/>
      <c r="WOF69" s="204"/>
      <c r="WOG69" s="204"/>
      <c r="WOH69" s="204"/>
      <c r="WOI69" s="204"/>
      <c r="WOJ69" s="204"/>
      <c r="WOK69" s="204"/>
      <c r="WOL69" s="204"/>
      <c r="WOM69" s="204"/>
      <c r="WON69" s="204"/>
      <c r="WOO69" s="204"/>
      <c r="WOP69" s="204"/>
      <c r="WOQ69" s="204"/>
      <c r="WOR69" s="204"/>
      <c r="WOS69" s="204"/>
      <c r="WOT69" s="204"/>
      <c r="WOU69" s="204"/>
      <c r="WOV69" s="204"/>
      <c r="WOW69" s="204"/>
      <c r="WOX69" s="204"/>
      <c r="WOY69" s="204"/>
      <c r="WOZ69" s="204"/>
      <c r="WPA69" s="204"/>
      <c r="WPB69" s="204"/>
      <c r="WPC69" s="204"/>
      <c r="WPD69" s="204"/>
      <c r="WPE69" s="204"/>
      <c r="WPF69" s="204"/>
      <c r="WPG69" s="204"/>
      <c r="WPH69" s="204"/>
      <c r="WPI69" s="204"/>
      <c r="WPJ69" s="204"/>
      <c r="WPK69" s="204"/>
      <c r="WPL69" s="204"/>
      <c r="WPM69" s="204"/>
      <c r="WPN69" s="204"/>
      <c r="WPO69" s="204"/>
      <c r="WPP69" s="204"/>
      <c r="WPQ69" s="204"/>
      <c r="WPR69" s="204"/>
      <c r="WPS69" s="204"/>
      <c r="WPT69" s="204"/>
      <c r="WPU69" s="204"/>
      <c r="WPV69" s="204"/>
      <c r="WPW69" s="204"/>
      <c r="WPX69" s="204"/>
      <c r="WPY69" s="204"/>
      <c r="WPZ69" s="204"/>
      <c r="WQA69" s="204"/>
      <c r="WQB69" s="204"/>
      <c r="WQC69" s="204"/>
      <c r="WQD69" s="204"/>
      <c r="WQE69" s="204"/>
      <c r="WQF69" s="204"/>
      <c r="WQG69" s="204"/>
      <c r="WQH69" s="204"/>
      <c r="WQI69" s="204"/>
      <c r="WQJ69" s="204"/>
      <c r="WQK69" s="204"/>
      <c r="WQL69" s="204"/>
      <c r="WQM69" s="204"/>
      <c r="WQN69" s="204"/>
      <c r="WQO69" s="204"/>
      <c r="WQP69" s="204"/>
      <c r="WQQ69" s="204"/>
      <c r="WQR69" s="204"/>
      <c r="WQS69" s="204"/>
      <c r="WQT69" s="204"/>
      <c r="WQU69" s="204"/>
      <c r="WQV69" s="204"/>
      <c r="WQW69" s="204"/>
      <c r="WQX69" s="204"/>
      <c r="WQY69" s="204"/>
      <c r="WQZ69" s="204"/>
      <c r="WRA69" s="204"/>
      <c r="WRB69" s="204"/>
      <c r="WRC69" s="204"/>
      <c r="WRD69" s="204"/>
      <c r="WRE69" s="204"/>
      <c r="WRF69" s="204"/>
      <c r="WRG69" s="204"/>
      <c r="WRH69" s="204"/>
      <c r="WRI69" s="204"/>
      <c r="WRJ69" s="204"/>
      <c r="WRK69" s="204"/>
      <c r="WRL69" s="204"/>
      <c r="WRM69" s="204"/>
      <c r="WRN69" s="204"/>
      <c r="WRO69" s="204"/>
      <c r="WRP69" s="204"/>
      <c r="WRQ69" s="204"/>
      <c r="WRR69" s="204"/>
      <c r="WRS69" s="204"/>
      <c r="WRT69" s="204"/>
      <c r="WRU69" s="204"/>
      <c r="WRV69" s="204"/>
      <c r="WRW69" s="204"/>
      <c r="WRX69" s="204"/>
      <c r="WRY69" s="204"/>
      <c r="WRZ69" s="204"/>
      <c r="WSA69" s="204"/>
      <c r="WSB69" s="204"/>
      <c r="WSC69" s="204"/>
      <c r="WSD69" s="204"/>
      <c r="WSE69" s="204"/>
      <c r="WSF69" s="204"/>
      <c r="WSG69" s="204"/>
      <c r="WSH69" s="204"/>
      <c r="WSI69" s="204"/>
      <c r="WSJ69" s="204"/>
      <c r="WSK69" s="204"/>
      <c r="WSL69" s="204"/>
      <c r="WSM69" s="204"/>
      <c r="WSN69" s="204"/>
      <c r="WSO69" s="204"/>
      <c r="WSP69" s="204"/>
      <c r="WSQ69" s="204"/>
      <c r="WSR69" s="204"/>
      <c r="WSS69" s="204"/>
      <c r="WST69" s="204"/>
      <c r="WSU69" s="204"/>
      <c r="WSV69" s="204"/>
      <c r="WSW69" s="204"/>
      <c r="WSX69" s="204"/>
      <c r="WSY69" s="204"/>
      <c r="WSZ69" s="204"/>
      <c r="WTA69" s="204"/>
      <c r="WTB69" s="204"/>
      <c r="WTC69" s="204"/>
      <c r="WTD69" s="204"/>
      <c r="WTE69" s="204"/>
      <c r="WTF69" s="204"/>
      <c r="WTG69" s="204"/>
      <c r="WTH69" s="204"/>
      <c r="WTI69" s="204"/>
      <c r="WTJ69" s="204"/>
      <c r="WTK69" s="204"/>
      <c r="WTL69" s="204"/>
      <c r="WTM69" s="204"/>
      <c r="WTN69" s="204"/>
      <c r="WTO69" s="204"/>
      <c r="WTP69" s="204"/>
      <c r="WTQ69" s="204"/>
      <c r="WTR69" s="204"/>
      <c r="WTS69" s="204"/>
      <c r="WTT69" s="204"/>
      <c r="WTU69" s="204"/>
      <c r="WTV69" s="204"/>
      <c r="WTW69" s="204"/>
      <c r="WTX69" s="204"/>
      <c r="WTY69" s="204"/>
      <c r="WTZ69" s="204"/>
      <c r="WUA69" s="204"/>
      <c r="WUB69" s="204"/>
      <c r="WUC69" s="204"/>
      <c r="WUD69" s="204"/>
      <c r="WUE69" s="204"/>
      <c r="WUF69" s="204"/>
      <c r="WUG69" s="204"/>
      <c r="WUH69" s="204"/>
      <c r="WUI69" s="204"/>
      <c r="WUJ69" s="204"/>
      <c r="WUK69" s="204"/>
      <c r="WUL69" s="204"/>
      <c r="WUM69" s="204"/>
      <c r="WUN69" s="204"/>
      <c r="WUO69" s="204"/>
      <c r="WUP69" s="204"/>
      <c r="WUQ69" s="204"/>
      <c r="WUR69" s="204"/>
      <c r="WUS69" s="204"/>
      <c r="WUT69" s="204"/>
      <c r="WUU69" s="204"/>
      <c r="WUV69" s="204"/>
      <c r="WUW69" s="204"/>
      <c r="WUX69" s="204"/>
      <c r="WUY69" s="204"/>
      <c r="WUZ69" s="204"/>
      <c r="WVA69" s="204"/>
      <c r="WVB69" s="204"/>
      <c r="WVC69" s="204"/>
      <c r="WVD69" s="204"/>
      <c r="WVE69" s="204"/>
      <c r="WVF69" s="204"/>
      <c r="WVG69" s="204"/>
      <c r="WVH69" s="204"/>
      <c r="WVI69" s="204"/>
      <c r="WVJ69" s="204"/>
      <c r="WVK69" s="204"/>
      <c r="WVL69" s="204"/>
      <c r="WVM69" s="204"/>
      <c r="WVN69" s="204"/>
      <c r="WVO69" s="204"/>
      <c r="WVP69" s="204"/>
      <c r="WVQ69" s="204"/>
      <c r="WVR69" s="204"/>
      <c r="WVS69" s="204"/>
      <c r="WVT69" s="204"/>
      <c r="WVU69" s="204"/>
      <c r="WVV69" s="204"/>
      <c r="WVW69" s="204"/>
      <c r="WVX69" s="204"/>
      <c r="WVY69" s="204"/>
      <c r="WVZ69" s="204"/>
      <c r="WWA69" s="204"/>
      <c r="WWB69" s="204"/>
      <c r="WWC69" s="204"/>
      <c r="WWD69" s="204"/>
      <c r="WWE69" s="204"/>
      <c r="WWF69" s="204"/>
      <c r="WWG69" s="204"/>
      <c r="WWH69" s="204"/>
      <c r="WWI69" s="204"/>
      <c r="WWJ69" s="204"/>
      <c r="WWK69" s="204"/>
      <c r="WWL69" s="204"/>
      <c r="WWM69" s="204"/>
      <c r="WWN69" s="204"/>
      <c r="WWO69" s="204"/>
      <c r="WWP69" s="204"/>
      <c r="WWQ69" s="204"/>
      <c r="WWR69" s="204"/>
      <c r="WWS69" s="204"/>
      <c r="WWT69" s="204"/>
      <c r="WWU69" s="204"/>
      <c r="WWV69" s="204"/>
      <c r="WWW69" s="204"/>
      <c r="WWX69" s="204"/>
      <c r="WWY69" s="204"/>
      <c r="WWZ69" s="204"/>
      <c r="WXA69" s="204"/>
      <c r="WXB69" s="204"/>
      <c r="WXC69" s="204"/>
      <c r="WXD69" s="204"/>
      <c r="WXE69" s="204"/>
      <c r="WXF69" s="204"/>
      <c r="WXG69" s="204"/>
      <c r="WXH69" s="204"/>
      <c r="WXI69" s="204"/>
      <c r="WXJ69" s="204"/>
      <c r="WXK69" s="204"/>
      <c r="WXL69" s="204"/>
      <c r="WXM69" s="204"/>
      <c r="WXN69" s="204"/>
      <c r="WXO69" s="204"/>
      <c r="WXP69" s="204"/>
      <c r="WXQ69" s="204"/>
      <c r="WXR69" s="204"/>
      <c r="WXS69" s="204"/>
      <c r="WXT69" s="204"/>
      <c r="WXU69" s="204"/>
      <c r="WXV69" s="204"/>
      <c r="WXW69" s="204"/>
      <c r="WXX69" s="204"/>
      <c r="WXY69" s="204"/>
      <c r="WXZ69" s="204"/>
      <c r="WYA69" s="204"/>
      <c r="WYB69" s="204"/>
      <c r="WYC69" s="204"/>
      <c r="WYD69" s="204"/>
      <c r="WYE69" s="204"/>
      <c r="WYF69" s="204"/>
      <c r="WYG69" s="204"/>
      <c r="WYH69" s="204"/>
      <c r="WYI69" s="204"/>
      <c r="WYJ69" s="204"/>
      <c r="WYK69" s="204"/>
      <c r="WYL69" s="204"/>
      <c r="WYM69" s="204"/>
      <c r="WYN69" s="204"/>
      <c r="WYO69" s="204"/>
      <c r="WYP69" s="204"/>
      <c r="WYQ69" s="204"/>
      <c r="WYR69" s="204"/>
      <c r="WYS69" s="204"/>
      <c r="WYT69" s="204"/>
      <c r="WYU69" s="204"/>
      <c r="WYV69" s="204"/>
      <c r="WYW69" s="204"/>
      <c r="WYX69" s="204"/>
      <c r="WYY69" s="204"/>
      <c r="WYZ69" s="204"/>
      <c r="WZA69" s="204"/>
      <c r="WZB69" s="204"/>
      <c r="WZC69" s="204"/>
      <c r="WZD69" s="204"/>
      <c r="WZE69" s="204"/>
      <c r="WZF69" s="204"/>
      <c r="WZG69" s="204"/>
      <c r="WZH69" s="204"/>
      <c r="WZI69" s="204"/>
      <c r="WZJ69" s="204"/>
      <c r="WZK69" s="204"/>
      <c r="WZL69" s="204"/>
      <c r="WZM69" s="204"/>
      <c r="WZN69" s="204"/>
      <c r="WZO69" s="204"/>
      <c r="WZP69" s="204"/>
      <c r="WZQ69" s="204"/>
      <c r="WZR69" s="204"/>
      <c r="WZS69" s="204"/>
      <c r="WZT69" s="204"/>
      <c r="WZU69" s="204"/>
      <c r="WZV69" s="204"/>
      <c r="WZW69" s="204"/>
      <c r="WZX69" s="204"/>
      <c r="WZY69" s="204"/>
      <c r="WZZ69" s="204"/>
      <c r="XAA69" s="204"/>
      <c r="XAB69" s="204"/>
      <c r="XAC69" s="204"/>
      <c r="XAD69" s="204"/>
      <c r="XAE69" s="204"/>
      <c r="XAF69" s="204"/>
      <c r="XAG69" s="204"/>
      <c r="XAH69" s="204"/>
      <c r="XAI69" s="204"/>
      <c r="XAJ69" s="204"/>
      <c r="XAK69" s="204"/>
      <c r="XAL69" s="204"/>
      <c r="XAM69" s="204"/>
      <c r="XAN69" s="204"/>
      <c r="XAO69" s="204"/>
      <c r="XAP69" s="204"/>
      <c r="XAQ69" s="204"/>
      <c r="XAR69" s="204"/>
      <c r="XAS69" s="204"/>
      <c r="XAT69" s="204"/>
      <c r="XAU69" s="204"/>
      <c r="XAV69" s="204"/>
      <c r="XAW69" s="204"/>
      <c r="XAX69" s="204"/>
      <c r="XAY69" s="204"/>
      <c r="XAZ69" s="204"/>
      <c r="XBA69" s="204"/>
      <c r="XBB69" s="204"/>
      <c r="XBC69" s="204"/>
      <c r="XBD69" s="204"/>
      <c r="XBE69" s="204"/>
      <c r="XBF69" s="204"/>
      <c r="XBG69" s="204"/>
      <c r="XBH69" s="204"/>
      <c r="XBI69" s="204"/>
      <c r="XBJ69" s="204"/>
      <c r="XBK69" s="204"/>
      <c r="XBL69" s="204"/>
      <c r="XBM69" s="204"/>
      <c r="XBN69" s="204"/>
      <c r="XBO69" s="204"/>
      <c r="XBP69" s="204"/>
      <c r="XBQ69" s="204"/>
      <c r="XBR69" s="204"/>
      <c r="XBS69" s="204"/>
      <c r="XBT69" s="204"/>
      <c r="XBU69" s="204"/>
      <c r="XBV69" s="204"/>
      <c r="XBW69" s="204"/>
      <c r="XBX69" s="204"/>
      <c r="XBY69" s="204"/>
      <c r="XBZ69" s="204"/>
      <c r="XCA69" s="204"/>
      <c r="XCB69" s="204"/>
      <c r="XCC69" s="204"/>
      <c r="XCD69" s="204"/>
      <c r="XCE69" s="204"/>
      <c r="XCF69" s="204"/>
      <c r="XCG69" s="204"/>
      <c r="XCH69" s="204"/>
      <c r="XCI69" s="204"/>
      <c r="XCJ69" s="204"/>
      <c r="XCK69" s="204"/>
      <c r="XCL69" s="204"/>
      <c r="XCM69" s="204"/>
      <c r="XCN69" s="204"/>
      <c r="XCO69" s="204"/>
      <c r="XCP69" s="204"/>
      <c r="XCQ69" s="204"/>
      <c r="XCR69" s="204"/>
      <c r="XCS69" s="204"/>
      <c r="XCT69" s="204"/>
      <c r="XCU69" s="204"/>
      <c r="XCV69" s="204"/>
      <c r="XCW69" s="204"/>
      <c r="XCX69" s="204"/>
      <c r="XCY69" s="204"/>
      <c r="XCZ69" s="204"/>
      <c r="XDA69" s="204"/>
      <c r="XDB69" s="204"/>
      <c r="XDC69" s="204"/>
      <c r="XDD69" s="204"/>
      <c r="XDE69" s="204"/>
      <c r="XDF69" s="204"/>
      <c r="XDG69" s="204"/>
      <c r="XDH69" s="204"/>
      <c r="XDI69" s="204"/>
      <c r="XDJ69" s="204"/>
      <c r="XDK69" s="204"/>
      <c r="XDL69" s="204"/>
      <c r="XDM69" s="204"/>
      <c r="XDN69" s="204"/>
      <c r="XDO69" s="204"/>
      <c r="XDP69" s="204"/>
      <c r="XDQ69" s="204"/>
      <c r="XDR69" s="204"/>
      <c r="XDS69" s="204"/>
      <c r="XDT69" s="204"/>
      <c r="XDU69" s="204"/>
      <c r="XDV69" s="204"/>
      <c r="XDW69" s="204"/>
      <c r="XDX69" s="204"/>
      <c r="XDY69" s="204"/>
      <c r="XDZ69" s="204"/>
      <c r="XEA69" s="204"/>
      <c r="XEB69" s="204"/>
      <c r="XEC69" s="204"/>
      <c r="XED69" s="204"/>
      <c r="XEE69" s="204"/>
      <c r="XEF69" s="204"/>
      <c r="XEG69" s="204"/>
      <c r="XEH69" s="204"/>
      <c r="XEI69" s="204"/>
      <c r="XEJ69" s="204"/>
      <c r="XEK69" s="204"/>
      <c r="XEL69" s="204"/>
      <c r="XEM69" s="204"/>
      <c r="XEN69" s="204"/>
      <c r="XEO69" s="204"/>
      <c r="XEP69" s="204"/>
      <c r="XEQ69" s="204"/>
      <c r="XER69" s="204"/>
    </row>
    <row r="70" spans="1:16372" ht="27" hidden="1">
      <c r="A70" s="186">
        <f t="shared" si="4"/>
        <v>66</v>
      </c>
      <c r="B70" s="209" t="s">
        <v>3212</v>
      </c>
      <c r="C70" s="144" t="s">
        <v>4163</v>
      </c>
      <c r="D70" s="327" t="s">
        <v>4161</v>
      </c>
      <c r="E70" s="191" t="s">
        <v>123</v>
      </c>
      <c r="F70" s="236">
        <v>44473</v>
      </c>
      <c r="G70" s="198" t="s">
        <v>4650</v>
      </c>
      <c r="H70" s="199" t="s">
        <v>4652</v>
      </c>
      <c r="I70" s="186" t="s">
        <v>73</v>
      </c>
      <c r="J70" s="190" t="s">
        <v>88</v>
      </c>
      <c r="K70" s="190" t="s">
        <v>412</v>
      </c>
      <c r="L70" s="190" t="s">
        <v>412</v>
      </c>
      <c r="M70" s="190" t="s">
        <v>4165</v>
      </c>
      <c r="N70" s="251" t="s">
        <v>997</v>
      </c>
      <c r="O70" s="186" t="s">
        <v>76</v>
      </c>
      <c r="P70" s="190" t="s">
        <v>412</v>
      </c>
      <c r="Q70" s="190" t="s">
        <v>412</v>
      </c>
      <c r="R70" s="190" t="s">
        <v>412</v>
      </c>
      <c r="S70" s="190" t="s">
        <v>412</v>
      </c>
      <c r="T70" s="190" t="s">
        <v>412</v>
      </c>
      <c r="U70" s="190" t="s">
        <v>412</v>
      </c>
      <c r="V70" s="190" t="s">
        <v>412</v>
      </c>
      <c r="W70" s="190" t="s">
        <v>412</v>
      </c>
      <c r="X70" s="190" t="s">
        <v>412</v>
      </c>
      <c r="Y70" s="454" t="s">
        <v>412</v>
      </c>
      <c r="Z70" s="217"/>
      <c r="AA70" s="217" t="s">
        <v>4168</v>
      </c>
      <c r="AB70" s="190" t="s">
        <v>4169</v>
      </c>
      <c r="AC70" s="190" t="s">
        <v>4165</v>
      </c>
      <c r="AD70" s="190" t="s">
        <v>412</v>
      </c>
      <c r="AE70" s="190" t="s">
        <v>412</v>
      </c>
      <c r="AF70" s="190" t="s">
        <v>412</v>
      </c>
      <c r="AG70" s="190" t="s">
        <v>412</v>
      </c>
      <c r="AH70" s="190" t="s">
        <v>412</v>
      </c>
      <c r="AI70" s="190" t="s">
        <v>412</v>
      </c>
      <c r="AJ70" s="226" t="s">
        <v>4170</v>
      </c>
      <c r="AK70" s="200" t="s">
        <v>78</v>
      </c>
      <c r="AL70" s="190" t="s">
        <v>412</v>
      </c>
      <c r="AM70" s="203">
        <v>1410000</v>
      </c>
      <c r="AN70" s="203">
        <v>390000</v>
      </c>
      <c r="AO70" s="203"/>
      <c r="AP70" s="203"/>
      <c r="AQ70" s="203"/>
      <c r="AR70" s="203"/>
      <c r="AS70" s="203"/>
      <c r="AT70" s="203"/>
      <c r="AU70" s="203"/>
      <c r="AV70" s="203"/>
      <c r="AW70" s="203"/>
      <c r="AX70" s="203"/>
      <c r="AY70" s="203"/>
      <c r="AZ70" s="203"/>
      <c r="BA70" s="203"/>
      <c r="BB70" s="203"/>
      <c r="BC70" s="203"/>
      <c r="BD70" s="203"/>
      <c r="BE70" s="203"/>
      <c r="BF70" s="186"/>
      <c r="BG70" s="190"/>
      <c r="BH70" s="190"/>
      <c r="BI70" s="186">
        <v>0</v>
      </c>
      <c r="BJ70" s="186">
        <v>0</v>
      </c>
      <c r="BK70" s="186">
        <v>0</v>
      </c>
      <c r="BL70" s="190"/>
      <c r="BM70" s="190"/>
      <c r="BN70" s="307">
        <v>44531</v>
      </c>
      <c r="BO70" s="190"/>
      <c r="BP70" s="190"/>
      <c r="BQ70" s="190"/>
      <c r="BR70" s="190"/>
      <c r="BS70" s="190"/>
      <c r="BT70" s="190"/>
      <c r="BU70" s="190"/>
      <c r="BV70" s="190"/>
      <c r="BW70" s="204"/>
      <c r="BX70" s="204"/>
      <c r="BY70" s="204"/>
      <c r="BZ70" s="204"/>
      <c r="CA70" s="204"/>
      <c r="CB70" s="204"/>
      <c r="CC70" s="204"/>
      <c r="CD70" s="204"/>
      <c r="CE70" s="204"/>
      <c r="CF70" s="204"/>
      <c r="CG70" s="204"/>
      <c r="CH70" s="204"/>
      <c r="CI70" s="204"/>
      <c r="CJ70" s="204"/>
      <c r="CK70" s="204"/>
      <c r="CL70" s="204"/>
      <c r="CM70" s="204"/>
      <c r="CN70" s="204"/>
      <c r="CO70" s="204"/>
      <c r="CP70" s="204"/>
      <c r="CQ70" s="204"/>
      <c r="CR70" s="204"/>
      <c r="CS70" s="204"/>
      <c r="CT70" s="204"/>
      <c r="CU70" s="204"/>
      <c r="CV70" s="204"/>
      <c r="CW70" s="204"/>
      <c r="CX70" s="204"/>
      <c r="CY70" s="204"/>
      <c r="CZ70" s="204"/>
      <c r="DA70" s="204"/>
      <c r="DB70" s="204"/>
      <c r="DC70" s="204"/>
      <c r="DD70" s="204"/>
      <c r="DE70" s="204"/>
      <c r="DF70" s="204"/>
      <c r="DG70" s="204"/>
      <c r="DH70" s="204"/>
      <c r="DI70" s="204"/>
      <c r="DJ70" s="204"/>
      <c r="DK70" s="204"/>
      <c r="DL70" s="204"/>
      <c r="DM70" s="204"/>
      <c r="DN70" s="204"/>
      <c r="DO70" s="204"/>
      <c r="DP70" s="204"/>
      <c r="DQ70" s="204"/>
      <c r="DR70" s="204"/>
      <c r="DS70" s="204"/>
      <c r="DT70" s="204"/>
      <c r="DU70" s="204"/>
      <c r="DV70" s="204"/>
      <c r="DW70" s="204"/>
      <c r="DX70" s="204"/>
      <c r="DY70" s="204"/>
      <c r="DZ70" s="204"/>
      <c r="EA70" s="204"/>
      <c r="EB70" s="204"/>
      <c r="EC70" s="204"/>
      <c r="ED70" s="204"/>
      <c r="EE70" s="204"/>
      <c r="EF70" s="204"/>
      <c r="EG70" s="204"/>
      <c r="EH70" s="204"/>
      <c r="EI70" s="204"/>
      <c r="EJ70" s="204"/>
      <c r="EK70" s="204"/>
      <c r="EL70" s="204"/>
      <c r="EM70" s="204"/>
      <c r="EN70" s="204"/>
      <c r="EO70" s="204"/>
      <c r="EP70" s="204"/>
      <c r="EQ70" s="204"/>
      <c r="ER70" s="204"/>
      <c r="ES70" s="204"/>
      <c r="ET70" s="204"/>
      <c r="EU70" s="204"/>
      <c r="EV70" s="204"/>
      <c r="EW70" s="204"/>
      <c r="EX70" s="204"/>
      <c r="EY70" s="204"/>
      <c r="EZ70" s="204"/>
      <c r="FA70" s="204"/>
      <c r="FB70" s="204"/>
      <c r="FC70" s="204"/>
      <c r="FD70" s="204"/>
      <c r="FE70" s="204"/>
      <c r="FF70" s="204"/>
      <c r="FG70" s="204"/>
      <c r="FH70" s="204"/>
      <c r="FI70" s="204"/>
      <c r="FJ70" s="204"/>
      <c r="FK70" s="204"/>
      <c r="FL70" s="204"/>
      <c r="FM70" s="204"/>
      <c r="FN70" s="204"/>
      <c r="FO70" s="204"/>
      <c r="FP70" s="204"/>
      <c r="FQ70" s="204"/>
      <c r="FR70" s="204"/>
      <c r="FS70" s="204"/>
      <c r="FT70" s="204"/>
      <c r="FU70" s="204"/>
      <c r="FV70" s="204"/>
      <c r="FW70" s="204"/>
      <c r="FX70" s="204"/>
      <c r="FY70" s="204"/>
      <c r="FZ70" s="204"/>
      <c r="GA70" s="204"/>
      <c r="GB70" s="204"/>
      <c r="GC70" s="204"/>
      <c r="GD70" s="204"/>
      <c r="GE70" s="204"/>
      <c r="GF70" s="204"/>
      <c r="GG70" s="204"/>
      <c r="GH70" s="204"/>
      <c r="GI70" s="204"/>
      <c r="GJ70" s="204"/>
      <c r="GK70" s="204"/>
      <c r="GL70" s="204"/>
      <c r="GM70" s="204"/>
      <c r="GN70" s="204"/>
      <c r="GO70" s="204"/>
      <c r="GP70" s="204"/>
      <c r="GQ70" s="204"/>
      <c r="GR70" s="204"/>
      <c r="GS70" s="204"/>
      <c r="GT70" s="204"/>
      <c r="GU70" s="204"/>
      <c r="GV70" s="204"/>
      <c r="GW70" s="204"/>
      <c r="GX70" s="204"/>
      <c r="GY70" s="204"/>
      <c r="GZ70" s="204"/>
      <c r="HA70" s="204"/>
      <c r="HB70" s="204"/>
      <c r="HC70" s="204"/>
      <c r="HD70" s="204"/>
      <c r="HE70" s="204"/>
      <c r="HF70" s="204"/>
      <c r="HG70" s="204"/>
      <c r="HH70" s="204"/>
      <c r="HI70" s="204"/>
      <c r="HJ70" s="204"/>
      <c r="HK70" s="204"/>
      <c r="HL70" s="204"/>
      <c r="HM70" s="204"/>
      <c r="HN70" s="204"/>
      <c r="HO70" s="204"/>
      <c r="HP70" s="204"/>
      <c r="HQ70" s="204"/>
      <c r="HR70" s="204"/>
      <c r="HS70" s="204"/>
      <c r="HT70" s="204"/>
      <c r="HU70" s="204"/>
      <c r="HV70" s="204"/>
      <c r="HW70" s="204"/>
      <c r="HX70" s="204"/>
      <c r="HY70" s="204"/>
      <c r="HZ70" s="204"/>
      <c r="IA70" s="204"/>
      <c r="IB70" s="204"/>
      <c r="IC70" s="204"/>
      <c r="ID70" s="204"/>
      <c r="IE70" s="204"/>
      <c r="IF70" s="204"/>
      <c r="IG70" s="204"/>
      <c r="IH70" s="204"/>
      <c r="II70" s="204"/>
      <c r="IJ70" s="204"/>
      <c r="IK70" s="204"/>
      <c r="IL70" s="204"/>
      <c r="IM70" s="204"/>
      <c r="IN70" s="204"/>
      <c r="IO70" s="204"/>
      <c r="IP70" s="204"/>
      <c r="IQ70" s="204"/>
      <c r="IR70" s="204"/>
      <c r="IS70" s="204"/>
      <c r="IT70" s="204"/>
      <c r="IU70" s="204"/>
      <c r="IV70" s="204"/>
      <c r="IW70" s="204"/>
      <c r="IX70" s="204"/>
      <c r="IY70" s="204"/>
      <c r="IZ70" s="204"/>
      <c r="JA70" s="204"/>
      <c r="JB70" s="204"/>
      <c r="JC70" s="204"/>
      <c r="JD70" s="204"/>
      <c r="JE70" s="204"/>
      <c r="JF70" s="204"/>
      <c r="JG70" s="204"/>
      <c r="JH70" s="204"/>
      <c r="JI70" s="204"/>
      <c r="JJ70" s="204"/>
      <c r="JK70" s="204"/>
      <c r="JL70" s="204"/>
      <c r="JM70" s="204"/>
      <c r="JN70" s="204"/>
      <c r="JO70" s="204"/>
      <c r="JP70" s="204"/>
      <c r="JQ70" s="204"/>
      <c r="JR70" s="204"/>
      <c r="JS70" s="204"/>
      <c r="JT70" s="204"/>
      <c r="JU70" s="204"/>
      <c r="JV70" s="204"/>
      <c r="JW70" s="204"/>
      <c r="JX70" s="204"/>
      <c r="JY70" s="204"/>
      <c r="JZ70" s="204"/>
      <c r="KA70" s="204"/>
      <c r="KB70" s="204"/>
      <c r="KC70" s="204"/>
      <c r="KD70" s="204"/>
      <c r="KE70" s="204"/>
      <c r="KF70" s="204"/>
      <c r="KG70" s="204"/>
      <c r="KH70" s="204"/>
      <c r="KI70" s="204"/>
      <c r="KJ70" s="204"/>
      <c r="KK70" s="204"/>
      <c r="KL70" s="204"/>
      <c r="KM70" s="204"/>
      <c r="KN70" s="204"/>
      <c r="KO70" s="204"/>
      <c r="KP70" s="204"/>
      <c r="KQ70" s="204"/>
      <c r="KR70" s="204"/>
      <c r="KS70" s="204"/>
      <c r="KT70" s="204"/>
      <c r="KU70" s="204"/>
      <c r="KV70" s="204"/>
      <c r="KW70" s="204"/>
      <c r="KX70" s="204"/>
      <c r="KY70" s="204"/>
      <c r="KZ70" s="204"/>
      <c r="LA70" s="204"/>
      <c r="LB70" s="204"/>
      <c r="LC70" s="204"/>
      <c r="LD70" s="204"/>
      <c r="LE70" s="204"/>
      <c r="LF70" s="204"/>
      <c r="LG70" s="204"/>
      <c r="LH70" s="204"/>
      <c r="LI70" s="204"/>
      <c r="LJ70" s="204"/>
      <c r="LK70" s="204"/>
      <c r="LL70" s="204"/>
      <c r="LM70" s="204"/>
      <c r="LN70" s="204"/>
      <c r="LO70" s="204"/>
      <c r="LP70" s="204"/>
      <c r="LQ70" s="204"/>
      <c r="LR70" s="204"/>
      <c r="LS70" s="204"/>
      <c r="LT70" s="204"/>
      <c r="LU70" s="204"/>
      <c r="LV70" s="204"/>
      <c r="LW70" s="204"/>
      <c r="LX70" s="204"/>
      <c r="LY70" s="204"/>
      <c r="LZ70" s="204"/>
      <c r="MA70" s="204"/>
      <c r="MB70" s="204"/>
      <c r="MC70" s="204"/>
      <c r="MD70" s="204"/>
      <c r="ME70" s="204"/>
      <c r="MF70" s="204"/>
      <c r="MG70" s="204"/>
      <c r="MH70" s="204"/>
      <c r="MI70" s="204"/>
      <c r="MJ70" s="204"/>
      <c r="MK70" s="204"/>
      <c r="ML70" s="204"/>
      <c r="MM70" s="204"/>
      <c r="MN70" s="204"/>
      <c r="MO70" s="204"/>
      <c r="MP70" s="204"/>
      <c r="MQ70" s="204"/>
      <c r="MR70" s="204"/>
      <c r="MS70" s="204"/>
      <c r="MT70" s="204"/>
      <c r="MU70" s="204"/>
      <c r="MV70" s="204"/>
      <c r="MW70" s="204"/>
      <c r="MX70" s="204"/>
      <c r="MY70" s="204"/>
      <c r="MZ70" s="204"/>
      <c r="NA70" s="204"/>
      <c r="NB70" s="204"/>
      <c r="NC70" s="204"/>
      <c r="ND70" s="204"/>
      <c r="NE70" s="204"/>
      <c r="NF70" s="204"/>
      <c r="NG70" s="204"/>
      <c r="NH70" s="204"/>
      <c r="NI70" s="204"/>
      <c r="NJ70" s="204"/>
      <c r="NK70" s="204"/>
      <c r="NL70" s="204"/>
      <c r="NM70" s="204"/>
      <c r="NN70" s="204"/>
      <c r="NO70" s="204"/>
      <c r="NP70" s="204"/>
      <c r="NQ70" s="204"/>
      <c r="NR70" s="204"/>
      <c r="NS70" s="204"/>
      <c r="NT70" s="204"/>
      <c r="NU70" s="204"/>
      <c r="NV70" s="204"/>
      <c r="NW70" s="204"/>
      <c r="NX70" s="204"/>
      <c r="NY70" s="204"/>
      <c r="NZ70" s="204"/>
      <c r="OA70" s="204"/>
      <c r="OB70" s="204"/>
      <c r="OC70" s="204"/>
      <c r="OD70" s="204"/>
      <c r="OE70" s="204"/>
      <c r="OF70" s="204"/>
      <c r="OG70" s="204"/>
      <c r="OH70" s="204"/>
      <c r="OI70" s="204"/>
      <c r="OJ70" s="204"/>
      <c r="OK70" s="204"/>
      <c r="OL70" s="204"/>
      <c r="OM70" s="204"/>
      <c r="ON70" s="204"/>
      <c r="OO70" s="204"/>
      <c r="OP70" s="204"/>
      <c r="OQ70" s="204"/>
      <c r="OR70" s="204"/>
      <c r="OS70" s="204"/>
      <c r="OT70" s="204"/>
      <c r="OU70" s="204"/>
      <c r="OV70" s="204"/>
      <c r="OW70" s="204"/>
      <c r="OX70" s="204"/>
      <c r="OY70" s="204"/>
      <c r="OZ70" s="204"/>
      <c r="PA70" s="204"/>
      <c r="PB70" s="204"/>
      <c r="PC70" s="204"/>
      <c r="PD70" s="204"/>
      <c r="PE70" s="204"/>
      <c r="PF70" s="204"/>
      <c r="PG70" s="204"/>
      <c r="PH70" s="204"/>
      <c r="PI70" s="204"/>
      <c r="PJ70" s="204"/>
      <c r="PK70" s="204"/>
      <c r="PL70" s="204"/>
      <c r="PM70" s="204"/>
      <c r="PN70" s="204"/>
      <c r="PO70" s="204"/>
      <c r="PP70" s="204"/>
      <c r="PQ70" s="204"/>
      <c r="PR70" s="204"/>
      <c r="PS70" s="204"/>
      <c r="PT70" s="204"/>
      <c r="PU70" s="204"/>
      <c r="PV70" s="204"/>
      <c r="PW70" s="204"/>
      <c r="PX70" s="204"/>
      <c r="PY70" s="204"/>
      <c r="PZ70" s="204"/>
      <c r="QA70" s="204"/>
      <c r="QB70" s="204"/>
      <c r="QC70" s="204"/>
      <c r="QD70" s="204"/>
      <c r="QE70" s="204"/>
      <c r="QF70" s="204"/>
      <c r="QG70" s="204"/>
      <c r="QH70" s="204"/>
      <c r="QI70" s="204"/>
      <c r="QJ70" s="204"/>
      <c r="QK70" s="204"/>
      <c r="QL70" s="204"/>
      <c r="QM70" s="204"/>
      <c r="QN70" s="204"/>
      <c r="QO70" s="204"/>
      <c r="QP70" s="204"/>
      <c r="QQ70" s="204"/>
      <c r="QR70" s="204"/>
      <c r="QS70" s="204"/>
      <c r="QT70" s="204"/>
      <c r="QU70" s="204"/>
      <c r="QV70" s="204"/>
      <c r="QW70" s="204"/>
      <c r="QX70" s="204"/>
      <c r="QY70" s="204"/>
      <c r="QZ70" s="204"/>
      <c r="RA70" s="204"/>
      <c r="RB70" s="204"/>
      <c r="RC70" s="204"/>
      <c r="RD70" s="204"/>
      <c r="RE70" s="204"/>
      <c r="RF70" s="204"/>
      <c r="RG70" s="204"/>
      <c r="RH70" s="204"/>
      <c r="RI70" s="204"/>
      <c r="RJ70" s="204"/>
      <c r="RK70" s="204"/>
      <c r="RL70" s="204"/>
      <c r="RM70" s="204"/>
      <c r="RN70" s="204"/>
      <c r="RO70" s="204"/>
      <c r="RP70" s="204"/>
      <c r="RQ70" s="204"/>
      <c r="RR70" s="204"/>
      <c r="RS70" s="204"/>
      <c r="RT70" s="204"/>
      <c r="RU70" s="204"/>
      <c r="RV70" s="204"/>
      <c r="RW70" s="204"/>
      <c r="RX70" s="204"/>
      <c r="RY70" s="204"/>
      <c r="RZ70" s="204"/>
      <c r="SA70" s="204"/>
      <c r="SB70" s="204"/>
      <c r="SC70" s="204"/>
      <c r="SD70" s="204"/>
      <c r="SE70" s="204"/>
      <c r="SF70" s="204"/>
      <c r="SG70" s="204"/>
      <c r="SH70" s="204"/>
      <c r="SI70" s="204"/>
      <c r="SJ70" s="204"/>
      <c r="SK70" s="204"/>
      <c r="SL70" s="204"/>
      <c r="SM70" s="204"/>
      <c r="SN70" s="204"/>
      <c r="SO70" s="204"/>
      <c r="SP70" s="204"/>
      <c r="SQ70" s="204"/>
      <c r="SR70" s="204"/>
      <c r="SS70" s="204"/>
      <c r="ST70" s="204"/>
      <c r="SU70" s="204"/>
      <c r="SV70" s="204"/>
      <c r="SW70" s="204"/>
      <c r="SX70" s="204"/>
      <c r="SY70" s="204"/>
      <c r="SZ70" s="204"/>
      <c r="TA70" s="204"/>
      <c r="TB70" s="204"/>
      <c r="TC70" s="204"/>
      <c r="TD70" s="204"/>
      <c r="TE70" s="204"/>
      <c r="TF70" s="204"/>
      <c r="TG70" s="204"/>
      <c r="TH70" s="204"/>
      <c r="TI70" s="204"/>
      <c r="TJ70" s="204"/>
      <c r="TK70" s="204"/>
      <c r="TL70" s="204"/>
      <c r="TM70" s="204"/>
      <c r="TN70" s="204"/>
      <c r="TO70" s="204"/>
      <c r="TP70" s="204"/>
      <c r="TQ70" s="204"/>
      <c r="TR70" s="204"/>
      <c r="TS70" s="204"/>
      <c r="TT70" s="204"/>
      <c r="TU70" s="204"/>
      <c r="TV70" s="204"/>
      <c r="TW70" s="204"/>
      <c r="TX70" s="204"/>
      <c r="TY70" s="204"/>
      <c r="TZ70" s="204"/>
      <c r="UA70" s="204"/>
      <c r="UB70" s="204"/>
      <c r="UC70" s="204"/>
      <c r="UD70" s="204"/>
      <c r="UE70" s="204"/>
      <c r="UF70" s="204"/>
      <c r="UG70" s="204"/>
      <c r="UH70" s="204"/>
      <c r="UI70" s="204"/>
      <c r="UJ70" s="204"/>
      <c r="UK70" s="204"/>
      <c r="UL70" s="204"/>
      <c r="UM70" s="204"/>
      <c r="UN70" s="204"/>
      <c r="UO70" s="204"/>
      <c r="UP70" s="204"/>
      <c r="UQ70" s="204"/>
      <c r="UR70" s="204"/>
      <c r="US70" s="204"/>
      <c r="UT70" s="204"/>
      <c r="UU70" s="204"/>
      <c r="UV70" s="204"/>
      <c r="UW70" s="204"/>
      <c r="UX70" s="204"/>
      <c r="UY70" s="204"/>
      <c r="UZ70" s="204"/>
      <c r="VA70" s="204"/>
      <c r="VB70" s="204"/>
      <c r="VC70" s="204"/>
      <c r="VD70" s="204"/>
      <c r="VE70" s="204"/>
      <c r="VF70" s="204"/>
      <c r="VG70" s="204"/>
      <c r="VH70" s="204"/>
      <c r="VI70" s="204"/>
      <c r="VJ70" s="204"/>
      <c r="VK70" s="204"/>
      <c r="VL70" s="204"/>
      <c r="VM70" s="204"/>
      <c r="VN70" s="204"/>
      <c r="VO70" s="204"/>
      <c r="VP70" s="204"/>
      <c r="VQ70" s="204"/>
      <c r="VR70" s="204"/>
      <c r="VS70" s="204"/>
      <c r="VT70" s="204"/>
      <c r="VU70" s="204"/>
      <c r="VV70" s="204"/>
      <c r="VW70" s="204"/>
      <c r="VX70" s="204"/>
      <c r="VY70" s="204"/>
      <c r="VZ70" s="204"/>
      <c r="WA70" s="204"/>
      <c r="WB70" s="204"/>
      <c r="WC70" s="204"/>
      <c r="WD70" s="204"/>
      <c r="WE70" s="204"/>
      <c r="WF70" s="204"/>
      <c r="WG70" s="204"/>
      <c r="WH70" s="204"/>
      <c r="WI70" s="204"/>
      <c r="WJ70" s="204"/>
      <c r="WK70" s="204"/>
      <c r="WL70" s="204"/>
      <c r="WM70" s="204"/>
      <c r="WN70" s="204"/>
      <c r="WO70" s="204"/>
      <c r="WP70" s="204"/>
      <c r="WQ70" s="204"/>
      <c r="WR70" s="204"/>
      <c r="WS70" s="204"/>
      <c r="WT70" s="204"/>
      <c r="WU70" s="204"/>
      <c r="WV70" s="204"/>
      <c r="WW70" s="204"/>
      <c r="WX70" s="204"/>
      <c r="WY70" s="204"/>
      <c r="WZ70" s="204"/>
      <c r="XA70" s="204"/>
      <c r="XB70" s="204"/>
      <c r="XC70" s="204"/>
      <c r="XD70" s="204"/>
      <c r="XE70" s="204"/>
      <c r="XF70" s="204"/>
      <c r="XG70" s="204"/>
      <c r="XH70" s="204"/>
      <c r="XI70" s="204"/>
      <c r="XJ70" s="204"/>
      <c r="XK70" s="204"/>
      <c r="XL70" s="204"/>
      <c r="XM70" s="204"/>
      <c r="XN70" s="204"/>
      <c r="XO70" s="204"/>
      <c r="XP70" s="204"/>
      <c r="XQ70" s="204"/>
      <c r="XR70" s="204"/>
      <c r="XS70" s="204"/>
      <c r="XT70" s="204"/>
      <c r="XU70" s="204"/>
      <c r="XV70" s="204"/>
      <c r="XW70" s="204"/>
      <c r="XX70" s="204"/>
      <c r="XY70" s="204"/>
      <c r="XZ70" s="204"/>
      <c r="YA70" s="204"/>
      <c r="YB70" s="204"/>
      <c r="YC70" s="204"/>
      <c r="YD70" s="204"/>
      <c r="YE70" s="204"/>
      <c r="YF70" s="204"/>
      <c r="YG70" s="204"/>
      <c r="YH70" s="204"/>
      <c r="YI70" s="204"/>
      <c r="YJ70" s="204"/>
      <c r="YK70" s="204"/>
      <c r="YL70" s="204"/>
      <c r="YM70" s="204"/>
      <c r="YN70" s="204"/>
      <c r="YO70" s="204"/>
      <c r="YP70" s="204"/>
      <c r="YQ70" s="204"/>
      <c r="YR70" s="204"/>
      <c r="YS70" s="204"/>
      <c r="YT70" s="204"/>
      <c r="YU70" s="204"/>
      <c r="YV70" s="204"/>
      <c r="YW70" s="204"/>
      <c r="YX70" s="204"/>
      <c r="YY70" s="204"/>
      <c r="YZ70" s="204"/>
      <c r="ZA70" s="204"/>
      <c r="ZB70" s="204"/>
      <c r="ZC70" s="204"/>
      <c r="ZD70" s="204"/>
      <c r="ZE70" s="204"/>
      <c r="ZF70" s="204"/>
      <c r="ZG70" s="204"/>
      <c r="ZH70" s="204"/>
      <c r="ZI70" s="204"/>
      <c r="ZJ70" s="204"/>
      <c r="ZK70" s="204"/>
      <c r="ZL70" s="204"/>
      <c r="ZM70" s="204"/>
      <c r="ZN70" s="204"/>
      <c r="ZO70" s="204"/>
      <c r="ZP70" s="204"/>
      <c r="ZQ70" s="204"/>
      <c r="ZR70" s="204"/>
      <c r="ZS70" s="204"/>
      <c r="ZT70" s="204"/>
      <c r="ZU70" s="204"/>
      <c r="ZV70" s="204"/>
      <c r="ZW70" s="204"/>
      <c r="ZX70" s="204"/>
      <c r="ZY70" s="204"/>
      <c r="ZZ70" s="204"/>
      <c r="AAA70" s="204"/>
      <c r="AAB70" s="204"/>
      <c r="AAC70" s="204"/>
      <c r="AAD70" s="204"/>
      <c r="AAE70" s="204"/>
      <c r="AAF70" s="204"/>
      <c r="AAG70" s="204"/>
      <c r="AAH70" s="204"/>
      <c r="AAI70" s="204"/>
      <c r="AAJ70" s="204"/>
      <c r="AAK70" s="204"/>
      <c r="AAL70" s="204"/>
      <c r="AAM70" s="204"/>
      <c r="AAN70" s="204"/>
      <c r="AAO70" s="204"/>
      <c r="AAP70" s="204"/>
      <c r="AAQ70" s="204"/>
      <c r="AAR70" s="204"/>
      <c r="AAS70" s="204"/>
      <c r="AAT70" s="204"/>
      <c r="AAU70" s="204"/>
      <c r="AAV70" s="204"/>
      <c r="AAW70" s="204"/>
      <c r="AAX70" s="204"/>
      <c r="AAY70" s="204"/>
      <c r="AAZ70" s="204"/>
      <c r="ABA70" s="204"/>
      <c r="ABB70" s="204"/>
      <c r="ABC70" s="204"/>
      <c r="ABD70" s="204"/>
      <c r="ABE70" s="204"/>
      <c r="ABF70" s="204"/>
      <c r="ABG70" s="204"/>
      <c r="ABH70" s="204"/>
      <c r="ABI70" s="204"/>
      <c r="ABJ70" s="204"/>
      <c r="ABK70" s="204"/>
      <c r="ABL70" s="204"/>
      <c r="ABM70" s="204"/>
      <c r="ABN70" s="204"/>
      <c r="ABO70" s="204"/>
      <c r="ABP70" s="204"/>
      <c r="ABQ70" s="204"/>
      <c r="ABR70" s="204"/>
      <c r="ABS70" s="204"/>
      <c r="ABT70" s="204"/>
      <c r="ABU70" s="204"/>
      <c r="ABV70" s="204"/>
      <c r="ABW70" s="204"/>
      <c r="ABX70" s="204"/>
      <c r="ABY70" s="204"/>
      <c r="ABZ70" s="204"/>
      <c r="ACA70" s="204"/>
      <c r="ACB70" s="204"/>
      <c r="ACC70" s="204"/>
      <c r="ACD70" s="204"/>
      <c r="ACE70" s="204"/>
      <c r="ACF70" s="204"/>
      <c r="ACG70" s="204"/>
      <c r="ACH70" s="204"/>
      <c r="ACI70" s="204"/>
      <c r="ACJ70" s="204"/>
      <c r="ACK70" s="204"/>
      <c r="ACL70" s="204"/>
      <c r="ACM70" s="204"/>
      <c r="ACN70" s="204"/>
      <c r="ACO70" s="204"/>
      <c r="ACP70" s="204"/>
      <c r="ACQ70" s="204"/>
      <c r="ACR70" s="204"/>
      <c r="ACS70" s="204"/>
      <c r="ACT70" s="204"/>
      <c r="ACU70" s="204"/>
      <c r="ACV70" s="204"/>
      <c r="ACW70" s="204"/>
      <c r="ACX70" s="204"/>
      <c r="ACY70" s="204"/>
      <c r="ACZ70" s="204"/>
      <c r="ADA70" s="204"/>
      <c r="ADB70" s="204"/>
      <c r="ADC70" s="204"/>
      <c r="ADD70" s="204"/>
      <c r="ADE70" s="204"/>
      <c r="ADF70" s="204"/>
      <c r="ADG70" s="204"/>
      <c r="ADH70" s="204"/>
      <c r="ADI70" s="204"/>
      <c r="ADJ70" s="204"/>
      <c r="ADK70" s="204"/>
      <c r="ADL70" s="204"/>
      <c r="ADM70" s="204"/>
      <c r="ADN70" s="204"/>
      <c r="ADO70" s="204"/>
      <c r="ADP70" s="204"/>
      <c r="ADQ70" s="204"/>
      <c r="ADR70" s="204"/>
      <c r="ADS70" s="204"/>
      <c r="ADT70" s="204"/>
      <c r="ADU70" s="204"/>
      <c r="ADV70" s="204"/>
      <c r="ADW70" s="204"/>
      <c r="ADX70" s="204"/>
      <c r="ADY70" s="204"/>
      <c r="ADZ70" s="204"/>
      <c r="AEA70" s="204"/>
      <c r="AEB70" s="204"/>
      <c r="AEC70" s="204"/>
      <c r="AED70" s="204"/>
      <c r="AEE70" s="204"/>
      <c r="AEF70" s="204"/>
      <c r="AEG70" s="204"/>
      <c r="AEH70" s="204"/>
      <c r="AEI70" s="204"/>
      <c r="AEJ70" s="204"/>
      <c r="AEK70" s="204"/>
      <c r="AEL70" s="204"/>
      <c r="AEM70" s="204"/>
      <c r="AEN70" s="204"/>
      <c r="AEO70" s="204"/>
      <c r="AEP70" s="204"/>
      <c r="AEQ70" s="204"/>
      <c r="AER70" s="204"/>
      <c r="AES70" s="204"/>
      <c r="AET70" s="204"/>
      <c r="AEU70" s="204"/>
      <c r="AEV70" s="204"/>
      <c r="AEW70" s="204"/>
      <c r="AEX70" s="204"/>
      <c r="AEY70" s="204"/>
      <c r="AEZ70" s="204"/>
      <c r="AFA70" s="204"/>
      <c r="AFB70" s="204"/>
      <c r="AFC70" s="204"/>
      <c r="AFD70" s="204"/>
      <c r="AFE70" s="204"/>
      <c r="AFF70" s="204"/>
      <c r="AFG70" s="204"/>
      <c r="AFH70" s="204"/>
      <c r="AFI70" s="204"/>
      <c r="AFJ70" s="204"/>
      <c r="AFK70" s="204"/>
      <c r="AFL70" s="204"/>
      <c r="AFM70" s="204"/>
      <c r="AFN70" s="204"/>
      <c r="AFO70" s="204"/>
      <c r="AFP70" s="204"/>
      <c r="AFQ70" s="204"/>
      <c r="AFR70" s="204"/>
      <c r="AFS70" s="204"/>
      <c r="AFT70" s="204"/>
      <c r="AFU70" s="204"/>
      <c r="AFV70" s="204"/>
      <c r="AFW70" s="204"/>
      <c r="AFX70" s="204"/>
      <c r="AFY70" s="204"/>
      <c r="AFZ70" s="204"/>
      <c r="AGA70" s="204"/>
      <c r="AGB70" s="204"/>
      <c r="AGC70" s="204"/>
      <c r="AGD70" s="204"/>
      <c r="AGE70" s="204"/>
      <c r="AGF70" s="204"/>
      <c r="AGG70" s="204"/>
      <c r="AGH70" s="204"/>
      <c r="AGI70" s="204"/>
      <c r="AGJ70" s="204"/>
      <c r="AGK70" s="204"/>
      <c r="AGL70" s="204"/>
      <c r="AGM70" s="204"/>
      <c r="AGN70" s="204"/>
      <c r="AGO70" s="204"/>
      <c r="AGP70" s="204"/>
      <c r="AGQ70" s="204"/>
      <c r="AGR70" s="204"/>
      <c r="AGS70" s="204"/>
      <c r="AGT70" s="204"/>
      <c r="AGU70" s="204"/>
      <c r="AGV70" s="204"/>
      <c r="AGW70" s="204"/>
      <c r="AGX70" s="204"/>
      <c r="AGY70" s="204"/>
      <c r="AGZ70" s="204"/>
      <c r="AHA70" s="204"/>
      <c r="AHB70" s="204"/>
      <c r="AHC70" s="204"/>
      <c r="AHD70" s="204"/>
      <c r="AHE70" s="204"/>
      <c r="AHF70" s="204"/>
      <c r="AHG70" s="204"/>
      <c r="AHH70" s="204"/>
      <c r="AHI70" s="204"/>
      <c r="AHJ70" s="204"/>
      <c r="AHK70" s="204"/>
      <c r="AHL70" s="204"/>
      <c r="AHM70" s="204"/>
      <c r="AHN70" s="204"/>
      <c r="AHO70" s="204"/>
      <c r="AHP70" s="204"/>
      <c r="AHQ70" s="204"/>
      <c r="AHR70" s="204"/>
      <c r="AHS70" s="204"/>
      <c r="AHT70" s="204"/>
      <c r="AHU70" s="204"/>
      <c r="AHV70" s="204"/>
      <c r="AHW70" s="204"/>
      <c r="AHX70" s="204"/>
      <c r="AHY70" s="204"/>
      <c r="AHZ70" s="204"/>
      <c r="AIA70" s="204"/>
      <c r="AIB70" s="204"/>
      <c r="AIC70" s="204"/>
      <c r="AID70" s="204"/>
      <c r="AIE70" s="204"/>
      <c r="AIF70" s="204"/>
      <c r="AIG70" s="204"/>
      <c r="AIH70" s="204"/>
      <c r="AII70" s="204"/>
      <c r="AIJ70" s="204"/>
      <c r="AIK70" s="204"/>
      <c r="AIL70" s="204"/>
      <c r="AIM70" s="204"/>
      <c r="AIN70" s="204"/>
      <c r="AIO70" s="204"/>
      <c r="AIP70" s="204"/>
      <c r="AIQ70" s="204"/>
      <c r="AIR70" s="204"/>
      <c r="AIS70" s="204"/>
      <c r="AIT70" s="204"/>
      <c r="AIU70" s="204"/>
      <c r="AIV70" s="204"/>
      <c r="AIW70" s="204"/>
      <c r="AIX70" s="204"/>
      <c r="AIY70" s="204"/>
      <c r="AIZ70" s="204"/>
      <c r="AJA70" s="204"/>
      <c r="AJB70" s="204"/>
      <c r="AJC70" s="204"/>
      <c r="AJD70" s="204"/>
      <c r="AJE70" s="204"/>
      <c r="AJF70" s="204"/>
      <c r="AJG70" s="204"/>
      <c r="AJH70" s="204"/>
      <c r="AJI70" s="204"/>
      <c r="AJJ70" s="204"/>
      <c r="AJK70" s="204"/>
      <c r="AJL70" s="204"/>
      <c r="AJM70" s="204"/>
      <c r="AJN70" s="204"/>
      <c r="AJO70" s="204"/>
      <c r="AJP70" s="204"/>
      <c r="AJQ70" s="204"/>
      <c r="AJR70" s="204"/>
      <c r="AJS70" s="204"/>
      <c r="AJT70" s="204"/>
      <c r="AJU70" s="204"/>
      <c r="AJV70" s="204"/>
      <c r="AJW70" s="204"/>
      <c r="AJX70" s="204"/>
      <c r="AJY70" s="204"/>
      <c r="AJZ70" s="204"/>
      <c r="AKA70" s="204"/>
      <c r="AKB70" s="204"/>
      <c r="AKC70" s="204"/>
      <c r="AKD70" s="204"/>
      <c r="AKE70" s="204"/>
      <c r="AKF70" s="204"/>
      <c r="AKG70" s="204"/>
      <c r="AKH70" s="204"/>
      <c r="AKI70" s="204"/>
      <c r="AKJ70" s="204"/>
      <c r="AKK70" s="204"/>
      <c r="AKL70" s="204"/>
      <c r="AKM70" s="204"/>
      <c r="AKN70" s="204"/>
      <c r="AKO70" s="204"/>
      <c r="AKP70" s="204"/>
      <c r="AKQ70" s="204"/>
      <c r="AKR70" s="204"/>
      <c r="AKS70" s="204"/>
      <c r="AKT70" s="204"/>
      <c r="AKU70" s="204"/>
      <c r="AKV70" s="204"/>
      <c r="AKW70" s="204"/>
      <c r="AKX70" s="204"/>
      <c r="AKY70" s="204"/>
      <c r="AKZ70" s="204"/>
      <c r="ALA70" s="204"/>
      <c r="ALB70" s="204"/>
      <c r="ALC70" s="204"/>
      <c r="ALD70" s="204"/>
      <c r="ALE70" s="204"/>
      <c r="ALF70" s="204"/>
      <c r="ALG70" s="204"/>
      <c r="ALH70" s="204"/>
      <c r="ALI70" s="204"/>
      <c r="ALJ70" s="204"/>
      <c r="ALK70" s="204"/>
      <c r="ALL70" s="204"/>
      <c r="ALM70" s="204"/>
      <c r="ALN70" s="204"/>
      <c r="ALO70" s="204"/>
      <c r="ALP70" s="204"/>
      <c r="ALQ70" s="204"/>
      <c r="ALR70" s="204"/>
      <c r="ALS70" s="204"/>
      <c r="ALT70" s="204"/>
      <c r="ALU70" s="204"/>
      <c r="ALV70" s="204"/>
      <c r="ALW70" s="204"/>
      <c r="ALX70" s="204"/>
      <c r="ALY70" s="204"/>
      <c r="ALZ70" s="204"/>
      <c r="AMA70" s="204"/>
      <c r="AMB70" s="204"/>
      <c r="AMC70" s="204"/>
      <c r="AMD70" s="204"/>
      <c r="AME70" s="204"/>
      <c r="AMF70" s="204"/>
      <c r="AMG70" s="204"/>
      <c r="AMH70" s="204"/>
      <c r="AMI70" s="204"/>
      <c r="AMJ70" s="204"/>
      <c r="AMK70" s="204"/>
      <c r="AML70" s="204"/>
      <c r="AMM70" s="204"/>
      <c r="AMN70" s="204"/>
      <c r="AMO70" s="204"/>
      <c r="AMP70" s="204"/>
      <c r="AMQ70" s="204"/>
      <c r="AMR70" s="204"/>
      <c r="AMS70" s="204"/>
      <c r="AMT70" s="204"/>
      <c r="AMU70" s="204"/>
      <c r="AMV70" s="204"/>
      <c r="AMW70" s="204"/>
      <c r="AMX70" s="204"/>
      <c r="AMY70" s="204"/>
      <c r="AMZ70" s="204"/>
      <c r="ANA70" s="204"/>
      <c r="ANB70" s="204"/>
      <c r="ANC70" s="204"/>
      <c r="AND70" s="204"/>
      <c r="ANE70" s="204"/>
      <c r="ANF70" s="204"/>
      <c r="ANG70" s="204"/>
      <c r="ANH70" s="204"/>
      <c r="ANI70" s="204"/>
      <c r="ANJ70" s="204"/>
      <c r="ANK70" s="204"/>
      <c r="ANL70" s="204"/>
      <c r="ANM70" s="204"/>
      <c r="ANN70" s="204"/>
      <c r="ANO70" s="204"/>
      <c r="ANP70" s="204"/>
      <c r="ANQ70" s="204"/>
      <c r="ANR70" s="204"/>
      <c r="ANS70" s="204"/>
      <c r="ANT70" s="204"/>
      <c r="ANU70" s="204"/>
      <c r="ANV70" s="204"/>
      <c r="ANW70" s="204"/>
      <c r="ANX70" s="204"/>
      <c r="ANY70" s="204"/>
      <c r="ANZ70" s="204"/>
      <c r="AOA70" s="204"/>
      <c r="AOB70" s="204"/>
      <c r="AOC70" s="204"/>
      <c r="AOD70" s="204"/>
      <c r="AOE70" s="204"/>
      <c r="AOF70" s="204"/>
      <c r="AOG70" s="204"/>
      <c r="AOH70" s="204"/>
      <c r="AOI70" s="204"/>
      <c r="AOJ70" s="204"/>
      <c r="AOK70" s="204"/>
      <c r="AOL70" s="204"/>
      <c r="AOM70" s="204"/>
      <c r="AON70" s="204"/>
      <c r="AOO70" s="204"/>
      <c r="AOP70" s="204"/>
      <c r="AOQ70" s="204"/>
      <c r="AOR70" s="204"/>
      <c r="AOS70" s="204"/>
      <c r="AOT70" s="204"/>
      <c r="AOU70" s="204"/>
      <c r="AOV70" s="204"/>
      <c r="AOW70" s="204"/>
      <c r="AOX70" s="204"/>
      <c r="AOY70" s="204"/>
      <c r="AOZ70" s="204"/>
      <c r="APA70" s="204"/>
      <c r="APB70" s="204"/>
      <c r="APC70" s="204"/>
      <c r="APD70" s="204"/>
      <c r="APE70" s="204"/>
      <c r="APF70" s="204"/>
      <c r="APG70" s="204"/>
      <c r="APH70" s="204"/>
      <c r="API70" s="204"/>
      <c r="APJ70" s="204"/>
      <c r="APK70" s="204"/>
      <c r="APL70" s="204"/>
      <c r="APM70" s="204"/>
      <c r="APN70" s="204"/>
      <c r="APO70" s="204"/>
      <c r="APP70" s="204"/>
      <c r="APQ70" s="204"/>
      <c r="APR70" s="204"/>
      <c r="APS70" s="204"/>
      <c r="APT70" s="204"/>
      <c r="APU70" s="204"/>
      <c r="APV70" s="204"/>
      <c r="APW70" s="204"/>
      <c r="APX70" s="204"/>
      <c r="APY70" s="204"/>
      <c r="APZ70" s="204"/>
      <c r="AQA70" s="204"/>
      <c r="AQB70" s="204"/>
      <c r="AQC70" s="204"/>
      <c r="AQD70" s="204"/>
      <c r="AQE70" s="204"/>
      <c r="AQF70" s="204"/>
      <c r="AQG70" s="204"/>
      <c r="AQH70" s="204"/>
      <c r="AQI70" s="204"/>
      <c r="AQJ70" s="204"/>
      <c r="AQK70" s="204"/>
      <c r="AQL70" s="204"/>
      <c r="AQM70" s="204"/>
      <c r="AQN70" s="204"/>
      <c r="AQO70" s="204"/>
      <c r="AQP70" s="204"/>
      <c r="AQQ70" s="204"/>
      <c r="AQR70" s="204"/>
      <c r="AQS70" s="204"/>
      <c r="AQT70" s="204"/>
      <c r="AQU70" s="204"/>
      <c r="AQV70" s="204"/>
      <c r="AQW70" s="204"/>
      <c r="AQX70" s="204"/>
      <c r="AQY70" s="204"/>
      <c r="AQZ70" s="204"/>
      <c r="ARA70" s="204"/>
      <c r="ARB70" s="204"/>
      <c r="ARC70" s="204"/>
      <c r="ARD70" s="204"/>
      <c r="ARE70" s="204"/>
      <c r="ARF70" s="204"/>
      <c r="ARG70" s="204"/>
      <c r="ARH70" s="204"/>
      <c r="ARI70" s="204"/>
      <c r="ARJ70" s="204"/>
      <c r="ARK70" s="204"/>
      <c r="ARL70" s="204"/>
      <c r="ARM70" s="204"/>
      <c r="ARN70" s="204"/>
      <c r="ARO70" s="204"/>
      <c r="ARP70" s="204"/>
      <c r="ARQ70" s="204"/>
      <c r="ARR70" s="204"/>
      <c r="ARS70" s="204"/>
      <c r="ART70" s="204"/>
      <c r="ARU70" s="204"/>
      <c r="ARV70" s="204"/>
      <c r="ARW70" s="204"/>
      <c r="ARX70" s="204"/>
      <c r="ARY70" s="204"/>
      <c r="ARZ70" s="204"/>
      <c r="ASA70" s="204"/>
      <c r="ASB70" s="204"/>
      <c r="ASC70" s="204"/>
      <c r="ASD70" s="204"/>
      <c r="ASE70" s="204"/>
      <c r="ASF70" s="204"/>
      <c r="ASG70" s="204"/>
      <c r="ASH70" s="204"/>
      <c r="ASI70" s="204"/>
      <c r="ASJ70" s="204"/>
      <c r="ASK70" s="204"/>
      <c r="ASL70" s="204"/>
      <c r="ASM70" s="204"/>
      <c r="ASN70" s="204"/>
      <c r="ASO70" s="204"/>
      <c r="ASP70" s="204"/>
      <c r="ASQ70" s="204"/>
      <c r="ASR70" s="204"/>
      <c r="ASS70" s="204"/>
      <c r="AST70" s="204"/>
      <c r="ASU70" s="204"/>
      <c r="ASV70" s="204"/>
      <c r="ASW70" s="204"/>
      <c r="ASX70" s="204"/>
      <c r="ASY70" s="204"/>
      <c r="ASZ70" s="204"/>
      <c r="ATA70" s="204"/>
      <c r="ATB70" s="204"/>
      <c r="ATC70" s="204"/>
      <c r="ATD70" s="204"/>
      <c r="ATE70" s="204"/>
      <c r="ATF70" s="204"/>
      <c r="ATG70" s="204"/>
      <c r="ATH70" s="204"/>
      <c r="ATI70" s="204"/>
      <c r="ATJ70" s="204"/>
      <c r="ATK70" s="204"/>
      <c r="ATL70" s="204"/>
      <c r="ATM70" s="204"/>
      <c r="ATN70" s="204"/>
      <c r="ATO70" s="204"/>
      <c r="ATP70" s="204"/>
      <c r="ATQ70" s="204"/>
      <c r="ATR70" s="204"/>
      <c r="ATS70" s="204"/>
      <c r="ATT70" s="204"/>
      <c r="ATU70" s="204"/>
      <c r="ATV70" s="204"/>
      <c r="ATW70" s="204"/>
      <c r="ATX70" s="204"/>
      <c r="ATY70" s="204"/>
      <c r="ATZ70" s="204"/>
      <c r="AUA70" s="204"/>
      <c r="AUB70" s="204"/>
      <c r="AUC70" s="204"/>
      <c r="AUD70" s="204"/>
      <c r="AUE70" s="204"/>
      <c r="AUF70" s="204"/>
      <c r="AUG70" s="204"/>
      <c r="AUH70" s="204"/>
      <c r="AUI70" s="204"/>
      <c r="AUJ70" s="204"/>
      <c r="AUK70" s="204"/>
      <c r="AUL70" s="204"/>
      <c r="AUM70" s="204"/>
      <c r="AUN70" s="204"/>
      <c r="AUO70" s="204"/>
      <c r="AUP70" s="204"/>
      <c r="AUQ70" s="204"/>
      <c r="AUR70" s="204"/>
      <c r="AUS70" s="204"/>
      <c r="AUT70" s="204"/>
      <c r="AUU70" s="204"/>
      <c r="AUV70" s="204"/>
      <c r="AUW70" s="204"/>
      <c r="AUX70" s="204"/>
      <c r="AUY70" s="204"/>
      <c r="AUZ70" s="204"/>
      <c r="AVA70" s="204"/>
      <c r="AVB70" s="204"/>
      <c r="AVC70" s="204"/>
      <c r="AVD70" s="204"/>
      <c r="AVE70" s="204"/>
      <c r="AVF70" s="204"/>
      <c r="AVG70" s="204"/>
      <c r="AVH70" s="204"/>
      <c r="AVI70" s="204"/>
      <c r="AVJ70" s="204"/>
      <c r="AVK70" s="204"/>
      <c r="AVL70" s="204"/>
      <c r="AVM70" s="204"/>
      <c r="AVN70" s="204"/>
      <c r="AVO70" s="204"/>
      <c r="AVP70" s="204"/>
      <c r="AVQ70" s="204"/>
      <c r="AVR70" s="204"/>
      <c r="AVS70" s="204"/>
      <c r="AVT70" s="204"/>
      <c r="AVU70" s="204"/>
      <c r="AVV70" s="204"/>
      <c r="AVW70" s="204"/>
      <c r="AVX70" s="204"/>
      <c r="AVY70" s="204"/>
      <c r="AVZ70" s="204"/>
      <c r="AWA70" s="204"/>
      <c r="AWB70" s="204"/>
      <c r="AWC70" s="204"/>
      <c r="AWD70" s="204"/>
      <c r="AWE70" s="204"/>
      <c r="AWF70" s="204"/>
      <c r="AWG70" s="204"/>
      <c r="AWH70" s="204"/>
      <c r="AWI70" s="204"/>
      <c r="AWJ70" s="204"/>
      <c r="AWK70" s="204"/>
      <c r="AWL70" s="204"/>
      <c r="AWM70" s="204"/>
      <c r="AWN70" s="204"/>
      <c r="AWO70" s="204"/>
      <c r="AWP70" s="204"/>
      <c r="AWQ70" s="204"/>
      <c r="AWR70" s="204"/>
      <c r="AWS70" s="204"/>
      <c r="AWT70" s="204"/>
      <c r="AWU70" s="204"/>
      <c r="AWV70" s="204"/>
      <c r="AWW70" s="204"/>
      <c r="AWX70" s="204"/>
      <c r="AWY70" s="204"/>
      <c r="AWZ70" s="204"/>
      <c r="AXA70" s="204"/>
      <c r="AXB70" s="204"/>
      <c r="AXC70" s="204"/>
      <c r="AXD70" s="204"/>
      <c r="AXE70" s="204"/>
      <c r="AXF70" s="204"/>
      <c r="AXG70" s="204"/>
      <c r="AXH70" s="204"/>
      <c r="AXI70" s="204"/>
      <c r="AXJ70" s="204"/>
      <c r="AXK70" s="204"/>
      <c r="AXL70" s="204"/>
      <c r="AXM70" s="204"/>
      <c r="AXN70" s="204"/>
      <c r="AXO70" s="204"/>
      <c r="AXP70" s="204"/>
      <c r="AXQ70" s="204"/>
      <c r="AXR70" s="204"/>
      <c r="AXS70" s="204"/>
      <c r="AXT70" s="204"/>
      <c r="AXU70" s="204"/>
      <c r="AXV70" s="204"/>
      <c r="AXW70" s="204"/>
      <c r="AXX70" s="204"/>
      <c r="AXY70" s="204"/>
      <c r="AXZ70" s="204"/>
      <c r="AYA70" s="204"/>
      <c r="AYB70" s="204"/>
      <c r="AYC70" s="204"/>
      <c r="AYD70" s="204"/>
      <c r="AYE70" s="204"/>
      <c r="AYF70" s="204"/>
      <c r="AYG70" s="204"/>
      <c r="AYH70" s="204"/>
      <c r="AYI70" s="204"/>
      <c r="AYJ70" s="204"/>
      <c r="AYK70" s="204"/>
      <c r="AYL70" s="204"/>
      <c r="AYM70" s="204"/>
      <c r="AYN70" s="204"/>
      <c r="AYO70" s="204"/>
      <c r="AYP70" s="204"/>
      <c r="AYQ70" s="204"/>
      <c r="AYR70" s="204"/>
      <c r="AYS70" s="204"/>
      <c r="AYT70" s="204"/>
      <c r="AYU70" s="204"/>
      <c r="AYV70" s="204"/>
      <c r="AYW70" s="204"/>
      <c r="AYX70" s="204"/>
      <c r="AYY70" s="204"/>
      <c r="AYZ70" s="204"/>
      <c r="AZA70" s="204"/>
      <c r="AZB70" s="204"/>
      <c r="AZC70" s="204"/>
      <c r="AZD70" s="204"/>
      <c r="AZE70" s="204"/>
      <c r="AZF70" s="204"/>
      <c r="AZG70" s="204"/>
      <c r="AZH70" s="204"/>
      <c r="AZI70" s="204"/>
      <c r="AZJ70" s="204"/>
      <c r="AZK70" s="204"/>
      <c r="AZL70" s="204"/>
      <c r="AZM70" s="204"/>
      <c r="AZN70" s="204"/>
      <c r="AZO70" s="204"/>
      <c r="AZP70" s="204"/>
      <c r="AZQ70" s="204"/>
      <c r="AZR70" s="204"/>
      <c r="AZS70" s="204"/>
      <c r="AZT70" s="204"/>
      <c r="AZU70" s="204"/>
      <c r="AZV70" s="204"/>
      <c r="AZW70" s="204"/>
      <c r="AZX70" s="204"/>
      <c r="AZY70" s="204"/>
      <c r="AZZ70" s="204"/>
      <c r="BAA70" s="204"/>
      <c r="BAB70" s="204"/>
      <c r="BAC70" s="204"/>
      <c r="BAD70" s="204"/>
      <c r="BAE70" s="204"/>
      <c r="BAF70" s="204"/>
      <c r="BAG70" s="204"/>
      <c r="BAH70" s="204"/>
      <c r="BAI70" s="204"/>
      <c r="BAJ70" s="204"/>
      <c r="BAK70" s="204"/>
      <c r="BAL70" s="204"/>
      <c r="BAM70" s="204"/>
      <c r="BAN70" s="204"/>
      <c r="BAO70" s="204"/>
      <c r="BAP70" s="204"/>
      <c r="BAQ70" s="204"/>
      <c r="BAR70" s="204"/>
      <c r="BAS70" s="204"/>
      <c r="BAT70" s="204"/>
      <c r="BAU70" s="204"/>
      <c r="BAV70" s="204"/>
      <c r="BAW70" s="204"/>
      <c r="BAX70" s="204"/>
      <c r="BAY70" s="204"/>
      <c r="BAZ70" s="204"/>
      <c r="BBA70" s="204"/>
      <c r="BBB70" s="204"/>
      <c r="BBC70" s="204"/>
      <c r="BBD70" s="204"/>
      <c r="BBE70" s="204"/>
      <c r="BBF70" s="204"/>
      <c r="BBG70" s="204"/>
      <c r="BBH70" s="204"/>
      <c r="BBI70" s="204"/>
      <c r="BBJ70" s="204"/>
      <c r="BBK70" s="204"/>
      <c r="BBL70" s="204"/>
      <c r="BBM70" s="204"/>
      <c r="BBN70" s="204"/>
      <c r="BBO70" s="204"/>
      <c r="BBP70" s="204"/>
      <c r="BBQ70" s="204"/>
      <c r="BBR70" s="204"/>
      <c r="BBS70" s="204"/>
      <c r="BBT70" s="204"/>
      <c r="BBU70" s="204"/>
      <c r="BBV70" s="204"/>
      <c r="BBW70" s="204"/>
      <c r="BBX70" s="204"/>
      <c r="BBY70" s="204"/>
      <c r="BBZ70" s="204"/>
      <c r="BCA70" s="204"/>
      <c r="BCB70" s="204"/>
      <c r="BCC70" s="204"/>
      <c r="BCD70" s="204"/>
      <c r="BCE70" s="204"/>
      <c r="BCF70" s="204"/>
      <c r="BCG70" s="204"/>
      <c r="BCH70" s="204"/>
      <c r="BCI70" s="204"/>
      <c r="BCJ70" s="204"/>
      <c r="BCK70" s="204"/>
      <c r="BCL70" s="204"/>
      <c r="BCM70" s="204"/>
      <c r="BCN70" s="204"/>
      <c r="BCO70" s="204"/>
      <c r="BCP70" s="204"/>
      <c r="BCQ70" s="204"/>
      <c r="BCR70" s="204"/>
      <c r="BCS70" s="204"/>
      <c r="BCT70" s="204"/>
      <c r="BCU70" s="204"/>
      <c r="BCV70" s="204"/>
      <c r="BCW70" s="204"/>
      <c r="BCX70" s="204"/>
      <c r="BCY70" s="204"/>
      <c r="BCZ70" s="204"/>
      <c r="BDA70" s="204"/>
      <c r="BDB70" s="204"/>
      <c r="BDC70" s="204"/>
      <c r="BDD70" s="204"/>
      <c r="BDE70" s="204"/>
      <c r="BDF70" s="204"/>
      <c r="BDG70" s="204"/>
      <c r="BDH70" s="204"/>
      <c r="BDI70" s="204"/>
      <c r="BDJ70" s="204"/>
      <c r="BDK70" s="204"/>
      <c r="BDL70" s="204"/>
      <c r="BDM70" s="204"/>
      <c r="BDN70" s="204"/>
      <c r="BDO70" s="204"/>
      <c r="BDP70" s="204"/>
      <c r="BDQ70" s="204"/>
      <c r="BDR70" s="204"/>
      <c r="BDS70" s="204"/>
      <c r="BDT70" s="204"/>
      <c r="BDU70" s="204"/>
      <c r="BDV70" s="204"/>
      <c r="BDW70" s="204"/>
      <c r="BDX70" s="204"/>
      <c r="BDY70" s="204"/>
      <c r="BDZ70" s="204"/>
      <c r="BEA70" s="204"/>
      <c r="BEB70" s="204"/>
      <c r="BEC70" s="204"/>
      <c r="BED70" s="204"/>
      <c r="BEE70" s="204"/>
      <c r="BEF70" s="204"/>
      <c r="BEG70" s="204"/>
      <c r="BEH70" s="204"/>
      <c r="BEI70" s="204"/>
      <c r="BEJ70" s="204"/>
      <c r="BEK70" s="204"/>
      <c r="BEL70" s="204"/>
      <c r="BEM70" s="204"/>
      <c r="BEN70" s="204"/>
      <c r="BEO70" s="204"/>
      <c r="BEP70" s="204"/>
      <c r="BEQ70" s="204"/>
      <c r="BER70" s="204"/>
      <c r="BES70" s="204"/>
      <c r="BET70" s="204"/>
      <c r="BEU70" s="204"/>
      <c r="BEV70" s="204"/>
      <c r="BEW70" s="204"/>
      <c r="BEX70" s="204"/>
      <c r="BEY70" s="204"/>
      <c r="BEZ70" s="204"/>
      <c r="BFA70" s="204"/>
      <c r="BFB70" s="204"/>
      <c r="BFC70" s="204"/>
      <c r="BFD70" s="204"/>
      <c r="BFE70" s="204"/>
      <c r="BFF70" s="204"/>
      <c r="BFG70" s="204"/>
      <c r="BFH70" s="204"/>
      <c r="BFI70" s="204"/>
      <c r="BFJ70" s="204"/>
      <c r="BFK70" s="204"/>
      <c r="BFL70" s="204"/>
      <c r="BFM70" s="204"/>
      <c r="BFN70" s="204"/>
      <c r="BFO70" s="204"/>
      <c r="BFP70" s="204"/>
      <c r="BFQ70" s="204"/>
      <c r="BFR70" s="204"/>
      <c r="BFS70" s="204"/>
      <c r="BFT70" s="204"/>
      <c r="BFU70" s="204"/>
      <c r="BFV70" s="204"/>
      <c r="BFW70" s="204"/>
      <c r="BFX70" s="204"/>
      <c r="BFY70" s="204"/>
      <c r="BFZ70" s="204"/>
      <c r="BGA70" s="204"/>
      <c r="BGB70" s="204"/>
      <c r="BGC70" s="204"/>
      <c r="BGD70" s="204"/>
      <c r="BGE70" s="204"/>
      <c r="BGF70" s="204"/>
      <c r="BGG70" s="204"/>
      <c r="BGH70" s="204"/>
      <c r="BGI70" s="204"/>
      <c r="BGJ70" s="204"/>
      <c r="BGK70" s="204"/>
      <c r="BGL70" s="204"/>
      <c r="BGM70" s="204"/>
      <c r="BGN70" s="204"/>
      <c r="BGO70" s="204"/>
      <c r="BGP70" s="204"/>
      <c r="BGQ70" s="204"/>
      <c r="BGR70" s="204"/>
      <c r="BGS70" s="204"/>
      <c r="BGT70" s="204"/>
      <c r="BGU70" s="204"/>
      <c r="BGV70" s="204"/>
      <c r="BGW70" s="204"/>
      <c r="BGX70" s="204"/>
      <c r="BGY70" s="204"/>
      <c r="BGZ70" s="204"/>
      <c r="BHA70" s="204"/>
      <c r="BHB70" s="204"/>
      <c r="BHC70" s="204"/>
      <c r="BHD70" s="204"/>
      <c r="BHE70" s="204"/>
      <c r="BHF70" s="204"/>
      <c r="BHG70" s="204"/>
      <c r="BHH70" s="204"/>
      <c r="BHI70" s="204"/>
      <c r="BHJ70" s="204"/>
      <c r="BHK70" s="204"/>
      <c r="BHL70" s="204"/>
      <c r="BHM70" s="204"/>
      <c r="BHN70" s="204"/>
      <c r="BHO70" s="204"/>
      <c r="BHP70" s="204"/>
      <c r="BHQ70" s="204"/>
      <c r="BHR70" s="204"/>
      <c r="BHS70" s="204"/>
      <c r="BHT70" s="204"/>
      <c r="BHU70" s="204"/>
      <c r="BHV70" s="204"/>
      <c r="BHW70" s="204"/>
      <c r="BHX70" s="204"/>
      <c r="BHY70" s="204"/>
      <c r="BHZ70" s="204"/>
      <c r="BIA70" s="204"/>
      <c r="BIB70" s="204"/>
      <c r="BIC70" s="204"/>
      <c r="BID70" s="204"/>
      <c r="BIE70" s="204"/>
      <c r="BIF70" s="204"/>
      <c r="BIG70" s="204"/>
      <c r="BIH70" s="204"/>
      <c r="BII70" s="204"/>
      <c r="BIJ70" s="204"/>
      <c r="BIK70" s="204"/>
      <c r="BIL70" s="204"/>
      <c r="BIM70" s="204"/>
      <c r="BIN70" s="204"/>
      <c r="BIO70" s="204"/>
      <c r="BIP70" s="204"/>
      <c r="BIQ70" s="204"/>
      <c r="BIR70" s="204"/>
      <c r="BIS70" s="204"/>
      <c r="BIT70" s="204"/>
      <c r="BIU70" s="204"/>
      <c r="BIV70" s="204"/>
      <c r="BIW70" s="204"/>
      <c r="BIX70" s="204"/>
      <c r="BIY70" s="204"/>
      <c r="BIZ70" s="204"/>
      <c r="BJA70" s="204"/>
      <c r="BJB70" s="204"/>
      <c r="BJC70" s="204"/>
      <c r="BJD70" s="204"/>
      <c r="BJE70" s="204"/>
      <c r="BJF70" s="204"/>
      <c r="BJG70" s="204"/>
      <c r="BJH70" s="204"/>
      <c r="BJI70" s="204"/>
      <c r="BJJ70" s="204"/>
      <c r="BJK70" s="204"/>
      <c r="BJL70" s="204"/>
      <c r="BJM70" s="204"/>
      <c r="BJN70" s="204"/>
      <c r="BJO70" s="204"/>
      <c r="BJP70" s="204"/>
      <c r="BJQ70" s="204"/>
      <c r="BJR70" s="204"/>
      <c r="BJS70" s="204"/>
      <c r="BJT70" s="204"/>
      <c r="BJU70" s="204"/>
      <c r="BJV70" s="204"/>
      <c r="BJW70" s="204"/>
      <c r="BJX70" s="204"/>
      <c r="BJY70" s="204"/>
      <c r="BJZ70" s="204"/>
      <c r="BKA70" s="204"/>
      <c r="BKB70" s="204"/>
      <c r="BKC70" s="204"/>
      <c r="BKD70" s="204"/>
      <c r="BKE70" s="204"/>
      <c r="BKF70" s="204"/>
      <c r="BKG70" s="204"/>
      <c r="BKH70" s="204"/>
      <c r="BKI70" s="204"/>
      <c r="BKJ70" s="204"/>
      <c r="BKK70" s="204"/>
      <c r="BKL70" s="204"/>
      <c r="BKM70" s="204"/>
      <c r="BKN70" s="204"/>
      <c r="BKO70" s="204"/>
      <c r="BKP70" s="204"/>
      <c r="BKQ70" s="204"/>
      <c r="BKR70" s="204"/>
      <c r="BKS70" s="204"/>
      <c r="BKT70" s="204"/>
      <c r="BKU70" s="204"/>
      <c r="BKV70" s="204"/>
      <c r="BKW70" s="204"/>
      <c r="BKX70" s="204"/>
      <c r="BKY70" s="204"/>
      <c r="BKZ70" s="204"/>
      <c r="BLA70" s="204"/>
      <c r="BLB70" s="204"/>
      <c r="BLC70" s="204"/>
      <c r="BLD70" s="204"/>
      <c r="BLE70" s="204"/>
      <c r="BLF70" s="204"/>
      <c r="BLG70" s="204"/>
      <c r="BLH70" s="204"/>
      <c r="BLI70" s="204"/>
      <c r="BLJ70" s="204"/>
      <c r="BLK70" s="204"/>
      <c r="BLL70" s="204"/>
      <c r="BLM70" s="204"/>
      <c r="BLN70" s="204"/>
      <c r="BLO70" s="204"/>
      <c r="BLP70" s="204"/>
      <c r="BLQ70" s="204"/>
      <c r="BLR70" s="204"/>
      <c r="BLS70" s="204"/>
      <c r="BLT70" s="204"/>
      <c r="BLU70" s="204"/>
      <c r="BLV70" s="204"/>
      <c r="BLW70" s="204"/>
      <c r="BLX70" s="204"/>
      <c r="BLY70" s="204"/>
      <c r="BLZ70" s="204"/>
      <c r="BMA70" s="204"/>
      <c r="BMB70" s="204"/>
      <c r="BMC70" s="204"/>
      <c r="BMD70" s="204"/>
      <c r="BME70" s="204"/>
      <c r="BMF70" s="204"/>
      <c r="BMG70" s="204"/>
      <c r="BMH70" s="204"/>
      <c r="BMI70" s="204"/>
      <c r="BMJ70" s="204"/>
      <c r="BMK70" s="204"/>
      <c r="BML70" s="204"/>
      <c r="BMM70" s="204"/>
      <c r="BMN70" s="204"/>
      <c r="BMO70" s="204"/>
      <c r="BMP70" s="204"/>
      <c r="BMQ70" s="204"/>
      <c r="BMR70" s="204"/>
      <c r="BMS70" s="204"/>
      <c r="BMT70" s="204"/>
      <c r="BMU70" s="204"/>
      <c r="BMV70" s="204"/>
      <c r="BMW70" s="204"/>
      <c r="BMX70" s="204"/>
      <c r="BMY70" s="204"/>
      <c r="BMZ70" s="204"/>
      <c r="BNA70" s="204"/>
      <c r="BNB70" s="204"/>
      <c r="BNC70" s="204"/>
      <c r="BND70" s="204"/>
      <c r="BNE70" s="204"/>
      <c r="BNF70" s="204"/>
      <c r="BNG70" s="204"/>
      <c r="BNH70" s="204"/>
      <c r="BNI70" s="204"/>
      <c r="BNJ70" s="204"/>
      <c r="BNK70" s="204"/>
      <c r="BNL70" s="204"/>
      <c r="BNM70" s="204"/>
      <c r="BNN70" s="204"/>
      <c r="BNO70" s="204"/>
      <c r="BNP70" s="204"/>
      <c r="BNQ70" s="204"/>
      <c r="BNR70" s="204"/>
      <c r="BNS70" s="204"/>
      <c r="BNT70" s="204"/>
      <c r="BNU70" s="204"/>
      <c r="BNV70" s="204"/>
      <c r="BNW70" s="204"/>
      <c r="BNX70" s="204"/>
      <c r="BNY70" s="204"/>
      <c r="BNZ70" s="204"/>
      <c r="BOA70" s="204"/>
      <c r="BOB70" s="204"/>
      <c r="BOC70" s="204"/>
      <c r="BOD70" s="204"/>
      <c r="BOE70" s="204"/>
      <c r="BOF70" s="204"/>
      <c r="BOG70" s="204"/>
      <c r="BOH70" s="204"/>
      <c r="BOI70" s="204"/>
      <c r="BOJ70" s="204"/>
      <c r="BOK70" s="204"/>
      <c r="BOL70" s="204"/>
      <c r="BOM70" s="204"/>
      <c r="BON70" s="204"/>
      <c r="BOO70" s="204"/>
      <c r="BOP70" s="204"/>
      <c r="BOQ70" s="204"/>
      <c r="BOR70" s="204"/>
      <c r="BOS70" s="204"/>
      <c r="BOT70" s="204"/>
      <c r="BOU70" s="204"/>
      <c r="BOV70" s="204"/>
      <c r="BOW70" s="204"/>
      <c r="BOX70" s="204"/>
      <c r="BOY70" s="204"/>
      <c r="BOZ70" s="204"/>
      <c r="BPA70" s="204"/>
      <c r="BPB70" s="204"/>
      <c r="BPC70" s="204"/>
      <c r="BPD70" s="204"/>
      <c r="BPE70" s="204"/>
      <c r="BPF70" s="204"/>
      <c r="BPG70" s="204"/>
      <c r="BPH70" s="204"/>
      <c r="BPI70" s="204"/>
      <c r="BPJ70" s="204"/>
      <c r="BPK70" s="204"/>
      <c r="BPL70" s="204"/>
      <c r="BPM70" s="204"/>
      <c r="BPN70" s="204"/>
      <c r="BPO70" s="204"/>
      <c r="BPP70" s="204"/>
      <c r="BPQ70" s="204"/>
      <c r="BPR70" s="204"/>
      <c r="BPS70" s="204"/>
      <c r="BPT70" s="204"/>
      <c r="BPU70" s="204"/>
      <c r="BPV70" s="204"/>
      <c r="BPW70" s="204"/>
      <c r="BPX70" s="204"/>
      <c r="BPY70" s="204"/>
      <c r="BPZ70" s="204"/>
      <c r="BQA70" s="204"/>
      <c r="BQB70" s="204"/>
      <c r="BQC70" s="204"/>
      <c r="BQD70" s="204"/>
      <c r="BQE70" s="204"/>
      <c r="BQF70" s="204"/>
      <c r="BQG70" s="204"/>
      <c r="BQH70" s="204"/>
      <c r="BQI70" s="204"/>
      <c r="BQJ70" s="204"/>
      <c r="BQK70" s="204"/>
      <c r="BQL70" s="204"/>
      <c r="BQM70" s="204"/>
      <c r="BQN70" s="204"/>
      <c r="BQO70" s="204"/>
      <c r="BQP70" s="204"/>
      <c r="BQQ70" s="204"/>
      <c r="BQR70" s="204"/>
      <c r="BQS70" s="204"/>
      <c r="BQT70" s="204"/>
      <c r="BQU70" s="204"/>
      <c r="BQV70" s="204"/>
      <c r="BQW70" s="204"/>
      <c r="BQX70" s="204"/>
      <c r="BQY70" s="204"/>
      <c r="BQZ70" s="204"/>
      <c r="BRA70" s="204"/>
      <c r="BRB70" s="204"/>
      <c r="BRC70" s="204"/>
      <c r="BRD70" s="204"/>
      <c r="BRE70" s="204"/>
      <c r="BRF70" s="204"/>
      <c r="BRG70" s="204"/>
      <c r="BRH70" s="204"/>
      <c r="BRI70" s="204"/>
      <c r="BRJ70" s="204"/>
      <c r="BRK70" s="204"/>
      <c r="BRL70" s="204"/>
      <c r="BRM70" s="204"/>
      <c r="BRN70" s="204"/>
      <c r="BRO70" s="204"/>
      <c r="BRP70" s="204"/>
      <c r="BRQ70" s="204"/>
      <c r="BRR70" s="204"/>
      <c r="BRS70" s="204"/>
      <c r="BRT70" s="204"/>
      <c r="BRU70" s="204"/>
      <c r="BRV70" s="204"/>
      <c r="BRW70" s="204"/>
      <c r="BRX70" s="204"/>
      <c r="BRY70" s="204"/>
      <c r="BRZ70" s="204"/>
      <c r="BSA70" s="204"/>
      <c r="BSB70" s="204"/>
      <c r="BSC70" s="204"/>
      <c r="BSD70" s="204"/>
      <c r="BSE70" s="204"/>
      <c r="BSF70" s="204"/>
      <c r="BSG70" s="204"/>
      <c r="BSH70" s="204"/>
      <c r="BSI70" s="204"/>
      <c r="BSJ70" s="204"/>
      <c r="BSK70" s="204"/>
      <c r="BSL70" s="204"/>
      <c r="BSM70" s="204"/>
      <c r="BSN70" s="204"/>
      <c r="BSO70" s="204"/>
      <c r="BSP70" s="204"/>
      <c r="BSQ70" s="204"/>
      <c r="BSR70" s="204"/>
      <c r="BSS70" s="204"/>
      <c r="BST70" s="204"/>
      <c r="BSU70" s="204"/>
      <c r="BSV70" s="204"/>
      <c r="BSW70" s="204"/>
      <c r="BSX70" s="204"/>
      <c r="BSY70" s="204"/>
      <c r="BSZ70" s="204"/>
      <c r="BTA70" s="204"/>
      <c r="BTB70" s="204"/>
      <c r="BTC70" s="204"/>
      <c r="BTD70" s="204"/>
      <c r="BTE70" s="204"/>
      <c r="BTF70" s="204"/>
      <c r="BTG70" s="204"/>
      <c r="BTH70" s="204"/>
      <c r="BTI70" s="204"/>
      <c r="BTJ70" s="204"/>
      <c r="BTK70" s="204"/>
      <c r="BTL70" s="204"/>
      <c r="BTM70" s="204"/>
      <c r="BTN70" s="204"/>
      <c r="BTO70" s="204"/>
      <c r="BTP70" s="204"/>
      <c r="BTQ70" s="204"/>
      <c r="BTR70" s="204"/>
      <c r="BTS70" s="204"/>
      <c r="BTT70" s="204"/>
      <c r="BTU70" s="204"/>
      <c r="BTV70" s="204"/>
      <c r="BTW70" s="204"/>
      <c r="BTX70" s="204"/>
      <c r="BTY70" s="204"/>
      <c r="BTZ70" s="204"/>
      <c r="BUA70" s="204"/>
      <c r="BUB70" s="204"/>
      <c r="BUC70" s="204"/>
      <c r="BUD70" s="204"/>
      <c r="BUE70" s="204"/>
      <c r="BUF70" s="204"/>
      <c r="BUG70" s="204"/>
      <c r="BUH70" s="204"/>
      <c r="BUI70" s="204"/>
      <c r="BUJ70" s="204"/>
      <c r="BUK70" s="204"/>
      <c r="BUL70" s="204"/>
      <c r="BUM70" s="204"/>
      <c r="BUN70" s="204"/>
      <c r="BUO70" s="204"/>
      <c r="BUP70" s="204"/>
      <c r="BUQ70" s="204"/>
      <c r="BUR70" s="204"/>
      <c r="BUS70" s="204"/>
      <c r="BUT70" s="204"/>
      <c r="BUU70" s="204"/>
      <c r="BUV70" s="204"/>
      <c r="BUW70" s="204"/>
      <c r="BUX70" s="204"/>
      <c r="BUY70" s="204"/>
      <c r="BUZ70" s="204"/>
      <c r="BVA70" s="204"/>
      <c r="BVB70" s="204"/>
      <c r="BVC70" s="204"/>
      <c r="BVD70" s="204"/>
      <c r="BVE70" s="204"/>
      <c r="BVF70" s="204"/>
      <c r="BVG70" s="204"/>
      <c r="BVH70" s="204"/>
      <c r="BVI70" s="204"/>
      <c r="BVJ70" s="204"/>
      <c r="BVK70" s="204"/>
      <c r="BVL70" s="204"/>
      <c r="BVM70" s="204"/>
      <c r="BVN70" s="204"/>
      <c r="BVO70" s="204"/>
      <c r="BVP70" s="204"/>
      <c r="BVQ70" s="204"/>
      <c r="BVR70" s="204"/>
      <c r="BVS70" s="204"/>
      <c r="BVT70" s="204"/>
      <c r="BVU70" s="204"/>
      <c r="BVV70" s="204"/>
      <c r="BVW70" s="204"/>
      <c r="BVX70" s="204"/>
      <c r="BVY70" s="204"/>
      <c r="BVZ70" s="204"/>
      <c r="BWA70" s="204"/>
      <c r="BWB70" s="204"/>
      <c r="BWC70" s="204"/>
      <c r="BWD70" s="204"/>
      <c r="BWE70" s="204"/>
      <c r="BWF70" s="204"/>
      <c r="BWG70" s="204"/>
      <c r="BWH70" s="204"/>
      <c r="BWI70" s="204"/>
      <c r="BWJ70" s="204"/>
      <c r="BWK70" s="204"/>
      <c r="BWL70" s="204"/>
      <c r="BWM70" s="204"/>
      <c r="BWN70" s="204"/>
      <c r="BWO70" s="204"/>
      <c r="BWP70" s="204"/>
      <c r="BWQ70" s="204"/>
      <c r="BWR70" s="204"/>
      <c r="BWS70" s="204"/>
      <c r="BWT70" s="204"/>
      <c r="BWU70" s="204"/>
      <c r="BWV70" s="204"/>
      <c r="BWW70" s="204"/>
      <c r="BWX70" s="204"/>
      <c r="BWY70" s="204"/>
      <c r="BWZ70" s="204"/>
      <c r="BXA70" s="204"/>
      <c r="BXB70" s="204"/>
      <c r="BXC70" s="204"/>
      <c r="BXD70" s="204"/>
      <c r="BXE70" s="204"/>
      <c r="BXF70" s="204"/>
      <c r="BXG70" s="204"/>
      <c r="BXH70" s="204"/>
      <c r="BXI70" s="204"/>
      <c r="BXJ70" s="204"/>
      <c r="BXK70" s="204"/>
      <c r="BXL70" s="204"/>
      <c r="BXM70" s="204"/>
      <c r="BXN70" s="204"/>
      <c r="BXO70" s="204"/>
      <c r="BXP70" s="204"/>
      <c r="BXQ70" s="204"/>
      <c r="BXR70" s="204"/>
      <c r="BXS70" s="204"/>
      <c r="BXT70" s="204"/>
      <c r="BXU70" s="204"/>
      <c r="BXV70" s="204"/>
      <c r="BXW70" s="204"/>
      <c r="BXX70" s="204"/>
      <c r="BXY70" s="204"/>
      <c r="BXZ70" s="204"/>
      <c r="BYA70" s="204"/>
      <c r="BYB70" s="204"/>
      <c r="BYC70" s="204"/>
      <c r="BYD70" s="204"/>
      <c r="BYE70" s="204"/>
      <c r="BYF70" s="204"/>
      <c r="BYG70" s="204"/>
      <c r="BYH70" s="204"/>
      <c r="BYI70" s="204"/>
      <c r="BYJ70" s="204"/>
      <c r="BYK70" s="204"/>
      <c r="BYL70" s="204"/>
      <c r="BYM70" s="204"/>
      <c r="BYN70" s="204"/>
      <c r="BYO70" s="204"/>
      <c r="BYP70" s="204"/>
      <c r="BYQ70" s="204"/>
      <c r="BYR70" s="204"/>
      <c r="BYS70" s="204"/>
      <c r="BYT70" s="204"/>
      <c r="BYU70" s="204"/>
      <c r="BYV70" s="204"/>
      <c r="BYW70" s="204"/>
      <c r="BYX70" s="204"/>
      <c r="BYY70" s="204"/>
      <c r="BYZ70" s="204"/>
      <c r="BZA70" s="204"/>
      <c r="BZB70" s="204"/>
      <c r="BZC70" s="204"/>
      <c r="BZD70" s="204"/>
      <c r="BZE70" s="204"/>
      <c r="BZF70" s="204"/>
      <c r="BZG70" s="204"/>
      <c r="BZH70" s="204"/>
      <c r="BZI70" s="204"/>
      <c r="BZJ70" s="204"/>
      <c r="BZK70" s="204"/>
      <c r="BZL70" s="204"/>
      <c r="BZM70" s="204"/>
      <c r="BZN70" s="204"/>
      <c r="BZO70" s="204"/>
      <c r="BZP70" s="204"/>
      <c r="BZQ70" s="204"/>
      <c r="BZR70" s="204"/>
      <c r="BZS70" s="204"/>
      <c r="BZT70" s="204"/>
      <c r="BZU70" s="204"/>
      <c r="BZV70" s="204"/>
      <c r="BZW70" s="204"/>
      <c r="BZX70" s="204"/>
      <c r="BZY70" s="204"/>
      <c r="BZZ70" s="204"/>
      <c r="CAA70" s="204"/>
      <c r="CAB70" s="204"/>
      <c r="CAC70" s="204"/>
      <c r="CAD70" s="204"/>
      <c r="CAE70" s="204"/>
      <c r="CAF70" s="204"/>
      <c r="CAG70" s="204"/>
      <c r="CAH70" s="204"/>
      <c r="CAI70" s="204"/>
      <c r="CAJ70" s="204"/>
      <c r="CAK70" s="204"/>
      <c r="CAL70" s="204"/>
      <c r="CAM70" s="204"/>
      <c r="CAN70" s="204"/>
      <c r="CAO70" s="204"/>
      <c r="CAP70" s="204"/>
      <c r="CAQ70" s="204"/>
      <c r="CAR70" s="204"/>
      <c r="CAS70" s="204"/>
      <c r="CAT70" s="204"/>
      <c r="CAU70" s="204"/>
      <c r="CAV70" s="204"/>
      <c r="CAW70" s="204"/>
      <c r="CAX70" s="204"/>
      <c r="CAY70" s="204"/>
      <c r="CAZ70" s="204"/>
      <c r="CBA70" s="204"/>
      <c r="CBB70" s="204"/>
      <c r="CBC70" s="204"/>
      <c r="CBD70" s="204"/>
      <c r="CBE70" s="204"/>
      <c r="CBF70" s="204"/>
      <c r="CBG70" s="204"/>
      <c r="CBH70" s="204"/>
      <c r="CBI70" s="204"/>
      <c r="CBJ70" s="204"/>
      <c r="CBK70" s="204"/>
      <c r="CBL70" s="204"/>
      <c r="CBM70" s="204"/>
      <c r="CBN70" s="204"/>
      <c r="CBO70" s="204"/>
      <c r="CBP70" s="204"/>
      <c r="CBQ70" s="204"/>
      <c r="CBR70" s="204"/>
      <c r="CBS70" s="204"/>
      <c r="CBT70" s="204"/>
      <c r="CBU70" s="204"/>
      <c r="CBV70" s="204"/>
      <c r="CBW70" s="204"/>
      <c r="CBX70" s="204"/>
      <c r="CBY70" s="204"/>
      <c r="CBZ70" s="204"/>
      <c r="CCA70" s="204"/>
      <c r="CCB70" s="204"/>
      <c r="CCC70" s="204"/>
      <c r="CCD70" s="204"/>
      <c r="CCE70" s="204"/>
      <c r="CCF70" s="204"/>
      <c r="CCG70" s="204"/>
      <c r="CCH70" s="204"/>
      <c r="CCI70" s="204"/>
      <c r="CCJ70" s="204"/>
      <c r="CCK70" s="204"/>
      <c r="CCL70" s="204"/>
      <c r="CCM70" s="204"/>
      <c r="CCN70" s="204"/>
      <c r="CCO70" s="204"/>
      <c r="CCP70" s="204"/>
      <c r="CCQ70" s="204"/>
      <c r="CCR70" s="204"/>
      <c r="CCS70" s="204"/>
      <c r="CCT70" s="204"/>
      <c r="CCU70" s="204"/>
      <c r="CCV70" s="204"/>
      <c r="CCW70" s="204"/>
      <c r="CCX70" s="204"/>
      <c r="CCY70" s="204"/>
      <c r="CCZ70" s="204"/>
      <c r="CDA70" s="204"/>
      <c r="CDB70" s="204"/>
      <c r="CDC70" s="204"/>
      <c r="CDD70" s="204"/>
      <c r="CDE70" s="204"/>
      <c r="CDF70" s="204"/>
      <c r="CDG70" s="204"/>
      <c r="CDH70" s="204"/>
      <c r="CDI70" s="204"/>
      <c r="CDJ70" s="204"/>
      <c r="CDK70" s="204"/>
      <c r="CDL70" s="204"/>
      <c r="CDM70" s="204"/>
      <c r="CDN70" s="204"/>
      <c r="CDO70" s="204"/>
      <c r="CDP70" s="204"/>
      <c r="CDQ70" s="204"/>
      <c r="CDR70" s="204"/>
      <c r="CDS70" s="204"/>
      <c r="CDT70" s="204"/>
      <c r="CDU70" s="204"/>
      <c r="CDV70" s="204"/>
      <c r="CDW70" s="204"/>
      <c r="CDX70" s="204"/>
      <c r="CDY70" s="204"/>
      <c r="CDZ70" s="204"/>
      <c r="CEA70" s="204"/>
      <c r="CEB70" s="204"/>
      <c r="CEC70" s="204"/>
      <c r="CED70" s="204"/>
      <c r="CEE70" s="204"/>
      <c r="CEF70" s="204"/>
      <c r="CEG70" s="204"/>
      <c r="CEH70" s="204"/>
      <c r="CEI70" s="204"/>
      <c r="CEJ70" s="204"/>
      <c r="CEK70" s="204"/>
      <c r="CEL70" s="204"/>
      <c r="CEM70" s="204"/>
      <c r="CEN70" s="204"/>
      <c r="CEO70" s="204"/>
      <c r="CEP70" s="204"/>
      <c r="CEQ70" s="204"/>
      <c r="CER70" s="204"/>
      <c r="CES70" s="204"/>
      <c r="CET70" s="204"/>
      <c r="CEU70" s="204"/>
      <c r="CEV70" s="204"/>
      <c r="CEW70" s="204"/>
      <c r="CEX70" s="204"/>
      <c r="CEY70" s="204"/>
      <c r="CEZ70" s="204"/>
      <c r="CFA70" s="204"/>
      <c r="CFB70" s="204"/>
      <c r="CFC70" s="204"/>
      <c r="CFD70" s="204"/>
      <c r="CFE70" s="204"/>
      <c r="CFF70" s="204"/>
      <c r="CFG70" s="204"/>
      <c r="CFH70" s="204"/>
      <c r="CFI70" s="204"/>
      <c r="CFJ70" s="204"/>
      <c r="CFK70" s="204"/>
      <c r="CFL70" s="204"/>
      <c r="CFM70" s="204"/>
      <c r="CFN70" s="204"/>
      <c r="CFO70" s="204"/>
      <c r="CFP70" s="204"/>
      <c r="CFQ70" s="204"/>
      <c r="CFR70" s="204"/>
      <c r="CFS70" s="204"/>
      <c r="CFT70" s="204"/>
      <c r="CFU70" s="204"/>
      <c r="CFV70" s="204"/>
      <c r="CFW70" s="204"/>
      <c r="CFX70" s="204"/>
      <c r="CFY70" s="204"/>
      <c r="CFZ70" s="204"/>
      <c r="CGA70" s="204"/>
      <c r="CGB70" s="204"/>
      <c r="CGC70" s="204"/>
      <c r="CGD70" s="204"/>
      <c r="CGE70" s="204"/>
      <c r="CGF70" s="204"/>
      <c r="CGG70" s="204"/>
      <c r="CGH70" s="204"/>
      <c r="CGI70" s="204"/>
      <c r="CGJ70" s="204"/>
      <c r="CGK70" s="204"/>
      <c r="CGL70" s="204"/>
      <c r="CGM70" s="204"/>
      <c r="CGN70" s="204"/>
      <c r="CGO70" s="204"/>
      <c r="CGP70" s="204"/>
      <c r="CGQ70" s="204"/>
      <c r="CGR70" s="204"/>
      <c r="CGS70" s="204"/>
      <c r="CGT70" s="204"/>
      <c r="CGU70" s="204"/>
      <c r="CGV70" s="204"/>
      <c r="CGW70" s="204"/>
      <c r="CGX70" s="204"/>
      <c r="CGY70" s="204"/>
      <c r="CGZ70" s="204"/>
      <c r="CHA70" s="204"/>
      <c r="CHB70" s="204"/>
      <c r="CHC70" s="204"/>
      <c r="CHD70" s="204"/>
      <c r="CHE70" s="204"/>
      <c r="CHF70" s="204"/>
      <c r="CHG70" s="204"/>
      <c r="CHH70" s="204"/>
      <c r="CHI70" s="204"/>
      <c r="CHJ70" s="204"/>
      <c r="CHK70" s="204"/>
      <c r="CHL70" s="204"/>
      <c r="CHM70" s="204"/>
      <c r="CHN70" s="204"/>
      <c r="CHO70" s="204"/>
      <c r="CHP70" s="204"/>
      <c r="CHQ70" s="204"/>
      <c r="CHR70" s="204"/>
      <c r="CHS70" s="204"/>
      <c r="CHT70" s="204"/>
      <c r="CHU70" s="204"/>
      <c r="CHV70" s="204"/>
      <c r="CHW70" s="204"/>
      <c r="CHX70" s="204"/>
      <c r="CHY70" s="204"/>
      <c r="CHZ70" s="204"/>
      <c r="CIA70" s="204"/>
      <c r="CIB70" s="204"/>
      <c r="CIC70" s="204"/>
      <c r="CID70" s="204"/>
      <c r="CIE70" s="204"/>
      <c r="CIF70" s="204"/>
      <c r="CIG70" s="204"/>
      <c r="CIH70" s="204"/>
      <c r="CII70" s="204"/>
      <c r="CIJ70" s="204"/>
      <c r="CIK70" s="204"/>
      <c r="CIL70" s="204"/>
      <c r="CIM70" s="204"/>
      <c r="CIN70" s="204"/>
      <c r="CIO70" s="204"/>
      <c r="CIP70" s="204"/>
      <c r="CIQ70" s="204"/>
      <c r="CIR70" s="204"/>
      <c r="CIS70" s="204"/>
      <c r="CIT70" s="204"/>
      <c r="CIU70" s="204"/>
      <c r="CIV70" s="204"/>
      <c r="CIW70" s="204"/>
      <c r="CIX70" s="204"/>
      <c r="CIY70" s="204"/>
      <c r="CIZ70" s="204"/>
      <c r="CJA70" s="204"/>
      <c r="CJB70" s="204"/>
      <c r="CJC70" s="204"/>
      <c r="CJD70" s="204"/>
      <c r="CJE70" s="204"/>
      <c r="CJF70" s="204"/>
      <c r="CJG70" s="204"/>
      <c r="CJH70" s="204"/>
      <c r="CJI70" s="204"/>
      <c r="CJJ70" s="204"/>
      <c r="CJK70" s="204"/>
      <c r="CJL70" s="204"/>
      <c r="CJM70" s="204"/>
      <c r="CJN70" s="204"/>
      <c r="CJO70" s="204"/>
      <c r="CJP70" s="204"/>
      <c r="CJQ70" s="204"/>
      <c r="CJR70" s="204"/>
      <c r="CJS70" s="204"/>
      <c r="CJT70" s="204"/>
      <c r="CJU70" s="204"/>
      <c r="CJV70" s="204"/>
      <c r="CJW70" s="204"/>
      <c r="CJX70" s="204"/>
      <c r="CJY70" s="204"/>
      <c r="CJZ70" s="204"/>
      <c r="CKA70" s="204"/>
      <c r="CKB70" s="204"/>
      <c r="CKC70" s="204"/>
      <c r="CKD70" s="204"/>
      <c r="CKE70" s="204"/>
      <c r="CKF70" s="204"/>
      <c r="CKG70" s="204"/>
      <c r="CKH70" s="204"/>
      <c r="CKI70" s="204"/>
      <c r="CKJ70" s="204"/>
      <c r="CKK70" s="204"/>
      <c r="CKL70" s="204"/>
      <c r="CKM70" s="204"/>
      <c r="CKN70" s="204"/>
      <c r="CKO70" s="204"/>
      <c r="CKP70" s="204"/>
      <c r="CKQ70" s="204"/>
      <c r="CKR70" s="204"/>
      <c r="CKS70" s="204"/>
      <c r="CKT70" s="204"/>
      <c r="CKU70" s="204"/>
      <c r="CKV70" s="204"/>
      <c r="CKW70" s="204"/>
      <c r="CKX70" s="204"/>
      <c r="CKY70" s="204"/>
      <c r="CKZ70" s="204"/>
      <c r="CLA70" s="204"/>
      <c r="CLB70" s="204"/>
      <c r="CLC70" s="204"/>
      <c r="CLD70" s="204"/>
      <c r="CLE70" s="204"/>
      <c r="CLF70" s="204"/>
      <c r="CLG70" s="204"/>
      <c r="CLH70" s="204"/>
      <c r="CLI70" s="204"/>
      <c r="CLJ70" s="204"/>
      <c r="CLK70" s="204"/>
      <c r="CLL70" s="204"/>
      <c r="CLM70" s="204"/>
      <c r="CLN70" s="204"/>
      <c r="CLO70" s="204"/>
      <c r="CLP70" s="204"/>
      <c r="CLQ70" s="204"/>
      <c r="CLR70" s="204"/>
      <c r="CLS70" s="204"/>
      <c r="CLT70" s="204"/>
      <c r="CLU70" s="204"/>
      <c r="CLV70" s="204"/>
      <c r="CLW70" s="204"/>
      <c r="CLX70" s="204"/>
      <c r="CLY70" s="204"/>
      <c r="CLZ70" s="204"/>
      <c r="CMA70" s="204"/>
      <c r="CMB70" s="204"/>
      <c r="CMC70" s="204"/>
      <c r="CMD70" s="204"/>
      <c r="CME70" s="204"/>
      <c r="CMF70" s="204"/>
      <c r="CMG70" s="204"/>
      <c r="CMH70" s="204"/>
      <c r="CMI70" s="204"/>
      <c r="CMJ70" s="204"/>
      <c r="CMK70" s="204"/>
      <c r="CML70" s="204"/>
      <c r="CMM70" s="204"/>
      <c r="CMN70" s="204"/>
      <c r="CMO70" s="204"/>
      <c r="CMP70" s="204"/>
      <c r="CMQ70" s="204"/>
      <c r="CMR70" s="204"/>
      <c r="CMS70" s="204"/>
      <c r="CMT70" s="204"/>
      <c r="CMU70" s="204"/>
      <c r="CMV70" s="204"/>
      <c r="CMW70" s="204"/>
      <c r="CMX70" s="204"/>
      <c r="CMY70" s="204"/>
      <c r="CMZ70" s="204"/>
      <c r="CNA70" s="204"/>
      <c r="CNB70" s="204"/>
      <c r="CNC70" s="204"/>
      <c r="CND70" s="204"/>
      <c r="CNE70" s="204"/>
      <c r="CNF70" s="204"/>
      <c r="CNG70" s="204"/>
      <c r="CNH70" s="204"/>
      <c r="CNI70" s="204"/>
      <c r="CNJ70" s="204"/>
      <c r="CNK70" s="204"/>
      <c r="CNL70" s="204"/>
      <c r="CNM70" s="204"/>
      <c r="CNN70" s="204"/>
      <c r="CNO70" s="204"/>
      <c r="CNP70" s="204"/>
      <c r="CNQ70" s="204"/>
      <c r="CNR70" s="204"/>
      <c r="CNS70" s="204"/>
      <c r="CNT70" s="204"/>
      <c r="CNU70" s="204"/>
      <c r="CNV70" s="204"/>
      <c r="CNW70" s="204"/>
      <c r="CNX70" s="204"/>
      <c r="CNY70" s="204"/>
      <c r="CNZ70" s="204"/>
      <c r="COA70" s="204"/>
      <c r="COB70" s="204"/>
      <c r="COC70" s="204"/>
      <c r="COD70" s="204"/>
      <c r="COE70" s="204"/>
      <c r="COF70" s="204"/>
      <c r="COG70" s="204"/>
      <c r="COH70" s="204"/>
      <c r="COI70" s="204"/>
      <c r="COJ70" s="204"/>
      <c r="COK70" s="204"/>
      <c r="COL70" s="204"/>
      <c r="COM70" s="204"/>
      <c r="CON70" s="204"/>
      <c r="COO70" s="204"/>
      <c r="COP70" s="204"/>
      <c r="COQ70" s="204"/>
      <c r="COR70" s="204"/>
      <c r="COS70" s="204"/>
      <c r="COT70" s="204"/>
      <c r="COU70" s="204"/>
      <c r="COV70" s="204"/>
      <c r="COW70" s="204"/>
      <c r="COX70" s="204"/>
      <c r="COY70" s="204"/>
      <c r="COZ70" s="204"/>
      <c r="CPA70" s="204"/>
      <c r="CPB70" s="204"/>
      <c r="CPC70" s="204"/>
      <c r="CPD70" s="204"/>
      <c r="CPE70" s="204"/>
      <c r="CPF70" s="204"/>
      <c r="CPG70" s="204"/>
      <c r="CPH70" s="204"/>
      <c r="CPI70" s="204"/>
      <c r="CPJ70" s="204"/>
      <c r="CPK70" s="204"/>
      <c r="CPL70" s="204"/>
      <c r="CPM70" s="204"/>
      <c r="CPN70" s="204"/>
      <c r="CPO70" s="204"/>
      <c r="CPP70" s="204"/>
      <c r="CPQ70" s="204"/>
      <c r="CPR70" s="204"/>
      <c r="CPS70" s="204"/>
      <c r="CPT70" s="204"/>
      <c r="CPU70" s="204"/>
      <c r="CPV70" s="204"/>
      <c r="CPW70" s="204"/>
      <c r="CPX70" s="204"/>
      <c r="CPY70" s="204"/>
      <c r="CPZ70" s="204"/>
      <c r="CQA70" s="204"/>
      <c r="CQB70" s="204"/>
      <c r="CQC70" s="204"/>
      <c r="CQD70" s="204"/>
      <c r="CQE70" s="204"/>
      <c r="CQF70" s="204"/>
      <c r="CQG70" s="204"/>
      <c r="CQH70" s="204"/>
      <c r="CQI70" s="204"/>
      <c r="CQJ70" s="204"/>
      <c r="CQK70" s="204"/>
      <c r="CQL70" s="204"/>
      <c r="CQM70" s="204"/>
      <c r="CQN70" s="204"/>
      <c r="CQO70" s="204"/>
      <c r="CQP70" s="204"/>
      <c r="CQQ70" s="204"/>
      <c r="CQR70" s="204"/>
      <c r="CQS70" s="204"/>
      <c r="CQT70" s="204"/>
      <c r="CQU70" s="204"/>
      <c r="CQV70" s="204"/>
      <c r="CQW70" s="204"/>
      <c r="CQX70" s="204"/>
      <c r="CQY70" s="204"/>
      <c r="CQZ70" s="204"/>
      <c r="CRA70" s="204"/>
      <c r="CRB70" s="204"/>
      <c r="CRC70" s="204"/>
      <c r="CRD70" s="204"/>
      <c r="CRE70" s="204"/>
      <c r="CRF70" s="204"/>
      <c r="CRG70" s="204"/>
      <c r="CRH70" s="204"/>
      <c r="CRI70" s="204"/>
      <c r="CRJ70" s="204"/>
      <c r="CRK70" s="204"/>
      <c r="CRL70" s="204"/>
      <c r="CRM70" s="204"/>
      <c r="CRN70" s="204"/>
      <c r="CRO70" s="204"/>
      <c r="CRP70" s="204"/>
      <c r="CRQ70" s="204"/>
      <c r="CRR70" s="204"/>
      <c r="CRS70" s="204"/>
      <c r="CRT70" s="204"/>
      <c r="CRU70" s="204"/>
      <c r="CRV70" s="204"/>
      <c r="CRW70" s="204"/>
      <c r="CRX70" s="204"/>
      <c r="CRY70" s="204"/>
      <c r="CRZ70" s="204"/>
      <c r="CSA70" s="204"/>
      <c r="CSB70" s="204"/>
      <c r="CSC70" s="204"/>
      <c r="CSD70" s="204"/>
      <c r="CSE70" s="204"/>
      <c r="CSF70" s="204"/>
      <c r="CSG70" s="204"/>
      <c r="CSH70" s="204"/>
      <c r="CSI70" s="204"/>
      <c r="CSJ70" s="204"/>
      <c r="CSK70" s="204"/>
      <c r="CSL70" s="204"/>
      <c r="CSM70" s="204"/>
      <c r="CSN70" s="204"/>
      <c r="CSO70" s="204"/>
      <c r="CSP70" s="204"/>
      <c r="CSQ70" s="204"/>
      <c r="CSR70" s="204"/>
      <c r="CSS70" s="204"/>
      <c r="CST70" s="204"/>
      <c r="CSU70" s="204"/>
      <c r="CSV70" s="204"/>
      <c r="CSW70" s="204"/>
      <c r="CSX70" s="204"/>
      <c r="CSY70" s="204"/>
      <c r="CSZ70" s="204"/>
      <c r="CTA70" s="204"/>
      <c r="CTB70" s="204"/>
      <c r="CTC70" s="204"/>
      <c r="CTD70" s="204"/>
      <c r="CTE70" s="204"/>
      <c r="CTF70" s="204"/>
      <c r="CTG70" s="204"/>
      <c r="CTH70" s="204"/>
      <c r="CTI70" s="204"/>
      <c r="CTJ70" s="204"/>
      <c r="CTK70" s="204"/>
      <c r="CTL70" s="204"/>
      <c r="CTM70" s="204"/>
      <c r="CTN70" s="204"/>
      <c r="CTO70" s="204"/>
      <c r="CTP70" s="204"/>
      <c r="CTQ70" s="204"/>
      <c r="CTR70" s="204"/>
      <c r="CTS70" s="204"/>
      <c r="CTT70" s="204"/>
      <c r="CTU70" s="204"/>
      <c r="CTV70" s="204"/>
      <c r="CTW70" s="204"/>
      <c r="CTX70" s="204"/>
      <c r="CTY70" s="204"/>
      <c r="CTZ70" s="204"/>
      <c r="CUA70" s="204"/>
      <c r="CUB70" s="204"/>
      <c r="CUC70" s="204"/>
      <c r="CUD70" s="204"/>
      <c r="CUE70" s="204"/>
      <c r="CUF70" s="204"/>
      <c r="CUG70" s="204"/>
      <c r="CUH70" s="204"/>
      <c r="CUI70" s="204"/>
      <c r="CUJ70" s="204"/>
      <c r="CUK70" s="204"/>
      <c r="CUL70" s="204"/>
      <c r="CUM70" s="204"/>
      <c r="CUN70" s="204"/>
      <c r="CUO70" s="204"/>
      <c r="CUP70" s="204"/>
      <c r="CUQ70" s="204"/>
      <c r="CUR70" s="204"/>
      <c r="CUS70" s="204"/>
      <c r="CUT70" s="204"/>
      <c r="CUU70" s="204"/>
      <c r="CUV70" s="204"/>
      <c r="CUW70" s="204"/>
      <c r="CUX70" s="204"/>
      <c r="CUY70" s="204"/>
      <c r="CUZ70" s="204"/>
      <c r="CVA70" s="204"/>
      <c r="CVB70" s="204"/>
      <c r="CVC70" s="204"/>
      <c r="CVD70" s="204"/>
      <c r="CVE70" s="204"/>
      <c r="CVF70" s="204"/>
      <c r="CVG70" s="204"/>
      <c r="CVH70" s="204"/>
      <c r="CVI70" s="204"/>
      <c r="CVJ70" s="204"/>
      <c r="CVK70" s="204"/>
      <c r="CVL70" s="204"/>
      <c r="CVM70" s="204"/>
      <c r="CVN70" s="204"/>
      <c r="CVO70" s="204"/>
      <c r="CVP70" s="204"/>
      <c r="CVQ70" s="204"/>
      <c r="CVR70" s="204"/>
      <c r="CVS70" s="204"/>
      <c r="CVT70" s="204"/>
      <c r="CVU70" s="204"/>
      <c r="CVV70" s="204"/>
      <c r="CVW70" s="204"/>
      <c r="CVX70" s="204"/>
      <c r="CVY70" s="204"/>
      <c r="CVZ70" s="204"/>
      <c r="CWA70" s="204"/>
      <c r="CWB70" s="204"/>
      <c r="CWC70" s="204"/>
      <c r="CWD70" s="204"/>
      <c r="CWE70" s="204"/>
      <c r="CWF70" s="204"/>
      <c r="CWG70" s="204"/>
      <c r="CWH70" s="204"/>
      <c r="CWI70" s="204"/>
      <c r="CWJ70" s="204"/>
      <c r="CWK70" s="204"/>
      <c r="CWL70" s="204"/>
      <c r="CWM70" s="204"/>
      <c r="CWN70" s="204"/>
      <c r="CWO70" s="204"/>
      <c r="CWP70" s="204"/>
      <c r="CWQ70" s="204"/>
      <c r="CWR70" s="204"/>
      <c r="CWS70" s="204"/>
      <c r="CWT70" s="204"/>
      <c r="CWU70" s="204"/>
      <c r="CWV70" s="204"/>
      <c r="CWW70" s="204"/>
      <c r="CWX70" s="204"/>
      <c r="CWY70" s="204"/>
      <c r="CWZ70" s="204"/>
      <c r="CXA70" s="204"/>
      <c r="CXB70" s="204"/>
      <c r="CXC70" s="204"/>
      <c r="CXD70" s="204"/>
      <c r="CXE70" s="204"/>
      <c r="CXF70" s="204"/>
      <c r="CXG70" s="204"/>
      <c r="CXH70" s="204"/>
      <c r="CXI70" s="204"/>
      <c r="CXJ70" s="204"/>
      <c r="CXK70" s="204"/>
      <c r="CXL70" s="204"/>
      <c r="CXM70" s="204"/>
      <c r="CXN70" s="204"/>
      <c r="CXO70" s="204"/>
      <c r="CXP70" s="204"/>
      <c r="CXQ70" s="204"/>
      <c r="CXR70" s="204"/>
      <c r="CXS70" s="204"/>
      <c r="CXT70" s="204"/>
      <c r="CXU70" s="204"/>
      <c r="CXV70" s="204"/>
      <c r="CXW70" s="204"/>
      <c r="CXX70" s="204"/>
      <c r="CXY70" s="204"/>
      <c r="CXZ70" s="204"/>
      <c r="CYA70" s="204"/>
      <c r="CYB70" s="204"/>
      <c r="CYC70" s="204"/>
      <c r="CYD70" s="204"/>
      <c r="CYE70" s="204"/>
      <c r="CYF70" s="204"/>
      <c r="CYG70" s="204"/>
      <c r="CYH70" s="204"/>
      <c r="CYI70" s="204"/>
      <c r="CYJ70" s="204"/>
      <c r="CYK70" s="204"/>
      <c r="CYL70" s="204"/>
      <c r="CYM70" s="204"/>
      <c r="CYN70" s="204"/>
      <c r="CYO70" s="204"/>
      <c r="CYP70" s="204"/>
      <c r="CYQ70" s="204"/>
      <c r="CYR70" s="204"/>
      <c r="CYS70" s="204"/>
      <c r="CYT70" s="204"/>
      <c r="CYU70" s="204"/>
      <c r="CYV70" s="204"/>
      <c r="CYW70" s="204"/>
      <c r="CYX70" s="204"/>
      <c r="CYY70" s="204"/>
      <c r="CYZ70" s="204"/>
      <c r="CZA70" s="204"/>
      <c r="CZB70" s="204"/>
      <c r="CZC70" s="204"/>
      <c r="CZD70" s="204"/>
      <c r="CZE70" s="204"/>
      <c r="CZF70" s="204"/>
      <c r="CZG70" s="204"/>
      <c r="CZH70" s="204"/>
      <c r="CZI70" s="204"/>
      <c r="CZJ70" s="204"/>
      <c r="CZK70" s="204"/>
      <c r="CZL70" s="204"/>
      <c r="CZM70" s="204"/>
      <c r="CZN70" s="204"/>
      <c r="CZO70" s="204"/>
      <c r="CZP70" s="204"/>
      <c r="CZQ70" s="204"/>
      <c r="CZR70" s="204"/>
      <c r="CZS70" s="204"/>
      <c r="CZT70" s="204"/>
      <c r="CZU70" s="204"/>
      <c r="CZV70" s="204"/>
      <c r="CZW70" s="204"/>
      <c r="CZX70" s="204"/>
      <c r="CZY70" s="204"/>
      <c r="CZZ70" s="204"/>
      <c r="DAA70" s="204"/>
      <c r="DAB70" s="204"/>
      <c r="DAC70" s="204"/>
      <c r="DAD70" s="204"/>
      <c r="DAE70" s="204"/>
      <c r="DAF70" s="204"/>
      <c r="DAG70" s="204"/>
      <c r="DAH70" s="204"/>
      <c r="DAI70" s="204"/>
      <c r="DAJ70" s="204"/>
      <c r="DAK70" s="204"/>
      <c r="DAL70" s="204"/>
      <c r="DAM70" s="204"/>
      <c r="DAN70" s="204"/>
      <c r="DAO70" s="204"/>
      <c r="DAP70" s="204"/>
      <c r="DAQ70" s="204"/>
      <c r="DAR70" s="204"/>
      <c r="DAS70" s="204"/>
      <c r="DAT70" s="204"/>
      <c r="DAU70" s="204"/>
      <c r="DAV70" s="204"/>
      <c r="DAW70" s="204"/>
      <c r="DAX70" s="204"/>
      <c r="DAY70" s="204"/>
      <c r="DAZ70" s="204"/>
      <c r="DBA70" s="204"/>
      <c r="DBB70" s="204"/>
      <c r="DBC70" s="204"/>
      <c r="DBD70" s="204"/>
      <c r="DBE70" s="204"/>
      <c r="DBF70" s="204"/>
      <c r="DBG70" s="204"/>
      <c r="DBH70" s="204"/>
      <c r="DBI70" s="204"/>
      <c r="DBJ70" s="204"/>
      <c r="DBK70" s="204"/>
      <c r="DBL70" s="204"/>
      <c r="DBM70" s="204"/>
      <c r="DBN70" s="204"/>
      <c r="DBO70" s="204"/>
      <c r="DBP70" s="204"/>
      <c r="DBQ70" s="204"/>
      <c r="DBR70" s="204"/>
      <c r="DBS70" s="204"/>
      <c r="DBT70" s="204"/>
      <c r="DBU70" s="204"/>
      <c r="DBV70" s="204"/>
      <c r="DBW70" s="204"/>
      <c r="DBX70" s="204"/>
      <c r="DBY70" s="204"/>
      <c r="DBZ70" s="204"/>
      <c r="DCA70" s="204"/>
      <c r="DCB70" s="204"/>
      <c r="DCC70" s="204"/>
      <c r="DCD70" s="204"/>
      <c r="DCE70" s="204"/>
      <c r="DCF70" s="204"/>
      <c r="DCG70" s="204"/>
      <c r="DCH70" s="204"/>
      <c r="DCI70" s="204"/>
      <c r="DCJ70" s="204"/>
      <c r="DCK70" s="204"/>
      <c r="DCL70" s="204"/>
      <c r="DCM70" s="204"/>
      <c r="DCN70" s="204"/>
      <c r="DCO70" s="204"/>
      <c r="DCP70" s="204"/>
      <c r="DCQ70" s="204"/>
      <c r="DCR70" s="204"/>
      <c r="DCS70" s="204"/>
      <c r="DCT70" s="204"/>
      <c r="DCU70" s="204"/>
      <c r="DCV70" s="204"/>
      <c r="DCW70" s="204"/>
      <c r="DCX70" s="204"/>
      <c r="DCY70" s="204"/>
      <c r="DCZ70" s="204"/>
      <c r="DDA70" s="204"/>
      <c r="DDB70" s="204"/>
      <c r="DDC70" s="204"/>
      <c r="DDD70" s="204"/>
      <c r="DDE70" s="204"/>
      <c r="DDF70" s="204"/>
      <c r="DDG70" s="204"/>
      <c r="DDH70" s="204"/>
      <c r="DDI70" s="204"/>
      <c r="DDJ70" s="204"/>
      <c r="DDK70" s="204"/>
      <c r="DDL70" s="204"/>
      <c r="DDM70" s="204"/>
      <c r="DDN70" s="204"/>
      <c r="DDO70" s="204"/>
      <c r="DDP70" s="204"/>
      <c r="DDQ70" s="204"/>
      <c r="DDR70" s="204"/>
      <c r="DDS70" s="204"/>
      <c r="DDT70" s="204"/>
      <c r="DDU70" s="204"/>
      <c r="DDV70" s="204"/>
      <c r="DDW70" s="204"/>
      <c r="DDX70" s="204"/>
      <c r="DDY70" s="204"/>
      <c r="DDZ70" s="204"/>
      <c r="DEA70" s="204"/>
      <c r="DEB70" s="204"/>
      <c r="DEC70" s="204"/>
      <c r="DED70" s="204"/>
      <c r="DEE70" s="204"/>
      <c r="DEF70" s="204"/>
      <c r="DEG70" s="204"/>
      <c r="DEH70" s="204"/>
      <c r="DEI70" s="204"/>
      <c r="DEJ70" s="204"/>
      <c r="DEK70" s="204"/>
      <c r="DEL70" s="204"/>
      <c r="DEM70" s="204"/>
      <c r="DEN70" s="204"/>
      <c r="DEO70" s="204"/>
      <c r="DEP70" s="204"/>
      <c r="DEQ70" s="204"/>
      <c r="DER70" s="204"/>
      <c r="DES70" s="204"/>
      <c r="DET70" s="204"/>
      <c r="DEU70" s="204"/>
      <c r="DEV70" s="204"/>
      <c r="DEW70" s="204"/>
      <c r="DEX70" s="204"/>
      <c r="DEY70" s="204"/>
      <c r="DEZ70" s="204"/>
      <c r="DFA70" s="204"/>
      <c r="DFB70" s="204"/>
      <c r="DFC70" s="204"/>
      <c r="DFD70" s="204"/>
      <c r="DFE70" s="204"/>
      <c r="DFF70" s="204"/>
      <c r="DFG70" s="204"/>
      <c r="DFH70" s="204"/>
      <c r="DFI70" s="204"/>
      <c r="DFJ70" s="204"/>
      <c r="DFK70" s="204"/>
      <c r="DFL70" s="204"/>
      <c r="DFM70" s="204"/>
      <c r="DFN70" s="204"/>
      <c r="DFO70" s="204"/>
      <c r="DFP70" s="204"/>
      <c r="DFQ70" s="204"/>
      <c r="DFR70" s="204"/>
      <c r="DFS70" s="204"/>
      <c r="DFT70" s="204"/>
      <c r="DFU70" s="204"/>
      <c r="DFV70" s="204"/>
      <c r="DFW70" s="204"/>
      <c r="DFX70" s="204"/>
      <c r="DFY70" s="204"/>
      <c r="DFZ70" s="204"/>
      <c r="DGA70" s="204"/>
      <c r="DGB70" s="204"/>
      <c r="DGC70" s="204"/>
      <c r="DGD70" s="204"/>
      <c r="DGE70" s="204"/>
      <c r="DGF70" s="204"/>
      <c r="DGG70" s="204"/>
      <c r="DGH70" s="204"/>
      <c r="DGI70" s="204"/>
      <c r="DGJ70" s="204"/>
      <c r="DGK70" s="204"/>
      <c r="DGL70" s="204"/>
      <c r="DGM70" s="204"/>
      <c r="DGN70" s="204"/>
      <c r="DGO70" s="204"/>
      <c r="DGP70" s="204"/>
      <c r="DGQ70" s="204"/>
      <c r="DGR70" s="204"/>
      <c r="DGS70" s="204"/>
      <c r="DGT70" s="204"/>
      <c r="DGU70" s="204"/>
      <c r="DGV70" s="204"/>
      <c r="DGW70" s="204"/>
      <c r="DGX70" s="204"/>
      <c r="DGY70" s="204"/>
      <c r="DGZ70" s="204"/>
      <c r="DHA70" s="204"/>
      <c r="DHB70" s="204"/>
      <c r="DHC70" s="204"/>
      <c r="DHD70" s="204"/>
      <c r="DHE70" s="204"/>
      <c r="DHF70" s="204"/>
      <c r="DHG70" s="204"/>
      <c r="DHH70" s="204"/>
      <c r="DHI70" s="204"/>
      <c r="DHJ70" s="204"/>
      <c r="DHK70" s="204"/>
      <c r="DHL70" s="204"/>
      <c r="DHM70" s="204"/>
      <c r="DHN70" s="204"/>
      <c r="DHO70" s="204"/>
      <c r="DHP70" s="204"/>
      <c r="DHQ70" s="204"/>
      <c r="DHR70" s="204"/>
      <c r="DHS70" s="204"/>
      <c r="DHT70" s="204"/>
      <c r="DHU70" s="204"/>
      <c r="DHV70" s="204"/>
      <c r="DHW70" s="204"/>
      <c r="DHX70" s="204"/>
      <c r="DHY70" s="204"/>
      <c r="DHZ70" s="204"/>
      <c r="DIA70" s="204"/>
      <c r="DIB70" s="204"/>
      <c r="DIC70" s="204"/>
      <c r="DID70" s="204"/>
      <c r="DIE70" s="204"/>
      <c r="DIF70" s="204"/>
      <c r="DIG70" s="204"/>
      <c r="DIH70" s="204"/>
      <c r="DII70" s="204"/>
      <c r="DIJ70" s="204"/>
      <c r="DIK70" s="204"/>
      <c r="DIL70" s="204"/>
      <c r="DIM70" s="204"/>
      <c r="DIN70" s="204"/>
      <c r="DIO70" s="204"/>
      <c r="DIP70" s="204"/>
      <c r="DIQ70" s="204"/>
      <c r="DIR70" s="204"/>
      <c r="DIS70" s="204"/>
      <c r="DIT70" s="204"/>
      <c r="DIU70" s="204"/>
      <c r="DIV70" s="204"/>
      <c r="DIW70" s="204"/>
      <c r="DIX70" s="204"/>
      <c r="DIY70" s="204"/>
      <c r="DIZ70" s="204"/>
      <c r="DJA70" s="204"/>
      <c r="DJB70" s="204"/>
      <c r="DJC70" s="204"/>
      <c r="DJD70" s="204"/>
      <c r="DJE70" s="204"/>
      <c r="DJF70" s="204"/>
      <c r="DJG70" s="204"/>
      <c r="DJH70" s="204"/>
      <c r="DJI70" s="204"/>
      <c r="DJJ70" s="204"/>
      <c r="DJK70" s="204"/>
      <c r="DJL70" s="204"/>
      <c r="DJM70" s="204"/>
      <c r="DJN70" s="204"/>
      <c r="DJO70" s="204"/>
      <c r="DJP70" s="204"/>
      <c r="DJQ70" s="204"/>
      <c r="DJR70" s="204"/>
      <c r="DJS70" s="204"/>
      <c r="DJT70" s="204"/>
      <c r="DJU70" s="204"/>
      <c r="DJV70" s="204"/>
      <c r="DJW70" s="204"/>
      <c r="DJX70" s="204"/>
      <c r="DJY70" s="204"/>
      <c r="DJZ70" s="204"/>
      <c r="DKA70" s="204"/>
      <c r="DKB70" s="204"/>
      <c r="DKC70" s="204"/>
      <c r="DKD70" s="204"/>
      <c r="DKE70" s="204"/>
      <c r="DKF70" s="204"/>
      <c r="DKG70" s="204"/>
      <c r="DKH70" s="204"/>
      <c r="DKI70" s="204"/>
      <c r="DKJ70" s="204"/>
      <c r="DKK70" s="204"/>
      <c r="DKL70" s="204"/>
      <c r="DKM70" s="204"/>
      <c r="DKN70" s="204"/>
      <c r="DKO70" s="204"/>
      <c r="DKP70" s="204"/>
      <c r="DKQ70" s="204"/>
      <c r="DKR70" s="204"/>
      <c r="DKS70" s="204"/>
      <c r="DKT70" s="204"/>
      <c r="DKU70" s="204"/>
      <c r="DKV70" s="204"/>
      <c r="DKW70" s="204"/>
      <c r="DKX70" s="204"/>
      <c r="DKY70" s="204"/>
      <c r="DKZ70" s="204"/>
      <c r="DLA70" s="204"/>
      <c r="DLB70" s="204"/>
      <c r="DLC70" s="204"/>
      <c r="DLD70" s="204"/>
      <c r="DLE70" s="204"/>
      <c r="DLF70" s="204"/>
      <c r="DLG70" s="204"/>
      <c r="DLH70" s="204"/>
      <c r="DLI70" s="204"/>
      <c r="DLJ70" s="204"/>
      <c r="DLK70" s="204"/>
      <c r="DLL70" s="204"/>
      <c r="DLM70" s="204"/>
      <c r="DLN70" s="204"/>
      <c r="DLO70" s="204"/>
      <c r="DLP70" s="204"/>
      <c r="DLQ70" s="204"/>
      <c r="DLR70" s="204"/>
      <c r="DLS70" s="204"/>
      <c r="DLT70" s="204"/>
      <c r="DLU70" s="204"/>
      <c r="DLV70" s="204"/>
      <c r="DLW70" s="204"/>
      <c r="DLX70" s="204"/>
      <c r="DLY70" s="204"/>
      <c r="DLZ70" s="204"/>
      <c r="DMA70" s="204"/>
      <c r="DMB70" s="204"/>
      <c r="DMC70" s="204"/>
      <c r="DMD70" s="204"/>
      <c r="DME70" s="204"/>
      <c r="DMF70" s="204"/>
      <c r="DMG70" s="204"/>
      <c r="DMH70" s="204"/>
      <c r="DMI70" s="204"/>
      <c r="DMJ70" s="204"/>
      <c r="DMK70" s="204"/>
      <c r="DML70" s="204"/>
      <c r="DMM70" s="204"/>
      <c r="DMN70" s="204"/>
      <c r="DMO70" s="204"/>
      <c r="DMP70" s="204"/>
      <c r="DMQ70" s="204"/>
      <c r="DMR70" s="204"/>
      <c r="DMS70" s="204"/>
      <c r="DMT70" s="204"/>
      <c r="DMU70" s="204"/>
      <c r="DMV70" s="204"/>
      <c r="DMW70" s="204"/>
      <c r="DMX70" s="204"/>
      <c r="DMY70" s="204"/>
      <c r="DMZ70" s="204"/>
      <c r="DNA70" s="204"/>
      <c r="DNB70" s="204"/>
      <c r="DNC70" s="204"/>
      <c r="DND70" s="204"/>
      <c r="DNE70" s="204"/>
      <c r="DNF70" s="204"/>
      <c r="DNG70" s="204"/>
      <c r="DNH70" s="204"/>
      <c r="DNI70" s="204"/>
      <c r="DNJ70" s="204"/>
      <c r="DNK70" s="204"/>
      <c r="DNL70" s="204"/>
      <c r="DNM70" s="204"/>
      <c r="DNN70" s="204"/>
      <c r="DNO70" s="204"/>
      <c r="DNP70" s="204"/>
      <c r="DNQ70" s="204"/>
      <c r="DNR70" s="204"/>
      <c r="DNS70" s="204"/>
      <c r="DNT70" s="204"/>
      <c r="DNU70" s="204"/>
      <c r="DNV70" s="204"/>
      <c r="DNW70" s="204"/>
      <c r="DNX70" s="204"/>
      <c r="DNY70" s="204"/>
      <c r="DNZ70" s="204"/>
      <c r="DOA70" s="204"/>
      <c r="DOB70" s="204"/>
      <c r="DOC70" s="204"/>
      <c r="DOD70" s="204"/>
      <c r="DOE70" s="204"/>
      <c r="DOF70" s="204"/>
      <c r="DOG70" s="204"/>
      <c r="DOH70" s="204"/>
      <c r="DOI70" s="204"/>
      <c r="DOJ70" s="204"/>
      <c r="DOK70" s="204"/>
      <c r="DOL70" s="204"/>
      <c r="DOM70" s="204"/>
      <c r="DON70" s="204"/>
      <c r="DOO70" s="204"/>
      <c r="DOP70" s="204"/>
      <c r="DOQ70" s="204"/>
      <c r="DOR70" s="204"/>
      <c r="DOS70" s="204"/>
      <c r="DOT70" s="204"/>
      <c r="DOU70" s="204"/>
      <c r="DOV70" s="204"/>
      <c r="DOW70" s="204"/>
      <c r="DOX70" s="204"/>
      <c r="DOY70" s="204"/>
      <c r="DOZ70" s="204"/>
      <c r="DPA70" s="204"/>
      <c r="DPB70" s="204"/>
      <c r="DPC70" s="204"/>
      <c r="DPD70" s="204"/>
      <c r="DPE70" s="204"/>
      <c r="DPF70" s="204"/>
      <c r="DPG70" s="204"/>
      <c r="DPH70" s="204"/>
      <c r="DPI70" s="204"/>
      <c r="DPJ70" s="204"/>
      <c r="DPK70" s="204"/>
      <c r="DPL70" s="204"/>
      <c r="DPM70" s="204"/>
      <c r="DPN70" s="204"/>
      <c r="DPO70" s="204"/>
      <c r="DPP70" s="204"/>
      <c r="DPQ70" s="204"/>
      <c r="DPR70" s="204"/>
      <c r="DPS70" s="204"/>
      <c r="DPT70" s="204"/>
      <c r="DPU70" s="204"/>
      <c r="DPV70" s="204"/>
      <c r="DPW70" s="204"/>
      <c r="DPX70" s="204"/>
      <c r="DPY70" s="204"/>
      <c r="DPZ70" s="204"/>
      <c r="DQA70" s="204"/>
      <c r="DQB70" s="204"/>
      <c r="DQC70" s="204"/>
      <c r="DQD70" s="204"/>
      <c r="DQE70" s="204"/>
      <c r="DQF70" s="204"/>
      <c r="DQG70" s="204"/>
      <c r="DQH70" s="204"/>
      <c r="DQI70" s="204"/>
      <c r="DQJ70" s="204"/>
      <c r="DQK70" s="204"/>
      <c r="DQL70" s="204"/>
      <c r="DQM70" s="204"/>
      <c r="DQN70" s="204"/>
      <c r="DQO70" s="204"/>
      <c r="DQP70" s="204"/>
      <c r="DQQ70" s="204"/>
      <c r="DQR70" s="204"/>
      <c r="DQS70" s="204"/>
      <c r="DQT70" s="204"/>
      <c r="DQU70" s="204"/>
      <c r="DQV70" s="204"/>
      <c r="DQW70" s="204"/>
      <c r="DQX70" s="204"/>
      <c r="DQY70" s="204"/>
      <c r="DQZ70" s="204"/>
      <c r="DRA70" s="204"/>
      <c r="DRB70" s="204"/>
      <c r="DRC70" s="204"/>
      <c r="DRD70" s="204"/>
      <c r="DRE70" s="204"/>
      <c r="DRF70" s="204"/>
      <c r="DRG70" s="204"/>
      <c r="DRH70" s="204"/>
      <c r="DRI70" s="204"/>
      <c r="DRJ70" s="204"/>
      <c r="DRK70" s="204"/>
      <c r="DRL70" s="204"/>
      <c r="DRM70" s="204"/>
      <c r="DRN70" s="204"/>
      <c r="DRO70" s="204"/>
      <c r="DRP70" s="204"/>
      <c r="DRQ70" s="204"/>
      <c r="DRR70" s="204"/>
      <c r="DRS70" s="204"/>
      <c r="DRT70" s="204"/>
      <c r="DRU70" s="204"/>
      <c r="DRV70" s="204"/>
      <c r="DRW70" s="204"/>
      <c r="DRX70" s="204"/>
      <c r="DRY70" s="204"/>
      <c r="DRZ70" s="204"/>
      <c r="DSA70" s="204"/>
      <c r="DSB70" s="204"/>
      <c r="DSC70" s="204"/>
      <c r="DSD70" s="204"/>
      <c r="DSE70" s="204"/>
      <c r="DSF70" s="204"/>
      <c r="DSG70" s="204"/>
      <c r="DSH70" s="204"/>
      <c r="DSI70" s="204"/>
      <c r="DSJ70" s="204"/>
      <c r="DSK70" s="204"/>
      <c r="DSL70" s="204"/>
      <c r="DSM70" s="204"/>
      <c r="DSN70" s="204"/>
      <c r="DSO70" s="204"/>
      <c r="DSP70" s="204"/>
      <c r="DSQ70" s="204"/>
      <c r="DSR70" s="204"/>
      <c r="DSS70" s="204"/>
      <c r="DST70" s="204"/>
      <c r="DSU70" s="204"/>
      <c r="DSV70" s="204"/>
      <c r="DSW70" s="204"/>
      <c r="DSX70" s="204"/>
      <c r="DSY70" s="204"/>
      <c r="DSZ70" s="204"/>
      <c r="DTA70" s="204"/>
      <c r="DTB70" s="204"/>
      <c r="DTC70" s="204"/>
      <c r="DTD70" s="204"/>
      <c r="DTE70" s="204"/>
      <c r="DTF70" s="204"/>
      <c r="DTG70" s="204"/>
      <c r="DTH70" s="204"/>
      <c r="DTI70" s="204"/>
      <c r="DTJ70" s="204"/>
      <c r="DTK70" s="204"/>
      <c r="DTL70" s="204"/>
      <c r="DTM70" s="204"/>
      <c r="DTN70" s="204"/>
      <c r="DTO70" s="204"/>
      <c r="DTP70" s="204"/>
      <c r="DTQ70" s="204"/>
      <c r="DTR70" s="204"/>
      <c r="DTS70" s="204"/>
      <c r="DTT70" s="204"/>
      <c r="DTU70" s="204"/>
      <c r="DTV70" s="204"/>
      <c r="DTW70" s="204"/>
      <c r="DTX70" s="204"/>
      <c r="DTY70" s="204"/>
      <c r="DTZ70" s="204"/>
      <c r="DUA70" s="204"/>
      <c r="DUB70" s="204"/>
      <c r="DUC70" s="204"/>
      <c r="DUD70" s="204"/>
      <c r="DUE70" s="204"/>
      <c r="DUF70" s="204"/>
      <c r="DUG70" s="204"/>
      <c r="DUH70" s="204"/>
      <c r="DUI70" s="204"/>
      <c r="DUJ70" s="204"/>
      <c r="DUK70" s="204"/>
      <c r="DUL70" s="204"/>
      <c r="DUM70" s="204"/>
      <c r="DUN70" s="204"/>
      <c r="DUO70" s="204"/>
      <c r="DUP70" s="204"/>
      <c r="DUQ70" s="204"/>
      <c r="DUR70" s="204"/>
      <c r="DUS70" s="204"/>
      <c r="DUT70" s="204"/>
      <c r="DUU70" s="204"/>
      <c r="DUV70" s="204"/>
      <c r="DUW70" s="204"/>
      <c r="DUX70" s="204"/>
      <c r="DUY70" s="204"/>
      <c r="DUZ70" s="204"/>
      <c r="DVA70" s="204"/>
      <c r="DVB70" s="204"/>
      <c r="DVC70" s="204"/>
      <c r="DVD70" s="204"/>
      <c r="DVE70" s="204"/>
      <c r="DVF70" s="204"/>
      <c r="DVG70" s="204"/>
      <c r="DVH70" s="204"/>
      <c r="DVI70" s="204"/>
      <c r="DVJ70" s="204"/>
      <c r="DVK70" s="204"/>
      <c r="DVL70" s="204"/>
      <c r="DVM70" s="204"/>
      <c r="DVN70" s="204"/>
      <c r="DVO70" s="204"/>
      <c r="DVP70" s="204"/>
      <c r="DVQ70" s="204"/>
      <c r="DVR70" s="204"/>
      <c r="DVS70" s="204"/>
      <c r="DVT70" s="204"/>
      <c r="DVU70" s="204"/>
      <c r="DVV70" s="204"/>
      <c r="DVW70" s="204"/>
      <c r="DVX70" s="204"/>
      <c r="DVY70" s="204"/>
      <c r="DVZ70" s="204"/>
      <c r="DWA70" s="204"/>
      <c r="DWB70" s="204"/>
      <c r="DWC70" s="204"/>
      <c r="DWD70" s="204"/>
      <c r="DWE70" s="204"/>
      <c r="DWF70" s="204"/>
      <c r="DWG70" s="204"/>
      <c r="DWH70" s="204"/>
      <c r="DWI70" s="204"/>
      <c r="DWJ70" s="204"/>
      <c r="DWK70" s="204"/>
      <c r="DWL70" s="204"/>
      <c r="DWM70" s="204"/>
      <c r="DWN70" s="204"/>
      <c r="DWO70" s="204"/>
      <c r="DWP70" s="204"/>
      <c r="DWQ70" s="204"/>
      <c r="DWR70" s="204"/>
      <c r="DWS70" s="204"/>
      <c r="DWT70" s="204"/>
      <c r="DWU70" s="204"/>
      <c r="DWV70" s="204"/>
      <c r="DWW70" s="204"/>
      <c r="DWX70" s="204"/>
      <c r="DWY70" s="204"/>
      <c r="DWZ70" s="204"/>
      <c r="DXA70" s="204"/>
      <c r="DXB70" s="204"/>
      <c r="DXC70" s="204"/>
      <c r="DXD70" s="204"/>
      <c r="DXE70" s="204"/>
      <c r="DXF70" s="204"/>
      <c r="DXG70" s="204"/>
      <c r="DXH70" s="204"/>
      <c r="DXI70" s="204"/>
      <c r="DXJ70" s="204"/>
      <c r="DXK70" s="204"/>
      <c r="DXL70" s="204"/>
      <c r="DXM70" s="204"/>
      <c r="DXN70" s="204"/>
      <c r="DXO70" s="204"/>
      <c r="DXP70" s="204"/>
      <c r="DXQ70" s="204"/>
      <c r="DXR70" s="204"/>
      <c r="DXS70" s="204"/>
      <c r="DXT70" s="204"/>
      <c r="DXU70" s="204"/>
      <c r="DXV70" s="204"/>
      <c r="DXW70" s="204"/>
      <c r="DXX70" s="204"/>
      <c r="DXY70" s="204"/>
      <c r="DXZ70" s="204"/>
      <c r="DYA70" s="204"/>
      <c r="DYB70" s="204"/>
      <c r="DYC70" s="204"/>
      <c r="DYD70" s="204"/>
      <c r="DYE70" s="204"/>
      <c r="DYF70" s="204"/>
      <c r="DYG70" s="204"/>
      <c r="DYH70" s="204"/>
      <c r="DYI70" s="204"/>
      <c r="DYJ70" s="204"/>
      <c r="DYK70" s="204"/>
      <c r="DYL70" s="204"/>
      <c r="DYM70" s="204"/>
      <c r="DYN70" s="204"/>
      <c r="DYO70" s="204"/>
      <c r="DYP70" s="204"/>
      <c r="DYQ70" s="204"/>
      <c r="DYR70" s="204"/>
      <c r="DYS70" s="204"/>
      <c r="DYT70" s="204"/>
      <c r="DYU70" s="204"/>
      <c r="DYV70" s="204"/>
      <c r="DYW70" s="204"/>
      <c r="DYX70" s="204"/>
      <c r="DYY70" s="204"/>
      <c r="DYZ70" s="204"/>
      <c r="DZA70" s="204"/>
      <c r="DZB70" s="204"/>
      <c r="DZC70" s="204"/>
      <c r="DZD70" s="204"/>
      <c r="DZE70" s="204"/>
      <c r="DZF70" s="204"/>
      <c r="DZG70" s="204"/>
      <c r="DZH70" s="204"/>
      <c r="DZI70" s="204"/>
      <c r="DZJ70" s="204"/>
      <c r="DZK70" s="204"/>
      <c r="DZL70" s="204"/>
      <c r="DZM70" s="204"/>
      <c r="DZN70" s="204"/>
      <c r="DZO70" s="204"/>
      <c r="DZP70" s="204"/>
      <c r="DZQ70" s="204"/>
      <c r="DZR70" s="204"/>
      <c r="DZS70" s="204"/>
      <c r="DZT70" s="204"/>
      <c r="DZU70" s="204"/>
      <c r="DZV70" s="204"/>
      <c r="DZW70" s="204"/>
      <c r="DZX70" s="204"/>
      <c r="DZY70" s="204"/>
      <c r="DZZ70" s="204"/>
      <c r="EAA70" s="204"/>
      <c r="EAB70" s="204"/>
      <c r="EAC70" s="204"/>
      <c r="EAD70" s="204"/>
      <c r="EAE70" s="204"/>
      <c r="EAF70" s="204"/>
      <c r="EAG70" s="204"/>
      <c r="EAH70" s="204"/>
      <c r="EAI70" s="204"/>
      <c r="EAJ70" s="204"/>
      <c r="EAK70" s="204"/>
      <c r="EAL70" s="204"/>
      <c r="EAM70" s="204"/>
      <c r="EAN70" s="204"/>
      <c r="EAO70" s="204"/>
      <c r="EAP70" s="204"/>
      <c r="EAQ70" s="204"/>
      <c r="EAR70" s="204"/>
      <c r="EAS70" s="204"/>
      <c r="EAT70" s="204"/>
      <c r="EAU70" s="204"/>
      <c r="EAV70" s="204"/>
      <c r="EAW70" s="204"/>
      <c r="EAX70" s="204"/>
      <c r="EAY70" s="204"/>
      <c r="EAZ70" s="204"/>
      <c r="EBA70" s="204"/>
      <c r="EBB70" s="204"/>
      <c r="EBC70" s="204"/>
      <c r="EBD70" s="204"/>
      <c r="EBE70" s="204"/>
      <c r="EBF70" s="204"/>
      <c r="EBG70" s="204"/>
      <c r="EBH70" s="204"/>
      <c r="EBI70" s="204"/>
      <c r="EBJ70" s="204"/>
      <c r="EBK70" s="204"/>
      <c r="EBL70" s="204"/>
      <c r="EBM70" s="204"/>
      <c r="EBN70" s="204"/>
      <c r="EBO70" s="204"/>
      <c r="EBP70" s="204"/>
      <c r="EBQ70" s="204"/>
      <c r="EBR70" s="204"/>
      <c r="EBS70" s="204"/>
      <c r="EBT70" s="204"/>
      <c r="EBU70" s="204"/>
      <c r="EBV70" s="204"/>
      <c r="EBW70" s="204"/>
      <c r="EBX70" s="204"/>
      <c r="EBY70" s="204"/>
      <c r="EBZ70" s="204"/>
      <c r="ECA70" s="204"/>
      <c r="ECB70" s="204"/>
      <c r="ECC70" s="204"/>
      <c r="ECD70" s="204"/>
      <c r="ECE70" s="204"/>
      <c r="ECF70" s="204"/>
      <c r="ECG70" s="204"/>
      <c r="ECH70" s="204"/>
      <c r="ECI70" s="204"/>
      <c r="ECJ70" s="204"/>
      <c r="ECK70" s="204"/>
      <c r="ECL70" s="204"/>
      <c r="ECM70" s="204"/>
      <c r="ECN70" s="204"/>
      <c r="ECO70" s="204"/>
      <c r="ECP70" s="204"/>
      <c r="ECQ70" s="204"/>
      <c r="ECR70" s="204"/>
      <c r="ECS70" s="204"/>
      <c r="ECT70" s="204"/>
      <c r="ECU70" s="204"/>
      <c r="ECV70" s="204"/>
      <c r="ECW70" s="204"/>
      <c r="ECX70" s="204"/>
      <c r="ECY70" s="204"/>
      <c r="ECZ70" s="204"/>
      <c r="EDA70" s="204"/>
      <c r="EDB70" s="204"/>
      <c r="EDC70" s="204"/>
      <c r="EDD70" s="204"/>
      <c r="EDE70" s="204"/>
      <c r="EDF70" s="204"/>
      <c r="EDG70" s="204"/>
      <c r="EDH70" s="204"/>
      <c r="EDI70" s="204"/>
      <c r="EDJ70" s="204"/>
      <c r="EDK70" s="204"/>
      <c r="EDL70" s="204"/>
      <c r="EDM70" s="204"/>
      <c r="EDN70" s="204"/>
      <c r="EDO70" s="204"/>
      <c r="EDP70" s="204"/>
      <c r="EDQ70" s="204"/>
      <c r="EDR70" s="204"/>
      <c r="EDS70" s="204"/>
      <c r="EDT70" s="204"/>
      <c r="EDU70" s="204"/>
      <c r="EDV70" s="204"/>
      <c r="EDW70" s="204"/>
      <c r="EDX70" s="204"/>
      <c r="EDY70" s="204"/>
      <c r="EDZ70" s="204"/>
      <c r="EEA70" s="204"/>
      <c r="EEB70" s="204"/>
      <c r="EEC70" s="204"/>
      <c r="EED70" s="204"/>
      <c r="EEE70" s="204"/>
      <c r="EEF70" s="204"/>
      <c r="EEG70" s="204"/>
      <c r="EEH70" s="204"/>
      <c r="EEI70" s="204"/>
      <c r="EEJ70" s="204"/>
      <c r="EEK70" s="204"/>
      <c r="EEL70" s="204"/>
      <c r="EEM70" s="204"/>
      <c r="EEN70" s="204"/>
      <c r="EEO70" s="204"/>
      <c r="EEP70" s="204"/>
      <c r="EEQ70" s="204"/>
      <c r="EER70" s="204"/>
      <c r="EES70" s="204"/>
      <c r="EET70" s="204"/>
      <c r="EEU70" s="204"/>
      <c r="EEV70" s="204"/>
      <c r="EEW70" s="204"/>
      <c r="EEX70" s="204"/>
      <c r="EEY70" s="204"/>
      <c r="EEZ70" s="204"/>
      <c r="EFA70" s="204"/>
      <c r="EFB70" s="204"/>
      <c r="EFC70" s="204"/>
      <c r="EFD70" s="204"/>
      <c r="EFE70" s="204"/>
      <c r="EFF70" s="204"/>
      <c r="EFG70" s="204"/>
      <c r="EFH70" s="204"/>
      <c r="EFI70" s="204"/>
      <c r="EFJ70" s="204"/>
      <c r="EFK70" s="204"/>
      <c r="EFL70" s="204"/>
      <c r="EFM70" s="204"/>
      <c r="EFN70" s="204"/>
      <c r="EFO70" s="204"/>
      <c r="EFP70" s="204"/>
      <c r="EFQ70" s="204"/>
      <c r="EFR70" s="204"/>
      <c r="EFS70" s="204"/>
      <c r="EFT70" s="204"/>
      <c r="EFU70" s="204"/>
      <c r="EFV70" s="204"/>
      <c r="EFW70" s="204"/>
      <c r="EFX70" s="204"/>
      <c r="EFY70" s="204"/>
      <c r="EFZ70" s="204"/>
      <c r="EGA70" s="204"/>
      <c r="EGB70" s="204"/>
      <c r="EGC70" s="204"/>
      <c r="EGD70" s="204"/>
      <c r="EGE70" s="204"/>
      <c r="EGF70" s="204"/>
      <c r="EGG70" s="204"/>
      <c r="EGH70" s="204"/>
      <c r="EGI70" s="204"/>
      <c r="EGJ70" s="204"/>
      <c r="EGK70" s="204"/>
      <c r="EGL70" s="204"/>
      <c r="EGM70" s="204"/>
      <c r="EGN70" s="204"/>
      <c r="EGO70" s="204"/>
      <c r="EGP70" s="204"/>
      <c r="EGQ70" s="204"/>
      <c r="EGR70" s="204"/>
      <c r="EGS70" s="204"/>
      <c r="EGT70" s="204"/>
      <c r="EGU70" s="204"/>
      <c r="EGV70" s="204"/>
      <c r="EGW70" s="204"/>
      <c r="EGX70" s="204"/>
      <c r="EGY70" s="204"/>
      <c r="EGZ70" s="204"/>
      <c r="EHA70" s="204"/>
      <c r="EHB70" s="204"/>
      <c r="EHC70" s="204"/>
      <c r="EHD70" s="204"/>
      <c r="EHE70" s="204"/>
      <c r="EHF70" s="204"/>
      <c r="EHG70" s="204"/>
      <c r="EHH70" s="204"/>
      <c r="EHI70" s="204"/>
      <c r="EHJ70" s="204"/>
      <c r="EHK70" s="204"/>
      <c r="EHL70" s="204"/>
      <c r="EHM70" s="204"/>
      <c r="EHN70" s="204"/>
      <c r="EHO70" s="204"/>
      <c r="EHP70" s="204"/>
      <c r="EHQ70" s="204"/>
      <c r="EHR70" s="204"/>
      <c r="EHS70" s="204"/>
      <c r="EHT70" s="204"/>
      <c r="EHU70" s="204"/>
      <c r="EHV70" s="204"/>
      <c r="EHW70" s="204"/>
      <c r="EHX70" s="204"/>
      <c r="EHY70" s="204"/>
      <c r="EHZ70" s="204"/>
      <c r="EIA70" s="204"/>
      <c r="EIB70" s="204"/>
      <c r="EIC70" s="204"/>
      <c r="EID70" s="204"/>
      <c r="EIE70" s="204"/>
      <c r="EIF70" s="204"/>
      <c r="EIG70" s="204"/>
      <c r="EIH70" s="204"/>
      <c r="EII70" s="204"/>
      <c r="EIJ70" s="204"/>
      <c r="EIK70" s="204"/>
      <c r="EIL70" s="204"/>
      <c r="EIM70" s="204"/>
      <c r="EIN70" s="204"/>
      <c r="EIO70" s="204"/>
      <c r="EIP70" s="204"/>
      <c r="EIQ70" s="204"/>
      <c r="EIR70" s="204"/>
      <c r="EIS70" s="204"/>
      <c r="EIT70" s="204"/>
      <c r="EIU70" s="204"/>
      <c r="EIV70" s="204"/>
      <c r="EIW70" s="204"/>
      <c r="EIX70" s="204"/>
      <c r="EIY70" s="204"/>
      <c r="EIZ70" s="204"/>
      <c r="EJA70" s="204"/>
      <c r="EJB70" s="204"/>
      <c r="EJC70" s="204"/>
      <c r="EJD70" s="204"/>
      <c r="EJE70" s="204"/>
      <c r="EJF70" s="204"/>
      <c r="EJG70" s="204"/>
      <c r="EJH70" s="204"/>
      <c r="EJI70" s="204"/>
      <c r="EJJ70" s="204"/>
      <c r="EJK70" s="204"/>
      <c r="EJL70" s="204"/>
      <c r="EJM70" s="204"/>
      <c r="EJN70" s="204"/>
      <c r="EJO70" s="204"/>
      <c r="EJP70" s="204"/>
      <c r="EJQ70" s="204"/>
      <c r="EJR70" s="204"/>
      <c r="EJS70" s="204"/>
      <c r="EJT70" s="204"/>
      <c r="EJU70" s="204"/>
      <c r="EJV70" s="204"/>
      <c r="EJW70" s="204"/>
      <c r="EJX70" s="204"/>
      <c r="EJY70" s="204"/>
      <c r="EJZ70" s="204"/>
      <c r="EKA70" s="204"/>
      <c r="EKB70" s="204"/>
      <c r="EKC70" s="204"/>
      <c r="EKD70" s="204"/>
      <c r="EKE70" s="204"/>
      <c r="EKF70" s="204"/>
      <c r="EKG70" s="204"/>
      <c r="EKH70" s="204"/>
      <c r="EKI70" s="204"/>
      <c r="EKJ70" s="204"/>
      <c r="EKK70" s="204"/>
      <c r="EKL70" s="204"/>
      <c r="EKM70" s="204"/>
      <c r="EKN70" s="204"/>
      <c r="EKO70" s="204"/>
      <c r="EKP70" s="204"/>
      <c r="EKQ70" s="204"/>
      <c r="EKR70" s="204"/>
      <c r="EKS70" s="204"/>
      <c r="EKT70" s="204"/>
      <c r="EKU70" s="204"/>
      <c r="EKV70" s="204"/>
      <c r="EKW70" s="204"/>
      <c r="EKX70" s="204"/>
      <c r="EKY70" s="204"/>
      <c r="EKZ70" s="204"/>
      <c r="ELA70" s="204"/>
      <c r="ELB70" s="204"/>
      <c r="ELC70" s="204"/>
      <c r="ELD70" s="204"/>
      <c r="ELE70" s="204"/>
      <c r="ELF70" s="204"/>
      <c r="ELG70" s="204"/>
      <c r="ELH70" s="204"/>
      <c r="ELI70" s="204"/>
      <c r="ELJ70" s="204"/>
      <c r="ELK70" s="204"/>
      <c r="ELL70" s="204"/>
      <c r="ELM70" s="204"/>
      <c r="ELN70" s="204"/>
      <c r="ELO70" s="204"/>
      <c r="ELP70" s="204"/>
      <c r="ELQ70" s="204"/>
      <c r="ELR70" s="204"/>
      <c r="ELS70" s="204"/>
      <c r="ELT70" s="204"/>
      <c r="ELU70" s="204"/>
      <c r="ELV70" s="204"/>
      <c r="ELW70" s="204"/>
      <c r="ELX70" s="204"/>
      <c r="ELY70" s="204"/>
      <c r="ELZ70" s="204"/>
      <c r="EMA70" s="204"/>
      <c r="EMB70" s="204"/>
      <c r="EMC70" s="204"/>
      <c r="EMD70" s="204"/>
      <c r="EME70" s="204"/>
      <c r="EMF70" s="204"/>
      <c r="EMG70" s="204"/>
      <c r="EMH70" s="204"/>
      <c r="EMI70" s="204"/>
      <c r="EMJ70" s="204"/>
      <c r="EMK70" s="204"/>
      <c r="EML70" s="204"/>
      <c r="EMM70" s="204"/>
      <c r="EMN70" s="204"/>
      <c r="EMO70" s="204"/>
      <c r="EMP70" s="204"/>
      <c r="EMQ70" s="204"/>
      <c r="EMR70" s="204"/>
      <c r="EMS70" s="204"/>
      <c r="EMT70" s="204"/>
      <c r="EMU70" s="204"/>
      <c r="EMV70" s="204"/>
      <c r="EMW70" s="204"/>
      <c r="EMX70" s="204"/>
      <c r="EMY70" s="204"/>
      <c r="EMZ70" s="204"/>
      <c r="ENA70" s="204"/>
      <c r="ENB70" s="204"/>
      <c r="ENC70" s="204"/>
      <c r="END70" s="204"/>
      <c r="ENE70" s="204"/>
      <c r="ENF70" s="204"/>
      <c r="ENG70" s="204"/>
      <c r="ENH70" s="204"/>
      <c r="ENI70" s="204"/>
      <c r="ENJ70" s="204"/>
      <c r="ENK70" s="204"/>
      <c r="ENL70" s="204"/>
      <c r="ENM70" s="204"/>
      <c r="ENN70" s="204"/>
      <c r="ENO70" s="204"/>
      <c r="ENP70" s="204"/>
      <c r="ENQ70" s="204"/>
      <c r="ENR70" s="204"/>
      <c r="ENS70" s="204"/>
      <c r="ENT70" s="204"/>
      <c r="ENU70" s="204"/>
      <c r="ENV70" s="204"/>
      <c r="ENW70" s="204"/>
      <c r="ENX70" s="204"/>
      <c r="ENY70" s="204"/>
      <c r="ENZ70" s="204"/>
      <c r="EOA70" s="204"/>
      <c r="EOB70" s="204"/>
      <c r="EOC70" s="204"/>
      <c r="EOD70" s="204"/>
      <c r="EOE70" s="204"/>
      <c r="EOF70" s="204"/>
      <c r="EOG70" s="204"/>
      <c r="EOH70" s="204"/>
      <c r="EOI70" s="204"/>
      <c r="EOJ70" s="204"/>
      <c r="EOK70" s="204"/>
      <c r="EOL70" s="204"/>
      <c r="EOM70" s="204"/>
      <c r="EON70" s="204"/>
      <c r="EOO70" s="204"/>
      <c r="EOP70" s="204"/>
      <c r="EOQ70" s="204"/>
      <c r="EOR70" s="204"/>
      <c r="EOS70" s="204"/>
      <c r="EOT70" s="204"/>
      <c r="EOU70" s="204"/>
      <c r="EOV70" s="204"/>
      <c r="EOW70" s="204"/>
      <c r="EOX70" s="204"/>
      <c r="EOY70" s="204"/>
      <c r="EOZ70" s="204"/>
      <c r="EPA70" s="204"/>
      <c r="EPB70" s="204"/>
      <c r="EPC70" s="204"/>
      <c r="EPD70" s="204"/>
      <c r="EPE70" s="204"/>
      <c r="EPF70" s="204"/>
      <c r="EPG70" s="204"/>
      <c r="EPH70" s="204"/>
      <c r="EPI70" s="204"/>
      <c r="EPJ70" s="204"/>
      <c r="EPK70" s="204"/>
      <c r="EPL70" s="204"/>
      <c r="EPM70" s="204"/>
      <c r="EPN70" s="204"/>
      <c r="EPO70" s="204"/>
      <c r="EPP70" s="204"/>
      <c r="EPQ70" s="204"/>
      <c r="EPR70" s="204"/>
      <c r="EPS70" s="204"/>
      <c r="EPT70" s="204"/>
      <c r="EPU70" s="204"/>
      <c r="EPV70" s="204"/>
      <c r="EPW70" s="204"/>
      <c r="EPX70" s="204"/>
      <c r="EPY70" s="204"/>
      <c r="EPZ70" s="204"/>
      <c r="EQA70" s="204"/>
      <c r="EQB70" s="204"/>
      <c r="EQC70" s="204"/>
      <c r="EQD70" s="204"/>
      <c r="EQE70" s="204"/>
      <c r="EQF70" s="204"/>
      <c r="EQG70" s="204"/>
      <c r="EQH70" s="204"/>
      <c r="EQI70" s="204"/>
      <c r="EQJ70" s="204"/>
      <c r="EQK70" s="204"/>
      <c r="EQL70" s="204"/>
      <c r="EQM70" s="204"/>
      <c r="EQN70" s="204"/>
      <c r="EQO70" s="204"/>
      <c r="EQP70" s="204"/>
      <c r="EQQ70" s="204"/>
      <c r="EQR70" s="204"/>
      <c r="EQS70" s="204"/>
      <c r="EQT70" s="204"/>
      <c r="EQU70" s="204"/>
      <c r="EQV70" s="204"/>
      <c r="EQW70" s="204"/>
      <c r="EQX70" s="204"/>
      <c r="EQY70" s="204"/>
      <c r="EQZ70" s="204"/>
      <c r="ERA70" s="204"/>
      <c r="ERB70" s="204"/>
      <c r="ERC70" s="204"/>
      <c r="ERD70" s="204"/>
      <c r="ERE70" s="204"/>
      <c r="ERF70" s="204"/>
      <c r="ERG70" s="204"/>
      <c r="ERH70" s="204"/>
      <c r="ERI70" s="204"/>
      <c r="ERJ70" s="204"/>
      <c r="ERK70" s="204"/>
      <c r="ERL70" s="204"/>
      <c r="ERM70" s="204"/>
      <c r="ERN70" s="204"/>
      <c r="ERO70" s="204"/>
      <c r="ERP70" s="204"/>
      <c r="ERQ70" s="204"/>
      <c r="ERR70" s="204"/>
      <c r="ERS70" s="204"/>
      <c r="ERT70" s="204"/>
      <c r="ERU70" s="204"/>
      <c r="ERV70" s="204"/>
      <c r="ERW70" s="204"/>
      <c r="ERX70" s="204"/>
      <c r="ERY70" s="204"/>
      <c r="ERZ70" s="204"/>
      <c r="ESA70" s="204"/>
      <c r="ESB70" s="204"/>
      <c r="ESC70" s="204"/>
      <c r="ESD70" s="204"/>
      <c r="ESE70" s="204"/>
      <c r="ESF70" s="204"/>
      <c r="ESG70" s="204"/>
      <c r="ESH70" s="204"/>
      <c r="ESI70" s="204"/>
      <c r="ESJ70" s="204"/>
      <c r="ESK70" s="204"/>
      <c r="ESL70" s="204"/>
      <c r="ESM70" s="204"/>
      <c r="ESN70" s="204"/>
      <c r="ESO70" s="204"/>
      <c r="ESP70" s="204"/>
      <c r="ESQ70" s="204"/>
      <c r="ESR70" s="204"/>
      <c r="ESS70" s="204"/>
      <c r="EST70" s="204"/>
      <c r="ESU70" s="204"/>
      <c r="ESV70" s="204"/>
      <c r="ESW70" s="204"/>
      <c r="ESX70" s="204"/>
      <c r="ESY70" s="204"/>
      <c r="ESZ70" s="204"/>
      <c r="ETA70" s="204"/>
      <c r="ETB70" s="204"/>
      <c r="ETC70" s="204"/>
      <c r="ETD70" s="204"/>
      <c r="ETE70" s="204"/>
      <c r="ETF70" s="204"/>
      <c r="ETG70" s="204"/>
      <c r="ETH70" s="204"/>
      <c r="ETI70" s="204"/>
      <c r="ETJ70" s="204"/>
      <c r="ETK70" s="204"/>
      <c r="ETL70" s="204"/>
      <c r="ETM70" s="204"/>
      <c r="ETN70" s="204"/>
      <c r="ETO70" s="204"/>
      <c r="ETP70" s="204"/>
      <c r="ETQ70" s="204"/>
      <c r="ETR70" s="204"/>
      <c r="ETS70" s="204"/>
      <c r="ETT70" s="204"/>
      <c r="ETU70" s="204"/>
      <c r="ETV70" s="204"/>
      <c r="ETW70" s="204"/>
      <c r="ETX70" s="204"/>
      <c r="ETY70" s="204"/>
      <c r="ETZ70" s="204"/>
      <c r="EUA70" s="204"/>
      <c r="EUB70" s="204"/>
      <c r="EUC70" s="204"/>
      <c r="EUD70" s="204"/>
      <c r="EUE70" s="204"/>
      <c r="EUF70" s="204"/>
      <c r="EUG70" s="204"/>
      <c r="EUH70" s="204"/>
      <c r="EUI70" s="204"/>
      <c r="EUJ70" s="204"/>
      <c r="EUK70" s="204"/>
      <c r="EUL70" s="204"/>
      <c r="EUM70" s="204"/>
      <c r="EUN70" s="204"/>
      <c r="EUO70" s="204"/>
      <c r="EUP70" s="204"/>
      <c r="EUQ70" s="204"/>
      <c r="EUR70" s="204"/>
      <c r="EUS70" s="204"/>
      <c r="EUT70" s="204"/>
      <c r="EUU70" s="204"/>
      <c r="EUV70" s="204"/>
      <c r="EUW70" s="204"/>
      <c r="EUX70" s="204"/>
      <c r="EUY70" s="204"/>
      <c r="EUZ70" s="204"/>
      <c r="EVA70" s="204"/>
      <c r="EVB70" s="204"/>
      <c r="EVC70" s="204"/>
      <c r="EVD70" s="204"/>
      <c r="EVE70" s="204"/>
      <c r="EVF70" s="204"/>
      <c r="EVG70" s="204"/>
      <c r="EVH70" s="204"/>
      <c r="EVI70" s="204"/>
      <c r="EVJ70" s="204"/>
      <c r="EVK70" s="204"/>
      <c r="EVL70" s="204"/>
      <c r="EVM70" s="204"/>
      <c r="EVN70" s="204"/>
      <c r="EVO70" s="204"/>
      <c r="EVP70" s="204"/>
      <c r="EVQ70" s="204"/>
      <c r="EVR70" s="204"/>
      <c r="EVS70" s="204"/>
      <c r="EVT70" s="204"/>
      <c r="EVU70" s="204"/>
      <c r="EVV70" s="204"/>
      <c r="EVW70" s="204"/>
      <c r="EVX70" s="204"/>
      <c r="EVY70" s="204"/>
      <c r="EVZ70" s="204"/>
      <c r="EWA70" s="204"/>
      <c r="EWB70" s="204"/>
      <c r="EWC70" s="204"/>
      <c r="EWD70" s="204"/>
      <c r="EWE70" s="204"/>
      <c r="EWF70" s="204"/>
      <c r="EWG70" s="204"/>
      <c r="EWH70" s="204"/>
      <c r="EWI70" s="204"/>
      <c r="EWJ70" s="204"/>
      <c r="EWK70" s="204"/>
      <c r="EWL70" s="204"/>
      <c r="EWM70" s="204"/>
      <c r="EWN70" s="204"/>
      <c r="EWO70" s="204"/>
      <c r="EWP70" s="204"/>
      <c r="EWQ70" s="204"/>
      <c r="EWR70" s="204"/>
      <c r="EWS70" s="204"/>
      <c r="EWT70" s="204"/>
      <c r="EWU70" s="204"/>
      <c r="EWV70" s="204"/>
      <c r="EWW70" s="204"/>
      <c r="EWX70" s="204"/>
      <c r="EWY70" s="204"/>
      <c r="EWZ70" s="204"/>
      <c r="EXA70" s="204"/>
      <c r="EXB70" s="204"/>
      <c r="EXC70" s="204"/>
      <c r="EXD70" s="204"/>
      <c r="EXE70" s="204"/>
      <c r="EXF70" s="204"/>
      <c r="EXG70" s="204"/>
      <c r="EXH70" s="204"/>
      <c r="EXI70" s="204"/>
      <c r="EXJ70" s="204"/>
      <c r="EXK70" s="204"/>
      <c r="EXL70" s="204"/>
      <c r="EXM70" s="204"/>
      <c r="EXN70" s="204"/>
      <c r="EXO70" s="204"/>
      <c r="EXP70" s="204"/>
      <c r="EXQ70" s="204"/>
      <c r="EXR70" s="204"/>
      <c r="EXS70" s="204"/>
      <c r="EXT70" s="204"/>
      <c r="EXU70" s="204"/>
      <c r="EXV70" s="204"/>
      <c r="EXW70" s="204"/>
      <c r="EXX70" s="204"/>
      <c r="EXY70" s="204"/>
      <c r="EXZ70" s="204"/>
      <c r="EYA70" s="204"/>
      <c r="EYB70" s="204"/>
      <c r="EYC70" s="204"/>
      <c r="EYD70" s="204"/>
      <c r="EYE70" s="204"/>
      <c r="EYF70" s="204"/>
      <c r="EYG70" s="204"/>
      <c r="EYH70" s="204"/>
      <c r="EYI70" s="204"/>
      <c r="EYJ70" s="204"/>
      <c r="EYK70" s="204"/>
      <c r="EYL70" s="204"/>
      <c r="EYM70" s="204"/>
      <c r="EYN70" s="204"/>
      <c r="EYO70" s="204"/>
      <c r="EYP70" s="204"/>
      <c r="EYQ70" s="204"/>
      <c r="EYR70" s="204"/>
      <c r="EYS70" s="204"/>
      <c r="EYT70" s="204"/>
      <c r="EYU70" s="204"/>
      <c r="EYV70" s="204"/>
      <c r="EYW70" s="204"/>
      <c r="EYX70" s="204"/>
      <c r="EYY70" s="204"/>
      <c r="EYZ70" s="204"/>
      <c r="EZA70" s="204"/>
      <c r="EZB70" s="204"/>
      <c r="EZC70" s="204"/>
      <c r="EZD70" s="204"/>
      <c r="EZE70" s="204"/>
      <c r="EZF70" s="204"/>
      <c r="EZG70" s="204"/>
      <c r="EZH70" s="204"/>
      <c r="EZI70" s="204"/>
      <c r="EZJ70" s="204"/>
      <c r="EZK70" s="204"/>
      <c r="EZL70" s="204"/>
      <c r="EZM70" s="204"/>
      <c r="EZN70" s="204"/>
      <c r="EZO70" s="204"/>
      <c r="EZP70" s="204"/>
      <c r="EZQ70" s="204"/>
      <c r="EZR70" s="204"/>
      <c r="EZS70" s="204"/>
      <c r="EZT70" s="204"/>
      <c r="EZU70" s="204"/>
      <c r="EZV70" s="204"/>
      <c r="EZW70" s="204"/>
      <c r="EZX70" s="204"/>
      <c r="EZY70" s="204"/>
      <c r="EZZ70" s="204"/>
      <c r="FAA70" s="204"/>
      <c r="FAB70" s="204"/>
      <c r="FAC70" s="204"/>
      <c r="FAD70" s="204"/>
      <c r="FAE70" s="204"/>
      <c r="FAF70" s="204"/>
      <c r="FAG70" s="204"/>
      <c r="FAH70" s="204"/>
      <c r="FAI70" s="204"/>
      <c r="FAJ70" s="204"/>
      <c r="FAK70" s="204"/>
      <c r="FAL70" s="204"/>
      <c r="FAM70" s="204"/>
      <c r="FAN70" s="204"/>
      <c r="FAO70" s="204"/>
      <c r="FAP70" s="204"/>
      <c r="FAQ70" s="204"/>
      <c r="FAR70" s="204"/>
      <c r="FAS70" s="204"/>
      <c r="FAT70" s="204"/>
      <c r="FAU70" s="204"/>
      <c r="FAV70" s="204"/>
      <c r="FAW70" s="204"/>
      <c r="FAX70" s="204"/>
      <c r="FAY70" s="204"/>
      <c r="FAZ70" s="204"/>
      <c r="FBA70" s="204"/>
      <c r="FBB70" s="204"/>
      <c r="FBC70" s="204"/>
      <c r="FBD70" s="204"/>
      <c r="FBE70" s="204"/>
      <c r="FBF70" s="204"/>
      <c r="FBG70" s="204"/>
      <c r="FBH70" s="204"/>
      <c r="FBI70" s="204"/>
      <c r="FBJ70" s="204"/>
      <c r="FBK70" s="204"/>
      <c r="FBL70" s="204"/>
      <c r="FBM70" s="204"/>
      <c r="FBN70" s="204"/>
      <c r="FBO70" s="204"/>
      <c r="FBP70" s="204"/>
      <c r="FBQ70" s="204"/>
      <c r="FBR70" s="204"/>
      <c r="FBS70" s="204"/>
      <c r="FBT70" s="204"/>
      <c r="FBU70" s="204"/>
      <c r="FBV70" s="204"/>
      <c r="FBW70" s="204"/>
      <c r="FBX70" s="204"/>
      <c r="FBY70" s="204"/>
      <c r="FBZ70" s="204"/>
      <c r="FCA70" s="204"/>
      <c r="FCB70" s="204"/>
      <c r="FCC70" s="204"/>
      <c r="FCD70" s="204"/>
      <c r="FCE70" s="204"/>
      <c r="FCF70" s="204"/>
      <c r="FCG70" s="204"/>
      <c r="FCH70" s="204"/>
      <c r="FCI70" s="204"/>
      <c r="FCJ70" s="204"/>
      <c r="FCK70" s="204"/>
      <c r="FCL70" s="204"/>
      <c r="FCM70" s="204"/>
      <c r="FCN70" s="204"/>
      <c r="FCO70" s="204"/>
      <c r="FCP70" s="204"/>
      <c r="FCQ70" s="204"/>
      <c r="FCR70" s="204"/>
      <c r="FCS70" s="204"/>
      <c r="FCT70" s="204"/>
      <c r="FCU70" s="204"/>
      <c r="FCV70" s="204"/>
      <c r="FCW70" s="204"/>
      <c r="FCX70" s="204"/>
      <c r="FCY70" s="204"/>
      <c r="FCZ70" s="204"/>
      <c r="FDA70" s="204"/>
      <c r="FDB70" s="204"/>
      <c r="FDC70" s="204"/>
      <c r="FDD70" s="204"/>
      <c r="FDE70" s="204"/>
      <c r="FDF70" s="204"/>
      <c r="FDG70" s="204"/>
      <c r="FDH70" s="204"/>
      <c r="FDI70" s="204"/>
      <c r="FDJ70" s="204"/>
      <c r="FDK70" s="204"/>
      <c r="FDL70" s="204"/>
      <c r="FDM70" s="204"/>
      <c r="FDN70" s="204"/>
      <c r="FDO70" s="204"/>
      <c r="FDP70" s="204"/>
      <c r="FDQ70" s="204"/>
      <c r="FDR70" s="204"/>
      <c r="FDS70" s="204"/>
      <c r="FDT70" s="204"/>
      <c r="FDU70" s="204"/>
      <c r="FDV70" s="204"/>
      <c r="FDW70" s="204"/>
      <c r="FDX70" s="204"/>
      <c r="FDY70" s="204"/>
      <c r="FDZ70" s="204"/>
      <c r="FEA70" s="204"/>
      <c r="FEB70" s="204"/>
      <c r="FEC70" s="204"/>
      <c r="FED70" s="204"/>
      <c r="FEE70" s="204"/>
      <c r="FEF70" s="204"/>
      <c r="FEG70" s="204"/>
      <c r="FEH70" s="204"/>
      <c r="FEI70" s="204"/>
      <c r="FEJ70" s="204"/>
      <c r="FEK70" s="204"/>
      <c r="FEL70" s="204"/>
      <c r="FEM70" s="204"/>
      <c r="FEN70" s="204"/>
      <c r="FEO70" s="204"/>
      <c r="FEP70" s="204"/>
      <c r="FEQ70" s="204"/>
      <c r="FER70" s="204"/>
      <c r="FES70" s="204"/>
      <c r="FET70" s="204"/>
      <c r="FEU70" s="204"/>
      <c r="FEV70" s="204"/>
      <c r="FEW70" s="204"/>
      <c r="FEX70" s="204"/>
      <c r="FEY70" s="204"/>
      <c r="FEZ70" s="204"/>
      <c r="FFA70" s="204"/>
      <c r="FFB70" s="204"/>
      <c r="FFC70" s="204"/>
      <c r="FFD70" s="204"/>
      <c r="FFE70" s="204"/>
      <c r="FFF70" s="204"/>
      <c r="FFG70" s="204"/>
      <c r="FFH70" s="204"/>
      <c r="FFI70" s="204"/>
      <c r="FFJ70" s="204"/>
      <c r="FFK70" s="204"/>
      <c r="FFL70" s="204"/>
      <c r="FFM70" s="204"/>
      <c r="FFN70" s="204"/>
      <c r="FFO70" s="204"/>
      <c r="FFP70" s="204"/>
      <c r="FFQ70" s="204"/>
      <c r="FFR70" s="204"/>
      <c r="FFS70" s="204"/>
      <c r="FFT70" s="204"/>
      <c r="FFU70" s="204"/>
      <c r="FFV70" s="204"/>
      <c r="FFW70" s="204"/>
      <c r="FFX70" s="204"/>
      <c r="FFY70" s="204"/>
      <c r="FFZ70" s="204"/>
      <c r="FGA70" s="204"/>
      <c r="FGB70" s="204"/>
      <c r="FGC70" s="204"/>
      <c r="FGD70" s="204"/>
      <c r="FGE70" s="204"/>
      <c r="FGF70" s="204"/>
      <c r="FGG70" s="204"/>
      <c r="FGH70" s="204"/>
      <c r="FGI70" s="204"/>
      <c r="FGJ70" s="204"/>
      <c r="FGK70" s="204"/>
      <c r="FGL70" s="204"/>
      <c r="FGM70" s="204"/>
      <c r="FGN70" s="204"/>
      <c r="FGO70" s="204"/>
      <c r="FGP70" s="204"/>
      <c r="FGQ70" s="204"/>
      <c r="FGR70" s="204"/>
      <c r="FGS70" s="204"/>
      <c r="FGT70" s="204"/>
      <c r="FGU70" s="204"/>
      <c r="FGV70" s="204"/>
      <c r="FGW70" s="204"/>
      <c r="FGX70" s="204"/>
      <c r="FGY70" s="204"/>
      <c r="FGZ70" s="204"/>
      <c r="FHA70" s="204"/>
      <c r="FHB70" s="204"/>
      <c r="FHC70" s="204"/>
      <c r="FHD70" s="204"/>
      <c r="FHE70" s="204"/>
      <c r="FHF70" s="204"/>
      <c r="FHG70" s="204"/>
      <c r="FHH70" s="204"/>
      <c r="FHI70" s="204"/>
      <c r="FHJ70" s="204"/>
      <c r="FHK70" s="204"/>
      <c r="FHL70" s="204"/>
      <c r="FHM70" s="204"/>
      <c r="FHN70" s="204"/>
      <c r="FHO70" s="204"/>
      <c r="FHP70" s="204"/>
      <c r="FHQ70" s="204"/>
      <c r="FHR70" s="204"/>
      <c r="FHS70" s="204"/>
      <c r="FHT70" s="204"/>
      <c r="FHU70" s="204"/>
      <c r="FHV70" s="204"/>
      <c r="FHW70" s="204"/>
      <c r="FHX70" s="204"/>
      <c r="FHY70" s="204"/>
      <c r="FHZ70" s="204"/>
      <c r="FIA70" s="204"/>
      <c r="FIB70" s="204"/>
      <c r="FIC70" s="204"/>
      <c r="FID70" s="204"/>
      <c r="FIE70" s="204"/>
      <c r="FIF70" s="204"/>
      <c r="FIG70" s="204"/>
      <c r="FIH70" s="204"/>
      <c r="FII70" s="204"/>
      <c r="FIJ70" s="204"/>
      <c r="FIK70" s="204"/>
      <c r="FIL70" s="204"/>
      <c r="FIM70" s="204"/>
      <c r="FIN70" s="204"/>
      <c r="FIO70" s="204"/>
      <c r="FIP70" s="204"/>
      <c r="FIQ70" s="204"/>
      <c r="FIR70" s="204"/>
      <c r="FIS70" s="204"/>
      <c r="FIT70" s="204"/>
      <c r="FIU70" s="204"/>
      <c r="FIV70" s="204"/>
      <c r="FIW70" s="204"/>
      <c r="FIX70" s="204"/>
      <c r="FIY70" s="204"/>
      <c r="FIZ70" s="204"/>
      <c r="FJA70" s="204"/>
      <c r="FJB70" s="204"/>
      <c r="FJC70" s="204"/>
      <c r="FJD70" s="204"/>
      <c r="FJE70" s="204"/>
      <c r="FJF70" s="204"/>
      <c r="FJG70" s="204"/>
      <c r="FJH70" s="204"/>
      <c r="FJI70" s="204"/>
      <c r="FJJ70" s="204"/>
      <c r="FJK70" s="204"/>
      <c r="FJL70" s="204"/>
      <c r="FJM70" s="204"/>
      <c r="FJN70" s="204"/>
      <c r="FJO70" s="204"/>
      <c r="FJP70" s="204"/>
      <c r="FJQ70" s="204"/>
      <c r="FJR70" s="204"/>
      <c r="FJS70" s="204"/>
      <c r="FJT70" s="204"/>
      <c r="FJU70" s="204"/>
      <c r="FJV70" s="204"/>
      <c r="FJW70" s="204"/>
      <c r="FJX70" s="204"/>
      <c r="FJY70" s="204"/>
      <c r="FJZ70" s="204"/>
      <c r="FKA70" s="204"/>
      <c r="FKB70" s="204"/>
      <c r="FKC70" s="204"/>
      <c r="FKD70" s="204"/>
      <c r="FKE70" s="204"/>
      <c r="FKF70" s="204"/>
      <c r="FKG70" s="204"/>
      <c r="FKH70" s="204"/>
      <c r="FKI70" s="204"/>
      <c r="FKJ70" s="204"/>
      <c r="FKK70" s="204"/>
      <c r="FKL70" s="204"/>
      <c r="FKM70" s="204"/>
      <c r="FKN70" s="204"/>
      <c r="FKO70" s="204"/>
      <c r="FKP70" s="204"/>
      <c r="FKQ70" s="204"/>
      <c r="FKR70" s="204"/>
      <c r="FKS70" s="204"/>
      <c r="FKT70" s="204"/>
      <c r="FKU70" s="204"/>
      <c r="FKV70" s="204"/>
      <c r="FKW70" s="204"/>
      <c r="FKX70" s="204"/>
      <c r="FKY70" s="204"/>
      <c r="FKZ70" s="204"/>
      <c r="FLA70" s="204"/>
      <c r="FLB70" s="204"/>
      <c r="FLC70" s="204"/>
      <c r="FLD70" s="204"/>
      <c r="FLE70" s="204"/>
      <c r="FLF70" s="204"/>
      <c r="FLG70" s="204"/>
      <c r="FLH70" s="204"/>
      <c r="FLI70" s="204"/>
      <c r="FLJ70" s="204"/>
      <c r="FLK70" s="204"/>
      <c r="FLL70" s="204"/>
      <c r="FLM70" s="204"/>
      <c r="FLN70" s="204"/>
      <c r="FLO70" s="204"/>
      <c r="FLP70" s="204"/>
      <c r="FLQ70" s="204"/>
      <c r="FLR70" s="204"/>
      <c r="FLS70" s="204"/>
      <c r="FLT70" s="204"/>
      <c r="FLU70" s="204"/>
      <c r="FLV70" s="204"/>
      <c r="FLW70" s="204"/>
      <c r="FLX70" s="204"/>
      <c r="FLY70" s="204"/>
      <c r="FLZ70" s="204"/>
      <c r="FMA70" s="204"/>
      <c r="FMB70" s="204"/>
      <c r="FMC70" s="204"/>
      <c r="FMD70" s="204"/>
      <c r="FME70" s="204"/>
      <c r="FMF70" s="204"/>
      <c r="FMG70" s="204"/>
      <c r="FMH70" s="204"/>
      <c r="FMI70" s="204"/>
      <c r="FMJ70" s="204"/>
      <c r="FMK70" s="204"/>
      <c r="FML70" s="204"/>
      <c r="FMM70" s="204"/>
      <c r="FMN70" s="204"/>
      <c r="FMO70" s="204"/>
      <c r="FMP70" s="204"/>
      <c r="FMQ70" s="204"/>
      <c r="FMR70" s="204"/>
      <c r="FMS70" s="204"/>
      <c r="FMT70" s="204"/>
      <c r="FMU70" s="204"/>
      <c r="FMV70" s="204"/>
      <c r="FMW70" s="204"/>
      <c r="FMX70" s="204"/>
      <c r="FMY70" s="204"/>
      <c r="FMZ70" s="204"/>
      <c r="FNA70" s="204"/>
      <c r="FNB70" s="204"/>
      <c r="FNC70" s="204"/>
      <c r="FND70" s="204"/>
      <c r="FNE70" s="204"/>
      <c r="FNF70" s="204"/>
      <c r="FNG70" s="204"/>
      <c r="FNH70" s="204"/>
      <c r="FNI70" s="204"/>
      <c r="FNJ70" s="204"/>
      <c r="FNK70" s="204"/>
      <c r="FNL70" s="204"/>
      <c r="FNM70" s="204"/>
      <c r="FNN70" s="204"/>
      <c r="FNO70" s="204"/>
      <c r="FNP70" s="204"/>
      <c r="FNQ70" s="204"/>
      <c r="FNR70" s="204"/>
      <c r="FNS70" s="204"/>
      <c r="FNT70" s="204"/>
      <c r="FNU70" s="204"/>
      <c r="FNV70" s="204"/>
      <c r="FNW70" s="204"/>
      <c r="FNX70" s="204"/>
      <c r="FNY70" s="204"/>
      <c r="FNZ70" s="204"/>
      <c r="FOA70" s="204"/>
      <c r="FOB70" s="204"/>
      <c r="FOC70" s="204"/>
      <c r="FOD70" s="204"/>
      <c r="FOE70" s="204"/>
      <c r="FOF70" s="204"/>
      <c r="FOG70" s="204"/>
      <c r="FOH70" s="204"/>
      <c r="FOI70" s="204"/>
      <c r="FOJ70" s="204"/>
      <c r="FOK70" s="204"/>
      <c r="FOL70" s="204"/>
      <c r="FOM70" s="204"/>
      <c r="FON70" s="204"/>
      <c r="FOO70" s="204"/>
      <c r="FOP70" s="204"/>
      <c r="FOQ70" s="204"/>
      <c r="FOR70" s="204"/>
      <c r="FOS70" s="204"/>
      <c r="FOT70" s="204"/>
      <c r="FOU70" s="204"/>
      <c r="FOV70" s="204"/>
      <c r="FOW70" s="204"/>
      <c r="FOX70" s="204"/>
      <c r="FOY70" s="204"/>
      <c r="FOZ70" s="204"/>
      <c r="FPA70" s="204"/>
      <c r="FPB70" s="204"/>
      <c r="FPC70" s="204"/>
      <c r="FPD70" s="204"/>
      <c r="FPE70" s="204"/>
      <c r="FPF70" s="204"/>
      <c r="FPG70" s="204"/>
      <c r="FPH70" s="204"/>
      <c r="FPI70" s="204"/>
      <c r="FPJ70" s="204"/>
      <c r="FPK70" s="204"/>
      <c r="FPL70" s="204"/>
      <c r="FPM70" s="204"/>
      <c r="FPN70" s="204"/>
      <c r="FPO70" s="204"/>
      <c r="FPP70" s="204"/>
      <c r="FPQ70" s="204"/>
      <c r="FPR70" s="204"/>
      <c r="FPS70" s="204"/>
      <c r="FPT70" s="204"/>
      <c r="FPU70" s="204"/>
      <c r="FPV70" s="204"/>
      <c r="FPW70" s="204"/>
      <c r="FPX70" s="204"/>
      <c r="FPY70" s="204"/>
      <c r="FPZ70" s="204"/>
      <c r="FQA70" s="204"/>
      <c r="FQB70" s="204"/>
      <c r="FQC70" s="204"/>
      <c r="FQD70" s="204"/>
      <c r="FQE70" s="204"/>
      <c r="FQF70" s="204"/>
      <c r="FQG70" s="204"/>
      <c r="FQH70" s="204"/>
      <c r="FQI70" s="204"/>
      <c r="FQJ70" s="204"/>
      <c r="FQK70" s="204"/>
      <c r="FQL70" s="204"/>
      <c r="FQM70" s="204"/>
      <c r="FQN70" s="204"/>
      <c r="FQO70" s="204"/>
      <c r="FQP70" s="204"/>
      <c r="FQQ70" s="204"/>
      <c r="FQR70" s="204"/>
      <c r="FQS70" s="204"/>
      <c r="FQT70" s="204"/>
      <c r="FQU70" s="204"/>
      <c r="FQV70" s="204"/>
      <c r="FQW70" s="204"/>
      <c r="FQX70" s="204"/>
      <c r="FQY70" s="204"/>
      <c r="FQZ70" s="204"/>
      <c r="FRA70" s="204"/>
      <c r="FRB70" s="204"/>
      <c r="FRC70" s="204"/>
      <c r="FRD70" s="204"/>
      <c r="FRE70" s="204"/>
      <c r="FRF70" s="204"/>
      <c r="FRG70" s="204"/>
      <c r="FRH70" s="204"/>
      <c r="FRI70" s="204"/>
      <c r="FRJ70" s="204"/>
      <c r="FRK70" s="204"/>
      <c r="FRL70" s="204"/>
      <c r="FRM70" s="204"/>
      <c r="FRN70" s="204"/>
      <c r="FRO70" s="204"/>
      <c r="FRP70" s="204"/>
      <c r="FRQ70" s="204"/>
      <c r="FRR70" s="204"/>
      <c r="FRS70" s="204"/>
      <c r="FRT70" s="204"/>
      <c r="FRU70" s="204"/>
      <c r="FRV70" s="204"/>
      <c r="FRW70" s="204"/>
      <c r="FRX70" s="204"/>
      <c r="FRY70" s="204"/>
      <c r="FRZ70" s="204"/>
      <c r="FSA70" s="204"/>
      <c r="FSB70" s="204"/>
      <c r="FSC70" s="204"/>
      <c r="FSD70" s="204"/>
      <c r="FSE70" s="204"/>
      <c r="FSF70" s="204"/>
      <c r="FSG70" s="204"/>
      <c r="FSH70" s="204"/>
      <c r="FSI70" s="204"/>
      <c r="FSJ70" s="204"/>
      <c r="FSK70" s="204"/>
      <c r="FSL70" s="204"/>
      <c r="FSM70" s="204"/>
      <c r="FSN70" s="204"/>
      <c r="FSO70" s="204"/>
      <c r="FSP70" s="204"/>
      <c r="FSQ70" s="204"/>
      <c r="FSR70" s="204"/>
      <c r="FSS70" s="204"/>
      <c r="FST70" s="204"/>
      <c r="FSU70" s="204"/>
      <c r="FSV70" s="204"/>
      <c r="FSW70" s="204"/>
      <c r="FSX70" s="204"/>
      <c r="FSY70" s="204"/>
      <c r="FSZ70" s="204"/>
      <c r="FTA70" s="204"/>
      <c r="FTB70" s="204"/>
      <c r="FTC70" s="204"/>
      <c r="FTD70" s="204"/>
      <c r="FTE70" s="204"/>
      <c r="FTF70" s="204"/>
      <c r="FTG70" s="204"/>
      <c r="FTH70" s="204"/>
      <c r="FTI70" s="204"/>
      <c r="FTJ70" s="204"/>
      <c r="FTK70" s="204"/>
      <c r="FTL70" s="204"/>
      <c r="FTM70" s="204"/>
      <c r="FTN70" s="204"/>
      <c r="FTO70" s="204"/>
      <c r="FTP70" s="204"/>
      <c r="FTQ70" s="204"/>
      <c r="FTR70" s="204"/>
      <c r="FTS70" s="204"/>
      <c r="FTT70" s="204"/>
      <c r="FTU70" s="204"/>
      <c r="FTV70" s="204"/>
      <c r="FTW70" s="204"/>
      <c r="FTX70" s="204"/>
      <c r="FTY70" s="204"/>
      <c r="FTZ70" s="204"/>
      <c r="FUA70" s="204"/>
      <c r="FUB70" s="204"/>
      <c r="FUC70" s="204"/>
      <c r="FUD70" s="204"/>
      <c r="FUE70" s="204"/>
      <c r="FUF70" s="204"/>
      <c r="FUG70" s="204"/>
      <c r="FUH70" s="204"/>
      <c r="FUI70" s="204"/>
      <c r="FUJ70" s="204"/>
      <c r="FUK70" s="204"/>
      <c r="FUL70" s="204"/>
      <c r="FUM70" s="204"/>
      <c r="FUN70" s="204"/>
      <c r="FUO70" s="204"/>
      <c r="FUP70" s="204"/>
      <c r="FUQ70" s="204"/>
      <c r="FUR70" s="204"/>
      <c r="FUS70" s="204"/>
      <c r="FUT70" s="204"/>
      <c r="FUU70" s="204"/>
      <c r="FUV70" s="204"/>
      <c r="FUW70" s="204"/>
      <c r="FUX70" s="204"/>
      <c r="FUY70" s="204"/>
      <c r="FUZ70" s="204"/>
      <c r="FVA70" s="204"/>
      <c r="FVB70" s="204"/>
      <c r="FVC70" s="204"/>
      <c r="FVD70" s="204"/>
      <c r="FVE70" s="204"/>
      <c r="FVF70" s="204"/>
      <c r="FVG70" s="204"/>
      <c r="FVH70" s="204"/>
      <c r="FVI70" s="204"/>
      <c r="FVJ70" s="204"/>
      <c r="FVK70" s="204"/>
      <c r="FVL70" s="204"/>
      <c r="FVM70" s="204"/>
      <c r="FVN70" s="204"/>
      <c r="FVO70" s="204"/>
      <c r="FVP70" s="204"/>
      <c r="FVQ70" s="204"/>
      <c r="FVR70" s="204"/>
      <c r="FVS70" s="204"/>
      <c r="FVT70" s="204"/>
      <c r="FVU70" s="204"/>
      <c r="FVV70" s="204"/>
      <c r="FVW70" s="204"/>
      <c r="FVX70" s="204"/>
      <c r="FVY70" s="204"/>
      <c r="FVZ70" s="204"/>
      <c r="FWA70" s="204"/>
      <c r="FWB70" s="204"/>
      <c r="FWC70" s="204"/>
      <c r="FWD70" s="204"/>
      <c r="FWE70" s="204"/>
      <c r="FWF70" s="204"/>
      <c r="FWG70" s="204"/>
      <c r="FWH70" s="204"/>
      <c r="FWI70" s="204"/>
      <c r="FWJ70" s="204"/>
      <c r="FWK70" s="204"/>
      <c r="FWL70" s="204"/>
      <c r="FWM70" s="204"/>
      <c r="FWN70" s="204"/>
      <c r="FWO70" s="204"/>
      <c r="FWP70" s="204"/>
      <c r="FWQ70" s="204"/>
      <c r="FWR70" s="204"/>
      <c r="FWS70" s="204"/>
      <c r="FWT70" s="204"/>
      <c r="FWU70" s="204"/>
      <c r="FWV70" s="204"/>
      <c r="FWW70" s="204"/>
      <c r="FWX70" s="204"/>
      <c r="FWY70" s="204"/>
      <c r="FWZ70" s="204"/>
      <c r="FXA70" s="204"/>
      <c r="FXB70" s="204"/>
      <c r="FXC70" s="204"/>
      <c r="FXD70" s="204"/>
      <c r="FXE70" s="204"/>
      <c r="FXF70" s="204"/>
      <c r="FXG70" s="204"/>
      <c r="FXH70" s="204"/>
      <c r="FXI70" s="204"/>
      <c r="FXJ70" s="204"/>
      <c r="FXK70" s="204"/>
      <c r="FXL70" s="204"/>
      <c r="FXM70" s="204"/>
      <c r="FXN70" s="204"/>
      <c r="FXO70" s="204"/>
      <c r="FXP70" s="204"/>
      <c r="FXQ70" s="204"/>
      <c r="FXR70" s="204"/>
      <c r="FXS70" s="204"/>
      <c r="FXT70" s="204"/>
      <c r="FXU70" s="204"/>
      <c r="FXV70" s="204"/>
      <c r="FXW70" s="204"/>
      <c r="FXX70" s="204"/>
      <c r="FXY70" s="204"/>
      <c r="FXZ70" s="204"/>
      <c r="FYA70" s="204"/>
      <c r="FYB70" s="204"/>
      <c r="FYC70" s="204"/>
      <c r="FYD70" s="204"/>
      <c r="FYE70" s="204"/>
      <c r="FYF70" s="204"/>
      <c r="FYG70" s="204"/>
      <c r="FYH70" s="204"/>
      <c r="FYI70" s="204"/>
      <c r="FYJ70" s="204"/>
      <c r="FYK70" s="204"/>
      <c r="FYL70" s="204"/>
      <c r="FYM70" s="204"/>
      <c r="FYN70" s="204"/>
      <c r="FYO70" s="204"/>
      <c r="FYP70" s="204"/>
      <c r="FYQ70" s="204"/>
      <c r="FYR70" s="204"/>
      <c r="FYS70" s="204"/>
      <c r="FYT70" s="204"/>
      <c r="FYU70" s="204"/>
      <c r="FYV70" s="204"/>
      <c r="FYW70" s="204"/>
      <c r="FYX70" s="204"/>
      <c r="FYY70" s="204"/>
      <c r="FYZ70" s="204"/>
      <c r="FZA70" s="204"/>
      <c r="FZB70" s="204"/>
      <c r="FZC70" s="204"/>
      <c r="FZD70" s="204"/>
      <c r="FZE70" s="204"/>
      <c r="FZF70" s="204"/>
      <c r="FZG70" s="204"/>
      <c r="FZH70" s="204"/>
      <c r="FZI70" s="204"/>
      <c r="FZJ70" s="204"/>
      <c r="FZK70" s="204"/>
      <c r="FZL70" s="204"/>
      <c r="FZM70" s="204"/>
      <c r="FZN70" s="204"/>
      <c r="FZO70" s="204"/>
      <c r="FZP70" s="204"/>
      <c r="FZQ70" s="204"/>
      <c r="FZR70" s="204"/>
      <c r="FZS70" s="204"/>
      <c r="FZT70" s="204"/>
      <c r="FZU70" s="204"/>
      <c r="FZV70" s="204"/>
      <c r="FZW70" s="204"/>
      <c r="FZX70" s="204"/>
      <c r="FZY70" s="204"/>
      <c r="FZZ70" s="204"/>
      <c r="GAA70" s="204"/>
      <c r="GAB70" s="204"/>
      <c r="GAC70" s="204"/>
      <c r="GAD70" s="204"/>
      <c r="GAE70" s="204"/>
      <c r="GAF70" s="204"/>
      <c r="GAG70" s="204"/>
      <c r="GAH70" s="204"/>
      <c r="GAI70" s="204"/>
      <c r="GAJ70" s="204"/>
      <c r="GAK70" s="204"/>
      <c r="GAL70" s="204"/>
      <c r="GAM70" s="204"/>
      <c r="GAN70" s="204"/>
      <c r="GAO70" s="204"/>
      <c r="GAP70" s="204"/>
      <c r="GAQ70" s="204"/>
      <c r="GAR70" s="204"/>
      <c r="GAS70" s="204"/>
      <c r="GAT70" s="204"/>
      <c r="GAU70" s="204"/>
      <c r="GAV70" s="204"/>
      <c r="GAW70" s="204"/>
      <c r="GAX70" s="204"/>
      <c r="GAY70" s="204"/>
      <c r="GAZ70" s="204"/>
      <c r="GBA70" s="204"/>
      <c r="GBB70" s="204"/>
      <c r="GBC70" s="204"/>
      <c r="GBD70" s="204"/>
      <c r="GBE70" s="204"/>
      <c r="GBF70" s="204"/>
      <c r="GBG70" s="204"/>
      <c r="GBH70" s="204"/>
      <c r="GBI70" s="204"/>
      <c r="GBJ70" s="204"/>
      <c r="GBK70" s="204"/>
      <c r="GBL70" s="204"/>
      <c r="GBM70" s="204"/>
      <c r="GBN70" s="204"/>
      <c r="GBO70" s="204"/>
      <c r="GBP70" s="204"/>
      <c r="GBQ70" s="204"/>
      <c r="GBR70" s="204"/>
      <c r="GBS70" s="204"/>
      <c r="GBT70" s="204"/>
      <c r="GBU70" s="204"/>
      <c r="GBV70" s="204"/>
      <c r="GBW70" s="204"/>
      <c r="GBX70" s="204"/>
      <c r="GBY70" s="204"/>
      <c r="GBZ70" s="204"/>
      <c r="GCA70" s="204"/>
      <c r="GCB70" s="204"/>
      <c r="GCC70" s="204"/>
      <c r="GCD70" s="204"/>
      <c r="GCE70" s="204"/>
      <c r="GCF70" s="204"/>
      <c r="GCG70" s="204"/>
      <c r="GCH70" s="204"/>
      <c r="GCI70" s="204"/>
      <c r="GCJ70" s="204"/>
      <c r="GCK70" s="204"/>
      <c r="GCL70" s="204"/>
      <c r="GCM70" s="204"/>
      <c r="GCN70" s="204"/>
      <c r="GCO70" s="204"/>
      <c r="GCP70" s="204"/>
      <c r="GCQ70" s="204"/>
      <c r="GCR70" s="204"/>
      <c r="GCS70" s="204"/>
      <c r="GCT70" s="204"/>
      <c r="GCU70" s="204"/>
      <c r="GCV70" s="204"/>
      <c r="GCW70" s="204"/>
      <c r="GCX70" s="204"/>
      <c r="GCY70" s="204"/>
      <c r="GCZ70" s="204"/>
      <c r="GDA70" s="204"/>
      <c r="GDB70" s="204"/>
      <c r="GDC70" s="204"/>
      <c r="GDD70" s="204"/>
      <c r="GDE70" s="204"/>
      <c r="GDF70" s="204"/>
      <c r="GDG70" s="204"/>
      <c r="GDH70" s="204"/>
      <c r="GDI70" s="204"/>
      <c r="GDJ70" s="204"/>
      <c r="GDK70" s="204"/>
      <c r="GDL70" s="204"/>
      <c r="GDM70" s="204"/>
      <c r="GDN70" s="204"/>
      <c r="GDO70" s="204"/>
      <c r="GDP70" s="204"/>
      <c r="GDQ70" s="204"/>
      <c r="GDR70" s="204"/>
      <c r="GDS70" s="204"/>
      <c r="GDT70" s="204"/>
      <c r="GDU70" s="204"/>
      <c r="GDV70" s="204"/>
      <c r="GDW70" s="204"/>
      <c r="GDX70" s="204"/>
      <c r="GDY70" s="204"/>
      <c r="GDZ70" s="204"/>
      <c r="GEA70" s="204"/>
      <c r="GEB70" s="204"/>
      <c r="GEC70" s="204"/>
      <c r="GED70" s="204"/>
      <c r="GEE70" s="204"/>
      <c r="GEF70" s="204"/>
      <c r="GEG70" s="204"/>
      <c r="GEH70" s="204"/>
      <c r="GEI70" s="204"/>
      <c r="GEJ70" s="204"/>
      <c r="GEK70" s="204"/>
      <c r="GEL70" s="204"/>
      <c r="GEM70" s="204"/>
      <c r="GEN70" s="204"/>
      <c r="GEO70" s="204"/>
      <c r="GEP70" s="204"/>
      <c r="GEQ70" s="204"/>
      <c r="GER70" s="204"/>
      <c r="GES70" s="204"/>
      <c r="GET70" s="204"/>
      <c r="GEU70" s="204"/>
      <c r="GEV70" s="204"/>
      <c r="GEW70" s="204"/>
      <c r="GEX70" s="204"/>
      <c r="GEY70" s="204"/>
      <c r="GEZ70" s="204"/>
      <c r="GFA70" s="204"/>
      <c r="GFB70" s="204"/>
      <c r="GFC70" s="204"/>
      <c r="GFD70" s="204"/>
      <c r="GFE70" s="204"/>
      <c r="GFF70" s="204"/>
      <c r="GFG70" s="204"/>
      <c r="GFH70" s="204"/>
      <c r="GFI70" s="204"/>
      <c r="GFJ70" s="204"/>
      <c r="GFK70" s="204"/>
      <c r="GFL70" s="204"/>
      <c r="GFM70" s="204"/>
      <c r="GFN70" s="204"/>
      <c r="GFO70" s="204"/>
      <c r="GFP70" s="204"/>
      <c r="GFQ70" s="204"/>
      <c r="GFR70" s="204"/>
      <c r="GFS70" s="204"/>
      <c r="GFT70" s="204"/>
      <c r="GFU70" s="204"/>
      <c r="GFV70" s="204"/>
      <c r="GFW70" s="204"/>
      <c r="GFX70" s="204"/>
      <c r="GFY70" s="204"/>
      <c r="GFZ70" s="204"/>
      <c r="GGA70" s="204"/>
      <c r="GGB70" s="204"/>
      <c r="GGC70" s="204"/>
      <c r="GGD70" s="204"/>
      <c r="GGE70" s="204"/>
      <c r="GGF70" s="204"/>
      <c r="GGG70" s="204"/>
      <c r="GGH70" s="204"/>
      <c r="GGI70" s="204"/>
      <c r="GGJ70" s="204"/>
      <c r="GGK70" s="204"/>
      <c r="GGL70" s="204"/>
      <c r="GGM70" s="204"/>
      <c r="GGN70" s="204"/>
      <c r="GGO70" s="204"/>
      <c r="GGP70" s="204"/>
      <c r="GGQ70" s="204"/>
      <c r="GGR70" s="204"/>
      <c r="GGS70" s="204"/>
      <c r="GGT70" s="204"/>
      <c r="GGU70" s="204"/>
      <c r="GGV70" s="204"/>
      <c r="GGW70" s="204"/>
      <c r="GGX70" s="204"/>
      <c r="GGY70" s="204"/>
      <c r="GGZ70" s="204"/>
      <c r="GHA70" s="204"/>
      <c r="GHB70" s="204"/>
      <c r="GHC70" s="204"/>
      <c r="GHD70" s="204"/>
      <c r="GHE70" s="204"/>
      <c r="GHF70" s="204"/>
      <c r="GHG70" s="204"/>
      <c r="GHH70" s="204"/>
      <c r="GHI70" s="204"/>
      <c r="GHJ70" s="204"/>
      <c r="GHK70" s="204"/>
      <c r="GHL70" s="204"/>
      <c r="GHM70" s="204"/>
      <c r="GHN70" s="204"/>
      <c r="GHO70" s="204"/>
      <c r="GHP70" s="204"/>
      <c r="GHQ70" s="204"/>
      <c r="GHR70" s="204"/>
      <c r="GHS70" s="204"/>
      <c r="GHT70" s="204"/>
      <c r="GHU70" s="204"/>
      <c r="GHV70" s="204"/>
      <c r="GHW70" s="204"/>
      <c r="GHX70" s="204"/>
      <c r="GHY70" s="204"/>
      <c r="GHZ70" s="204"/>
      <c r="GIA70" s="204"/>
      <c r="GIB70" s="204"/>
      <c r="GIC70" s="204"/>
      <c r="GID70" s="204"/>
      <c r="GIE70" s="204"/>
      <c r="GIF70" s="204"/>
      <c r="GIG70" s="204"/>
      <c r="GIH70" s="204"/>
      <c r="GII70" s="204"/>
      <c r="GIJ70" s="204"/>
      <c r="GIK70" s="204"/>
      <c r="GIL70" s="204"/>
      <c r="GIM70" s="204"/>
      <c r="GIN70" s="204"/>
      <c r="GIO70" s="204"/>
      <c r="GIP70" s="204"/>
      <c r="GIQ70" s="204"/>
      <c r="GIR70" s="204"/>
      <c r="GIS70" s="204"/>
      <c r="GIT70" s="204"/>
      <c r="GIU70" s="204"/>
      <c r="GIV70" s="204"/>
      <c r="GIW70" s="204"/>
      <c r="GIX70" s="204"/>
      <c r="GIY70" s="204"/>
      <c r="GIZ70" s="204"/>
      <c r="GJA70" s="204"/>
      <c r="GJB70" s="204"/>
      <c r="GJC70" s="204"/>
      <c r="GJD70" s="204"/>
      <c r="GJE70" s="204"/>
      <c r="GJF70" s="204"/>
      <c r="GJG70" s="204"/>
      <c r="GJH70" s="204"/>
      <c r="GJI70" s="204"/>
      <c r="GJJ70" s="204"/>
      <c r="GJK70" s="204"/>
      <c r="GJL70" s="204"/>
      <c r="GJM70" s="204"/>
      <c r="GJN70" s="204"/>
      <c r="GJO70" s="204"/>
      <c r="GJP70" s="204"/>
      <c r="GJQ70" s="204"/>
      <c r="GJR70" s="204"/>
      <c r="GJS70" s="204"/>
      <c r="GJT70" s="204"/>
      <c r="GJU70" s="204"/>
      <c r="GJV70" s="204"/>
      <c r="GJW70" s="204"/>
      <c r="GJX70" s="204"/>
      <c r="GJY70" s="204"/>
      <c r="GJZ70" s="204"/>
      <c r="GKA70" s="204"/>
      <c r="GKB70" s="204"/>
      <c r="GKC70" s="204"/>
      <c r="GKD70" s="204"/>
      <c r="GKE70" s="204"/>
      <c r="GKF70" s="204"/>
      <c r="GKG70" s="204"/>
      <c r="GKH70" s="204"/>
      <c r="GKI70" s="204"/>
      <c r="GKJ70" s="204"/>
      <c r="GKK70" s="204"/>
      <c r="GKL70" s="204"/>
      <c r="GKM70" s="204"/>
      <c r="GKN70" s="204"/>
      <c r="GKO70" s="204"/>
      <c r="GKP70" s="204"/>
      <c r="GKQ70" s="204"/>
      <c r="GKR70" s="204"/>
      <c r="GKS70" s="204"/>
      <c r="GKT70" s="204"/>
      <c r="GKU70" s="204"/>
      <c r="GKV70" s="204"/>
      <c r="GKW70" s="204"/>
      <c r="GKX70" s="204"/>
      <c r="GKY70" s="204"/>
      <c r="GKZ70" s="204"/>
      <c r="GLA70" s="204"/>
      <c r="GLB70" s="204"/>
      <c r="GLC70" s="204"/>
      <c r="GLD70" s="204"/>
      <c r="GLE70" s="204"/>
      <c r="GLF70" s="204"/>
      <c r="GLG70" s="204"/>
      <c r="GLH70" s="204"/>
      <c r="GLI70" s="204"/>
      <c r="GLJ70" s="204"/>
      <c r="GLK70" s="204"/>
      <c r="GLL70" s="204"/>
      <c r="GLM70" s="204"/>
      <c r="GLN70" s="204"/>
      <c r="GLO70" s="204"/>
      <c r="GLP70" s="204"/>
      <c r="GLQ70" s="204"/>
      <c r="GLR70" s="204"/>
      <c r="GLS70" s="204"/>
      <c r="GLT70" s="204"/>
      <c r="GLU70" s="204"/>
      <c r="GLV70" s="204"/>
      <c r="GLW70" s="204"/>
      <c r="GLX70" s="204"/>
      <c r="GLY70" s="204"/>
      <c r="GLZ70" s="204"/>
      <c r="GMA70" s="204"/>
      <c r="GMB70" s="204"/>
      <c r="GMC70" s="204"/>
      <c r="GMD70" s="204"/>
      <c r="GME70" s="204"/>
      <c r="GMF70" s="204"/>
      <c r="GMG70" s="204"/>
      <c r="GMH70" s="204"/>
      <c r="GMI70" s="204"/>
      <c r="GMJ70" s="204"/>
      <c r="GMK70" s="204"/>
      <c r="GML70" s="204"/>
      <c r="GMM70" s="204"/>
      <c r="GMN70" s="204"/>
      <c r="GMO70" s="204"/>
      <c r="GMP70" s="204"/>
      <c r="GMQ70" s="204"/>
      <c r="GMR70" s="204"/>
      <c r="GMS70" s="204"/>
      <c r="GMT70" s="204"/>
      <c r="GMU70" s="204"/>
      <c r="GMV70" s="204"/>
      <c r="GMW70" s="204"/>
      <c r="GMX70" s="204"/>
      <c r="GMY70" s="204"/>
      <c r="GMZ70" s="204"/>
      <c r="GNA70" s="204"/>
      <c r="GNB70" s="204"/>
      <c r="GNC70" s="204"/>
      <c r="GND70" s="204"/>
      <c r="GNE70" s="204"/>
      <c r="GNF70" s="204"/>
      <c r="GNG70" s="204"/>
      <c r="GNH70" s="204"/>
      <c r="GNI70" s="204"/>
      <c r="GNJ70" s="204"/>
      <c r="GNK70" s="204"/>
      <c r="GNL70" s="204"/>
      <c r="GNM70" s="204"/>
      <c r="GNN70" s="204"/>
      <c r="GNO70" s="204"/>
      <c r="GNP70" s="204"/>
      <c r="GNQ70" s="204"/>
      <c r="GNR70" s="204"/>
      <c r="GNS70" s="204"/>
      <c r="GNT70" s="204"/>
      <c r="GNU70" s="204"/>
      <c r="GNV70" s="204"/>
      <c r="GNW70" s="204"/>
      <c r="GNX70" s="204"/>
      <c r="GNY70" s="204"/>
      <c r="GNZ70" s="204"/>
      <c r="GOA70" s="204"/>
      <c r="GOB70" s="204"/>
      <c r="GOC70" s="204"/>
      <c r="GOD70" s="204"/>
      <c r="GOE70" s="204"/>
      <c r="GOF70" s="204"/>
      <c r="GOG70" s="204"/>
      <c r="GOH70" s="204"/>
      <c r="GOI70" s="204"/>
      <c r="GOJ70" s="204"/>
      <c r="GOK70" s="204"/>
      <c r="GOL70" s="204"/>
      <c r="GOM70" s="204"/>
      <c r="GON70" s="204"/>
      <c r="GOO70" s="204"/>
      <c r="GOP70" s="204"/>
      <c r="GOQ70" s="204"/>
      <c r="GOR70" s="204"/>
      <c r="GOS70" s="204"/>
      <c r="GOT70" s="204"/>
      <c r="GOU70" s="204"/>
      <c r="GOV70" s="204"/>
      <c r="GOW70" s="204"/>
      <c r="GOX70" s="204"/>
      <c r="GOY70" s="204"/>
      <c r="GOZ70" s="204"/>
      <c r="GPA70" s="204"/>
      <c r="GPB70" s="204"/>
      <c r="GPC70" s="204"/>
      <c r="GPD70" s="204"/>
      <c r="GPE70" s="204"/>
      <c r="GPF70" s="204"/>
      <c r="GPG70" s="204"/>
      <c r="GPH70" s="204"/>
      <c r="GPI70" s="204"/>
      <c r="GPJ70" s="204"/>
      <c r="GPK70" s="204"/>
      <c r="GPL70" s="204"/>
      <c r="GPM70" s="204"/>
      <c r="GPN70" s="204"/>
      <c r="GPO70" s="204"/>
      <c r="GPP70" s="204"/>
      <c r="GPQ70" s="204"/>
      <c r="GPR70" s="204"/>
      <c r="GPS70" s="204"/>
      <c r="GPT70" s="204"/>
      <c r="GPU70" s="204"/>
      <c r="GPV70" s="204"/>
      <c r="GPW70" s="204"/>
      <c r="GPX70" s="204"/>
      <c r="GPY70" s="204"/>
      <c r="GPZ70" s="204"/>
      <c r="GQA70" s="204"/>
      <c r="GQB70" s="204"/>
      <c r="GQC70" s="204"/>
      <c r="GQD70" s="204"/>
      <c r="GQE70" s="204"/>
      <c r="GQF70" s="204"/>
      <c r="GQG70" s="204"/>
      <c r="GQH70" s="204"/>
      <c r="GQI70" s="204"/>
      <c r="GQJ70" s="204"/>
      <c r="GQK70" s="204"/>
      <c r="GQL70" s="204"/>
      <c r="GQM70" s="204"/>
      <c r="GQN70" s="204"/>
      <c r="GQO70" s="204"/>
      <c r="GQP70" s="204"/>
      <c r="GQQ70" s="204"/>
      <c r="GQR70" s="204"/>
      <c r="GQS70" s="204"/>
      <c r="GQT70" s="204"/>
      <c r="GQU70" s="204"/>
      <c r="GQV70" s="204"/>
      <c r="GQW70" s="204"/>
      <c r="GQX70" s="204"/>
      <c r="GQY70" s="204"/>
      <c r="GQZ70" s="204"/>
      <c r="GRA70" s="204"/>
      <c r="GRB70" s="204"/>
      <c r="GRC70" s="204"/>
      <c r="GRD70" s="204"/>
      <c r="GRE70" s="204"/>
      <c r="GRF70" s="204"/>
      <c r="GRG70" s="204"/>
      <c r="GRH70" s="204"/>
      <c r="GRI70" s="204"/>
      <c r="GRJ70" s="204"/>
      <c r="GRK70" s="204"/>
      <c r="GRL70" s="204"/>
      <c r="GRM70" s="204"/>
      <c r="GRN70" s="204"/>
      <c r="GRO70" s="204"/>
      <c r="GRP70" s="204"/>
      <c r="GRQ70" s="204"/>
      <c r="GRR70" s="204"/>
      <c r="GRS70" s="204"/>
      <c r="GRT70" s="204"/>
      <c r="GRU70" s="204"/>
      <c r="GRV70" s="204"/>
      <c r="GRW70" s="204"/>
      <c r="GRX70" s="204"/>
      <c r="GRY70" s="204"/>
      <c r="GRZ70" s="204"/>
      <c r="GSA70" s="204"/>
      <c r="GSB70" s="204"/>
      <c r="GSC70" s="204"/>
      <c r="GSD70" s="204"/>
      <c r="GSE70" s="204"/>
      <c r="GSF70" s="204"/>
      <c r="GSG70" s="204"/>
      <c r="GSH70" s="204"/>
      <c r="GSI70" s="204"/>
      <c r="GSJ70" s="204"/>
      <c r="GSK70" s="204"/>
      <c r="GSL70" s="204"/>
      <c r="GSM70" s="204"/>
      <c r="GSN70" s="204"/>
      <c r="GSO70" s="204"/>
      <c r="GSP70" s="204"/>
      <c r="GSQ70" s="204"/>
      <c r="GSR70" s="204"/>
      <c r="GSS70" s="204"/>
      <c r="GST70" s="204"/>
      <c r="GSU70" s="204"/>
      <c r="GSV70" s="204"/>
      <c r="GSW70" s="204"/>
      <c r="GSX70" s="204"/>
      <c r="GSY70" s="204"/>
      <c r="GSZ70" s="204"/>
      <c r="GTA70" s="204"/>
      <c r="GTB70" s="204"/>
      <c r="GTC70" s="204"/>
      <c r="GTD70" s="204"/>
      <c r="GTE70" s="204"/>
      <c r="GTF70" s="204"/>
      <c r="GTG70" s="204"/>
      <c r="GTH70" s="204"/>
      <c r="GTI70" s="204"/>
      <c r="GTJ70" s="204"/>
      <c r="GTK70" s="204"/>
      <c r="GTL70" s="204"/>
      <c r="GTM70" s="204"/>
      <c r="GTN70" s="204"/>
      <c r="GTO70" s="204"/>
      <c r="GTP70" s="204"/>
      <c r="GTQ70" s="204"/>
      <c r="GTR70" s="204"/>
      <c r="GTS70" s="204"/>
      <c r="GTT70" s="204"/>
      <c r="GTU70" s="204"/>
      <c r="GTV70" s="204"/>
      <c r="GTW70" s="204"/>
      <c r="GTX70" s="204"/>
      <c r="GTY70" s="204"/>
      <c r="GTZ70" s="204"/>
      <c r="GUA70" s="204"/>
      <c r="GUB70" s="204"/>
      <c r="GUC70" s="204"/>
      <c r="GUD70" s="204"/>
      <c r="GUE70" s="204"/>
      <c r="GUF70" s="204"/>
      <c r="GUG70" s="204"/>
      <c r="GUH70" s="204"/>
      <c r="GUI70" s="204"/>
      <c r="GUJ70" s="204"/>
      <c r="GUK70" s="204"/>
      <c r="GUL70" s="204"/>
      <c r="GUM70" s="204"/>
      <c r="GUN70" s="204"/>
      <c r="GUO70" s="204"/>
      <c r="GUP70" s="204"/>
      <c r="GUQ70" s="204"/>
      <c r="GUR70" s="204"/>
      <c r="GUS70" s="204"/>
      <c r="GUT70" s="204"/>
      <c r="GUU70" s="204"/>
      <c r="GUV70" s="204"/>
      <c r="GUW70" s="204"/>
      <c r="GUX70" s="204"/>
      <c r="GUY70" s="204"/>
      <c r="GUZ70" s="204"/>
      <c r="GVA70" s="204"/>
      <c r="GVB70" s="204"/>
      <c r="GVC70" s="204"/>
      <c r="GVD70" s="204"/>
      <c r="GVE70" s="204"/>
      <c r="GVF70" s="204"/>
      <c r="GVG70" s="204"/>
      <c r="GVH70" s="204"/>
      <c r="GVI70" s="204"/>
      <c r="GVJ70" s="204"/>
      <c r="GVK70" s="204"/>
      <c r="GVL70" s="204"/>
      <c r="GVM70" s="204"/>
      <c r="GVN70" s="204"/>
      <c r="GVO70" s="204"/>
      <c r="GVP70" s="204"/>
      <c r="GVQ70" s="204"/>
      <c r="GVR70" s="204"/>
      <c r="GVS70" s="204"/>
      <c r="GVT70" s="204"/>
      <c r="GVU70" s="204"/>
      <c r="GVV70" s="204"/>
      <c r="GVW70" s="204"/>
      <c r="GVX70" s="204"/>
      <c r="GVY70" s="204"/>
      <c r="GVZ70" s="204"/>
      <c r="GWA70" s="204"/>
      <c r="GWB70" s="204"/>
      <c r="GWC70" s="204"/>
      <c r="GWD70" s="204"/>
      <c r="GWE70" s="204"/>
      <c r="GWF70" s="204"/>
      <c r="GWG70" s="204"/>
      <c r="GWH70" s="204"/>
      <c r="GWI70" s="204"/>
      <c r="GWJ70" s="204"/>
      <c r="GWK70" s="204"/>
      <c r="GWL70" s="204"/>
      <c r="GWM70" s="204"/>
      <c r="GWN70" s="204"/>
      <c r="GWO70" s="204"/>
      <c r="GWP70" s="204"/>
      <c r="GWQ70" s="204"/>
      <c r="GWR70" s="204"/>
      <c r="GWS70" s="204"/>
      <c r="GWT70" s="204"/>
      <c r="GWU70" s="204"/>
      <c r="GWV70" s="204"/>
      <c r="GWW70" s="204"/>
      <c r="GWX70" s="204"/>
      <c r="GWY70" s="204"/>
      <c r="GWZ70" s="204"/>
      <c r="GXA70" s="204"/>
      <c r="GXB70" s="204"/>
      <c r="GXC70" s="204"/>
      <c r="GXD70" s="204"/>
      <c r="GXE70" s="204"/>
      <c r="GXF70" s="204"/>
      <c r="GXG70" s="204"/>
      <c r="GXH70" s="204"/>
      <c r="GXI70" s="204"/>
      <c r="GXJ70" s="204"/>
      <c r="GXK70" s="204"/>
      <c r="GXL70" s="204"/>
      <c r="GXM70" s="204"/>
      <c r="GXN70" s="204"/>
      <c r="GXO70" s="204"/>
      <c r="GXP70" s="204"/>
      <c r="GXQ70" s="204"/>
      <c r="GXR70" s="204"/>
      <c r="GXS70" s="204"/>
      <c r="GXT70" s="204"/>
      <c r="GXU70" s="204"/>
      <c r="GXV70" s="204"/>
      <c r="GXW70" s="204"/>
      <c r="GXX70" s="204"/>
      <c r="GXY70" s="204"/>
      <c r="GXZ70" s="204"/>
      <c r="GYA70" s="204"/>
      <c r="GYB70" s="204"/>
      <c r="GYC70" s="204"/>
      <c r="GYD70" s="204"/>
      <c r="GYE70" s="204"/>
      <c r="GYF70" s="204"/>
      <c r="GYG70" s="204"/>
      <c r="GYH70" s="204"/>
      <c r="GYI70" s="204"/>
      <c r="GYJ70" s="204"/>
      <c r="GYK70" s="204"/>
      <c r="GYL70" s="204"/>
      <c r="GYM70" s="204"/>
      <c r="GYN70" s="204"/>
      <c r="GYO70" s="204"/>
      <c r="GYP70" s="204"/>
      <c r="GYQ70" s="204"/>
      <c r="GYR70" s="204"/>
      <c r="GYS70" s="204"/>
      <c r="GYT70" s="204"/>
      <c r="GYU70" s="204"/>
      <c r="GYV70" s="204"/>
      <c r="GYW70" s="204"/>
      <c r="GYX70" s="204"/>
      <c r="GYY70" s="204"/>
      <c r="GYZ70" s="204"/>
      <c r="GZA70" s="204"/>
      <c r="GZB70" s="204"/>
      <c r="GZC70" s="204"/>
      <c r="GZD70" s="204"/>
      <c r="GZE70" s="204"/>
      <c r="GZF70" s="204"/>
      <c r="GZG70" s="204"/>
      <c r="GZH70" s="204"/>
      <c r="GZI70" s="204"/>
      <c r="GZJ70" s="204"/>
      <c r="GZK70" s="204"/>
      <c r="GZL70" s="204"/>
      <c r="GZM70" s="204"/>
      <c r="GZN70" s="204"/>
      <c r="GZO70" s="204"/>
      <c r="GZP70" s="204"/>
      <c r="GZQ70" s="204"/>
      <c r="GZR70" s="204"/>
      <c r="GZS70" s="204"/>
      <c r="GZT70" s="204"/>
      <c r="GZU70" s="204"/>
      <c r="GZV70" s="204"/>
      <c r="GZW70" s="204"/>
      <c r="GZX70" s="204"/>
      <c r="GZY70" s="204"/>
      <c r="GZZ70" s="204"/>
      <c r="HAA70" s="204"/>
      <c r="HAB70" s="204"/>
      <c r="HAC70" s="204"/>
      <c r="HAD70" s="204"/>
      <c r="HAE70" s="204"/>
      <c r="HAF70" s="204"/>
      <c r="HAG70" s="204"/>
      <c r="HAH70" s="204"/>
      <c r="HAI70" s="204"/>
      <c r="HAJ70" s="204"/>
      <c r="HAK70" s="204"/>
      <c r="HAL70" s="204"/>
      <c r="HAM70" s="204"/>
      <c r="HAN70" s="204"/>
      <c r="HAO70" s="204"/>
      <c r="HAP70" s="204"/>
      <c r="HAQ70" s="204"/>
      <c r="HAR70" s="204"/>
      <c r="HAS70" s="204"/>
      <c r="HAT70" s="204"/>
      <c r="HAU70" s="204"/>
      <c r="HAV70" s="204"/>
      <c r="HAW70" s="204"/>
      <c r="HAX70" s="204"/>
      <c r="HAY70" s="204"/>
      <c r="HAZ70" s="204"/>
      <c r="HBA70" s="204"/>
      <c r="HBB70" s="204"/>
      <c r="HBC70" s="204"/>
      <c r="HBD70" s="204"/>
      <c r="HBE70" s="204"/>
      <c r="HBF70" s="204"/>
      <c r="HBG70" s="204"/>
      <c r="HBH70" s="204"/>
      <c r="HBI70" s="204"/>
      <c r="HBJ70" s="204"/>
      <c r="HBK70" s="204"/>
      <c r="HBL70" s="204"/>
      <c r="HBM70" s="204"/>
      <c r="HBN70" s="204"/>
      <c r="HBO70" s="204"/>
      <c r="HBP70" s="204"/>
      <c r="HBQ70" s="204"/>
      <c r="HBR70" s="204"/>
      <c r="HBS70" s="204"/>
      <c r="HBT70" s="204"/>
      <c r="HBU70" s="204"/>
      <c r="HBV70" s="204"/>
      <c r="HBW70" s="204"/>
      <c r="HBX70" s="204"/>
      <c r="HBY70" s="204"/>
      <c r="HBZ70" s="204"/>
      <c r="HCA70" s="204"/>
      <c r="HCB70" s="204"/>
      <c r="HCC70" s="204"/>
      <c r="HCD70" s="204"/>
      <c r="HCE70" s="204"/>
      <c r="HCF70" s="204"/>
      <c r="HCG70" s="204"/>
      <c r="HCH70" s="204"/>
      <c r="HCI70" s="204"/>
      <c r="HCJ70" s="204"/>
      <c r="HCK70" s="204"/>
      <c r="HCL70" s="204"/>
      <c r="HCM70" s="204"/>
      <c r="HCN70" s="204"/>
      <c r="HCO70" s="204"/>
      <c r="HCP70" s="204"/>
      <c r="HCQ70" s="204"/>
      <c r="HCR70" s="204"/>
      <c r="HCS70" s="204"/>
      <c r="HCT70" s="204"/>
      <c r="HCU70" s="204"/>
      <c r="HCV70" s="204"/>
      <c r="HCW70" s="204"/>
      <c r="HCX70" s="204"/>
      <c r="HCY70" s="204"/>
      <c r="HCZ70" s="204"/>
      <c r="HDA70" s="204"/>
      <c r="HDB70" s="204"/>
      <c r="HDC70" s="204"/>
      <c r="HDD70" s="204"/>
      <c r="HDE70" s="204"/>
      <c r="HDF70" s="204"/>
      <c r="HDG70" s="204"/>
      <c r="HDH70" s="204"/>
      <c r="HDI70" s="204"/>
      <c r="HDJ70" s="204"/>
      <c r="HDK70" s="204"/>
      <c r="HDL70" s="204"/>
      <c r="HDM70" s="204"/>
      <c r="HDN70" s="204"/>
      <c r="HDO70" s="204"/>
      <c r="HDP70" s="204"/>
      <c r="HDQ70" s="204"/>
      <c r="HDR70" s="204"/>
      <c r="HDS70" s="204"/>
      <c r="HDT70" s="204"/>
      <c r="HDU70" s="204"/>
      <c r="HDV70" s="204"/>
      <c r="HDW70" s="204"/>
      <c r="HDX70" s="204"/>
      <c r="HDY70" s="204"/>
      <c r="HDZ70" s="204"/>
      <c r="HEA70" s="204"/>
      <c r="HEB70" s="204"/>
      <c r="HEC70" s="204"/>
      <c r="HED70" s="204"/>
      <c r="HEE70" s="204"/>
      <c r="HEF70" s="204"/>
      <c r="HEG70" s="204"/>
      <c r="HEH70" s="204"/>
      <c r="HEI70" s="204"/>
      <c r="HEJ70" s="204"/>
      <c r="HEK70" s="204"/>
      <c r="HEL70" s="204"/>
      <c r="HEM70" s="204"/>
      <c r="HEN70" s="204"/>
      <c r="HEO70" s="204"/>
      <c r="HEP70" s="204"/>
      <c r="HEQ70" s="204"/>
      <c r="HER70" s="204"/>
      <c r="HES70" s="204"/>
      <c r="HET70" s="204"/>
      <c r="HEU70" s="204"/>
      <c r="HEV70" s="204"/>
      <c r="HEW70" s="204"/>
      <c r="HEX70" s="204"/>
      <c r="HEY70" s="204"/>
      <c r="HEZ70" s="204"/>
      <c r="HFA70" s="204"/>
      <c r="HFB70" s="204"/>
      <c r="HFC70" s="204"/>
      <c r="HFD70" s="204"/>
      <c r="HFE70" s="204"/>
      <c r="HFF70" s="204"/>
      <c r="HFG70" s="204"/>
      <c r="HFH70" s="204"/>
      <c r="HFI70" s="204"/>
      <c r="HFJ70" s="204"/>
      <c r="HFK70" s="204"/>
      <c r="HFL70" s="204"/>
      <c r="HFM70" s="204"/>
      <c r="HFN70" s="204"/>
      <c r="HFO70" s="204"/>
      <c r="HFP70" s="204"/>
      <c r="HFQ70" s="204"/>
      <c r="HFR70" s="204"/>
      <c r="HFS70" s="204"/>
      <c r="HFT70" s="204"/>
      <c r="HFU70" s="204"/>
      <c r="HFV70" s="204"/>
      <c r="HFW70" s="204"/>
      <c r="HFX70" s="204"/>
      <c r="HFY70" s="204"/>
      <c r="HFZ70" s="204"/>
      <c r="HGA70" s="204"/>
      <c r="HGB70" s="204"/>
      <c r="HGC70" s="204"/>
      <c r="HGD70" s="204"/>
      <c r="HGE70" s="204"/>
      <c r="HGF70" s="204"/>
      <c r="HGG70" s="204"/>
      <c r="HGH70" s="204"/>
      <c r="HGI70" s="204"/>
      <c r="HGJ70" s="204"/>
      <c r="HGK70" s="204"/>
      <c r="HGL70" s="204"/>
      <c r="HGM70" s="204"/>
      <c r="HGN70" s="204"/>
      <c r="HGO70" s="204"/>
      <c r="HGP70" s="204"/>
      <c r="HGQ70" s="204"/>
      <c r="HGR70" s="204"/>
      <c r="HGS70" s="204"/>
      <c r="HGT70" s="204"/>
      <c r="HGU70" s="204"/>
      <c r="HGV70" s="204"/>
      <c r="HGW70" s="204"/>
      <c r="HGX70" s="204"/>
      <c r="HGY70" s="204"/>
      <c r="HGZ70" s="204"/>
      <c r="HHA70" s="204"/>
      <c r="HHB70" s="204"/>
      <c r="HHC70" s="204"/>
      <c r="HHD70" s="204"/>
      <c r="HHE70" s="204"/>
      <c r="HHF70" s="204"/>
      <c r="HHG70" s="204"/>
      <c r="HHH70" s="204"/>
      <c r="HHI70" s="204"/>
      <c r="HHJ70" s="204"/>
      <c r="HHK70" s="204"/>
      <c r="HHL70" s="204"/>
      <c r="HHM70" s="204"/>
      <c r="HHN70" s="204"/>
      <c r="HHO70" s="204"/>
      <c r="HHP70" s="204"/>
      <c r="HHQ70" s="204"/>
      <c r="HHR70" s="204"/>
      <c r="HHS70" s="204"/>
      <c r="HHT70" s="204"/>
      <c r="HHU70" s="204"/>
      <c r="HHV70" s="204"/>
      <c r="HHW70" s="204"/>
      <c r="HHX70" s="204"/>
      <c r="HHY70" s="204"/>
      <c r="HHZ70" s="204"/>
      <c r="HIA70" s="204"/>
      <c r="HIB70" s="204"/>
      <c r="HIC70" s="204"/>
      <c r="HID70" s="204"/>
      <c r="HIE70" s="204"/>
      <c r="HIF70" s="204"/>
      <c r="HIG70" s="204"/>
      <c r="HIH70" s="204"/>
      <c r="HII70" s="204"/>
      <c r="HIJ70" s="204"/>
      <c r="HIK70" s="204"/>
      <c r="HIL70" s="204"/>
      <c r="HIM70" s="204"/>
      <c r="HIN70" s="204"/>
      <c r="HIO70" s="204"/>
      <c r="HIP70" s="204"/>
      <c r="HIQ70" s="204"/>
      <c r="HIR70" s="204"/>
      <c r="HIS70" s="204"/>
      <c r="HIT70" s="204"/>
      <c r="HIU70" s="204"/>
      <c r="HIV70" s="204"/>
      <c r="HIW70" s="204"/>
      <c r="HIX70" s="204"/>
      <c r="HIY70" s="204"/>
      <c r="HIZ70" s="204"/>
      <c r="HJA70" s="204"/>
      <c r="HJB70" s="204"/>
      <c r="HJC70" s="204"/>
      <c r="HJD70" s="204"/>
      <c r="HJE70" s="204"/>
      <c r="HJF70" s="204"/>
      <c r="HJG70" s="204"/>
      <c r="HJH70" s="204"/>
      <c r="HJI70" s="204"/>
      <c r="HJJ70" s="204"/>
      <c r="HJK70" s="204"/>
      <c r="HJL70" s="204"/>
      <c r="HJM70" s="204"/>
      <c r="HJN70" s="204"/>
      <c r="HJO70" s="204"/>
      <c r="HJP70" s="204"/>
      <c r="HJQ70" s="204"/>
      <c r="HJR70" s="204"/>
      <c r="HJS70" s="204"/>
      <c r="HJT70" s="204"/>
      <c r="HJU70" s="204"/>
      <c r="HJV70" s="204"/>
      <c r="HJW70" s="204"/>
      <c r="HJX70" s="204"/>
      <c r="HJY70" s="204"/>
      <c r="HJZ70" s="204"/>
      <c r="HKA70" s="204"/>
      <c r="HKB70" s="204"/>
      <c r="HKC70" s="204"/>
      <c r="HKD70" s="204"/>
      <c r="HKE70" s="204"/>
      <c r="HKF70" s="204"/>
      <c r="HKG70" s="204"/>
      <c r="HKH70" s="204"/>
      <c r="HKI70" s="204"/>
      <c r="HKJ70" s="204"/>
      <c r="HKK70" s="204"/>
      <c r="HKL70" s="204"/>
      <c r="HKM70" s="204"/>
      <c r="HKN70" s="204"/>
      <c r="HKO70" s="204"/>
      <c r="HKP70" s="204"/>
      <c r="HKQ70" s="204"/>
      <c r="HKR70" s="204"/>
      <c r="HKS70" s="204"/>
      <c r="HKT70" s="204"/>
      <c r="HKU70" s="204"/>
      <c r="HKV70" s="204"/>
      <c r="HKW70" s="204"/>
      <c r="HKX70" s="204"/>
      <c r="HKY70" s="204"/>
      <c r="HKZ70" s="204"/>
      <c r="HLA70" s="204"/>
      <c r="HLB70" s="204"/>
      <c r="HLC70" s="204"/>
      <c r="HLD70" s="204"/>
      <c r="HLE70" s="204"/>
      <c r="HLF70" s="204"/>
      <c r="HLG70" s="204"/>
      <c r="HLH70" s="204"/>
      <c r="HLI70" s="204"/>
      <c r="HLJ70" s="204"/>
      <c r="HLK70" s="204"/>
      <c r="HLL70" s="204"/>
      <c r="HLM70" s="204"/>
      <c r="HLN70" s="204"/>
      <c r="HLO70" s="204"/>
      <c r="HLP70" s="204"/>
      <c r="HLQ70" s="204"/>
      <c r="HLR70" s="204"/>
      <c r="HLS70" s="204"/>
      <c r="HLT70" s="204"/>
      <c r="HLU70" s="204"/>
      <c r="HLV70" s="204"/>
      <c r="HLW70" s="204"/>
      <c r="HLX70" s="204"/>
      <c r="HLY70" s="204"/>
      <c r="HLZ70" s="204"/>
      <c r="HMA70" s="204"/>
      <c r="HMB70" s="204"/>
      <c r="HMC70" s="204"/>
      <c r="HMD70" s="204"/>
      <c r="HME70" s="204"/>
      <c r="HMF70" s="204"/>
      <c r="HMG70" s="204"/>
      <c r="HMH70" s="204"/>
      <c r="HMI70" s="204"/>
      <c r="HMJ70" s="204"/>
      <c r="HMK70" s="204"/>
      <c r="HML70" s="204"/>
      <c r="HMM70" s="204"/>
      <c r="HMN70" s="204"/>
      <c r="HMO70" s="204"/>
      <c r="HMP70" s="204"/>
      <c r="HMQ70" s="204"/>
      <c r="HMR70" s="204"/>
      <c r="HMS70" s="204"/>
      <c r="HMT70" s="204"/>
      <c r="HMU70" s="204"/>
      <c r="HMV70" s="204"/>
      <c r="HMW70" s="204"/>
      <c r="HMX70" s="204"/>
      <c r="HMY70" s="204"/>
      <c r="HMZ70" s="204"/>
      <c r="HNA70" s="204"/>
      <c r="HNB70" s="204"/>
      <c r="HNC70" s="204"/>
      <c r="HND70" s="204"/>
      <c r="HNE70" s="204"/>
      <c r="HNF70" s="204"/>
      <c r="HNG70" s="204"/>
      <c r="HNH70" s="204"/>
      <c r="HNI70" s="204"/>
      <c r="HNJ70" s="204"/>
      <c r="HNK70" s="204"/>
      <c r="HNL70" s="204"/>
      <c r="HNM70" s="204"/>
      <c r="HNN70" s="204"/>
      <c r="HNO70" s="204"/>
      <c r="HNP70" s="204"/>
      <c r="HNQ70" s="204"/>
      <c r="HNR70" s="204"/>
      <c r="HNS70" s="204"/>
      <c r="HNT70" s="204"/>
      <c r="HNU70" s="204"/>
      <c r="HNV70" s="204"/>
      <c r="HNW70" s="204"/>
      <c r="HNX70" s="204"/>
      <c r="HNY70" s="204"/>
      <c r="HNZ70" s="204"/>
      <c r="HOA70" s="204"/>
      <c r="HOB70" s="204"/>
      <c r="HOC70" s="204"/>
      <c r="HOD70" s="204"/>
      <c r="HOE70" s="204"/>
      <c r="HOF70" s="204"/>
      <c r="HOG70" s="204"/>
      <c r="HOH70" s="204"/>
      <c r="HOI70" s="204"/>
      <c r="HOJ70" s="204"/>
      <c r="HOK70" s="204"/>
      <c r="HOL70" s="204"/>
      <c r="HOM70" s="204"/>
      <c r="HON70" s="204"/>
      <c r="HOO70" s="204"/>
      <c r="HOP70" s="204"/>
      <c r="HOQ70" s="204"/>
      <c r="HOR70" s="204"/>
      <c r="HOS70" s="204"/>
      <c r="HOT70" s="204"/>
      <c r="HOU70" s="204"/>
      <c r="HOV70" s="204"/>
      <c r="HOW70" s="204"/>
      <c r="HOX70" s="204"/>
      <c r="HOY70" s="204"/>
      <c r="HOZ70" s="204"/>
      <c r="HPA70" s="204"/>
      <c r="HPB70" s="204"/>
      <c r="HPC70" s="204"/>
      <c r="HPD70" s="204"/>
      <c r="HPE70" s="204"/>
      <c r="HPF70" s="204"/>
      <c r="HPG70" s="204"/>
      <c r="HPH70" s="204"/>
      <c r="HPI70" s="204"/>
      <c r="HPJ70" s="204"/>
      <c r="HPK70" s="204"/>
      <c r="HPL70" s="204"/>
      <c r="HPM70" s="204"/>
      <c r="HPN70" s="204"/>
      <c r="HPO70" s="204"/>
      <c r="HPP70" s="204"/>
      <c r="HPQ70" s="204"/>
      <c r="HPR70" s="204"/>
      <c r="HPS70" s="204"/>
      <c r="HPT70" s="204"/>
      <c r="HPU70" s="204"/>
      <c r="HPV70" s="204"/>
      <c r="HPW70" s="204"/>
      <c r="HPX70" s="204"/>
      <c r="HPY70" s="204"/>
      <c r="HPZ70" s="204"/>
      <c r="HQA70" s="204"/>
      <c r="HQB70" s="204"/>
      <c r="HQC70" s="204"/>
      <c r="HQD70" s="204"/>
      <c r="HQE70" s="204"/>
      <c r="HQF70" s="204"/>
      <c r="HQG70" s="204"/>
      <c r="HQH70" s="204"/>
      <c r="HQI70" s="204"/>
      <c r="HQJ70" s="204"/>
      <c r="HQK70" s="204"/>
      <c r="HQL70" s="204"/>
      <c r="HQM70" s="204"/>
      <c r="HQN70" s="204"/>
      <c r="HQO70" s="204"/>
      <c r="HQP70" s="204"/>
      <c r="HQQ70" s="204"/>
      <c r="HQR70" s="204"/>
      <c r="HQS70" s="204"/>
      <c r="HQT70" s="204"/>
      <c r="HQU70" s="204"/>
      <c r="HQV70" s="204"/>
      <c r="HQW70" s="204"/>
      <c r="HQX70" s="204"/>
      <c r="HQY70" s="204"/>
      <c r="HQZ70" s="204"/>
      <c r="HRA70" s="204"/>
      <c r="HRB70" s="204"/>
      <c r="HRC70" s="204"/>
      <c r="HRD70" s="204"/>
      <c r="HRE70" s="204"/>
      <c r="HRF70" s="204"/>
      <c r="HRG70" s="204"/>
      <c r="HRH70" s="204"/>
      <c r="HRI70" s="204"/>
      <c r="HRJ70" s="204"/>
      <c r="HRK70" s="204"/>
      <c r="HRL70" s="204"/>
      <c r="HRM70" s="204"/>
      <c r="HRN70" s="204"/>
      <c r="HRO70" s="204"/>
      <c r="HRP70" s="204"/>
      <c r="HRQ70" s="204"/>
      <c r="HRR70" s="204"/>
      <c r="HRS70" s="204"/>
      <c r="HRT70" s="204"/>
      <c r="HRU70" s="204"/>
      <c r="HRV70" s="204"/>
      <c r="HRW70" s="204"/>
      <c r="HRX70" s="204"/>
      <c r="HRY70" s="204"/>
      <c r="HRZ70" s="204"/>
      <c r="HSA70" s="204"/>
      <c r="HSB70" s="204"/>
      <c r="HSC70" s="204"/>
      <c r="HSD70" s="204"/>
      <c r="HSE70" s="204"/>
      <c r="HSF70" s="204"/>
      <c r="HSG70" s="204"/>
      <c r="HSH70" s="204"/>
      <c r="HSI70" s="204"/>
      <c r="HSJ70" s="204"/>
      <c r="HSK70" s="204"/>
      <c r="HSL70" s="204"/>
      <c r="HSM70" s="204"/>
      <c r="HSN70" s="204"/>
      <c r="HSO70" s="204"/>
      <c r="HSP70" s="204"/>
      <c r="HSQ70" s="204"/>
      <c r="HSR70" s="204"/>
      <c r="HSS70" s="204"/>
      <c r="HST70" s="204"/>
      <c r="HSU70" s="204"/>
      <c r="HSV70" s="204"/>
      <c r="HSW70" s="204"/>
      <c r="HSX70" s="204"/>
      <c r="HSY70" s="204"/>
      <c r="HSZ70" s="204"/>
      <c r="HTA70" s="204"/>
      <c r="HTB70" s="204"/>
      <c r="HTC70" s="204"/>
      <c r="HTD70" s="204"/>
      <c r="HTE70" s="204"/>
      <c r="HTF70" s="204"/>
      <c r="HTG70" s="204"/>
      <c r="HTH70" s="204"/>
      <c r="HTI70" s="204"/>
      <c r="HTJ70" s="204"/>
      <c r="HTK70" s="204"/>
      <c r="HTL70" s="204"/>
      <c r="HTM70" s="204"/>
      <c r="HTN70" s="204"/>
      <c r="HTO70" s="204"/>
      <c r="HTP70" s="204"/>
      <c r="HTQ70" s="204"/>
      <c r="HTR70" s="204"/>
      <c r="HTS70" s="204"/>
      <c r="HTT70" s="204"/>
      <c r="HTU70" s="204"/>
      <c r="HTV70" s="204"/>
      <c r="HTW70" s="204"/>
      <c r="HTX70" s="204"/>
      <c r="HTY70" s="204"/>
      <c r="HTZ70" s="204"/>
      <c r="HUA70" s="204"/>
      <c r="HUB70" s="204"/>
      <c r="HUC70" s="204"/>
      <c r="HUD70" s="204"/>
      <c r="HUE70" s="204"/>
      <c r="HUF70" s="204"/>
      <c r="HUG70" s="204"/>
      <c r="HUH70" s="204"/>
      <c r="HUI70" s="204"/>
      <c r="HUJ70" s="204"/>
      <c r="HUK70" s="204"/>
      <c r="HUL70" s="204"/>
      <c r="HUM70" s="204"/>
      <c r="HUN70" s="204"/>
      <c r="HUO70" s="204"/>
      <c r="HUP70" s="204"/>
      <c r="HUQ70" s="204"/>
      <c r="HUR70" s="204"/>
      <c r="HUS70" s="204"/>
      <c r="HUT70" s="204"/>
      <c r="HUU70" s="204"/>
      <c r="HUV70" s="204"/>
      <c r="HUW70" s="204"/>
      <c r="HUX70" s="204"/>
      <c r="HUY70" s="204"/>
      <c r="HUZ70" s="204"/>
      <c r="HVA70" s="204"/>
      <c r="HVB70" s="204"/>
      <c r="HVC70" s="204"/>
      <c r="HVD70" s="204"/>
      <c r="HVE70" s="204"/>
      <c r="HVF70" s="204"/>
      <c r="HVG70" s="204"/>
      <c r="HVH70" s="204"/>
      <c r="HVI70" s="204"/>
      <c r="HVJ70" s="204"/>
      <c r="HVK70" s="204"/>
      <c r="HVL70" s="204"/>
      <c r="HVM70" s="204"/>
      <c r="HVN70" s="204"/>
      <c r="HVO70" s="204"/>
      <c r="HVP70" s="204"/>
      <c r="HVQ70" s="204"/>
      <c r="HVR70" s="204"/>
      <c r="HVS70" s="204"/>
      <c r="HVT70" s="204"/>
      <c r="HVU70" s="204"/>
      <c r="HVV70" s="204"/>
      <c r="HVW70" s="204"/>
      <c r="HVX70" s="204"/>
      <c r="HVY70" s="204"/>
      <c r="HVZ70" s="204"/>
      <c r="HWA70" s="204"/>
      <c r="HWB70" s="204"/>
      <c r="HWC70" s="204"/>
      <c r="HWD70" s="204"/>
      <c r="HWE70" s="204"/>
      <c r="HWF70" s="204"/>
      <c r="HWG70" s="204"/>
      <c r="HWH70" s="204"/>
      <c r="HWI70" s="204"/>
      <c r="HWJ70" s="204"/>
      <c r="HWK70" s="204"/>
      <c r="HWL70" s="204"/>
      <c r="HWM70" s="204"/>
      <c r="HWN70" s="204"/>
      <c r="HWO70" s="204"/>
      <c r="HWP70" s="204"/>
      <c r="HWQ70" s="204"/>
      <c r="HWR70" s="204"/>
      <c r="HWS70" s="204"/>
      <c r="HWT70" s="204"/>
      <c r="HWU70" s="204"/>
      <c r="HWV70" s="204"/>
      <c r="HWW70" s="204"/>
      <c r="HWX70" s="204"/>
      <c r="HWY70" s="204"/>
      <c r="HWZ70" s="204"/>
      <c r="HXA70" s="204"/>
      <c r="HXB70" s="204"/>
      <c r="HXC70" s="204"/>
      <c r="HXD70" s="204"/>
      <c r="HXE70" s="204"/>
      <c r="HXF70" s="204"/>
      <c r="HXG70" s="204"/>
      <c r="HXH70" s="204"/>
      <c r="HXI70" s="204"/>
      <c r="HXJ70" s="204"/>
      <c r="HXK70" s="204"/>
      <c r="HXL70" s="204"/>
      <c r="HXM70" s="204"/>
      <c r="HXN70" s="204"/>
      <c r="HXO70" s="204"/>
      <c r="HXP70" s="204"/>
      <c r="HXQ70" s="204"/>
      <c r="HXR70" s="204"/>
      <c r="HXS70" s="204"/>
      <c r="HXT70" s="204"/>
      <c r="HXU70" s="204"/>
      <c r="HXV70" s="204"/>
      <c r="HXW70" s="204"/>
      <c r="HXX70" s="204"/>
      <c r="HXY70" s="204"/>
      <c r="HXZ70" s="204"/>
      <c r="HYA70" s="204"/>
      <c r="HYB70" s="204"/>
      <c r="HYC70" s="204"/>
      <c r="HYD70" s="204"/>
      <c r="HYE70" s="204"/>
      <c r="HYF70" s="204"/>
      <c r="HYG70" s="204"/>
      <c r="HYH70" s="204"/>
      <c r="HYI70" s="204"/>
      <c r="HYJ70" s="204"/>
      <c r="HYK70" s="204"/>
      <c r="HYL70" s="204"/>
      <c r="HYM70" s="204"/>
      <c r="HYN70" s="204"/>
      <c r="HYO70" s="204"/>
      <c r="HYP70" s="204"/>
      <c r="HYQ70" s="204"/>
      <c r="HYR70" s="204"/>
      <c r="HYS70" s="204"/>
      <c r="HYT70" s="204"/>
      <c r="HYU70" s="204"/>
      <c r="HYV70" s="204"/>
      <c r="HYW70" s="204"/>
      <c r="HYX70" s="204"/>
      <c r="HYY70" s="204"/>
      <c r="HYZ70" s="204"/>
      <c r="HZA70" s="204"/>
      <c r="HZB70" s="204"/>
      <c r="HZC70" s="204"/>
      <c r="HZD70" s="204"/>
      <c r="HZE70" s="204"/>
      <c r="HZF70" s="204"/>
      <c r="HZG70" s="204"/>
      <c r="HZH70" s="204"/>
      <c r="HZI70" s="204"/>
      <c r="HZJ70" s="204"/>
      <c r="HZK70" s="204"/>
      <c r="HZL70" s="204"/>
      <c r="HZM70" s="204"/>
      <c r="HZN70" s="204"/>
      <c r="HZO70" s="204"/>
      <c r="HZP70" s="204"/>
      <c r="HZQ70" s="204"/>
      <c r="HZR70" s="204"/>
      <c r="HZS70" s="204"/>
      <c r="HZT70" s="204"/>
      <c r="HZU70" s="204"/>
      <c r="HZV70" s="204"/>
      <c r="HZW70" s="204"/>
      <c r="HZX70" s="204"/>
      <c r="HZY70" s="204"/>
      <c r="HZZ70" s="204"/>
      <c r="IAA70" s="204"/>
      <c r="IAB70" s="204"/>
      <c r="IAC70" s="204"/>
      <c r="IAD70" s="204"/>
      <c r="IAE70" s="204"/>
      <c r="IAF70" s="204"/>
      <c r="IAG70" s="204"/>
      <c r="IAH70" s="204"/>
      <c r="IAI70" s="204"/>
      <c r="IAJ70" s="204"/>
      <c r="IAK70" s="204"/>
      <c r="IAL70" s="204"/>
      <c r="IAM70" s="204"/>
      <c r="IAN70" s="204"/>
      <c r="IAO70" s="204"/>
      <c r="IAP70" s="204"/>
      <c r="IAQ70" s="204"/>
      <c r="IAR70" s="204"/>
      <c r="IAS70" s="204"/>
      <c r="IAT70" s="204"/>
      <c r="IAU70" s="204"/>
      <c r="IAV70" s="204"/>
      <c r="IAW70" s="204"/>
      <c r="IAX70" s="204"/>
      <c r="IAY70" s="204"/>
      <c r="IAZ70" s="204"/>
      <c r="IBA70" s="204"/>
      <c r="IBB70" s="204"/>
      <c r="IBC70" s="204"/>
      <c r="IBD70" s="204"/>
      <c r="IBE70" s="204"/>
      <c r="IBF70" s="204"/>
      <c r="IBG70" s="204"/>
      <c r="IBH70" s="204"/>
      <c r="IBI70" s="204"/>
      <c r="IBJ70" s="204"/>
      <c r="IBK70" s="204"/>
      <c r="IBL70" s="204"/>
      <c r="IBM70" s="204"/>
      <c r="IBN70" s="204"/>
      <c r="IBO70" s="204"/>
      <c r="IBP70" s="204"/>
      <c r="IBQ70" s="204"/>
      <c r="IBR70" s="204"/>
      <c r="IBS70" s="204"/>
      <c r="IBT70" s="204"/>
      <c r="IBU70" s="204"/>
      <c r="IBV70" s="204"/>
      <c r="IBW70" s="204"/>
      <c r="IBX70" s="204"/>
      <c r="IBY70" s="204"/>
      <c r="IBZ70" s="204"/>
      <c r="ICA70" s="204"/>
      <c r="ICB70" s="204"/>
      <c r="ICC70" s="204"/>
      <c r="ICD70" s="204"/>
      <c r="ICE70" s="204"/>
      <c r="ICF70" s="204"/>
      <c r="ICG70" s="204"/>
      <c r="ICH70" s="204"/>
      <c r="ICI70" s="204"/>
      <c r="ICJ70" s="204"/>
      <c r="ICK70" s="204"/>
      <c r="ICL70" s="204"/>
      <c r="ICM70" s="204"/>
      <c r="ICN70" s="204"/>
      <c r="ICO70" s="204"/>
      <c r="ICP70" s="204"/>
      <c r="ICQ70" s="204"/>
      <c r="ICR70" s="204"/>
      <c r="ICS70" s="204"/>
      <c r="ICT70" s="204"/>
      <c r="ICU70" s="204"/>
      <c r="ICV70" s="204"/>
      <c r="ICW70" s="204"/>
      <c r="ICX70" s="204"/>
      <c r="ICY70" s="204"/>
      <c r="ICZ70" s="204"/>
      <c r="IDA70" s="204"/>
      <c r="IDB70" s="204"/>
      <c r="IDC70" s="204"/>
      <c r="IDD70" s="204"/>
      <c r="IDE70" s="204"/>
      <c r="IDF70" s="204"/>
      <c r="IDG70" s="204"/>
      <c r="IDH70" s="204"/>
      <c r="IDI70" s="204"/>
      <c r="IDJ70" s="204"/>
      <c r="IDK70" s="204"/>
      <c r="IDL70" s="204"/>
      <c r="IDM70" s="204"/>
      <c r="IDN70" s="204"/>
      <c r="IDO70" s="204"/>
      <c r="IDP70" s="204"/>
      <c r="IDQ70" s="204"/>
      <c r="IDR70" s="204"/>
      <c r="IDS70" s="204"/>
      <c r="IDT70" s="204"/>
      <c r="IDU70" s="204"/>
      <c r="IDV70" s="204"/>
      <c r="IDW70" s="204"/>
      <c r="IDX70" s="204"/>
      <c r="IDY70" s="204"/>
      <c r="IDZ70" s="204"/>
      <c r="IEA70" s="204"/>
      <c r="IEB70" s="204"/>
      <c r="IEC70" s="204"/>
      <c r="IED70" s="204"/>
      <c r="IEE70" s="204"/>
      <c r="IEF70" s="204"/>
      <c r="IEG70" s="204"/>
      <c r="IEH70" s="204"/>
      <c r="IEI70" s="204"/>
      <c r="IEJ70" s="204"/>
      <c r="IEK70" s="204"/>
      <c r="IEL70" s="204"/>
      <c r="IEM70" s="204"/>
      <c r="IEN70" s="204"/>
      <c r="IEO70" s="204"/>
      <c r="IEP70" s="204"/>
      <c r="IEQ70" s="204"/>
      <c r="IER70" s="204"/>
      <c r="IES70" s="204"/>
      <c r="IET70" s="204"/>
      <c r="IEU70" s="204"/>
      <c r="IEV70" s="204"/>
      <c r="IEW70" s="204"/>
      <c r="IEX70" s="204"/>
      <c r="IEY70" s="204"/>
      <c r="IEZ70" s="204"/>
      <c r="IFA70" s="204"/>
      <c r="IFB70" s="204"/>
      <c r="IFC70" s="204"/>
      <c r="IFD70" s="204"/>
      <c r="IFE70" s="204"/>
      <c r="IFF70" s="204"/>
      <c r="IFG70" s="204"/>
      <c r="IFH70" s="204"/>
      <c r="IFI70" s="204"/>
      <c r="IFJ70" s="204"/>
      <c r="IFK70" s="204"/>
      <c r="IFL70" s="204"/>
      <c r="IFM70" s="204"/>
      <c r="IFN70" s="204"/>
      <c r="IFO70" s="204"/>
      <c r="IFP70" s="204"/>
      <c r="IFQ70" s="204"/>
      <c r="IFR70" s="204"/>
      <c r="IFS70" s="204"/>
      <c r="IFT70" s="204"/>
      <c r="IFU70" s="204"/>
      <c r="IFV70" s="204"/>
      <c r="IFW70" s="204"/>
      <c r="IFX70" s="204"/>
      <c r="IFY70" s="204"/>
      <c r="IFZ70" s="204"/>
      <c r="IGA70" s="204"/>
      <c r="IGB70" s="204"/>
      <c r="IGC70" s="204"/>
      <c r="IGD70" s="204"/>
      <c r="IGE70" s="204"/>
      <c r="IGF70" s="204"/>
      <c r="IGG70" s="204"/>
      <c r="IGH70" s="204"/>
      <c r="IGI70" s="204"/>
      <c r="IGJ70" s="204"/>
      <c r="IGK70" s="204"/>
      <c r="IGL70" s="204"/>
      <c r="IGM70" s="204"/>
      <c r="IGN70" s="204"/>
      <c r="IGO70" s="204"/>
      <c r="IGP70" s="204"/>
      <c r="IGQ70" s="204"/>
      <c r="IGR70" s="204"/>
      <c r="IGS70" s="204"/>
      <c r="IGT70" s="204"/>
      <c r="IGU70" s="204"/>
      <c r="IGV70" s="204"/>
      <c r="IGW70" s="204"/>
      <c r="IGX70" s="204"/>
      <c r="IGY70" s="204"/>
      <c r="IGZ70" s="204"/>
      <c r="IHA70" s="204"/>
      <c r="IHB70" s="204"/>
      <c r="IHC70" s="204"/>
      <c r="IHD70" s="204"/>
      <c r="IHE70" s="204"/>
      <c r="IHF70" s="204"/>
      <c r="IHG70" s="204"/>
      <c r="IHH70" s="204"/>
      <c r="IHI70" s="204"/>
      <c r="IHJ70" s="204"/>
      <c r="IHK70" s="204"/>
      <c r="IHL70" s="204"/>
      <c r="IHM70" s="204"/>
      <c r="IHN70" s="204"/>
      <c r="IHO70" s="204"/>
      <c r="IHP70" s="204"/>
      <c r="IHQ70" s="204"/>
      <c r="IHR70" s="204"/>
      <c r="IHS70" s="204"/>
      <c r="IHT70" s="204"/>
      <c r="IHU70" s="204"/>
      <c r="IHV70" s="204"/>
      <c r="IHW70" s="204"/>
      <c r="IHX70" s="204"/>
      <c r="IHY70" s="204"/>
      <c r="IHZ70" s="204"/>
      <c r="IIA70" s="204"/>
      <c r="IIB70" s="204"/>
      <c r="IIC70" s="204"/>
      <c r="IID70" s="204"/>
      <c r="IIE70" s="204"/>
      <c r="IIF70" s="204"/>
      <c r="IIG70" s="204"/>
      <c r="IIH70" s="204"/>
      <c r="III70" s="204"/>
      <c r="IIJ70" s="204"/>
      <c r="IIK70" s="204"/>
      <c r="IIL70" s="204"/>
      <c r="IIM70" s="204"/>
      <c r="IIN70" s="204"/>
      <c r="IIO70" s="204"/>
      <c r="IIP70" s="204"/>
      <c r="IIQ70" s="204"/>
      <c r="IIR70" s="204"/>
      <c r="IIS70" s="204"/>
      <c r="IIT70" s="204"/>
      <c r="IIU70" s="204"/>
      <c r="IIV70" s="204"/>
      <c r="IIW70" s="204"/>
      <c r="IIX70" s="204"/>
      <c r="IIY70" s="204"/>
      <c r="IIZ70" s="204"/>
      <c r="IJA70" s="204"/>
      <c r="IJB70" s="204"/>
      <c r="IJC70" s="204"/>
      <c r="IJD70" s="204"/>
      <c r="IJE70" s="204"/>
      <c r="IJF70" s="204"/>
      <c r="IJG70" s="204"/>
      <c r="IJH70" s="204"/>
      <c r="IJI70" s="204"/>
      <c r="IJJ70" s="204"/>
      <c r="IJK70" s="204"/>
      <c r="IJL70" s="204"/>
      <c r="IJM70" s="204"/>
      <c r="IJN70" s="204"/>
      <c r="IJO70" s="204"/>
      <c r="IJP70" s="204"/>
      <c r="IJQ70" s="204"/>
      <c r="IJR70" s="204"/>
      <c r="IJS70" s="204"/>
      <c r="IJT70" s="204"/>
      <c r="IJU70" s="204"/>
      <c r="IJV70" s="204"/>
      <c r="IJW70" s="204"/>
      <c r="IJX70" s="204"/>
      <c r="IJY70" s="204"/>
      <c r="IJZ70" s="204"/>
      <c r="IKA70" s="204"/>
      <c r="IKB70" s="204"/>
      <c r="IKC70" s="204"/>
      <c r="IKD70" s="204"/>
      <c r="IKE70" s="204"/>
      <c r="IKF70" s="204"/>
      <c r="IKG70" s="204"/>
      <c r="IKH70" s="204"/>
      <c r="IKI70" s="204"/>
      <c r="IKJ70" s="204"/>
      <c r="IKK70" s="204"/>
      <c r="IKL70" s="204"/>
      <c r="IKM70" s="204"/>
      <c r="IKN70" s="204"/>
      <c r="IKO70" s="204"/>
      <c r="IKP70" s="204"/>
      <c r="IKQ70" s="204"/>
      <c r="IKR70" s="204"/>
      <c r="IKS70" s="204"/>
      <c r="IKT70" s="204"/>
      <c r="IKU70" s="204"/>
      <c r="IKV70" s="204"/>
      <c r="IKW70" s="204"/>
      <c r="IKX70" s="204"/>
      <c r="IKY70" s="204"/>
      <c r="IKZ70" s="204"/>
      <c r="ILA70" s="204"/>
      <c r="ILB70" s="204"/>
      <c r="ILC70" s="204"/>
      <c r="ILD70" s="204"/>
      <c r="ILE70" s="204"/>
      <c r="ILF70" s="204"/>
      <c r="ILG70" s="204"/>
      <c r="ILH70" s="204"/>
      <c r="ILI70" s="204"/>
      <c r="ILJ70" s="204"/>
      <c r="ILK70" s="204"/>
      <c r="ILL70" s="204"/>
      <c r="ILM70" s="204"/>
      <c r="ILN70" s="204"/>
      <c r="ILO70" s="204"/>
      <c r="ILP70" s="204"/>
      <c r="ILQ70" s="204"/>
      <c r="ILR70" s="204"/>
      <c r="ILS70" s="204"/>
      <c r="ILT70" s="204"/>
      <c r="ILU70" s="204"/>
      <c r="ILV70" s="204"/>
      <c r="ILW70" s="204"/>
      <c r="ILX70" s="204"/>
      <c r="ILY70" s="204"/>
      <c r="ILZ70" s="204"/>
      <c r="IMA70" s="204"/>
      <c r="IMB70" s="204"/>
      <c r="IMC70" s="204"/>
      <c r="IMD70" s="204"/>
      <c r="IME70" s="204"/>
      <c r="IMF70" s="204"/>
      <c r="IMG70" s="204"/>
      <c r="IMH70" s="204"/>
      <c r="IMI70" s="204"/>
      <c r="IMJ70" s="204"/>
      <c r="IMK70" s="204"/>
      <c r="IML70" s="204"/>
      <c r="IMM70" s="204"/>
      <c r="IMN70" s="204"/>
      <c r="IMO70" s="204"/>
      <c r="IMP70" s="204"/>
      <c r="IMQ70" s="204"/>
      <c r="IMR70" s="204"/>
      <c r="IMS70" s="204"/>
      <c r="IMT70" s="204"/>
      <c r="IMU70" s="204"/>
      <c r="IMV70" s="204"/>
      <c r="IMW70" s="204"/>
      <c r="IMX70" s="204"/>
      <c r="IMY70" s="204"/>
      <c r="IMZ70" s="204"/>
      <c r="INA70" s="204"/>
      <c r="INB70" s="204"/>
      <c r="INC70" s="204"/>
      <c r="IND70" s="204"/>
      <c r="INE70" s="204"/>
      <c r="INF70" s="204"/>
      <c r="ING70" s="204"/>
      <c r="INH70" s="204"/>
      <c r="INI70" s="204"/>
      <c r="INJ70" s="204"/>
      <c r="INK70" s="204"/>
      <c r="INL70" s="204"/>
      <c r="INM70" s="204"/>
      <c r="INN70" s="204"/>
      <c r="INO70" s="204"/>
      <c r="INP70" s="204"/>
      <c r="INQ70" s="204"/>
      <c r="INR70" s="204"/>
      <c r="INS70" s="204"/>
      <c r="INT70" s="204"/>
      <c r="INU70" s="204"/>
      <c r="INV70" s="204"/>
      <c r="INW70" s="204"/>
      <c r="INX70" s="204"/>
      <c r="INY70" s="204"/>
      <c r="INZ70" s="204"/>
      <c r="IOA70" s="204"/>
      <c r="IOB70" s="204"/>
      <c r="IOC70" s="204"/>
      <c r="IOD70" s="204"/>
      <c r="IOE70" s="204"/>
      <c r="IOF70" s="204"/>
      <c r="IOG70" s="204"/>
      <c r="IOH70" s="204"/>
      <c r="IOI70" s="204"/>
      <c r="IOJ70" s="204"/>
      <c r="IOK70" s="204"/>
      <c r="IOL70" s="204"/>
      <c r="IOM70" s="204"/>
      <c r="ION70" s="204"/>
      <c r="IOO70" s="204"/>
      <c r="IOP70" s="204"/>
      <c r="IOQ70" s="204"/>
      <c r="IOR70" s="204"/>
      <c r="IOS70" s="204"/>
      <c r="IOT70" s="204"/>
      <c r="IOU70" s="204"/>
      <c r="IOV70" s="204"/>
      <c r="IOW70" s="204"/>
      <c r="IOX70" s="204"/>
      <c r="IOY70" s="204"/>
      <c r="IOZ70" s="204"/>
      <c r="IPA70" s="204"/>
      <c r="IPB70" s="204"/>
      <c r="IPC70" s="204"/>
      <c r="IPD70" s="204"/>
      <c r="IPE70" s="204"/>
      <c r="IPF70" s="204"/>
      <c r="IPG70" s="204"/>
      <c r="IPH70" s="204"/>
      <c r="IPI70" s="204"/>
      <c r="IPJ70" s="204"/>
      <c r="IPK70" s="204"/>
      <c r="IPL70" s="204"/>
      <c r="IPM70" s="204"/>
      <c r="IPN70" s="204"/>
      <c r="IPO70" s="204"/>
      <c r="IPP70" s="204"/>
      <c r="IPQ70" s="204"/>
      <c r="IPR70" s="204"/>
      <c r="IPS70" s="204"/>
      <c r="IPT70" s="204"/>
      <c r="IPU70" s="204"/>
      <c r="IPV70" s="204"/>
      <c r="IPW70" s="204"/>
      <c r="IPX70" s="204"/>
      <c r="IPY70" s="204"/>
      <c r="IPZ70" s="204"/>
      <c r="IQA70" s="204"/>
      <c r="IQB70" s="204"/>
      <c r="IQC70" s="204"/>
      <c r="IQD70" s="204"/>
      <c r="IQE70" s="204"/>
      <c r="IQF70" s="204"/>
      <c r="IQG70" s="204"/>
      <c r="IQH70" s="204"/>
      <c r="IQI70" s="204"/>
      <c r="IQJ70" s="204"/>
      <c r="IQK70" s="204"/>
      <c r="IQL70" s="204"/>
      <c r="IQM70" s="204"/>
      <c r="IQN70" s="204"/>
      <c r="IQO70" s="204"/>
      <c r="IQP70" s="204"/>
      <c r="IQQ70" s="204"/>
      <c r="IQR70" s="204"/>
      <c r="IQS70" s="204"/>
      <c r="IQT70" s="204"/>
      <c r="IQU70" s="204"/>
      <c r="IQV70" s="204"/>
      <c r="IQW70" s="204"/>
      <c r="IQX70" s="204"/>
      <c r="IQY70" s="204"/>
      <c r="IQZ70" s="204"/>
      <c r="IRA70" s="204"/>
      <c r="IRB70" s="204"/>
      <c r="IRC70" s="204"/>
      <c r="IRD70" s="204"/>
      <c r="IRE70" s="204"/>
      <c r="IRF70" s="204"/>
      <c r="IRG70" s="204"/>
      <c r="IRH70" s="204"/>
      <c r="IRI70" s="204"/>
      <c r="IRJ70" s="204"/>
      <c r="IRK70" s="204"/>
      <c r="IRL70" s="204"/>
      <c r="IRM70" s="204"/>
      <c r="IRN70" s="204"/>
      <c r="IRO70" s="204"/>
      <c r="IRP70" s="204"/>
      <c r="IRQ70" s="204"/>
      <c r="IRR70" s="204"/>
      <c r="IRS70" s="204"/>
      <c r="IRT70" s="204"/>
      <c r="IRU70" s="204"/>
      <c r="IRV70" s="204"/>
      <c r="IRW70" s="204"/>
      <c r="IRX70" s="204"/>
      <c r="IRY70" s="204"/>
      <c r="IRZ70" s="204"/>
      <c r="ISA70" s="204"/>
      <c r="ISB70" s="204"/>
      <c r="ISC70" s="204"/>
      <c r="ISD70" s="204"/>
      <c r="ISE70" s="204"/>
      <c r="ISF70" s="204"/>
      <c r="ISG70" s="204"/>
      <c r="ISH70" s="204"/>
      <c r="ISI70" s="204"/>
      <c r="ISJ70" s="204"/>
      <c r="ISK70" s="204"/>
      <c r="ISL70" s="204"/>
      <c r="ISM70" s="204"/>
      <c r="ISN70" s="204"/>
      <c r="ISO70" s="204"/>
      <c r="ISP70" s="204"/>
      <c r="ISQ70" s="204"/>
      <c r="ISR70" s="204"/>
      <c r="ISS70" s="204"/>
      <c r="IST70" s="204"/>
      <c r="ISU70" s="204"/>
      <c r="ISV70" s="204"/>
      <c r="ISW70" s="204"/>
      <c r="ISX70" s="204"/>
      <c r="ISY70" s="204"/>
      <c r="ISZ70" s="204"/>
      <c r="ITA70" s="204"/>
      <c r="ITB70" s="204"/>
      <c r="ITC70" s="204"/>
      <c r="ITD70" s="204"/>
      <c r="ITE70" s="204"/>
      <c r="ITF70" s="204"/>
      <c r="ITG70" s="204"/>
      <c r="ITH70" s="204"/>
      <c r="ITI70" s="204"/>
      <c r="ITJ70" s="204"/>
      <c r="ITK70" s="204"/>
      <c r="ITL70" s="204"/>
      <c r="ITM70" s="204"/>
      <c r="ITN70" s="204"/>
      <c r="ITO70" s="204"/>
      <c r="ITP70" s="204"/>
      <c r="ITQ70" s="204"/>
      <c r="ITR70" s="204"/>
      <c r="ITS70" s="204"/>
      <c r="ITT70" s="204"/>
      <c r="ITU70" s="204"/>
      <c r="ITV70" s="204"/>
      <c r="ITW70" s="204"/>
      <c r="ITX70" s="204"/>
      <c r="ITY70" s="204"/>
      <c r="ITZ70" s="204"/>
      <c r="IUA70" s="204"/>
      <c r="IUB70" s="204"/>
      <c r="IUC70" s="204"/>
      <c r="IUD70" s="204"/>
      <c r="IUE70" s="204"/>
      <c r="IUF70" s="204"/>
      <c r="IUG70" s="204"/>
      <c r="IUH70" s="204"/>
      <c r="IUI70" s="204"/>
      <c r="IUJ70" s="204"/>
      <c r="IUK70" s="204"/>
      <c r="IUL70" s="204"/>
      <c r="IUM70" s="204"/>
      <c r="IUN70" s="204"/>
      <c r="IUO70" s="204"/>
      <c r="IUP70" s="204"/>
      <c r="IUQ70" s="204"/>
      <c r="IUR70" s="204"/>
      <c r="IUS70" s="204"/>
      <c r="IUT70" s="204"/>
      <c r="IUU70" s="204"/>
      <c r="IUV70" s="204"/>
      <c r="IUW70" s="204"/>
      <c r="IUX70" s="204"/>
      <c r="IUY70" s="204"/>
      <c r="IUZ70" s="204"/>
      <c r="IVA70" s="204"/>
      <c r="IVB70" s="204"/>
      <c r="IVC70" s="204"/>
      <c r="IVD70" s="204"/>
      <c r="IVE70" s="204"/>
      <c r="IVF70" s="204"/>
      <c r="IVG70" s="204"/>
      <c r="IVH70" s="204"/>
      <c r="IVI70" s="204"/>
      <c r="IVJ70" s="204"/>
      <c r="IVK70" s="204"/>
      <c r="IVL70" s="204"/>
      <c r="IVM70" s="204"/>
      <c r="IVN70" s="204"/>
      <c r="IVO70" s="204"/>
      <c r="IVP70" s="204"/>
      <c r="IVQ70" s="204"/>
      <c r="IVR70" s="204"/>
      <c r="IVS70" s="204"/>
      <c r="IVT70" s="204"/>
      <c r="IVU70" s="204"/>
      <c r="IVV70" s="204"/>
      <c r="IVW70" s="204"/>
      <c r="IVX70" s="204"/>
      <c r="IVY70" s="204"/>
      <c r="IVZ70" s="204"/>
      <c r="IWA70" s="204"/>
      <c r="IWB70" s="204"/>
      <c r="IWC70" s="204"/>
      <c r="IWD70" s="204"/>
      <c r="IWE70" s="204"/>
      <c r="IWF70" s="204"/>
      <c r="IWG70" s="204"/>
      <c r="IWH70" s="204"/>
      <c r="IWI70" s="204"/>
      <c r="IWJ70" s="204"/>
      <c r="IWK70" s="204"/>
      <c r="IWL70" s="204"/>
      <c r="IWM70" s="204"/>
      <c r="IWN70" s="204"/>
      <c r="IWO70" s="204"/>
      <c r="IWP70" s="204"/>
      <c r="IWQ70" s="204"/>
      <c r="IWR70" s="204"/>
      <c r="IWS70" s="204"/>
      <c r="IWT70" s="204"/>
      <c r="IWU70" s="204"/>
      <c r="IWV70" s="204"/>
      <c r="IWW70" s="204"/>
      <c r="IWX70" s="204"/>
      <c r="IWY70" s="204"/>
      <c r="IWZ70" s="204"/>
      <c r="IXA70" s="204"/>
      <c r="IXB70" s="204"/>
      <c r="IXC70" s="204"/>
      <c r="IXD70" s="204"/>
      <c r="IXE70" s="204"/>
      <c r="IXF70" s="204"/>
      <c r="IXG70" s="204"/>
      <c r="IXH70" s="204"/>
      <c r="IXI70" s="204"/>
      <c r="IXJ70" s="204"/>
      <c r="IXK70" s="204"/>
      <c r="IXL70" s="204"/>
      <c r="IXM70" s="204"/>
      <c r="IXN70" s="204"/>
      <c r="IXO70" s="204"/>
      <c r="IXP70" s="204"/>
      <c r="IXQ70" s="204"/>
      <c r="IXR70" s="204"/>
      <c r="IXS70" s="204"/>
      <c r="IXT70" s="204"/>
      <c r="IXU70" s="204"/>
      <c r="IXV70" s="204"/>
      <c r="IXW70" s="204"/>
      <c r="IXX70" s="204"/>
      <c r="IXY70" s="204"/>
      <c r="IXZ70" s="204"/>
      <c r="IYA70" s="204"/>
      <c r="IYB70" s="204"/>
      <c r="IYC70" s="204"/>
      <c r="IYD70" s="204"/>
      <c r="IYE70" s="204"/>
      <c r="IYF70" s="204"/>
      <c r="IYG70" s="204"/>
      <c r="IYH70" s="204"/>
      <c r="IYI70" s="204"/>
      <c r="IYJ70" s="204"/>
      <c r="IYK70" s="204"/>
      <c r="IYL70" s="204"/>
      <c r="IYM70" s="204"/>
      <c r="IYN70" s="204"/>
      <c r="IYO70" s="204"/>
      <c r="IYP70" s="204"/>
      <c r="IYQ70" s="204"/>
      <c r="IYR70" s="204"/>
      <c r="IYS70" s="204"/>
      <c r="IYT70" s="204"/>
      <c r="IYU70" s="204"/>
      <c r="IYV70" s="204"/>
      <c r="IYW70" s="204"/>
      <c r="IYX70" s="204"/>
      <c r="IYY70" s="204"/>
      <c r="IYZ70" s="204"/>
      <c r="IZA70" s="204"/>
      <c r="IZB70" s="204"/>
      <c r="IZC70" s="204"/>
      <c r="IZD70" s="204"/>
      <c r="IZE70" s="204"/>
      <c r="IZF70" s="204"/>
      <c r="IZG70" s="204"/>
      <c r="IZH70" s="204"/>
      <c r="IZI70" s="204"/>
      <c r="IZJ70" s="204"/>
      <c r="IZK70" s="204"/>
      <c r="IZL70" s="204"/>
      <c r="IZM70" s="204"/>
      <c r="IZN70" s="204"/>
      <c r="IZO70" s="204"/>
      <c r="IZP70" s="204"/>
      <c r="IZQ70" s="204"/>
      <c r="IZR70" s="204"/>
      <c r="IZS70" s="204"/>
      <c r="IZT70" s="204"/>
      <c r="IZU70" s="204"/>
      <c r="IZV70" s="204"/>
      <c r="IZW70" s="204"/>
      <c r="IZX70" s="204"/>
      <c r="IZY70" s="204"/>
      <c r="IZZ70" s="204"/>
      <c r="JAA70" s="204"/>
      <c r="JAB70" s="204"/>
      <c r="JAC70" s="204"/>
      <c r="JAD70" s="204"/>
      <c r="JAE70" s="204"/>
      <c r="JAF70" s="204"/>
      <c r="JAG70" s="204"/>
      <c r="JAH70" s="204"/>
      <c r="JAI70" s="204"/>
      <c r="JAJ70" s="204"/>
      <c r="JAK70" s="204"/>
      <c r="JAL70" s="204"/>
      <c r="JAM70" s="204"/>
      <c r="JAN70" s="204"/>
      <c r="JAO70" s="204"/>
      <c r="JAP70" s="204"/>
      <c r="JAQ70" s="204"/>
      <c r="JAR70" s="204"/>
      <c r="JAS70" s="204"/>
      <c r="JAT70" s="204"/>
      <c r="JAU70" s="204"/>
      <c r="JAV70" s="204"/>
      <c r="JAW70" s="204"/>
      <c r="JAX70" s="204"/>
      <c r="JAY70" s="204"/>
      <c r="JAZ70" s="204"/>
      <c r="JBA70" s="204"/>
      <c r="JBB70" s="204"/>
      <c r="JBC70" s="204"/>
      <c r="JBD70" s="204"/>
      <c r="JBE70" s="204"/>
      <c r="JBF70" s="204"/>
      <c r="JBG70" s="204"/>
      <c r="JBH70" s="204"/>
      <c r="JBI70" s="204"/>
      <c r="JBJ70" s="204"/>
      <c r="JBK70" s="204"/>
      <c r="JBL70" s="204"/>
      <c r="JBM70" s="204"/>
      <c r="JBN70" s="204"/>
      <c r="JBO70" s="204"/>
      <c r="JBP70" s="204"/>
      <c r="JBQ70" s="204"/>
      <c r="JBR70" s="204"/>
      <c r="JBS70" s="204"/>
      <c r="JBT70" s="204"/>
      <c r="JBU70" s="204"/>
      <c r="JBV70" s="204"/>
      <c r="JBW70" s="204"/>
      <c r="JBX70" s="204"/>
      <c r="JBY70" s="204"/>
      <c r="JBZ70" s="204"/>
      <c r="JCA70" s="204"/>
      <c r="JCB70" s="204"/>
      <c r="JCC70" s="204"/>
      <c r="JCD70" s="204"/>
      <c r="JCE70" s="204"/>
      <c r="JCF70" s="204"/>
      <c r="JCG70" s="204"/>
      <c r="JCH70" s="204"/>
      <c r="JCI70" s="204"/>
      <c r="JCJ70" s="204"/>
      <c r="JCK70" s="204"/>
      <c r="JCL70" s="204"/>
      <c r="JCM70" s="204"/>
      <c r="JCN70" s="204"/>
      <c r="JCO70" s="204"/>
      <c r="JCP70" s="204"/>
      <c r="JCQ70" s="204"/>
      <c r="JCR70" s="204"/>
      <c r="JCS70" s="204"/>
      <c r="JCT70" s="204"/>
      <c r="JCU70" s="204"/>
      <c r="JCV70" s="204"/>
      <c r="JCW70" s="204"/>
      <c r="JCX70" s="204"/>
      <c r="JCY70" s="204"/>
      <c r="JCZ70" s="204"/>
      <c r="JDA70" s="204"/>
      <c r="JDB70" s="204"/>
      <c r="JDC70" s="204"/>
      <c r="JDD70" s="204"/>
      <c r="JDE70" s="204"/>
      <c r="JDF70" s="204"/>
      <c r="JDG70" s="204"/>
      <c r="JDH70" s="204"/>
      <c r="JDI70" s="204"/>
      <c r="JDJ70" s="204"/>
      <c r="JDK70" s="204"/>
      <c r="JDL70" s="204"/>
      <c r="JDM70" s="204"/>
      <c r="JDN70" s="204"/>
      <c r="JDO70" s="204"/>
      <c r="JDP70" s="204"/>
      <c r="JDQ70" s="204"/>
      <c r="JDR70" s="204"/>
      <c r="JDS70" s="204"/>
      <c r="JDT70" s="204"/>
      <c r="JDU70" s="204"/>
      <c r="JDV70" s="204"/>
      <c r="JDW70" s="204"/>
      <c r="JDX70" s="204"/>
      <c r="JDY70" s="204"/>
      <c r="JDZ70" s="204"/>
      <c r="JEA70" s="204"/>
      <c r="JEB70" s="204"/>
      <c r="JEC70" s="204"/>
      <c r="JED70" s="204"/>
      <c r="JEE70" s="204"/>
      <c r="JEF70" s="204"/>
      <c r="JEG70" s="204"/>
      <c r="JEH70" s="204"/>
      <c r="JEI70" s="204"/>
      <c r="JEJ70" s="204"/>
      <c r="JEK70" s="204"/>
      <c r="JEL70" s="204"/>
      <c r="JEM70" s="204"/>
      <c r="JEN70" s="204"/>
      <c r="JEO70" s="204"/>
      <c r="JEP70" s="204"/>
      <c r="JEQ70" s="204"/>
      <c r="JER70" s="204"/>
      <c r="JES70" s="204"/>
      <c r="JET70" s="204"/>
      <c r="JEU70" s="204"/>
      <c r="JEV70" s="204"/>
      <c r="JEW70" s="204"/>
      <c r="JEX70" s="204"/>
      <c r="JEY70" s="204"/>
      <c r="JEZ70" s="204"/>
      <c r="JFA70" s="204"/>
      <c r="JFB70" s="204"/>
      <c r="JFC70" s="204"/>
      <c r="JFD70" s="204"/>
      <c r="JFE70" s="204"/>
      <c r="JFF70" s="204"/>
      <c r="JFG70" s="204"/>
      <c r="JFH70" s="204"/>
      <c r="JFI70" s="204"/>
      <c r="JFJ70" s="204"/>
      <c r="JFK70" s="204"/>
      <c r="JFL70" s="204"/>
      <c r="JFM70" s="204"/>
      <c r="JFN70" s="204"/>
      <c r="JFO70" s="204"/>
      <c r="JFP70" s="204"/>
      <c r="JFQ70" s="204"/>
      <c r="JFR70" s="204"/>
      <c r="JFS70" s="204"/>
      <c r="JFT70" s="204"/>
      <c r="JFU70" s="204"/>
      <c r="JFV70" s="204"/>
      <c r="JFW70" s="204"/>
      <c r="JFX70" s="204"/>
      <c r="JFY70" s="204"/>
      <c r="JFZ70" s="204"/>
      <c r="JGA70" s="204"/>
      <c r="JGB70" s="204"/>
      <c r="JGC70" s="204"/>
      <c r="JGD70" s="204"/>
      <c r="JGE70" s="204"/>
      <c r="JGF70" s="204"/>
      <c r="JGG70" s="204"/>
      <c r="JGH70" s="204"/>
      <c r="JGI70" s="204"/>
      <c r="JGJ70" s="204"/>
      <c r="JGK70" s="204"/>
      <c r="JGL70" s="204"/>
      <c r="JGM70" s="204"/>
      <c r="JGN70" s="204"/>
      <c r="JGO70" s="204"/>
      <c r="JGP70" s="204"/>
      <c r="JGQ70" s="204"/>
      <c r="JGR70" s="204"/>
      <c r="JGS70" s="204"/>
      <c r="JGT70" s="204"/>
      <c r="JGU70" s="204"/>
      <c r="JGV70" s="204"/>
      <c r="JGW70" s="204"/>
      <c r="JGX70" s="204"/>
      <c r="JGY70" s="204"/>
      <c r="JGZ70" s="204"/>
      <c r="JHA70" s="204"/>
      <c r="JHB70" s="204"/>
      <c r="JHC70" s="204"/>
      <c r="JHD70" s="204"/>
      <c r="JHE70" s="204"/>
      <c r="JHF70" s="204"/>
      <c r="JHG70" s="204"/>
      <c r="JHH70" s="204"/>
      <c r="JHI70" s="204"/>
      <c r="JHJ70" s="204"/>
      <c r="JHK70" s="204"/>
      <c r="JHL70" s="204"/>
      <c r="JHM70" s="204"/>
      <c r="JHN70" s="204"/>
      <c r="JHO70" s="204"/>
      <c r="JHP70" s="204"/>
      <c r="JHQ70" s="204"/>
      <c r="JHR70" s="204"/>
      <c r="JHS70" s="204"/>
      <c r="JHT70" s="204"/>
      <c r="JHU70" s="204"/>
      <c r="JHV70" s="204"/>
      <c r="JHW70" s="204"/>
      <c r="JHX70" s="204"/>
      <c r="JHY70" s="204"/>
      <c r="JHZ70" s="204"/>
      <c r="JIA70" s="204"/>
      <c r="JIB70" s="204"/>
      <c r="JIC70" s="204"/>
      <c r="JID70" s="204"/>
      <c r="JIE70" s="204"/>
      <c r="JIF70" s="204"/>
      <c r="JIG70" s="204"/>
      <c r="JIH70" s="204"/>
      <c r="JII70" s="204"/>
      <c r="JIJ70" s="204"/>
      <c r="JIK70" s="204"/>
      <c r="JIL70" s="204"/>
      <c r="JIM70" s="204"/>
      <c r="JIN70" s="204"/>
      <c r="JIO70" s="204"/>
      <c r="JIP70" s="204"/>
      <c r="JIQ70" s="204"/>
      <c r="JIR70" s="204"/>
      <c r="JIS70" s="204"/>
      <c r="JIT70" s="204"/>
      <c r="JIU70" s="204"/>
      <c r="JIV70" s="204"/>
      <c r="JIW70" s="204"/>
      <c r="JIX70" s="204"/>
      <c r="JIY70" s="204"/>
      <c r="JIZ70" s="204"/>
      <c r="JJA70" s="204"/>
      <c r="JJB70" s="204"/>
      <c r="JJC70" s="204"/>
      <c r="JJD70" s="204"/>
      <c r="JJE70" s="204"/>
      <c r="JJF70" s="204"/>
      <c r="JJG70" s="204"/>
      <c r="JJH70" s="204"/>
      <c r="JJI70" s="204"/>
      <c r="JJJ70" s="204"/>
      <c r="JJK70" s="204"/>
      <c r="JJL70" s="204"/>
      <c r="JJM70" s="204"/>
      <c r="JJN70" s="204"/>
      <c r="JJO70" s="204"/>
      <c r="JJP70" s="204"/>
      <c r="JJQ70" s="204"/>
      <c r="JJR70" s="204"/>
      <c r="JJS70" s="204"/>
      <c r="JJT70" s="204"/>
      <c r="JJU70" s="204"/>
      <c r="JJV70" s="204"/>
      <c r="JJW70" s="204"/>
      <c r="JJX70" s="204"/>
      <c r="JJY70" s="204"/>
      <c r="JJZ70" s="204"/>
      <c r="JKA70" s="204"/>
      <c r="JKB70" s="204"/>
      <c r="JKC70" s="204"/>
      <c r="JKD70" s="204"/>
      <c r="JKE70" s="204"/>
      <c r="JKF70" s="204"/>
      <c r="JKG70" s="204"/>
      <c r="JKH70" s="204"/>
      <c r="JKI70" s="204"/>
      <c r="JKJ70" s="204"/>
      <c r="JKK70" s="204"/>
      <c r="JKL70" s="204"/>
      <c r="JKM70" s="204"/>
      <c r="JKN70" s="204"/>
      <c r="JKO70" s="204"/>
      <c r="JKP70" s="204"/>
      <c r="JKQ70" s="204"/>
      <c r="JKR70" s="204"/>
      <c r="JKS70" s="204"/>
      <c r="JKT70" s="204"/>
      <c r="JKU70" s="204"/>
      <c r="JKV70" s="204"/>
      <c r="JKW70" s="204"/>
      <c r="JKX70" s="204"/>
      <c r="JKY70" s="204"/>
      <c r="JKZ70" s="204"/>
      <c r="JLA70" s="204"/>
      <c r="JLB70" s="204"/>
      <c r="JLC70" s="204"/>
      <c r="JLD70" s="204"/>
      <c r="JLE70" s="204"/>
      <c r="JLF70" s="204"/>
      <c r="JLG70" s="204"/>
      <c r="JLH70" s="204"/>
      <c r="JLI70" s="204"/>
      <c r="JLJ70" s="204"/>
      <c r="JLK70" s="204"/>
      <c r="JLL70" s="204"/>
      <c r="JLM70" s="204"/>
      <c r="JLN70" s="204"/>
      <c r="JLO70" s="204"/>
      <c r="JLP70" s="204"/>
      <c r="JLQ70" s="204"/>
      <c r="JLR70" s="204"/>
      <c r="JLS70" s="204"/>
      <c r="JLT70" s="204"/>
      <c r="JLU70" s="204"/>
      <c r="JLV70" s="204"/>
      <c r="JLW70" s="204"/>
      <c r="JLX70" s="204"/>
      <c r="JLY70" s="204"/>
      <c r="JLZ70" s="204"/>
      <c r="JMA70" s="204"/>
      <c r="JMB70" s="204"/>
      <c r="JMC70" s="204"/>
      <c r="JMD70" s="204"/>
      <c r="JME70" s="204"/>
      <c r="JMF70" s="204"/>
      <c r="JMG70" s="204"/>
      <c r="JMH70" s="204"/>
      <c r="JMI70" s="204"/>
      <c r="JMJ70" s="204"/>
      <c r="JMK70" s="204"/>
      <c r="JML70" s="204"/>
      <c r="JMM70" s="204"/>
      <c r="JMN70" s="204"/>
      <c r="JMO70" s="204"/>
      <c r="JMP70" s="204"/>
      <c r="JMQ70" s="204"/>
      <c r="JMR70" s="204"/>
      <c r="JMS70" s="204"/>
      <c r="JMT70" s="204"/>
      <c r="JMU70" s="204"/>
      <c r="JMV70" s="204"/>
      <c r="JMW70" s="204"/>
      <c r="JMX70" s="204"/>
      <c r="JMY70" s="204"/>
      <c r="JMZ70" s="204"/>
      <c r="JNA70" s="204"/>
      <c r="JNB70" s="204"/>
      <c r="JNC70" s="204"/>
      <c r="JND70" s="204"/>
      <c r="JNE70" s="204"/>
      <c r="JNF70" s="204"/>
      <c r="JNG70" s="204"/>
      <c r="JNH70" s="204"/>
      <c r="JNI70" s="204"/>
      <c r="JNJ70" s="204"/>
      <c r="JNK70" s="204"/>
      <c r="JNL70" s="204"/>
      <c r="JNM70" s="204"/>
      <c r="JNN70" s="204"/>
      <c r="JNO70" s="204"/>
      <c r="JNP70" s="204"/>
      <c r="JNQ70" s="204"/>
      <c r="JNR70" s="204"/>
      <c r="JNS70" s="204"/>
      <c r="JNT70" s="204"/>
      <c r="JNU70" s="204"/>
      <c r="JNV70" s="204"/>
      <c r="JNW70" s="204"/>
      <c r="JNX70" s="204"/>
      <c r="JNY70" s="204"/>
      <c r="JNZ70" s="204"/>
      <c r="JOA70" s="204"/>
      <c r="JOB70" s="204"/>
      <c r="JOC70" s="204"/>
      <c r="JOD70" s="204"/>
      <c r="JOE70" s="204"/>
      <c r="JOF70" s="204"/>
      <c r="JOG70" s="204"/>
      <c r="JOH70" s="204"/>
      <c r="JOI70" s="204"/>
      <c r="JOJ70" s="204"/>
      <c r="JOK70" s="204"/>
      <c r="JOL70" s="204"/>
      <c r="JOM70" s="204"/>
      <c r="JON70" s="204"/>
      <c r="JOO70" s="204"/>
      <c r="JOP70" s="204"/>
      <c r="JOQ70" s="204"/>
      <c r="JOR70" s="204"/>
      <c r="JOS70" s="204"/>
      <c r="JOT70" s="204"/>
      <c r="JOU70" s="204"/>
      <c r="JOV70" s="204"/>
      <c r="JOW70" s="204"/>
      <c r="JOX70" s="204"/>
      <c r="JOY70" s="204"/>
      <c r="JOZ70" s="204"/>
      <c r="JPA70" s="204"/>
      <c r="JPB70" s="204"/>
      <c r="JPC70" s="204"/>
      <c r="JPD70" s="204"/>
      <c r="JPE70" s="204"/>
      <c r="JPF70" s="204"/>
      <c r="JPG70" s="204"/>
      <c r="JPH70" s="204"/>
      <c r="JPI70" s="204"/>
      <c r="JPJ70" s="204"/>
      <c r="JPK70" s="204"/>
      <c r="JPL70" s="204"/>
      <c r="JPM70" s="204"/>
      <c r="JPN70" s="204"/>
      <c r="JPO70" s="204"/>
      <c r="JPP70" s="204"/>
      <c r="JPQ70" s="204"/>
      <c r="JPR70" s="204"/>
      <c r="JPS70" s="204"/>
      <c r="JPT70" s="204"/>
      <c r="JPU70" s="204"/>
      <c r="JPV70" s="204"/>
      <c r="JPW70" s="204"/>
      <c r="JPX70" s="204"/>
      <c r="JPY70" s="204"/>
      <c r="JPZ70" s="204"/>
      <c r="JQA70" s="204"/>
      <c r="JQB70" s="204"/>
      <c r="JQC70" s="204"/>
      <c r="JQD70" s="204"/>
      <c r="JQE70" s="204"/>
      <c r="JQF70" s="204"/>
      <c r="JQG70" s="204"/>
      <c r="JQH70" s="204"/>
      <c r="JQI70" s="204"/>
      <c r="JQJ70" s="204"/>
      <c r="JQK70" s="204"/>
      <c r="JQL70" s="204"/>
      <c r="JQM70" s="204"/>
      <c r="JQN70" s="204"/>
      <c r="JQO70" s="204"/>
      <c r="JQP70" s="204"/>
      <c r="JQQ70" s="204"/>
      <c r="JQR70" s="204"/>
      <c r="JQS70" s="204"/>
      <c r="JQT70" s="204"/>
      <c r="JQU70" s="204"/>
      <c r="JQV70" s="204"/>
      <c r="JQW70" s="204"/>
      <c r="JQX70" s="204"/>
      <c r="JQY70" s="204"/>
      <c r="JQZ70" s="204"/>
      <c r="JRA70" s="204"/>
      <c r="JRB70" s="204"/>
      <c r="JRC70" s="204"/>
      <c r="JRD70" s="204"/>
      <c r="JRE70" s="204"/>
      <c r="JRF70" s="204"/>
      <c r="JRG70" s="204"/>
      <c r="JRH70" s="204"/>
      <c r="JRI70" s="204"/>
      <c r="JRJ70" s="204"/>
      <c r="JRK70" s="204"/>
      <c r="JRL70" s="204"/>
      <c r="JRM70" s="204"/>
      <c r="JRN70" s="204"/>
      <c r="JRO70" s="204"/>
      <c r="JRP70" s="204"/>
      <c r="JRQ70" s="204"/>
      <c r="JRR70" s="204"/>
      <c r="JRS70" s="204"/>
      <c r="JRT70" s="204"/>
      <c r="JRU70" s="204"/>
      <c r="JRV70" s="204"/>
      <c r="JRW70" s="204"/>
      <c r="JRX70" s="204"/>
      <c r="JRY70" s="204"/>
      <c r="JRZ70" s="204"/>
      <c r="JSA70" s="204"/>
      <c r="JSB70" s="204"/>
      <c r="JSC70" s="204"/>
      <c r="JSD70" s="204"/>
      <c r="JSE70" s="204"/>
      <c r="JSF70" s="204"/>
      <c r="JSG70" s="204"/>
      <c r="JSH70" s="204"/>
      <c r="JSI70" s="204"/>
      <c r="JSJ70" s="204"/>
      <c r="JSK70" s="204"/>
      <c r="JSL70" s="204"/>
      <c r="JSM70" s="204"/>
      <c r="JSN70" s="204"/>
      <c r="JSO70" s="204"/>
      <c r="JSP70" s="204"/>
      <c r="JSQ70" s="204"/>
      <c r="JSR70" s="204"/>
      <c r="JSS70" s="204"/>
      <c r="JST70" s="204"/>
      <c r="JSU70" s="204"/>
      <c r="JSV70" s="204"/>
      <c r="JSW70" s="204"/>
      <c r="JSX70" s="204"/>
      <c r="JSY70" s="204"/>
      <c r="JSZ70" s="204"/>
      <c r="JTA70" s="204"/>
      <c r="JTB70" s="204"/>
      <c r="JTC70" s="204"/>
      <c r="JTD70" s="204"/>
      <c r="JTE70" s="204"/>
      <c r="JTF70" s="204"/>
      <c r="JTG70" s="204"/>
      <c r="JTH70" s="204"/>
      <c r="JTI70" s="204"/>
      <c r="JTJ70" s="204"/>
      <c r="JTK70" s="204"/>
      <c r="JTL70" s="204"/>
      <c r="JTM70" s="204"/>
      <c r="JTN70" s="204"/>
      <c r="JTO70" s="204"/>
      <c r="JTP70" s="204"/>
      <c r="JTQ70" s="204"/>
      <c r="JTR70" s="204"/>
      <c r="JTS70" s="204"/>
      <c r="JTT70" s="204"/>
      <c r="JTU70" s="204"/>
      <c r="JTV70" s="204"/>
      <c r="JTW70" s="204"/>
      <c r="JTX70" s="204"/>
      <c r="JTY70" s="204"/>
      <c r="JTZ70" s="204"/>
      <c r="JUA70" s="204"/>
      <c r="JUB70" s="204"/>
      <c r="JUC70" s="204"/>
      <c r="JUD70" s="204"/>
      <c r="JUE70" s="204"/>
      <c r="JUF70" s="204"/>
      <c r="JUG70" s="204"/>
      <c r="JUH70" s="204"/>
      <c r="JUI70" s="204"/>
      <c r="JUJ70" s="204"/>
      <c r="JUK70" s="204"/>
      <c r="JUL70" s="204"/>
      <c r="JUM70" s="204"/>
      <c r="JUN70" s="204"/>
      <c r="JUO70" s="204"/>
      <c r="JUP70" s="204"/>
      <c r="JUQ70" s="204"/>
      <c r="JUR70" s="204"/>
      <c r="JUS70" s="204"/>
      <c r="JUT70" s="204"/>
      <c r="JUU70" s="204"/>
      <c r="JUV70" s="204"/>
      <c r="JUW70" s="204"/>
      <c r="JUX70" s="204"/>
      <c r="JUY70" s="204"/>
      <c r="JUZ70" s="204"/>
      <c r="JVA70" s="204"/>
      <c r="JVB70" s="204"/>
      <c r="JVC70" s="204"/>
      <c r="JVD70" s="204"/>
      <c r="JVE70" s="204"/>
      <c r="JVF70" s="204"/>
      <c r="JVG70" s="204"/>
      <c r="JVH70" s="204"/>
      <c r="JVI70" s="204"/>
      <c r="JVJ70" s="204"/>
      <c r="JVK70" s="204"/>
      <c r="JVL70" s="204"/>
      <c r="JVM70" s="204"/>
      <c r="JVN70" s="204"/>
      <c r="JVO70" s="204"/>
      <c r="JVP70" s="204"/>
      <c r="JVQ70" s="204"/>
      <c r="JVR70" s="204"/>
      <c r="JVS70" s="204"/>
      <c r="JVT70" s="204"/>
      <c r="JVU70" s="204"/>
      <c r="JVV70" s="204"/>
      <c r="JVW70" s="204"/>
      <c r="JVX70" s="204"/>
      <c r="JVY70" s="204"/>
      <c r="JVZ70" s="204"/>
      <c r="JWA70" s="204"/>
      <c r="JWB70" s="204"/>
      <c r="JWC70" s="204"/>
      <c r="JWD70" s="204"/>
      <c r="JWE70" s="204"/>
      <c r="JWF70" s="204"/>
      <c r="JWG70" s="204"/>
      <c r="JWH70" s="204"/>
      <c r="JWI70" s="204"/>
      <c r="JWJ70" s="204"/>
      <c r="JWK70" s="204"/>
      <c r="JWL70" s="204"/>
      <c r="JWM70" s="204"/>
      <c r="JWN70" s="204"/>
      <c r="JWO70" s="204"/>
      <c r="JWP70" s="204"/>
      <c r="JWQ70" s="204"/>
      <c r="JWR70" s="204"/>
      <c r="JWS70" s="204"/>
      <c r="JWT70" s="204"/>
      <c r="JWU70" s="204"/>
      <c r="JWV70" s="204"/>
      <c r="JWW70" s="204"/>
      <c r="JWX70" s="204"/>
      <c r="JWY70" s="204"/>
      <c r="JWZ70" s="204"/>
      <c r="JXA70" s="204"/>
      <c r="JXB70" s="204"/>
      <c r="JXC70" s="204"/>
      <c r="JXD70" s="204"/>
      <c r="JXE70" s="204"/>
      <c r="JXF70" s="204"/>
      <c r="JXG70" s="204"/>
      <c r="JXH70" s="204"/>
      <c r="JXI70" s="204"/>
      <c r="JXJ70" s="204"/>
      <c r="JXK70" s="204"/>
      <c r="JXL70" s="204"/>
      <c r="JXM70" s="204"/>
      <c r="JXN70" s="204"/>
      <c r="JXO70" s="204"/>
      <c r="JXP70" s="204"/>
      <c r="JXQ70" s="204"/>
      <c r="JXR70" s="204"/>
      <c r="JXS70" s="204"/>
      <c r="JXT70" s="204"/>
      <c r="JXU70" s="204"/>
      <c r="JXV70" s="204"/>
      <c r="JXW70" s="204"/>
      <c r="JXX70" s="204"/>
      <c r="JXY70" s="204"/>
      <c r="JXZ70" s="204"/>
      <c r="JYA70" s="204"/>
      <c r="JYB70" s="204"/>
      <c r="JYC70" s="204"/>
      <c r="JYD70" s="204"/>
      <c r="JYE70" s="204"/>
      <c r="JYF70" s="204"/>
      <c r="JYG70" s="204"/>
      <c r="JYH70" s="204"/>
      <c r="JYI70" s="204"/>
      <c r="JYJ70" s="204"/>
      <c r="JYK70" s="204"/>
      <c r="JYL70" s="204"/>
      <c r="JYM70" s="204"/>
      <c r="JYN70" s="204"/>
      <c r="JYO70" s="204"/>
      <c r="JYP70" s="204"/>
      <c r="JYQ70" s="204"/>
      <c r="JYR70" s="204"/>
      <c r="JYS70" s="204"/>
      <c r="JYT70" s="204"/>
      <c r="JYU70" s="204"/>
      <c r="JYV70" s="204"/>
      <c r="JYW70" s="204"/>
      <c r="JYX70" s="204"/>
      <c r="JYY70" s="204"/>
      <c r="JYZ70" s="204"/>
      <c r="JZA70" s="204"/>
      <c r="JZB70" s="204"/>
      <c r="JZC70" s="204"/>
      <c r="JZD70" s="204"/>
      <c r="JZE70" s="204"/>
      <c r="JZF70" s="204"/>
      <c r="JZG70" s="204"/>
      <c r="JZH70" s="204"/>
      <c r="JZI70" s="204"/>
      <c r="JZJ70" s="204"/>
      <c r="JZK70" s="204"/>
      <c r="JZL70" s="204"/>
      <c r="JZM70" s="204"/>
      <c r="JZN70" s="204"/>
      <c r="JZO70" s="204"/>
      <c r="JZP70" s="204"/>
      <c r="JZQ70" s="204"/>
      <c r="JZR70" s="204"/>
      <c r="JZS70" s="204"/>
      <c r="JZT70" s="204"/>
      <c r="JZU70" s="204"/>
      <c r="JZV70" s="204"/>
      <c r="JZW70" s="204"/>
      <c r="JZX70" s="204"/>
      <c r="JZY70" s="204"/>
      <c r="JZZ70" s="204"/>
      <c r="KAA70" s="204"/>
      <c r="KAB70" s="204"/>
      <c r="KAC70" s="204"/>
      <c r="KAD70" s="204"/>
      <c r="KAE70" s="204"/>
      <c r="KAF70" s="204"/>
      <c r="KAG70" s="204"/>
      <c r="KAH70" s="204"/>
      <c r="KAI70" s="204"/>
      <c r="KAJ70" s="204"/>
      <c r="KAK70" s="204"/>
      <c r="KAL70" s="204"/>
      <c r="KAM70" s="204"/>
      <c r="KAN70" s="204"/>
      <c r="KAO70" s="204"/>
      <c r="KAP70" s="204"/>
      <c r="KAQ70" s="204"/>
      <c r="KAR70" s="204"/>
      <c r="KAS70" s="204"/>
      <c r="KAT70" s="204"/>
      <c r="KAU70" s="204"/>
      <c r="KAV70" s="204"/>
      <c r="KAW70" s="204"/>
      <c r="KAX70" s="204"/>
      <c r="KAY70" s="204"/>
      <c r="KAZ70" s="204"/>
      <c r="KBA70" s="204"/>
      <c r="KBB70" s="204"/>
      <c r="KBC70" s="204"/>
      <c r="KBD70" s="204"/>
      <c r="KBE70" s="204"/>
      <c r="KBF70" s="204"/>
      <c r="KBG70" s="204"/>
      <c r="KBH70" s="204"/>
      <c r="KBI70" s="204"/>
      <c r="KBJ70" s="204"/>
      <c r="KBK70" s="204"/>
      <c r="KBL70" s="204"/>
      <c r="KBM70" s="204"/>
      <c r="KBN70" s="204"/>
      <c r="KBO70" s="204"/>
      <c r="KBP70" s="204"/>
      <c r="KBQ70" s="204"/>
      <c r="KBR70" s="204"/>
      <c r="KBS70" s="204"/>
      <c r="KBT70" s="204"/>
      <c r="KBU70" s="204"/>
      <c r="KBV70" s="204"/>
      <c r="KBW70" s="204"/>
      <c r="KBX70" s="204"/>
      <c r="KBY70" s="204"/>
      <c r="KBZ70" s="204"/>
      <c r="KCA70" s="204"/>
      <c r="KCB70" s="204"/>
      <c r="KCC70" s="204"/>
      <c r="KCD70" s="204"/>
      <c r="KCE70" s="204"/>
      <c r="KCF70" s="204"/>
      <c r="KCG70" s="204"/>
      <c r="KCH70" s="204"/>
      <c r="KCI70" s="204"/>
      <c r="KCJ70" s="204"/>
      <c r="KCK70" s="204"/>
      <c r="KCL70" s="204"/>
      <c r="KCM70" s="204"/>
      <c r="KCN70" s="204"/>
      <c r="KCO70" s="204"/>
      <c r="KCP70" s="204"/>
      <c r="KCQ70" s="204"/>
      <c r="KCR70" s="204"/>
      <c r="KCS70" s="204"/>
      <c r="KCT70" s="204"/>
      <c r="KCU70" s="204"/>
      <c r="KCV70" s="204"/>
      <c r="KCW70" s="204"/>
      <c r="KCX70" s="204"/>
      <c r="KCY70" s="204"/>
      <c r="KCZ70" s="204"/>
      <c r="KDA70" s="204"/>
      <c r="KDB70" s="204"/>
      <c r="KDC70" s="204"/>
      <c r="KDD70" s="204"/>
      <c r="KDE70" s="204"/>
      <c r="KDF70" s="204"/>
      <c r="KDG70" s="204"/>
      <c r="KDH70" s="204"/>
      <c r="KDI70" s="204"/>
      <c r="KDJ70" s="204"/>
      <c r="KDK70" s="204"/>
      <c r="KDL70" s="204"/>
      <c r="KDM70" s="204"/>
      <c r="KDN70" s="204"/>
      <c r="KDO70" s="204"/>
      <c r="KDP70" s="204"/>
      <c r="KDQ70" s="204"/>
      <c r="KDR70" s="204"/>
      <c r="KDS70" s="204"/>
      <c r="KDT70" s="204"/>
      <c r="KDU70" s="204"/>
      <c r="KDV70" s="204"/>
      <c r="KDW70" s="204"/>
      <c r="KDX70" s="204"/>
      <c r="KDY70" s="204"/>
      <c r="KDZ70" s="204"/>
      <c r="KEA70" s="204"/>
      <c r="KEB70" s="204"/>
      <c r="KEC70" s="204"/>
      <c r="KED70" s="204"/>
      <c r="KEE70" s="204"/>
      <c r="KEF70" s="204"/>
      <c r="KEG70" s="204"/>
      <c r="KEH70" s="204"/>
      <c r="KEI70" s="204"/>
      <c r="KEJ70" s="204"/>
      <c r="KEK70" s="204"/>
      <c r="KEL70" s="204"/>
      <c r="KEM70" s="204"/>
      <c r="KEN70" s="204"/>
      <c r="KEO70" s="204"/>
      <c r="KEP70" s="204"/>
      <c r="KEQ70" s="204"/>
      <c r="KER70" s="204"/>
      <c r="KES70" s="204"/>
      <c r="KET70" s="204"/>
      <c r="KEU70" s="204"/>
      <c r="KEV70" s="204"/>
      <c r="KEW70" s="204"/>
      <c r="KEX70" s="204"/>
      <c r="KEY70" s="204"/>
      <c r="KEZ70" s="204"/>
      <c r="KFA70" s="204"/>
      <c r="KFB70" s="204"/>
      <c r="KFC70" s="204"/>
      <c r="KFD70" s="204"/>
      <c r="KFE70" s="204"/>
      <c r="KFF70" s="204"/>
      <c r="KFG70" s="204"/>
      <c r="KFH70" s="204"/>
      <c r="KFI70" s="204"/>
      <c r="KFJ70" s="204"/>
      <c r="KFK70" s="204"/>
      <c r="KFL70" s="204"/>
      <c r="KFM70" s="204"/>
      <c r="KFN70" s="204"/>
      <c r="KFO70" s="204"/>
      <c r="KFP70" s="204"/>
      <c r="KFQ70" s="204"/>
      <c r="KFR70" s="204"/>
      <c r="KFS70" s="204"/>
      <c r="KFT70" s="204"/>
      <c r="KFU70" s="204"/>
      <c r="KFV70" s="204"/>
      <c r="KFW70" s="204"/>
      <c r="KFX70" s="204"/>
      <c r="KFY70" s="204"/>
      <c r="KFZ70" s="204"/>
      <c r="KGA70" s="204"/>
      <c r="KGB70" s="204"/>
      <c r="KGC70" s="204"/>
      <c r="KGD70" s="204"/>
      <c r="KGE70" s="204"/>
      <c r="KGF70" s="204"/>
      <c r="KGG70" s="204"/>
      <c r="KGH70" s="204"/>
      <c r="KGI70" s="204"/>
      <c r="KGJ70" s="204"/>
      <c r="KGK70" s="204"/>
      <c r="KGL70" s="204"/>
      <c r="KGM70" s="204"/>
      <c r="KGN70" s="204"/>
      <c r="KGO70" s="204"/>
      <c r="KGP70" s="204"/>
      <c r="KGQ70" s="204"/>
      <c r="KGR70" s="204"/>
      <c r="KGS70" s="204"/>
      <c r="KGT70" s="204"/>
      <c r="KGU70" s="204"/>
      <c r="KGV70" s="204"/>
      <c r="KGW70" s="204"/>
      <c r="KGX70" s="204"/>
      <c r="KGY70" s="204"/>
      <c r="KGZ70" s="204"/>
      <c r="KHA70" s="204"/>
      <c r="KHB70" s="204"/>
      <c r="KHC70" s="204"/>
      <c r="KHD70" s="204"/>
      <c r="KHE70" s="204"/>
      <c r="KHF70" s="204"/>
      <c r="KHG70" s="204"/>
      <c r="KHH70" s="204"/>
      <c r="KHI70" s="204"/>
      <c r="KHJ70" s="204"/>
      <c r="KHK70" s="204"/>
      <c r="KHL70" s="204"/>
      <c r="KHM70" s="204"/>
      <c r="KHN70" s="204"/>
      <c r="KHO70" s="204"/>
      <c r="KHP70" s="204"/>
      <c r="KHQ70" s="204"/>
      <c r="KHR70" s="204"/>
      <c r="KHS70" s="204"/>
      <c r="KHT70" s="204"/>
      <c r="KHU70" s="204"/>
      <c r="KHV70" s="204"/>
      <c r="KHW70" s="204"/>
      <c r="KHX70" s="204"/>
      <c r="KHY70" s="204"/>
      <c r="KHZ70" s="204"/>
      <c r="KIA70" s="204"/>
      <c r="KIB70" s="204"/>
      <c r="KIC70" s="204"/>
      <c r="KID70" s="204"/>
      <c r="KIE70" s="204"/>
      <c r="KIF70" s="204"/>
      <c r="KIG70" s="204"/>
      <c r="KIH70" s="204"/>
      <c r="KII70" s="204"/>
      <c r="KIJ70" s="204"/>
      <c r="KIK70" s="204"/>
      <c r="KIL70" s="204"/>
      <c r="KIM70" s="204"/>
      <c r="KIN70" s="204"/>
      <c r="KIO70" s="204"/>
      <c r="KIP70" s="204"/>
      <c r="KIQ70" s="204"/>
      <c r="KIR70" s="204"/>
      <c r="KIS70" s="204"/>
      <c r="KIT70" s="204"/>
      <c r="KIU70" s="204"/>
      <c r="KIV70" s="204"/>
      <c r="KIW70" s="204"/>
      <c r="KIX70" s="204"/>
      <c r="KIY70" s="204"/>
      <c r="KIZ70" s="204"/>
      <c r="KJA70" s="204"/>
      <c r="KJB70" s="204"/>
      <c r="KJC70" s="204"/>
      <c r="KJD70" s="204"/>
      <c r="KJE70" s="204"/>
      <c r="KJF70" s="204"/>
      <c r="KJG70" s="204"/>
      <c r="KJH70" s="204"/>
      <c r="KJI70" s="204"/>
      <c r="KJJ70" s="204"/>
      <c r="KJK70" s="204"/>
      <c r="KJL70" s="204"/>
      <c r="KJM70" s="204"/>
      <c r="KJN70" s="204"/>
      <c r="KJO70" s="204"/>
      <c r="KJP70" s="204"/>
      <c r="KJQ70" s="204"/>
      <c r="KJR70" s="204"/>
      <c r="KJS70" s="204"/>
      <c r="KJT70" s="204"/>
      <c r="KJU70" s="204"/>
      <c r="KJV70" s="204"/>
      <c r="KJW70" s="204"/>
      <c r="KJX70" s="204"/>
      <c r="KJY70" s="204"/>
      <c r="KJZ70" s="204"/>
      <c r="KKA70" s="204"/>
      <c r="KKB70" s="204"/>
      <c r="KKC70" s="204"/>
      <c r="KKD70" s="204"/>
      <c r="KKE70" s="204"/>
      <c r="KKF70" s="204"/>
      <c r="KKG70" s="204"/>
      <c r="KKH70" s="204"/>
      <c r="KKI70" s="204"/>
      <c r="KKJ70" s="204"/>
      <c r="KKK70" s="204"/>
      <c r="KKL70" s="204"/>
      <c r="KKM70" s="204"/>
      <c r="KKN70" s="204"/>
      <c r="KKO70" s="204"/>
      <c r="KKP70" s="204"/>
      <c r="KKQ70" s="204"/>
      <c r="KKR70" s="204"/>
      <c r="KKS70" s="204"/>
      <c r="KKT70" s="204"/>
      <c r="KKU70" s="204"/>
      <c r="KKV70" s="204"/>
      <c r="KKW70" s="204"/>
      <c r="KKX70" s="204"/>
      <c r="KKY70" s="204"/>
      <c r="KKZ70" s="204"/>
      <c r="KLA70" s="204"/>
      <c r="KLB70" s="204"/>
      <c r="KLC70" s="204"/>
      <c r="KLD70" s="204"/>
      <c r="KLE70" s="204"/>
      <c r="KLF70" s="204"/>
      <c r="KLG70" s="204"/>
      <c r="KLH70" s="204"/>
      <c r="KLI70" s="204"/>
      <c r="KLJ70" s="204"/>
      <c r="KLK70" s="204"/>
      <c r="KLL70" s="204"/>
      <c r="KLM70" s="204"/>
      <c r="KLN70" s="204"/>
      <c r="KLO70" s="204"/>
      <c r="KLP70" s="204"/>
      <c r="KLQ70" s="204"/>
      <c r="KLR70" s="204"/>
      <c r="KLS70" s="204"/>
      <c r="KLT70" s="204"/>
      <c r="KLU70" s="204"/>
      <c r="KLV70" s="204"/>
      <c r="KLW70" s="204"/>
      <c r="KLX70" s="204"/>
      <c r="KLY70" s="204"/>
      <c r="KLZ70" s="204"/>
      <c r="KMA70" s="204"/>
      <c r="KMB70" s="204"/>
      <c r="KMC70" s="204"/>
      <c r="KMD70" s="204"/>
      <c r="KME70" s="204"/>
      <c r="KMF70" s="204"/>
      <c r="KMG70" s="204"/>
      <c r="KMH70" s="204"/>
      <c r="KMI70" s="204"/>
      <c r="KMJ70" s="204"/>
      <c r="KMK70" s="204"/>
      <c r="KML70" s="204"/>
      <c r="KMM70" s="204"/>
      <c r="KMN70" s="204"/>
      <c r="KMO70" s="204"/>
      <c r="KMP70" s="204"/>
      <c r="KMQ70" s="204"/>
      <c r="KMR70" s="204"/>
      <c r="KMS70" s="204"/>
      <c r="KMT70" s="204"/>
      <c r="KMU70" s="204"/>
      <c r="KMV70" s="204"/>
      <c r="KMW70" s="204"/>
      <c r="KMX70" s="204"/>
      <c r="KMY70" s="204"/>
      <c r="KMZ70" s="204"/>
      <c r="KNA70" s="204"/>
      <c r="KNB70" s="204"/>
      <c r="KNC70" s="204"/>
      <c r="KND70" s="204"/>
      <c r="KNE70" s="204"/>
      <c r="KNF70" s="204"/>
      <c r="KNG70" s="204"/>
      <c r="KNH70" s="204"/>
      <c r="KNI70" s="204"/>
      <c r="KNJ70" s="204"/>
      <c r="KNK70" s="204"/>
      <c r="KNL70" s="204"/>
      <c r="KNM70" s="204"/>
      <c r="KNN70" s="204"/>
      <c r="KNO70" s="204"/>
      <c r="KNP70" s="204"/>
      <c r="KNQ70" s="204"/>
      <c r="KNR70" s="204"/>
      <c r="KNS70" s="204"/>
      <c r="KNT70" s="204"/>
      <c r="KNU70" s="204"/>
      <c r="KNV70" s="204"/>
      <c r="KNW70" s="204"/>
      <c r="KNX70" s="204"/>
      <c r="KNY70" s="204"/>
      <c r="KNZ70" s="204"/>
      <c r="KOA70" s="204"/>
      <c r="KOB70" s="204"/>
      <c r="KOC70" s="204"/>
      <c r="KOD70" s="204"/>
      <c r="KOE70" s="204"/>
      <c r="KOF70" s="204"/>
      <c r="KOG70" s="204"/>
      <c r="KOH70" s="204"/>
      <c r="KOI70" s="204"/>
      <c r="KOJ70" s="204"/>
      <c r="KOK70" s="204"/>
      <c r="KOL70" s="204"/>
      <c r="KOM70" s="204"/>
      <c r="KON70" s="204"/>
      <c r="KOO70" s="204"/>
      <c r="KOP70" s="204"/>
      <c r="KOQ70" s="204"/>
      <c r="KOR70" s="204"/>
      <c r="KOS70" s="204"/>
      <c r="KOT70" s="204"/>
      <c r="KOU70" s="204"/>
      <c r="KOV70" s="204"/>
      <c r="KOW70" s="204"/>
      <c r="KOX70" s="204"/>
      <c r="KOY70" s="204"/>
      <c r="KOZ70" s="204"/>
      <c r="KPA70" s="204"/>
      <c r="KPB70" s="204"/>
      <c r="KPC70" s="204"/>
      <c r="KPD70" s="204"/>
      <c r="KPE70" s="204"/>
      <c r="KPF70" s="204"/>
      <c r="KPG70" s="204"/>
      <c r="KPH70" s="204"/>
      <c r="KPI70" s="204"/>
      <c r="KPJ70" s="204"/>
      <c r="KPK70" s="204"/>
      <c r="KPL70" s="204"/>
      <c r="KPM70" s="204"/>
      <c r="KPN70" s="204"/>
      <c r="KPO70" s="204"/>
      <c r="KPP70" s="204"/>
      <c r="KPQ70" s="204"/>
      <c r="KPR70" s="204"/>
      <c r="KPS70" s="204"/>
      <c r="KPT70" s="204"/>
      <c r="KPU70" s="204"/>
      <c r="KPV70" s="204"/>
      <c r="KPW70" s="204"/>
      <c r="KPX70" s="204"/>
      <c r="KPY70" s="204"/>
      <c r="KPZ70" s="204"/>
      <c r="KQA70" s="204"/>
      <c r="KQB70" s="204"/>
      <c r="KQC70" s="204"/>
      <c r="KQD70" s="204"/>
      <c r="KQE70" s="204"/>
      <c r="KQF70" s="204"/>
      <c r="KQG70" s="204"/>
      <c r="KQH70" s="204"/>
      <c r="KQI70" s="204"/>
      <c r="KQJ70" s="204"/>
      <c r="KQK70" s="204"/>
      <c r="KQL70" s="204"/>
      <c r="KQM70" s="204"/>
      <c r="KQN70" s="204"/>
      <c r="KQO70" s="204"/>
      <c r="KQP70" s="204"/>
      <c r="KQQ70" s="204"/>
      <c r="KQR70" s="204"/>
      <c r="KQS70" s="204"/>
      <c r="KQT70" s="204"/>
      <c r="KQU70" s="204"/>
      <c r="KQV70" s="204"/>
      <c r="KQW70" s="204"/>
      <c r="KQX70" s="204"/>
      <c r="KQY70" s="204"/>
      <c r="KQZ70" s="204"/>
      <c r="KRA70" s="204"/>
      <c r="KRB70" s="204"/>
      <c r="KRC70" s="204"/>
      <c r="KRD70" s="204"/>
      <c r="KRE70" s="204"/>
      <c r="KRF70" s="204"/>
      <c r="KRG70" s="204"/>
      <c r="KRH70" s="204"/>
      <c r="KRI70" s="204"/>
      <c r="KRJ70" s="204"/>
      <c r="KRK70" s="204"/>
      <c r="KRL70" s="204"/>
      <c r="KRM70" s="204"/>
      <c r="KRN70" s="204"/>
      <c r="KRO70" s="204"/>
      <c r="KRP70" s="204"/>
      <c r="KRQ70" s="204"/>
      <c r="KRR70" s="204"/>
      <c r="KRS70" s="204"/>
      <c r="KRT70" s="204"/>
      <c r="KRU70" s="204"/>
      <c r="KRV70" s="204"/>
      <c r="KRW70" s="204"/>
      <c r="KRX70" s="204"/>
      <c r="KRY70" s="204"/>
      <c r="KRZ70" s="204"/>
      <c r="KSA70" s="204"/>
      <c r="KSB70" s="204"/>
      <c r="KSC70" s="204"/>
      <c r="KSD70" s="204"/>
      <c r="KSE70" s="204"/>
      <c r="KSF70" s="204"/>
      <c r="KSG70" s="204"/>
      <c r="KSH70" s="204"/>
      <c r="KSI70" s="204"/>
      <c r="KSJ70" s="204"/>
      <c r="KSK70" s="204"/>
      <c r="KSL70" s="204"/>
      <c r="KSM70" s="204"/>
      <c r="KSN70" s="204"/>
      <c r="KSO70" s="204"/>
      <c r="KSP70" s="204"/>
      <c r="KSQ70" s="204"/>
      <c r="KSR70" s="204"/>
      <c r="KSS70" s="204"/>
      <c r="KST70" s="204"/>
      <c r="KSU70" s="204"/>
      <c r="KSV70" s="204"/>
      <c r="KSW70" s="204"/>
      <c r="KSX70" s="204"/>
      <c r="KSY70" s="204"/>
      <c r="KSZ70" s="204"/>
      <c r="KTA70" s="204"/>
      <c r="KTB70" s="204"/>
      <c r="KTC70" s="204"/>
      <c r="KTD70" s="204"/>
      <c r="KTE70" s="204"/>
      <c r="KTF70" s="204"/>
      <c r="KTG70" s="204"/>
      <c r="KTH70" s="204"/>
      <c r="KTI70" s="204"/>
      <c r="KTJ70" s="204"/>
      <c r="KTK70" s="204"/>
      <c r="KTL70" s="204"/>
      <c r="KTM70" s="204"/>
      <c r="KTN70" s="204"/>
      <c r="KTO70" s="204"/>
      <c r="KTP70" s="204"/>
      <c r="KTQ70" s="204"/>
      <c r="KTR70" s="204"/>
      <c r="KTS70" s="204"/>
      <c r="KTT70" s="204"/>
      <c r="KTU70" s="204"/>
      <c r="KTV70" s="204"/>
      <c r="KTW70" s="204"/>
      <c r="KTX70" s="204"/>
      <c r="KTY70" s="204"/>
      <c r="KTZ70" s="204"/>
      <c r="KUA70" s="204"/>
      <c r="KUB70" s="204"/>
      <c r="KUC70" s="204"/>
      <c r="KUD70" s="204"/>
      <c r="KUE70" s="204"/>
      <c r="KUF70" s="204"/>
      <c r="KUG70" s="204"/>
      <c r="KUH70" s="204"/>
      <c r="KUI70" s="204"/>
      <c r="KUJ70" s="204"/>
      <c r="KUK70" s="204"/>
      <c r="KUL70" s="204"/>
      <c r="KUM70" s="204"/>
      <c r="KUN70" s="204"/>
      <c r="KUO70" s="204"/>
      <c r="KUP70" s="204"/>
      <c r="KUQ70" s="204"/>
      <c r="KUR70" s="204"/>
      <c r="KUS70" s="204"/>
      <c r="KUT70" s="204"/>
      <c r="KUU70" s="204"/>
      <c r="KUV70" s="204"/>
      <c r="KUW70" s="204"/>
      <c r="KUX70" s="204"/>
      <c r="KUY70" s="204"/>
      <c r="KUZ70" s="204"/>
      <c r="KVA70" s="204"/>
      <c r="KVB70" s="204"/>
      <c r="KVC70" s="204"/>
      <c r="KVD70" s="204"/>
      <c r="KVE70" s="204"/>
      <c r="KVF70" s="204"/>
      <c r="KVG70" s="204"/>
      <c r="KVH70" s="204"/>
      <c r="KVI70" s="204"/>
      <c r="KVJ70" s="204"/>
      <c r="KVK70" s="204"/>
      <c r="KVL70" s="204"/>
      <c r="KVM70" s="204"/>
      <c r="KVN70" s="204"/>
      <c r="KVO70" s="204"/>
      <c r="KVP70" s="204"/>
      <c r="KVQ70" s="204"/>
      <c r="KVR70" s="204"/>
      <c r="KVS70" s="204"/>
      <c r="KVT70" s="204"/>
      <c r="KVU70" s="204"/>
      <c r="KVV70" s="204"/>
      <c r="KVW70" s="204"/>
      <c r="KVX70" s="204"/>
      <c r="KVY70" s="204"/>
      <c r="KVZ70" s="204"/>
      <c r="KWA70" s="204"/>
      <c r="KWB70" s="204"/>
      <c r="KWC70" s="204"/>
      <c r="KWD70" s="204"/>
      <c r="KWE70" s="204"/>
      <c r="KWF70" s="204"/>
      <c r="KWG70" s="204"/>
      <c r="KWH70" s="204"/>
      <c r="KWI70" s="204"/>
      <c r="KWJ70" s="204"/>
      <c r="KWK70" s="204"/>
      <c r="KWL70" s="204"/>
      <c r="KWM70" s="204"/>
      <c r="KWN70" s="204"/>
      <c r="KWO70" s="204"/>
      <c r="KWP70" s="204"/>
      <c r="KWQ70" s="204"/>
      <c r="KWR70" s="204"/>
      <c r="KWS70" s="204"/>
      <c r="KWT70" s="204"/>
      <c r="KWU70" s="204"/>
      <c r="KWV70" s="204"/>
      <c r="KWW70" s="204"/>
      <c r="KWX70" s="204"/>
      <c r="KWY70" s="204"/>
      <c r="KWZ70" s="204"/>
      <c r="KXA70" s="204"/>
      <c r="KXB70" s="204"/>
      <c r="KXC70" s="204"/>
      <c r="KXD70" s="204"/>
      <c r="KXE70" s="204"/>
      <c r="KXF70" s="204"/>
      <c r="KXG70" s="204"/>
      <c r="KXH70" s="204"/>
      <c r="KXI70" s="204"/>
      <c r="KXJ70" s="204"/>
      <c r="KXK70" s="204"/>
      <c r="KXL70" s="204"/>
      <c r="KXM70" s="204"/>
      <c r="KXN70" s="204"/>
      <c r="KXO70" s="204"/>
      <c r="KXP70" s="204"/>
      <c r="KXQ70" s="204"/>
      <c r="KXR70" s="204"/>
      <c r="KXS70" s="204"/>
      <c r="KXT70" s="204"/>
      <c r="KXU70" s="204"/>
      <c r="KXV70" s="204"/>
      <c r="KXW70" s="204"/>
      <c r="KXX70" s="204"/>
      <c r="KXY70" s="204"/>
      <c r="KXZ70" s="204"/>
      <c r="KYA70" s="204"/>
      <c r="KYB70" s="204"/>
      <c r="KYC70" s="204"/>
      <c r="KYD70" s="204"/>
      <c r="KYE70" s="204"/>
      <c r="KYF70" s="204"/>
      <c r="KYG70" s="204"/>
      <c r="KYH70" s="204"/>
      <c r="KYI70" s="204"/>
      <c r="KYJ70" s="204"/>
      <c r="KYK70" s="204"/>
      <c r="KYL70" s="204"/>
      <c r="KYM70" s="204"/>
      <c r="KYN70" s="204"/>
      <c r="KYO70" s="204"/>
      <c r="KYP70" s="204"/>
      <c r="KYQ70" s="204"/>
      <c r="KYR70" s="204"/>
      <c r="KYS70" s="204"/>
      <c r="KYT70" s="204"/>
      <c r="KYU70" s="204"/>
      <c r="KYV70" s="204"/>
      <c r="KYW70" s="204"/>
      <c r="KYX70" s="204"/>
      <c r="KYY70" s="204"/>
      <c r="KYZ70" s="204"/>
      <c r="KZA70" s="204"/>
      <c r="KZB70" s="204"/>
      <c r="KZC70" s="204"/>
      <c r="KZD70" s="204"/>
      <c r="KZE70" s="204"/>
      <c r="KZF70" s="204"/>
      <c r="KZG70" s="204"/>
      <c r="KZH70" s="204"/>
      <c r="KZI70" s="204"/>
      <c r="KZJ70" s="204"/>
      <c r="KZK70" s="204"/>
      <c r="KZL70" s="204"/>
      <c r="KZM70" s="204"/>
      <c r="KZN70" s="204"/>
      <c r="KZO70" s="204"/>
      <c r="KZP70" s="204"/>
      <c r="KZQ70" s="204"/>
      <c r="KZR70" s="204"/>
      <c r="KZS70" s="204"/>
      <c r="KZT70" s="204"/>
      <c r="KZU70" s="204"/>
      <c r="KZV70" s="204"/>
      <c r="KZW70" s="204"/>
      <c r="KZX70" s="204"/>
      <c r="KZY70" s="204"/>
      <c r="KZZ70" s="204"/>
      <c r="LAA70" s="204"/>
      <c r="LAB70" s="204"/>
      <c r="LAC70" s="204"/>
      <c r="LAD70" s="204"/>
      <c r="LAE70" s="204"/>
      <c r="LAF70" s="204"/>
      <c r="LAG70" s="204"/>
      <c r="LAH70" s="204"/>
      <c r="LAI70" s="204"/>
      <c r="LAJ70" s="204"/>
      <c r="LAK70" s="204"/>
      <c r="LAL70" s="204"/>
      <c r="LAM70" s="204"/>
      <c r="LAN70" s="204"/>
      <c r="LAO70" s="204"/>
      <c r="LAP70" s="204"/>
      <c r="LAQ70" s="204"/>
      <c r="LAR70" s="204"/>
      <c r="LAS70" s="204"/>
      <c r="LAT70" s="204"/>
      <c r="LAU70" s="204"/>
      <c r="LAV70" s="204"/>
      <c r="LAW70" s="204"/>
      <c r="LAX70" s="204"/>
      <c r="LAY70" s="204"/>
      <c r="LAZ70" s="204"/>
      <c r="LBA70" s="204"/>
      <c r="LBB70" s="204"/>
      <c r="LBC70" s="204"/>
      <c r="LBD70" s="204"/>
      <c r="LBE70" s="204"/>
      <c r="LBF70" s="204"/>
      <c r="LBG70" s="204"/>
      <c r="LBH70" s="204"/>
      <c r="LBI70" s="204"/>
      <c r="LBJ70" s="204"/>
      <c r="LBK70" s="204"/>
      <c r="LBL70" s="204"/>
      <c r="LBM70" s="204"/>
      <c r="LBN70" s="204"/>
      <c r="LBO70" s="204"/>
      <c r="LBP70" s="204"/>
      <c r="LBQ70" s="204"/>
      <c r="LBR70" s="204"/>
      <c r="LBS70" s="204"/>
      <c r="LBT70" s="204"/>
      <c r="LBU70" s="204"/>
      <c r="LBV70" s="204"/>
      <c r="LBW70" s="204"/>
      <c r="LBX70" s="204"/>
      <c r="LBY70" s="204"/>
      <c r="LBZ70" s="204"/>
      <c r="LCA70" s="204"/>
      <c r="LCB70" s="204"/>
      <c r="LCC70" s="204"/>
      <c r="LCD70" s="204"/>
      <c r="LCE70" s="204"/>
      <c r="LCF70" s="204"/>
      <c r="LCG70" s="204"/>
      <c r="LCH70" s="204"/>
      <c r="LCI70" s="204"/>
      <c r="LCJ70" s="204"/>
      <c r="LCK70" s="204"/>
      <c r="LCL70" s="204"/>
      <c r="LCM70" s="204"/>
      <c r="LCN70" s="204"/>
      <c r="LCO70" s="204"/>
      <c r="LCP70" s="204"/>
      <c r="LCQ70" s="204"/>
      <c r="LCR70" s="204"/>
      <c r="LCS70" s="204"/>
      <c r="LCT70" s="204"/>
      <c r="LCU70" s="204"/>
      <c r="LCV70" s="204"/>
      <c r="LCW70" s="204"/>
      <c r="LCX70" s="204"/>
      <c r="LCY70" s="204"/>
      <c r="LCZ70" s="204"/>
      <c r="LDA70" s="204"/>
      <c r="LDB70" s="204"/>
      <c r="LDC70" s="204"/>
      <c r="LDD70" s="204"/>
      <c r="LDE70" s="204"/>
      <c r="LDF70" s="204"/>
      <c r="LDG70" s="204"/>
      <c r="LDH70" s="204"/>
      <c r="LDI70" s="204"/>
      <c r="LDJ70" s="204"/>
      <c r="LDK70" s="204"/>
      <c r="LDL70" s="204"/>
      <c r="LDM70" s="204"/>
      <c r="LDN70" s="204"/>
      <c r="LDO70" s="204"/>
      <c r="LDP70" s="204"/>
      <c r="LDQ70" s="204"/>
      <c r="LDR70" s="204"/>
      <c r="LDS70" s="204"/>
      <c r="LDT70" s="204"/>
      <c r="LDU70" s="204"/>
      <c r="LDV70" s="204"/>
      <c r="LDW70" s="204"/>
      <c r="LDX70" s="204"/>
      <c r="LDY70" s="204"/>
      <c r="LDZ70" s="204"/>
      <c r="LEA70" s="204"/>
      <c r="LEB70" s="204"/>
      <c r="LEC70" s="204"/>
      <c r="LED70" s="204"/>
      <c r="LEE70" s="204"/>
      <c r="LEF70" s="204"/>
      <c r="LEG70" s="204"/>
      <c r="LEH70" s="204"/>
      <c r="LEI70" s="204"/>
      <c r="LEJ70" s="204"/>
      <c r="LEK70" s="204"/>
      <c r="LEL70" s="204"/>
      <c r="LEM70" s="204"/>
      <c r="LEN70" s="204"/>
      <c r="LEO70" s="204"/>
      <c r="LEP70" s="204"/>
      <c r="LEQ70" s="204"/>
      <c r="LER70" s="204"/>
      <c r="LES70" s="204"/>
      <c r="LET70" s="204"/>
      <c r="LEU70" s="204"/>
      <c r="LEV70" s="204"/>
      <c r="LEW70" s="204"/>
      <c r="LEX70" s="204"/>
      <c r="LEY70" s="204"/>
      <c r="LEZ70" s="204"/>
      <c r="LFA70" s="204"/>
      <c r="LFB70" s="204"/>
      <c r="LFC70" s="204"/>
      <c r="LFD70" s="204"/>
      <c r="LFE70" s="204"/>
      <c r="LFF70" s="204"/>
      <c r="LFG70" s="204"/>
      <c r="LFH70" s="204"/>
      <c r="LFI70" s="204"/>
      <c r="LFJ70" s="204"/>
      <c r="LFK70" s="204"/>
      <c r="LFL70" s="204"/>
      <c r="LFM70" s="204"/>
      <c r="LFN70" s="204"/>
      <c r="LFO70" s="204"/>
      <c r="LFP70" s="204"/>
      <c r="LFQ70" s="204"/>
      <c r="LFR70" s="204"/>
      <c r="LFS70" s="204"/>
      <c r="LFT70" s="204"/>
      <c r="LFU70" s="204"/>
      <c r="LFV70" s="204"/>
      <c r="LFW70" s="204"/>
      <c r="LFX70" s="204"/>
      <c r="LFY70" s="204"/>
      <c r="LFZ70" s="204"/>
      <c r="LGA70" s="204"/>
      <c r="LGB70" s="204"/>
      <c r="LGC70" s="204"/>
      <c r="LGD70" s="204"/>
      <c r="LGE70" s="204"/>
      <c r="LGF70" s="204"/>
      <c r="LGG70" s="204"/>
      <c r="LGH70" s="204"/>
      <c r="LGI70" s="204"/>
      <c r="LGJ70" s="204"/>
      <c r="LGK70" s="204"/>
      <c r="LGL70" s="204"/>
      <c r="LGM70" s="204"/>
      <c r="LGN70" s="204"/>
      <c r="LGO70" s="204"/>
      <c r="LGP70" s="204"/>
      <c r="LGQ70" s="204"/>
      <c r="LGR70" s="204"/>
      <c r="LGS70" s="204"/>
      <c r="LGT70" s="204"/>
      <c r="LGU70" s="204"/>
      <c r="LGV70" s="204"/>
      <c r="LGW70" s="204"/>
      <c r="LGX70" s="204"/>
      <c r="LGY70" s="204"/>
      <c r="LGZ70" s="204"/>
      <c r="LHA70" s="204"/>
      <c r="LHB70" s="204"/>
      <c r="LHC70" s="204"/>
      <c r="LHD70" s="204"/>
      <c r="LHE70" s="204"/>
      <c r="LHF70" s="204"/>
      <c r="LHG70" s="204"/>
      <c r="LHH70" s="204"/>
      <c r="LHI70" s="204"/>
      <c r="LHJ70" s="204"/>
      <c r="LHK70" s="204"/>
      <c r="LHL70" s="204"/>
      <c r="LHM70" s="204"/>
      <c r="LHN70" s="204"/>
      <c r="LHO70" s="204"/>
      <c r="LHP70" s="204"/>
      <c r="LHQ70" s="204"/>
      <c r="LHR70" s="204"/>
      <c r="LHS70" s="204"/>
      <c r="LHT70" s="204"/>
      <c r="LHU70" s="204"/>
      <c r="LHV70" s="204"/>
      <c r="LHW70" s="204"/>
      <c r="LHX70" s="204"/>
      <c r="LHY70" s="204"/>
      <c r="LHZ70" s="204"/>
      <c r="LIA70" s="204"/>
      <c r="LIB70" s="204"/>
      <c r="LIC70" s="204"/>
      <c r="LID70" s="204"/>
      <c r="LIE70" s="204"/>
      <c r="LIF70" s="204"/>
      <c r="LIG70" s="204"/>
      <c r="LIH70" s="204"/>
      <c r="LII70" s="204"/>
      <c r="LIJ70" s="204"/>
      <c r="LIK70" s="204"/>
      <c r="LIL70" s="204"/>
      <c r="LIM70" s="204"/>
      <c r="LIN70" s="204"/>
      <c r="LIO70" s="204"/>
      <c r="LIP70" s="204"/>
      <c r="LIQ70" s="204"/>
      <c r="LIR70" s="204"/>
      <c r="LIS70" s="204"/>
      <c r="LIT70" s="204"/>
      <c r="LIU70" s="204"/>
      <c r="LIV70" s="204"/>
      <c r="LIW70" s="204"/>
      <c r="LIX70" s="204"/>
      <c r="LIY70" s="204"/>
      <c r="LIZ70" s="204"/>
      <c r="LJA70" s="204"/>
      <c r="LJB70" s="204"/>
      <c r="LJC70" s="204"/>
      <c r="LJD70" s="204"/>
      <c r="LJE70" s="204"/>
      <c r="LJF70" s="204"/>
      <c r="LJG70" s="204"/>
      <c r="LJH70" s="204"/>
      <c r="LJI70" s="204"/>
      <c r="LJJ70" s="204"/>
      <c r="LJK70" s="204"/>
      <c r="LJL70" s="204"/>
      <c r="LJM70" s="204"/>
      <c r="LJN70" s="204"/>
      <c r="LJO70" s="204"/>
      <c r="LJP70" s="204"/>
      <c r="LJQ70" s="204"/>
      <c r="LJR70" s="204"/>
      <c r="LJS70" s="204"/>
      <c r="LJT70" s="204"/>
      <c r="LJU70" s="204"/>
      <c r="LJV70" s="204"/>
      <c r="LJW70" s="204"/>
      <c r="LJX70" s="204"/>
      <c r="LJY70" s="204"/>
      <c r="LJZ70" s="204"/>
      <c r="LKA70" s="204"/>
      <c r="LKB70" s="204"/>
      <c r="LKC70" s="204"/>
      <c r="LKD70" s="204"/>
      <c r="LKE70" s="204"/>
      <c r="LKF70" s="204"/>
      <c r="LKG70" s="204"/>
      <c r="LKH70" s="204"/>
      <c r="LKI70" s="204"/>
      <c r="LKJ70" s="204"/>
      <c r="LKK70" s="204"/>
      <c r="LKL70" s="204"/>
      <c r="LKM70" s="204"/>
      <c r="LKN70" s="204"/>
      <c r="LKO70" s="204"/>
      <c r="LKP70" s="204"/>
      <c r="LKQ70" s="204"/>
      <c r="LKR70" s="204"/>
      <c r="LKS70" s="204"/>
      <c r="LKT70" s="204"/>
      <c r="LKU70" s="204"/>
      <c r="LKV70" s="204"/>
      <c r="LKW70" s="204"/>
      <c r="LKX70" s="204"/>
      <c r="LKY70" s="204"/>
      <c r="LKZ70" s="204"/>
      <c r="LLA70" s="204"/>
      <c r="LLB70" s="204"/>
      <c r="LLC70" s="204"/>
      <c r="LLD70" s="204"/>
      <c r="LLE70" s="204"/>
      <c r="LLF70" s="204"/>
      <c r="LLG70" s="204"/>
      <c r="LLH70" s="204"/>
      <c r="LLI70" s="204"/>
      <c r="LLJ70" s="204"/>
      <c r="LLK70" s="204"/>
      <c r="LLL70" s="204"/>
      <c r="LLM70" s="204"/>
      <c r="LLN70" s="204"/>
      <c r="LLO70" s="204"/>
      <c r="LLP70" s="204"/>
      <c r="LLQ70" s="204"/>
      <c r="LLR70" s="204"/>
      <c r="LLS70" s="204"/>
      <c r="LLT70" s="204"/>
      <c r="LLU70" s="204"/>
      <c r="LLV70" s="204"/>
      <c r="LLW70" s="204"/>
      <c r="LLX70" s="204"/>
      <c r="LLY70" s="204"/>
      <c r="LLZ70" s="204"/>
      <c r="LMA70" s="204"/>
      <c r="LMB70" s="204"/>
      <c r="LMC70" s="204"/>
      <c r="LMD70" s="204"/>
      <c r="LME70" s="204"/>
      <c r="LMF70" s="204"/>
      <c r="LMG70" s="204"/>
      <c r="LMH70" s="204"/>
      <c r="LMI70" s="204"/>
      <c r="LMJ70" s="204"/>
      <c r="LMK70" s="204"/>
      <c r="LML70" s="204"/>
      <c r="LMM70" s="204"/>
      <c r="LMN70" s="204"/>
      <c r="LMO70" s="204"/>
      <c r="LMP70" s="204"/>
      <c r="LMQ70" s="204"/>
      <c r="LMR70" s="204"/>
      <c r="LMS70" s="204"/>
      <c r="LMT70" s="204"/>
      <c r="LMU70" s="204"/>
      <c r="LMV70" s="204"/>
      <c r="LMW70" s="204"/>
      <c r="LMX70" s="204"/>
      <c r="LMY70" s="204"/>
      <c r="LMZ70" s="204"/>
      <c r="LNA70" s="204"/>
      <c r="LNB70" s="204"/>
      <c r="LNC70" s="204"/>
      <c r="LND70" s="204"/>
      <c r="LNE70" s="204"/>
      <c r="LNF70" s="204"/>
      <c r="LNG70" s="204"/>
      <c r="LNH70" s="204"/>
      <c r="LNI70" s="204"/>
      <c r="LNJ70" s="204"/>
      <c r="LNK70" s="204"/>
      <c r="LNL70" s="204"/>
      <c r="LNM70" s="204"/>
      <c r="LNN70" s="204"/>
      <c r="LNO70" s="204"/>
      <c r="LNP70" s="204"/>
      <c r="LNQ70" s="204"/>
      <c r="LNR70" s="204"/>
      <c r="LNS70" s="204"/>
      <c r="LNT70" s="204"/>
      <c r="LNU70" s="204"/>
      <c r="LNV70" s="204"/>
      <c r="LNW70" s="204"/>
      <c r="LNX70" s="204"/>
      <c r="LNY70" s="204"/>
      <c r="LNZ70" s="204"/>
      <c r="LOA70" s="204"/>
      <c r="LOB70" s="204"/>
      <c r="LOC70" s="204"/>
      <c r="LOD70" s="204"/>
      <c r="LOE70" s="204"/>
      <c r="LOF70" s="204"/>
      <c r="LOG70" s="204"/>
      <c r="LOH70" s="204"/>
      <c r="LOI70" s="204"/>
      <c r="LOJ70" s="204"/>
      <c r="LOK70" s="204"/>
      <c r="LOL70" s="204"/>
      <c r="LOM70" s="204"/>
      <c r="LON70" s="204"/>
      <c r="LOO70" s="204"/>
      <c r="LOP70" s="204"/>
      <c r="LOQ70" s="204"/>
      <c r="LOR70" s="204"/>
      <c r="LOS70" s="204"/>
      <c r="LOT70" s="204"/>
      <c r="LOU70" s="204"/>
      <c r="LOV70" s="204"/>
      <c r="LOW70" s="204"/>
      <c r="LOX70" s="204"/>
      <c r="LOY70" s="204"/>
      <c r="LOZ70" s="204"/>
      <c r="LPA70" s="204"/>
      <c r="LPB70" s="204"/>
      <c r="LPC70" s="204"/>
      <c r="LPD70" s="204"/>
      <c r="LPE70" s="204"/>
      <c r="LPF70" s="204"/>
      <c r="LPG70" s="204"/>
      <c r="LPH70" s="204"/>
      <c r="LPI70" s="204"/>
      <c r="LPJ70" s="204"/>
      <c r="LPK70" s="204"/>
      <c r="LPL70" s="204"/>
      <c r="LPM70" s="204"/>
      <c r="LPN70" s="204"/>
      <c r="LPO70" s="204"/>
      <c r="LPP70" s="204"/>
      <c r="LPQ70" s="204"/>
      <c r="LPR70" s="204"/>
      <c r="LPS70" s="204"/>
      <c r="LPT70" s="204"/>
      <c r="LPU70" s="204"/>
      <c r="LPV70" s="204"/>
      <c r="LPW70" s="204"/>
      <c r="LPX70" s="204"/>
      <c r="LPY70" s="204"/>
      <c r="LPZ70" s="204"/>
      <c r="LQA70" s="204"/>
      <c r="LQB70" s="204"/>
      <c r="LQC70" s="204"/>
      <c r="LQD70" s="204"/>
      <c r="LQE70" s="204"/>
      <c r="LQF70" s="204"/>
      <c r="LQG70" s="204"/>
      <c r="LQH70" s="204"/>
      <c r="LQI70" s="204"/>
      <c r="LQJ70" s="204"/>
      <c r="LQK70" s="204"/>
      <c r="LQL70" s="204"/>
      <c r="LQM70" s="204"/>
      <c r="LQN70" s="204"/>
      <c r="LQO70" s="204"/>
      <c r="LQP70" s="204"/>
      <c r="LQQ70" s="204"/>
      <c r="LQR70" s="204"/>
      <c r="LQS70" s="204"/>
      <c r="LQT70" s="204"/>
      <c r="LQU70" s="204"/>
      <c r="LQV70" s="204"/>
      <c r="LQW70" s="204"/>
      <c r="LQX70" s="204"/>
      <c r="LQY70" s="204"/>
      <c r="LQZ70" s="204"/>
      <c r="LRA70" s="204"/>
      <c r="LRB70" s="204"/>
      <c r="LRC70" s="204"/>
      <c r="LRD70" s="204"/>
      <c r="LRE70" s="204"/>
      <c r="LRF70" s="204"/>
      <c r="LRG70" s="204"/>
      <c r="LRH70" s="204"/>
      <c r="LRI70" s="204"/>
      <c r="LRJ70" s="204"/>
      <c r="LRK70" s="204"/>
      <c r="LRL70" s="204"/>
      <c r="LRM70" s="204"/>
      <c r="LRN70" s="204"/>
      <c r="LRO70" s="204"/>
      <c r="LRP70" s="204"/>
      <c r="LRQ70" s="204"/>
      <c r="LRR70" s="204"/>
      <c r="LRS70" s="204"/>
      <c r="LRT70" s="204"/>
      <c r="LRU70" s="204"/>
      <c r="LRV70" s="204"/>
      <c r="LRW70" s="204"/>
      <c r="LRX70" s="204"/>
      <c r="LRY70" s="204"/>
      <c r="LRZ70" s="204"/>
      <c r="LSA70" s="204"/>
      <c r="LSB70" s="204"/>
      <c r="LSC70" s="204"/>
      <c r="LSD70" s="204"/>
      <c r="LSE70" s="204"/>
      <c r="LSF70" s="204"/>
      <c r="LSG70" s="204"/>
      <c r="LSH70" s="204"/>
      <c r="LSI70" s="204"/>
      <c r="LSJ70" s="204"/>
      <c r="LSK70" s="204"/>
      <c r="LSL70" s="204"/>
      <c r="LSM70" s="204"/>
      <c r="LSN70" s="204"/>
      <c r="LSO70" s="204"/>
      <c r="LSP70" s="204"/>
      <c r="LSQ70" s="204"/>
      <c r="LSR70" s="204"/>
      <c r="LSS70" s="204"/>
      <c r="LST70" s="204"/>
      <c r="LSU70" s="204"/>
      <c r="LSV70" s="204"/>
      <c r="LSW70" s="204"/>
      <c r="LSX70" s="204"/>
      <c r="LSY70" s="204"/>
      <c r="LSZ70" s="204"/>
      <c r="LTA70" s="204"/>
      <c r="LTB70" s="204"/>
      <c r="LTC70" s="204"/>
      <c r="LTD70" s="204"/>
      <c r="LTE70" s="204"/>
      <c r="LTF70" s="204"/>
      <c r="LTG70" s="204"/>
      <c r="LTH70" s="204"/>
      <c r="LTI70" s="204"/>
      <c r="LTJ70" s="204"/>
      <c r="LTK70" s="204"/>
      <c r="LTL70" s="204"/>
      <c r="LTM70" s="204"/>
      <c r="LTN70" s="204"/>
      <c r="LTO70" s="204"/>
      <c r="LTP70" s="204"/>
      <c r="LTQ70" s="204"/>
      <c r="LTR70" s="204"/>
      <c r="LTS70" s="204"/>
      <c r="LTT70" s="204"/>
      <c r="LTU70" s="204"/>
      <c r="LTV70" s="204"/>
      <c r="LTW70" s="204"/>
      <c r="LTX70" s="204"/>
      <c r="LTY70" s="204"/>
      <c r="LTZ70" s="204"/>
      <c r="LUA70" s="204"/>
      <c r="LUB70" s="204"/>
      <c r="LUC70" s="204"/>
      <c r="LUD70" s="204"/>
      <c r="LUE70" s="204"/>
      <c r="LUF70" s="204"/>
      <c r="LUG70" s="204"/>
      <c r="LUH70" s="204"/>
      <c r="LUI70" s="204"/>
      <c r="LUJ70" s="204"/>
      <c r="LUK70" s="204"/>
      <c r="LUL70" s="204"/>
      <c r="LUM70" s="204"/>
      <c r="LUN70" s="204"/>
      <c r="LUO70" s="204"/>
      <c r="LUP70" s="204"/>
      <c r="LUQ70" s="204"/>
      <c r="LUR70" s="204"/>
      <c r="LUS70" s="204"/>
      <c r="LUT70" s="204"/>
      <c r="LUU70" s="204"/>
      <c r="LUV70" s="204"/>
      <c r="LUW70" s="204"/>
      <c r="LUX70" s="204"/>
      <c r="LUY70" s="204"/>
      <c r="LUZ70" s="204"/>
      <c r="LVA70" s="204"/>
      <c r="LVB70" s="204"/>
      <c r="LVC70" s="204"/>
      <c r="LVD70" s="204"/>
      <c r="LVE70" s="204"/>
      <c r="LVF70" s="204"/>
      <c r="LVG70" s="204"/>
      <c r="LVH70" s="204"/>
      <c r="LVI70" s="204"/>
      <c r="LVJ70" s="204"/>
      <c r="LVK70" s="204"/>
      <c r="LVL70" s="204"/>
      <c r="LVM70" s="204"/>
      <c r="LVN70" s="204"/>
      <c r="LVO70" s="204"/>
      <c r="LVP70" s="204"/>
      <c r="LVQ70" s="204"/>
      <c r="LVR70" s="204"/>
      <c r="LVS70" s="204"/>
      <c r="LVT70" s="204"/>
      <c r="LVU70" s="204"/>
      <c r="LVV70" s="204"/>
      <c r="LVW70" s="204"/>
      <c r="LVX70" s="204"/>
      <c r="LVY70" s="204"/>
      <c r="LVZ70" s="204"/>
      <c r="LWA70" s="204"/>
      <c r="LWB70" s="204"/>
      <c r="LWC70" s="204"/>
      <c r="LWD70" s="204"/>
      <c r="LWE70" s="204"/>
      <c r="LWF70" s="204"/>
      <c r="LWG70" s="204"/>
      <c r="LWH70" s="204"/>
      <c r="LWI70" s="204"/>
      <c r="LWJ70" s="204"/>
      <c r="LWK70" s="204"/>
      <c r="LWL70" s="204"/>
      <c r="LWM70" s="204"/>
      <c r="LWN70" s="204"/>
      <c r="LWO70" s="204"/>
      <c r="LWP70" s="204"/>
      <c r="LWQ70" s="204"/>
      <c r="LWR70" s="204"/>
      <c r="LWS70" s="204"/>
      <c r="LWT70" s="204"/>
      <c r="LWU70" s="204"/>
      <c r="LWV70" s="204"/>
      <c r="LWW70" s="204"/>
      <c r="LWX70" s="204"/>
      <c r="LWY70" s="204"/>
      <c r="LWZ70" s="204"/>
      <c r="LXA70" s="204"/>
      <c r="LXB70" s="204"/>
      <c r="LXC70" s="204"/>
      <c r="LXD70" s="204"/>
      <c r="LXE70" s="204"/>
      <c r="LXF70" s="204"/>
      <c r="LXG70" s="204"/>
      <c r="LXH70" s="204"/>
      <c r="LXI70" s="204"/>
      <c r="LXJ70" s="204"/>
      <c r="LXK70" s="204"/>
      <c r="LXL70" s="204"/>
      <c r="LXM70" s="204"/>
      <c r="LXN70" s="204"/>
      <c r="LXO70" s="204"/>
      <c r="LXP70" s="204"/>
      <c r="LXQ70" s="204"/>
      <c r="LXR70" s="204"/>
      <c r="LXS70" s="204"/>
      <c r="LXT70" s="204"/>
      <c r="LXU70" s="204"/>
      <c r="LXV70" s="204"/>
      <c r="LXW70" s="204"/>
      <c r="LXX70" s="204"/>
      <c r="LXY70" s="204"/>
      <c r="LXZ70" s="204"/>
      <c r="LYA70" s="204"/>
      <c r="LYB70" s="204"/>
      <c r="LYC70" s="204"/>
      <c r="LYD70" s="204"/>
      <c r="LYE70" s="204"/>
      <c r="LYF70" s="204"/>
      <c r="LYG70" s="204"/>
      <c r="LYH70" s="204"/>
      <c r="LYI70" s="204"/>
      <c r="LYJ70" s="204"/>
      <c r="LYK70" s="204"/>
      <c r="LYL70" s="204"/>
      <c r="LYM70" s="204"/>
      <c r="LYN70" s="204"/>
      <c r="LYO70" s="204"/>
      <c r="LYP70" s="204"/>
      <c r="LYQ70" s="204"/>
      <c r="LYR70" s="204"/>
      <c r="LYS70" s="204"/>
      <c r="LYT70" s="204"/>
      <c r="LYU70" s="204"/>
      <c r="LYV70" s="204"/>
      <c r="LYW70" s="204"/>
      <c r="LYX70" s="204"/>
      <c r="LYY70" s="204"/>
      <c r="LYZ70" s="204"/>
      <c r="LZA70" s="204"/>
      <c r="LZB70" s="204"/>
      <c r="LZC70" s="204"/>
      <c r="LZD70" s="204"/>
      <c r="LZE70" s="204"/>
      <c r="LZF70" s="204"/>
      <c r="LZG70" s="204"/>
      <c r="LZH70" s="204"/>
      <c r="LZI70" s="204"/>
      <c r="LZJ70" s="204"/>
      <c r="LZK70" s="204"/>
      <c r="LZL70" s="204"/>
      <c r="LZM70" s="204"/>
      <c r="LZN70" s="204"/>
      <c r="LZO70" s="204"/>
      <c r="LZP70" s="204"/>
      <c r="LZQ70" s="204"/>
      <c r="LZR70" s="204"/>
      <c r="LZS70" s="204"/>
      <c r="LZT70" s="204"/>
      <c r="LZU70" s="204"/>
      <c r="LZV70" s="204"/>
      <c r="LZW70" s="204"/>
      <c r="LZX70" s="204"/>
      <c r="LZY70" s="204"/>
      <c r="LZZ70" s="204"/>
      <c r="MAA70" s="204"/>
      <c r="MAB70" s="204"/>
      <c r="MAC70" s="204"/>
      <c r="MAD70" s="204"/>
      <c r="MAE70" s="204"/>
      <c r="MAF70" s="204"/>
      <c r="MAG70" s="204"/>
      <c r="MAH70" s="204"/>
      <c r="MAI70" s="204"/>
      <c r="MAJ70" s="204"/>
      <c r="MAK70" s="204"/>
      <c r="MAL70" s="204"/>
      <c r="MAM70" s="204"/>
      <c r="MAN70" s="204"/>
      <c r="MAO70" s="204"/>
      <c r="MAP70" s="204"/>
      <c r="MAQ70" s="204"/>
      <c r="MAR70" s="204"/>
      <c r="MAS70" s="204"/>
      <c r="MAT70" s="204"/>
      <c r="MAU70" s="204"/>
      <c r="MAV70" s="204"/>
      <c r="MAW70" s="204"/>
      <c r="MAX70" s="204"/>
      <c r="MAY70" s="204"/>
      <c r="MAZ70" s="204"/>
      <c r="MBA70" s="204"/>
      <c r="MBB70" s="204"/>
      <c r="MBC70" s="204"/>
      <c r="MBD70" s="204"/>
      <c r="MBE70" s="204"/>
      <c r="MBF70" s="204"/>
      <c r="MBG70" s="204"/>
      <c r="MBH70" s="204"/>
      <c r="MBI70" s="204"/>
      <c r="MBJ70" s="204"/>
      <c r="MBK70" s="204"/>
      <c r="MBL70" s="204"/>
      <c r="MBM70" s="204"/>
      <c r="MBN70" s="204"/>
      <c r="MBO70" s="204"/>
      <c r="MBP70" s="204"/>
      <c r="MBQ70" s="204"/>
      <c r="MBR70" s="204"/>
      <c r="MBS70" s="204"/>
      <c r="MBT70" s="204"/>
      <c r="MBU70" s="204"/>
      <c r="MBV70" s="204"/>
      <c r="MBW70" s="204"/>
      <c r="MBX70" s="204"/>
      <c r="MBY70" s="204"/>
      <c r="MBZ70" s="204"/>
      <c r="MCA70" s="204"/>
      <c r="MCB70" s="204"/>
      <c r="MCC70" s="204"/>
      <c r="MCD70" s="204"/>
      <c r="MCE70" s="204"/>
      <c r="MCF70" s="204"/>
      <c r="MCG70" s="204"/>
      <c r="MCH70" s="204"/>
      <c r="MCI70" s="204"/>
      <c r="MCJ70" s="204"/>
      <c r="MCK70" s="204"/>
      <c r="MCL70" s="204"/>
      <c r="MCM70" s="204"/>
      <c r="MCN70" s="204"/>
      <c r="MCO70" s="204"/>
      <c r="MCP70" s="204"/>
      <c r="MCQ70" s="204"/>
      <c r="MCR70" s="204"/>
      <c r="MCS70" s="204"/>
      <c r="MCT70" s="204"/>
      <c r="MCU70" s="204"/>
      <c r="MCV70" s="204"/>
      <c r="MCW70" s="204"/>
      <c r="MCX70" s="204"/>
      <c r="MCY70" s="204"/>
      <c r="MCZ70" s="204"/>
      <c r="MDA70" s="204"/>
      <c r="MDB70" s="204"/>
      <c r="MDC70" s="204"/>
      <c r="MDD70" s="204"/>
      <c r="MDE70" s="204"/>
      <c r="MDF70" s="204"/>
      <c r="MDG70" s="204"/>
      <c r="MDH70" s="204"/>
      <c r="MDI70" s="204"/>
      <c r="MDJ70" s="204"/>
      <c r="MDK70" s="204"/>
      <c r="MDL70" s="204"/>
      <c r="MDM70" s="204"/>
      <c r="MDN70" s="204"/>
      <c r="MDO70" s="204"/>
      <c r="MDP70" s="204"/>
      <c r="MDQ70" s="204"/>
      <c r="MDR70" s="204"/>
      <c r="MDS70" s="204"/>
      <c r="MDT70" s="204"/>
      <c r="MDU70" s="204"/>
      <c r="MDV70" s="204"/>
      <c r="MDW70" s="204"/>
      <c r="MDX70" s="204"/>
      <c r="MDY70" s="204"/>
      <c r="MDZ70" s="204"/>
      <c r="MEA70" s="204"/>
      <c r="MEB70" s="204"/>
      <c r="MEC70" s="204"/>
      <c r="MED70" s="204"/>
      <c r="MEE70" s="204"/>
      <c r="MEF70" s="204"/>
      <c r="MEG70" s="204"/>
      <c r="MEH70" s="204"/>
      <c r="MEI70" s="204"/>
      <c r="MEJ70" s="204"/>
      <c r="MEK70" s="204"/>
      <c r="MEL70" s="204"/>
      <c r="MEM70" s="204"/>
      <c r="MEN70" s="204"/>
      <c r="MEO70" s="204"/>
      <c r="MEP70" s="204"/>
      <c r="MEQ70" s="204"/>
      <c r="MER70" s="204"/>
      <c r="MES70" s="204"/>
      <c r="MET70" s="204"/>
      <c r="MEU70" s="204"/>
      <c r="MEV70" s="204"/>
      <c r="MEW70" s="204"/>
      <c r="MEX70" s="204"/>
      <c r="MEY70" s="204"/>
      <c r="MEZ70" s="204"/>
      <c r="MFA70" s="204"/>
      <c r="MFB70" s="204"/>
      <c r="MFC70" s="204"/>
      <c r="MFD70" s="204"/>
      <c r="MFE70" s="204"/>
      <c r="MFF70" s="204"/>
      <c r="MFG70" s="204"/>
      <c r="MFH70" s="204"/>
      <c r="MFI70" s="204"/>
      <c r="MFJ70" s="204"/>
      <c r="MFK70" s="204"/>
      <c r="MFL70" s="204"/>
      <c r="MFM70" s="204"/>
      <c r="MFN70" s="204"/>
      <c r="MFO70" s="204"/>
      <c r="MFP70" s="204"/>
      <c r="MFQ70" s="204"/>
      <c r="MFR70" s="204"/>
      <c r="MFS70" s="204"/>
      <c r="MFT70" s="204"/>
      <c r="MFU70" s="204"/>
      <c r="MFV70" s="204"/>
      <c r="MFW70" s="204"/>
      <c r="MFX70" s="204"/>
      <c r="MFY70" s="204"/>
      <c r="MFZ70" s="204"/>
      <c r="MGA70" s="204"/>
      <c r="MGB70" s="204"/>
      <c r="MGC70" s="204"/>
      <c r="MGD70" s="204"/>
      <c r="MGE70" s="204"/>
      <c r="MGF70" s="204"/>
      <c r="MGG70" s="204"/>
      <c r="MGH70" s="204"/>
      <c r="MGI70" s="204"/>
      <c r="MGJ70" s="204"/>
      <c r="MGK70" s="204"/>
      <c r="MGL70" s="204"/>
      <c r="MGM70" s="204"/>
      <c r="MGN70" s="204"/>
      <c r="MGO70" s="204"/>
      <c r="MGP70" s="204"/>
      <c r="MGQ70" s="204"/>
      <c r="MGR70" s="204"/>
      <c r="MGS70" s="204"/>
      <c r="MGT70" s="204"/>
      <c r="MGU70" s="204"/>
      <c r="MGV70" s="204"/>
      <c r="MGW70" s="204"/>
      <c r="MGX70" s="204"/>
      <c r="MGY70" s="204"/>
      <c r="MGZ70" s="204"/>
      <c r="MHA70" s="204"/>
      <c r="MHB70" s="204"/>
      <c r="MHC70" s="204"/>
      <c r="MHD70" s="204"/>
      <c r="MHE70" s="204"/>
      <c r="MHF70" s="204"/>
      <c r="MHG70" s="204"/>
      <c r="MHH70" s="204"/>
      <c r="MHI70" s="204"/>
      <c r="MHJ70" s="204"/>
      <c r="MHK70" s="204"/>
      <c r="MHL70" s="204"/>
      <c r="MHM70" s="204"/>
      <c r="MHN70" s="204"/>
      <c r="MHO70" s="204"/>
      <c r="MHP70" s="204"/>
      <c r="MHQ70" s="204"/>
      <c r="MHR70" s="204"/>
      <c r="MHS70" s="204"/>
      <c r="MHT70" s="204"/>
      <c r="MHU70" s="204"/>
      <c r="MHV70" s="204"/>
      <c r="MHW70" s="204"/>
      <c r="MHX70" s="204"/>
      <c r="MHY70" s="204"/>
      <c r="MHZ70" s="204"/>
      <c r="MIA70" s="204"/>
      <c r="MIB70" s="204"/>
      <c r="MIC70" s="204"/>
      <c r="MID70" s="204"/>
      <c r="MIE70" s="204"/>
      <c r="MIF70" s="204"/>
      <c r="MIG70" s="204"/>
      <c r="MIH70" s="204"/>
      <c r="MII70" s="204"/>
      <c r="MIJ70" s="204"/>
      <c r="MIK70" s="204"/>
      <c r="MIL70" s="204"/>
      <c r="MIM70" s="204"/>
      <c r="MIN70" s="204"/>
      <c r="MIO70" s="204"/>
      <c r="MIP70" s="204"/>
      <c r="MIQ70" s="204"/>
      <c r="MIR70" s="204"/>
      <c r="MIS70" s="204"/>
      <c r="MIT70" s="204"/>
      <c r="MIU70" s="204"/>
      <c r="MIV70" s="204"/>
      <c r="MIW70" s="204"/>
      <c r="MIX70" s="204"/>
      <c r="MIY70" s="204"/>
      <c r="MIZ70" s="204"/>
      <c r="MJA70" s="204"/>
      <c r="MJB70" s="204"/>
      <c r="MJC70" s="204"/>
      <c r="MJD70" s="204"/>
      <c r="MJE70" s="204"/>
      <c r="MJF70" s="204"/>
      <c r="MJG70" s="204"/>
      <c r="MJH70" s="204"/>
      <c r="MJI70" s="204"/>
      <c r="MJJ70" s="204"/>
      <c r="MJK70" s="204"/>
      <c r="MJL70" s="204"/>
      <c r="MJM70" s="204"/>
      <c r="MJN70" s="204"/>
      <c r="MJO70" s="204"/>
      <c r="MJP70" s="204"/>
      <c r="MJQ70" s="204"/>
      <c r="MJR70" s="204"/>
      <c r="MJS70" s="204"/>
      <c r="MJT70" s="204"/>
      <c r="MJU70" s="204"/>
      <c r="MJV70" s="204"/>
      <c r="MJW70" s="204"/>
      <c r="MJX70" s="204"/>
      <c r="MJY70" s="204"/>
      <c r="MJZ70" s="204"/>
      <c r="MKA70" s="204"/>
      <c r="MKB70" s="204"/>
      <c r="MKC70" s="204"/>
      <c r="MKD70" s="204"/>
      <c r="MKE70" s="204"/>
      <c r="MKF70" s="204"/>
      <c r="MKG70" s="204"/>
      <c r="MKH70" s="204"/>
      <c r="MKI70" s="204"/>
      <c r="MKJ70" s="204"/>
      <c r="MKK70" s="204"/>
      <c r="MKL70" s="204"/>
      <c r="MKM70" s="204"/>
      <c r="MKN70" s="204"/>
      <c r="MKO70" s="204"/>
      <c r="MKP70" s="204"/>
      <c r="MKQ70" s="204"/>
      <c r="MKR70" s="204"/>
      <c r="MKS70" s="204"/>
      <c r="MKT70" s="204"/>
      <c r="MKU70" s="204"/>
      <c r="MKV70" s="204"/>
      <c r="MKW70" s="204"/>
      <c r="MKX70" s="204"/>
      <c r="MKY70" s="204"/>
      <c r="MKZ70" s="204"/>
      <c r="MLA70" s="204"/>
      <c r="MLB70" s="204"/>
      <c r="MLC70" s="204"/>
      <c r="MLD70" s="204"/>
      <c r="MLE70" s="204"/>
      <c r="MLF70" s="204"/>
      <c r="MLG70" s="204"/>
      <c r="MLH70" s="204"/>
      <c r="MLI70" s="204"/>
      <c r="MLJ70" s="204"/>
      <c r="MLK70" s="204"/>
      <c r="MLL70" s="204"/>
      <c r="MLM70" s="204"/>
      <c r="MLN70" s="204"/>
      <c r="MLO70" s="204"/>
      <c r="MLP70" s="204"/>
      <c r="MLQ70" s="204"/>
      <c r="MLR70" s="204"/>
      <c r="MLS70" s="204"/>
      <c r="MLT70" s="204"/>
      <c r="MLU70" s="204"/>
      <c r="MLV70" s="204"/>
      <c r="MLW70" s="204"/>
      <c r="MLX70" s="204"/>
      <c r="MLY70" s="204"/>
      <c r="MLZ70" s="204"/>
      <c r="MMA70" s="204"/>
      <c r="MMB70" s="204"/>
      <c r="MMC70" s="204"/>
      <c r="MMD70" s="204"/>
      <c r="MME70" s="204"/>
      <c r="MMF70" s="204"/>
      <c r="MMG70" s="204"/>
      <c r="MMH70" s="204"/>
      <c r="MMI70" s="204"/>
      <c r="MMJ70" s="204"/>
      <c r="MMK70" s="204"/>
      <c r="MML70" s="204"/>
      <c r="MMM70" s="204"/>
      <c r="MMN70" s="204"/>
      <c r="MMO70" s="204"/>
      <c r="MMP70" s="204"/>
      <c r="MMQ70" s="204"/>
      <c r="MMR70" s="204"/>
      <c r="MMS70" s="204"/>
      <c r="MMT70" s="204"/>
      <c r="MMU70" s="204"/>
      <c r="MMV70" s="204"/>
      <c r="MMW70" s="204"/>
      <c r="MMX70" s="204"/>
      <c r="MMY70" s="204"/>
      <c r="MMZ70" s="204"/>
      <c r="MNA70" s="204"/>
      <c r="MNB70" s="204"/>
      <c r="MNC70" s="204"/>
      <c r="MND70" s="204"/>
      <c r="MNE70" s="204"/>
      <c r="MNF70" s="204"/>
      <c r="MNG70" s="204"/>
      <c r="MNH70" s="204"/>
      <c r="MNI70" s="204"/>
      <c r="MNJ70" s="204"/>
      <c r="MNK70" s="204"/>
      <c r="MNL70" s="204"/>
      <c r="MNM70" s="204"/>
      <c r="MNN70" s="204"/>
      <c r="MNO70" s="204"/>
      <c r="MNP70" s="204"/>
      <c r="MNQ70" s="204"/>
      <c r="MNR70" s="204"/>
      <c r="MNS70" s="204"/>
      <c r="MNT70" s="204"/>
      <c r="MNU70" s="204"/>
      <c r="MNV70" s="204"/>
      <c r="MNW70" s="204"/>
      <c r="MNX70" s="204"/>
      <c r="MNY70" s="204"/>
      <c r="MNZ70" s="204"/>
      <c r="MOA70" s="204"/>
      <c r="MOB70" s="204"/>
      <c r="MOC70" s="204"/>
      <c r="MOD70" s="204"/>
      <c r="MOE70" s="204"/>
      <c r="MOF70" s="204"/>
      <c r="MOG70" s="204"/>
      <c r="MOH70" s="204"/>
      <c r="MOI70" s="204"/>
      <c r="MOJ70" s="204"/>
      <c r="MOK70" s="204"/>
      <c r="MOL70" s="204"/>
      <c r="MOM70" s="204"/>
      <c r="MON70" s="204"/>
      <c r="MOO70" s="204"/>
      <c r="MOP70" s="204"/>
      <c r="MOQ70" s="204"/>
      <c r="MOR70" s="204"/>
      <c r="MOS70" s="204"/>
      <c r="MOT70" s="204"/>
      <c r="MOU70" s="204"/>
      <c r="MOV70" s="204"/>
      <c r="MOW70" s="204"/>
      <c r="MOX70" s="204"/>
      <c r="MOY70" s="204"/>
      <c r="MOZ70" s="204"/>
      <c r="MPA70" s="204"/>
      <c r="MPB70" s="204"/>
      <c r="MPC70" s="204"/>
      <c r="MPD70" s="204"/>
      <c r="MPE70" s="204"/>
      <c r="MPF70" s="204"/>
      <c r="MPG70" s="204"/>
      <c r="MPH70" s="204"/>
      <c r="MPI70" s="204"/>
      <c r="MPJ70" s="204"/>
      <c r="MPK70" s="204"/>
      <c r="MPL70" s="204"/>
      <c r="MPM70" s="204"/>
      <c r="MPN70" s="204"/>
      <c r="MPO70" s="204"/>
      <c r="MPP70" s="204"/>
      <c r="MPQ70" s="204"/>
      <c r="MPR70" s="204"/>
      <c r="MPS70" s="204"/>
      <c r="MPT70" s="204"/>
      <c r="MPU70" s="204"/>
      <c r="MPV70" s="204"/>
      <c r="MPW70" s="204"/>
      <c r="MPX70" s="204"/>
      <c r="MPY70" s="204"/>
      <c r="MPZ70" s="204"/>
      <c r="MQA70" s="204"/>
      <c r="MQB70" s="204"/>
      <c r="MQC70" s="204"/>
      <c r="MQD70" s="204"/>
      <c r="MQE70" s="204"/>
      <c r="MQF70" s="204"/>
      <c r="MQG70" s="204"/>
      <c r="MQH70" s="204"/>
      <c r="MQI70" s="204"/>
      <c r="MQJ70" s="204"/>
      <c r="MQK70" s="204"/>
      <c r="MQL70" s="204"/>
      <c r="MQM70" s="204"/>
      <c r="MQN70" s="204"/>
      <c r="MQO70" s="204"/>
      <c r="MQP70" s="204"/>
      <c r="MQQ70" s="204"/>
      <c r="MQR70" s="204"/>
      <c r="MQS70" s="204"/>
      <c r="MQT70" s="204"/>
      <c r="MQU70" s="204"/>
      <c r="MQV70" s="204"/>
      <c r="MQW70" s="204"/>
      <c r="MQX70" s="204"/>
      <c r="MQY70" s="204"/>
      <c r="MQZ70" s="204"/>
      <c r="MRA70" s="204"/>
      <c r="MRB70" s="204"/>
      <c r="MRC70" s="204"/>
      <c r="MRD70" s="204"/>
      <c r="MRE70" s="204"/>
      <c r="MRF70" s="204"/>
      <c r="MRG70" s="204"/>
      <c r="MRH70" s="204"/>
      <c r="MRI70" s="204"/>
      <c r="MRJ70" s="204"/>
      <c r="MRK70" s="204"/>
      <c r="MRL70" s="204"/>
      <c r="MRM70" s="204"/>
      <c r="MRN70" s="204"/>
      <c r="MRO70" s="204"/>
      <c r="MRP70" s="204"/>
      <c r="MRQ70" s="204"/>
      <c r="MRR70" s="204"/>
      <c r="MRS70" s="204"/>
      <c r="MRT70" s="204"/>
      <c r="MRU70" s="204"/>
      <c r="MRV70" s="204"/>
      <c r="MRW70" s="204"/>
      <c r="MRX70" s="204"/>
      <c r="MRY70" s="204"/>
      <c r="MRZ70" s="204"/>
      <c r="MSA70" s="204"/>
      <c r="MSB70" s="204"/>
      <c r="MSC70" s="204"/>
      <c r="MSD70" s="204"/>
      <c r="MSE70" s="204"/>
      <c r="MSF70" s="204"/>
      <c r="MSG70" s="204"/>
      <c r="MSH70" s="204"/>
      <c r="MSI70" s="204"/>
      <c r="MSJ70" s="204"/>
      <c r="MSK70" s="204"/>
      <c r="MSL70" s="204"/>
      <c r="MSM70" s="204"/>
      <c r="MSN70" s="204"/>
      <c r="MSO70" s="204"/>
      <c r="MSP70" s="204"/>
      <c r="MSQ70" s="204"/>
      <c r="MSR70" s="204"/>
      <c r="MSS70" s="204"/>
      <c r="MST70" s="204"/>
      <c r="MSU70" s="204"/>
      <c r="MSV70" s="204"/>
      <c r="MSW70" s="204"/>
      <c r="MSX70" s="204"/>
      <c r="MSY70" s="204"/>
      <c r="MSZ70" s="204"/>
      <c r="MTA70" s="204"/>
      <c r="MTB70" s="204"/>
      <c r="MTC70" s="204"/>
      <c r="MTD70" s="204"/>
      <c r="MTE70" s="204"/>
      <c r="MTF70" s="204"/>
      <c r="MTG70" s="204"/>
      <c r="MTH70" s="204"/>
      <c r="MTI70" s="204"/>
      <c r="MTJ70" s="204"/>
      <c r="MTK70" s="204"/>
      <c r="MTL70" s="204"/>
      <c r="MTM70" s="204"/>
      <c r="MTN70" s="204"/>
      <c r="MTO70" s="204"/>
      <c r="MTP70" s="204"/>
      <c r="MTQ70" s="204"/>
      <c r="MTR70" s="204"/>
      <c r="MTS70" s="204"/>
      <c r="MTT70" s="204"/>
      <c r="MTU70" s="204"/>
      <c r="MTV70" s="204"/>
      <c r="MTW70" s="204"/>
      <c r="MTX70" s="204"/>
      <c r="MTY70" s="204"/>
      <c r="MTZ70" s="204"/>
      <c r="MUA70" s="204"/>
      <c r="MUB70" s="204"/>
      <c r="MUC70" s="204"/>
      <c r="MUD70" s="204"/>
      <c r="MUE70" s="204"/>
      <c r="MUF70" s="204"/>
      <c r="MUG70" s="204"/>
      <c r="MUH70" s="204"/>
      <c r="MUI70" s="204"/>
      <c r="MUJ70" s="204"/>
      <c r="MUK70" s="204"/>
      <c r="MUL70" s="204"/>
      <c r="MUM70" s="204"/>
      <c r="MUN70" s="204"/>
      <c r="MUO70" s="204"/>
      <c r="MUP70" s="204"/>
      <c r="MUQ70" s="204"/>
      <c r="MUR70" s="204"/>
      <c r="MUS70" s="204"/>
      <c r="MUT70" s="204"/>
      <c r="MUU70" s="204"/>
      <c r="MUV70" s="204"/>
      <c r="MUW70" s="204"/>
      <c r="MUX70" s="204"/>
      <c r="MUY70" s="204"/>
      <c r="MUZ70" s="204"/>
      <c r="MVA70" s="204"/>
      <c r="MVB70" s="204"/>
      <c r="MVC70" s="204"/>
      <c r="MVD70" s="204"/>
      <c r="MVE70" s="204"/>
      <c r="MVF70" s="204"/>
      <c r="MVG70" s="204"/>
      <c r="MVH70" s="204"/>
      <c r="MVI70" s="204"/>
      <c r="MVJ70" s="204"/>
      <c r="MVK70" s="204"/>
      <c r="MVL70" s="204"/>
      <c r="MVM70" s="204"/>
      <c r="MVN70" s="204"/>
      <c r="MVO70" s="204"/>
      <c r="MVP70" s="204"/>
      <c r="MVQ70" s="204"/>
      <c r="MVR70" s="204"/>
      <c r="MVS70" s="204"/>
      <c r="MVT70" s="204"/>
      <c r="MVU70" s="204"/>
      <c r="MVV70" s="204"/>
      <c r="MVW70" s="204"/>
      <c r="MVX70" s="204"/>
      <c r="MVY70" s="204"/>
      <c r="MVZ70" s="204"/>
      <c r="MWA70" s="204"/>
      <c r="MWB70" s="204"/>
      <c r="MWC70" s="204"/>
      <c r="MWD70" s="204"/>
      <c r="MWE70" s="204"/>
      <c r="MWF70" s="204"/>
      <c r="MWG70" s="204"/>
      <c r="MWH70" s="204"/>
      <c r="MWI70" s="204"/>
      <c r="MWJ70" s="204"/>
      <c r="MWK70" s="204"/>
      <c r="MWL70" s="204"/>
      <c r="MWM70" s="204"/>
      <c r="MWN70" s="204"/>
      <c r="MWO70" s="204"/>
      <c r="MWP70" s="204"/>
      <c r="MWQ70" s="204"/>
      <c r="MWR70" s="204"/>
      <c r="MWS70" s="204"/>
      <c r="MWT70" s="204"/>
      <c r="MWU70" s="204"/>
      <c r="MWV70" s="204"/>
      <c r="MWW70" s="204"/>
      <c r="MWX70" s="204"/>
      <c r="MWY70" s="204"/>
      <c r="MWZ70" s="204"/>
      <c r="MXA70" s="204"/>
      <c r="MXB70" s="204"/>
      <c r="MXC70" s="204"/>
      <c r="MXD70" s="204"/>
      <c r="MXE70" s="204"/>
      <c r="MXF70" s="204"/>
      <c r="MXG70" s="204"/>
      <c r="MXH70" s="204"/>
      <c r="MXI70" s="204"/>
      <c r="MXJ70" s="204"/>
      <c r="MXK70" s="204"/>
      <c r="MXL70" s="204"/>
      <c r="MXM70" s="204"/>
      <c r="MXN70" s="204"/>
      <c r="MXO70" s="204"/>
      <c r="MXP70" s="204"/>
      <c r="MXQ70" s="204"/>
      <c r="MXR70" s="204"/>
      <c r="MXS70" s="204"/>
      <c r="MXT70" s="204"/>
      <c r="MXU70" s="204"/>
      <c r="MXV70" s="204"/>
      <c r="MXW70" s="204"/>
      <c r="MXX70" s="204"/>
      <c r="MXY70" s="204"/>
      <c r="MXZ70" s="204"/>
      <c r="MYA70" s="204"/>
      <c r="MYB70" s="204"/>
      <c r="MYC70" s="204"/>
      <c r="MYD70" s="204"/>
      <c r="MYE70" s="204"/>
      <c r="MYF70" s="204"/>
      <c r="MYG70" s="204"/>
      <c r="MYH70" s="204"/>
      <c r="MYI70" s="204"/>
      <c r="MYJ70" s="204"/>
      <c r="MYK70" s="204"/>
      <c r="MYL70" s="204"/>
      <c r="MYM70" s="204"/>
      <c r="MYN70" s="204"/>
      <c r="MYO70" s="204"/>
      <c r="MYP70" s="204"/>
      <c r="MYQ70" s="204"/>
      <c r="MYR70" s="204"/>
      <c r="MYS70" s="204"/>
      <c r="MYT70" s="204"/>
      <c r="MYU70" s="204"/>
      <c r="MYV70" s="204"/>
      <c r="MYW70" s="204"/>
      <c r="MYX70" s="204"/>
      <c r="MYY70" s="204"/>
      <c r="MYZ70" s="204"/>
      <c r="MZA70" s="204"/>
      <c r="MZB70" s="204"/>
      <c r="MZC70" s="204"/>
      <c r="MZD70" s="204"/>
      <c r="MZE70" s="204"/>
      <c r="MZF70" s="204"/>
      <c r="MZG70" s="204"/>
      <c r="MZH70" s="204"/>
      <c r="MZI70" s="204"/>
      <c r="MZJ70" s="204"/>
      <c r="MZK70" s="204"/>
      <c r="MZL70" s="204"/>
      <c r="MZM70" s="204"/>
      <c r="MZN70" s="204"/>
      <c r="MZO70" s="204"/>
      <c r="MZP70" s="204"/>
      <c r="MZQ70" s="204"/>
      <c r="MZR70" s="204"/>
      <c r="MZS70" s="204"/>
      <c r="MZT70" s="204"/>
      <c r="MZU70" s="204"/>
      <c r="MZV70" s="204"/>
      <c r="MZW70" s="204"/>
      <c r="MZX70" s="204"/>
      <c r="MZY70" s="204"/>
      <c r="MZZ70" s="204"/>
      <c r="NAA70" s="204"/>
      <c r="NAB70" s="204"/>
      <c r="NAC70" s="204"/>
      <c r="NAD70" s="204"/>
      <c r="NAE70" s="204"/>
      <c r="NAF70" s="204"/>
      <c r="NAG70" s="204"/>
      <c r="NAH70" s="204"/>
      <c r="NAI70" s="204"/>
      <c r="NAJ70" s="204"/>
      <c r="NAK70" s="204"/>
      <c r="NAL70" s="204"/>
      <c r="NAM70" s="204"/>
      <c r="NAN70" s="204"/>
      <c r="NAO70" s="204"/>
      <c r="NAP70" s="204"/>
      <c r="NAQ70" s="204"/>
      <c r="NAR70" s="204"/>
      <c r="NAS70" s="204"/>
      <c r="NAT70" s="204"/>
      <c r="NAU70" s="204"/>
      <c r="NAV70" s="204"/>
      <c r="NAW70" s="204"/>
      <c r="NAX70" s="204"/>
      <c r="NAY70" s="204"/>
      <c r="NAZ70" s="204"/>
      <c r="NBA70" s="204"/>
      <c r="NBB70" s="204"/>
      <c r="NBC70" s="204"/>
      <c r="NBD70" s="204"/>
      <c r="NBE70" s="204"/>
      <c r="NBF70" s="204"/>
      <c r="NBG70" s="204"/>
      <c r="NBH70" s="204"/>
      <c r="NBI70" s="204"/>
      <c r="NBJ70" s="204"/>
      <c r="NBK70" s="204"/>
      <c r="NBL70" s="204"/>
      <c r="NBM70" s="204"/>
      <c r="NBN70" s="204"/>
      <c r="NBO70" s="204"/>
      <c r="NBP70" s="204"/>
      <c r="NBQ70" s="204"/>
      <c r="NBR70" s="204"/>
      <c r="NBS70" s="204"/>
      <c r="NBT70" s="204"/>
      <c r="NBU70" s="204"/>
      <c r="NBV70" s="204"/>
      <c r="NBW70" s="204"/>
      <c r="NBX70" s="204"/>
      <c r="NBY70" s="204"/>
      <c r="NBZ70" s="204"/>
      <c r="NCA70" s="204"/>
      <c r="NCB70" s="204"/>
      <c r="NCC70" s="204"/>
      <c r="NCD70" s="204"/>
      <c r="NCE70" s="204"/>
      <c r="NCF70" s="204"/>
      <c r="NCG70" s="204"/>
      <c r="NCH70" s="204"/>
      <c r="NCI70" s="204"/>
      <c r="NCJ70" s="204"/>
      <c r="NCK70" s="204"/>
      <c r="NCL70" s="204"/>
      <c r="NCM70" s="204"/>
      <c r="NCN70" s="204"/>
      <c r="NCO70" s="204"/>
      <c r="NCP70" s="204"/>
      <c r="NCQ70" s="204"/>
      <c r="NCR70" s="204"/>
      <c r="NCS70" s="204"/>
      <c r="NCT70" s="204"/>
      <c r="NCU70" s="204"/>
      <c r="NCV70" s="204"/>
      <c r="NCW70" s="204"/>
      <c r="NCX70" s="204"/>
      <c r="NCY70" s="204"/>
      <c r="NCZ70" s="204"/>
      <c r="NDA70" s="204"/>
      <c r="NDB70" s="204"/>
      <c r="NDC70" s="204"/>
      <c r="NDD70" s="204"/>
      <c r="NDE70" s="204"/>
      <c r="NDF70" s="204"/>
      <c r="NDG70" s="204"/>
      <c r="NDH70" s="204"/>
      <c r="NDI70" s="204"/>
      <c r="NDJ70" s="204"/>
      <c r="NDK70" s="204"/>
      <c r="NDL70" s="204"/>
      <c r="NDM70" s="204"/>
      <c r="NDN70" s="204"/>
      <c r="NDO70" s="204"/>
      <c r="NDP70" s="204"/>
      <c r="NDQ70" s="204"/>
      <c r="NDR70" s="204"/>
      <c r="NDS70" s="204"/>
      <c r="NDT70" s="204"/>
      <c r="NDU70" s="204"/>
      <c r="NDV70" s="204"/>
      <c r="NDW70" s="204"/>
      <c r="NDX70" s="204"/>
      <c r="NDY70" s="204"/>
      <c r="NDZ70" s="204"/>
      <c r="NEA70" s="204"/>
      <c r="NEB70" s="204"/>
      <c r="NEC70" s="204"/>
      <c r="NED70" s="204"/>
      <c r="NEE70" s="204"/>
      <c r="NEF70" s="204"/>
      <c r="NEG70" s="204"/>
      <c r="NEH70" s="204"/>
      <c r="NEI70" s="204"/>
      <c r="NEJ70" s="204"/>
      <c r="NEK70" s="204"/>
      <c r="NEL70" s="204"/>
      <c r="NEM70" s="204"/>
      <c r="NEN70" s="204"/>
      <c r="NEO70" s="204"/>
      <c r="NEP70" s="204"/>
      <c r="NEQ70" s="204"/>
      <c r="NER70" s="204"/>
      <c r="NES70" s="204"/>
      <c r="NET70" s="204"/>
      <c r="NEU70" s="204"/>
      <c r="NEV70" s="204"/>
      <c r="NEW70" s="204"/>
      <c r="NEX70" s="204"/>
      <c r="NEY70" s="204"/>
      <c r="NEZ70" s="204"/>
      <c r="NFA70" s="204"/>
      <c r="NFB70" s="204"/>
      <c r="NFC70" s="204"/>
      <c r="NFD70" s="204"/>
      <c r="NFE70" s="204"/>
      <c r="NFF70" s="204"/>
      <c r="NFG70" s="204"/>
      <c r="NFH70" s="204"/>
      <c r="NFI70" s="204"/>
      <c r="NFJ70" s="204"/>
      <c r="NFK70" s="204"/>
      <c r="NFL70" s="204"/>
      <c r="NFM70" s="204"/>
      <c r="NFN70" s="204"/>
      <c r="NFO70" s="204"/>
      <c r="NFP70" s="204"/>
      <c r="NFQ70" s="204"/>
      <c r="NFR70" s="204"/>
      <c r="NFS70" s="204"/>
      <c r="NFT70" s="204"/>
      <c r="NFU70" s="204"/>
      <c r="NFV70" s="204"/>
      <c r="NFW70" s="204"/>
      <c r="NFX70" s="204"/>
      <c r="NFY70" s="204"/>
      <c r="NFZ70" s="204"/>
      <c r="NGA70" s="204"/>
      <c r="NGB70" s="204"/>
      <c r="NGC70" s="204"/>
      <c r="NGD70" s="204"/>
      <c r="NGE70" s="204"/>
      <c r="NGF70" s="204"/>
      <c r="NGG70" s="204"/>
      <c r="NGH70" s="204"/>
      <c r="NGI70" s="204"/>
      <c r="NGJ70" s="204"/>
      <c r="NGK70" s="204"/>
      <c r="NGL70" s="204"/>
      <c r="NGM70" s="204"/>
      <c r="NGN70" s="204"/>
      <c r="NGO70" s="204"/>
      <c r="NGP70" s="204"/>
      <c r="NGQ70" s="204"/>
      <c r="NGR70" s="204"/>
      <c r="NGS70" s="204"/>
      <c r="NGT70" s="204"/>
      <c r="NGU70" s="204"/>
      <c r="NGV70" s="204"/>
      <c r="NGW70" s="204"/>
      <c r="NGX70" s="204"/>
      <c r="NGY70" s="204"/>
      <c r="NGZ70" s="204"/>
      <c r="NHA70" s="204"/>
      <c r="NHB70" s="204"/>
      <c r="NHC70" s="204"/>
      <c r="NHD70" s="204"/>
      <c r="NHE70" s="204"/>
      <c r="NHF70" s="204"/>
      <c r="NHG70" s="204"/>
      <c r="NHH70" s="204"/>
      <c r="NHI70" s="204"/>
      <c r="NHJ70" s="204"/>
      <c r="NHK70" s="204"/>
      <c r="NHL70" s="204"/>
      <c r="NHM70" s="204"/>
      <c r="NHN70" s="204"/>
      <c r="NHO70" s="204"/>
      <c r="NHP70" s="204"/>
      <c r="NHQ70" s="204"/>
      <c r="NHR70" s="204"/>
      <c r="NHS70" s="204"/>
      <c r="NHT70" s="204"/>
      <c r="NHU70" s="204"/>
      <c r="NHV70" s="204"/>
      <c r="NHW70" s="204"/>
      <c r="NHX70" s="204"/>
      <c r="NHY70" s="204"/>
      <c r="NHZ70" s="204"/>
      <c r="NIA70" s="204"/>
      <c r="NIB70" s="204"/>
      <c r="NIC70" s="204"/>
      <c r="NID70" s="204"/>
      <c r="NIE70" s="204"/>
      <c r="NIF70" s="204"/>
      <c r="NIG70" s="204"/>
      <c r="NIH70" s="204"/>
      <c r="NII70" s="204"/>
      <c r="NIJ70" s="204"/>
      <c r="NIK70" s="204"/>
      <c r="NIL70" s="204"/>
      <c r="NIM70" s="204"/>
      <c r="NIN70" s="204"/>
      <c r="NIO70" s="204"/>
      <c r="NIP70" s="204"/>
      <c r="NIQ70" s="204"/>
      <c r="NIR70" s="204"/>
      <c r="NIS70" s="204"/>
      <c r="NIT70" s="204"/>
      <c r="NIU70" s="204"/>
      <c r="NIV70" s="204"/>
      <c r="NIW70" s="204"/>
      <c r="NIX70" s="204"/>
      <c r="NIY70" s="204"/>
      <c r="NIZ70" s="204"/>
      <c r="NJA70" s="204"/>
      <c r="NJB70" s="204"/>
      <c r="NJC70" s="204"/>
      <c r="NJD70" s="204"/>
      <c r="NJE70" s="204"/>
      <c r="NJF70" s="204"/>
      <c r="NJG70" s="204"/>
      <c r="NJH70" s="204"/>
      <c r="NJI70" s="204"/>
      <c r="NJJ70" s="204"/>
      <c r="NJK70" s="204"/>
      <c r="NJL70" s="204"/>
      <c r="NJM70" s="204"/>
      <c r="NJN70" s="204"/>
      <c r="NJO70" s="204"/>
      <c r="NJP70" s="204"/>
      <c r="NJQ70" s="204"/>
      <c r="NJR70" s="204"/>
      <c r="NJS70" s="204"/>
      <c r="NJT70" s="204"/>
      <c r="NJU70" s="204"/>
      <c r="NJV70" s="204"/>
      <c r="NJW70" s="204"/>
      <c r="NJX70" s="204"/>
      <c r="NJY70" s="204"/>
      <c r="NJZ70" s="204"/>
      <c r="NKA70" s="204"/>
      <c r="NKB70" s="204"/>
      <c r="NKC70" s="204"/>
      <c r="NKD70" s="204"/>
      <c r="NKE70" s="204"/>
      <c r="NKF70" s="204"/>
      <c r="NKG70" s="204"/>
      <c r="NKH70" s="204"/>
      <c r="NKI70" s="204"/>
      <c r="NKJ70" s="204"/>
      <c r="NKK70" s="204"/>
      <c r="NKL70" s="204"/>
      <c r="NKM70" s="204"/>
      <c r="NKN70" s="204"/>
      <c r="NKO70" s="204"/>
      <c r="NKP70" s="204"/>
      <c r="NKQ70" s="204"/>
      <c r="NKR70" s="204"/>
      <c r="NKS70" s="204"/>
      <c r="NKT70" s="204"/>
      <c r="NKU70" s="204"/>
      <c r="NKV70" s="204"/>
      <c r="NKW70" s="204"/>
      <c r="NKX70" s="204"/>
      <c r="NKY70" s="204"/>
      <c r="NKZ70" s="204"/>
      <c r="NLA70" s="204"/>
      <c r="NLB70" s="204"/>
      <c r="NLC70" s="204"/>
      <c r="NLD70" s="204"/>
      <c r="NLE70" s="204"/>
      <c r="NLF70" s="204"/>
      <c r="NLG70" s="204"/>
      <c r="NLH70" s="204"/>
      <c r="NLI70" s="204"/>
      <c r="NLJ70" s="204"/>
      <c r="NLK70" s="204"/>
      <c r="NLL70" s="204"/>
      <c r="NLM70" s="204"/>
      <c r="NLN70" s="204"/>
      <c r="NLO70" s="204"/>
      <c r="NLP70" s="204"/>
      <c r="NLQ70" s="204"/>
      <c r="NLR70" s="204"/>
      <c r="NLS70" s="204"/>
      <c r="NLT70" s="204"/>
      <c r="NLU70" s="204"/>
      <c r="NLV70" s="204"/>
      <c r="NLW70" s="204"/>
      <c r="NLX70" s="204"/>
      <c r="NLY70" s="204"/>
      <c r="NLZ70" s="204"/>
      <c r="NMA70" s="204"/>
      <c r="NMB70" s="204"/>
      <c r="NMC70" s="204"/>
      <c r="NMD70" s="204"/>
      <c r="NME70" s="204"/>
      <c r="NMF70" s="204"/>
      <c r="NMG70" s="204"/>
      <c r="NMH70" s="204"/>
      <c r="NMI70" s="204"/>
      <c r="NMJ70" s="204"/>
      <c r="NMK70" s="204"/>
      <c r="NML70" s="204"/>
      <c r="NMM70" s="204"/>
      <c r="NMN70" s="204"/>
      <c r="NMO70" s="204"/>
      <c r="NMP70" s="204"/>
      <c r="NMQ70" s="204"/>
      <c r="NMR70" s="204"/>
      <c r="NMS70" s="204"/>
      <c r="NMT70" s="204"/>
      <c r="NMU70" s="204"/>
      <c r="NMV70" s="204"/>
      <c r="NMW70" s="204"/>
      <c r="NMX70" s="204"/>
      <c r="NMY70" s="204"/>
      <c r="NMZ70" s="204"/>
      <c r="NNA70" s="204"/>
      <c r="NNB70" s="204"/>
      <c r="NNC70" s="204"/>
      <c r="NND70" s="204"/>
      <c r="NNE70" s="204"/>
      <c r="NNF70" s="204"/>
      <c r="NNG70" s="204"/>
      <c r="NNH70" s="204"/>
      <c r="NNI70" s="204"/>
      <c r="NNJ70" s="204"/>
      <c r="NNK70" s="204"/>
      <c r="NNL70" s="204"/>
      <c r="NNM70" s="204"/>
      <c r="NNN70" s="204"/>
      <c r="NNO70" s="204"/>
      <c r="NNP70" s="204"/>
      <c r="NNQ70" s="204"/>
      <c r="NNR70" s="204"/>
      <c r="NNS70" s="204"/>
      <c r="NNT70" s="204"/>
      <c r="NNU70" s="204"/>
      <c r="NNV70" s="204"/>
      <c r="NNW70" s="204"/>
      <c r="NNX70" s="204"/>
      <c r="NNY70" s="204"/>
      <c r="NNZ70" s="204"/>
      <c r="NOA70" s="204"/>
      <c r="NOB70" s="204"/>
      <c r="NOC70" s="204"/>
      <c r="NOD70" s="204"/>
      <c r="NOE70" s="204"/>
      <c r="NOF70" s="204"/>
      <c r="NOG70" s="204"/>
      <c r="NOH70" s="204"/>
      <c r="NOI70" s="204"/>
      <c r="NOJ70" s="204"/>
      <c r="NOK70" s="204"/>
      <c r="NOL70" s="204"/>
      <c r="NOM70" s="204"/>
      <c r="NON70" s="204"/>
      <c r="NOO70" s="204"/>
      <c r="NOP70" s="204"/>
      <c r="NOQ70" s="204"/>
      <c r="NOR70" s="204"/>
      <c r="NOS70" s="204"/>
      <c r="NOT70" s="204"/>
      <c r="NOU70" s="204"/>
      <c r="NOV70" s="204"/>
      <c r="NOW70" s="204"/>
      <c r="NOX70" s="204"/>
      <c r="NOY70" s="204"/>
      <c r="NOZ70" s="204"/>
      <c r="NPA70" s="204"/>
      <c r="NPB70" s="204"/>
      <c r="NPC70" s="204"/>
      <c r="NPD70" s="204"/>
      <c r="NPE70" s="204"/>
      <c r="NPF70" s="204"/>
      <c r="NPG70" s="204"/>
      <c r="NPH70" s="204"/>
      <c r="NPI70" s="204"/>
      <c r="NPJ70" s="204"/>
      <c r="NPK70" s="204"/>
      <c r="NPL70" s="204"/>
      <c r="NPM70" s="204"/>
      <c r="NPN70" s="204"/>
      <c r="NPO70" s="204"/>
      <c r="NPP70" s="204"/>
      <c r="NPQ70" s="204"/>
      <c r="NPR70" s="204"/>
      <c r="NPS70" s="204"/>
      <c r="NPT70" s="204"/>
      <c r="NPU70" s="204"/>
      <c r="NPV70" s="204"/>
      <c r="NPW70" s="204"/>
      <c r="NPX70" s="204"/>
      <c r="NPY70" s="204"/>
      <c r="NPZ70" s="204"/>
      <c r="NQA70" s="204"/>
      <c r="NQB70" s="204"/>
      <c r="NQC70" s="204"/>
      <c r="NQD70" s="204"/>
      <c r="NQE70" s="204"/>
      <c r="NQF70" s="204"/>
      <c r="NQG70" s="204"/>
      <c r="NQH70" s="204"/>
      <c r="NQI70" s="204"/>
      <c r="NQJ70" s="204"/>
      <c r="NQK70" s="204"/>
      <c r="NQL70" s="204"/>
      <c r="NQM70" s="204"/>
      <c r="NQN70" s="204"/>
      <c r="NQO70" s="204"/>
      <c r="NQP70" s="204"/>
      <c r="NQQ70" s="204"/>
      <c r="NQR70" s="204"/>
      <c r="NQS70" s="204"/>
      <c r="NQT70" s="204"/>
      <c r="NQU70" s="204"/>
      <c r="NQV70" s="204"/>
      <c r="NQW70" s="204"/>
      <c r="NQX70" s="204"/>
      <c r="NQY70" s="204"/>
      <c r="NQZ70" s="204"/>
      <c r="NRA70" s="204"/>
      <c r="NRB70" s="204"/>
      <c r="NRC70" s="204"/>
      <c r="NRD70" s="204"/>
      <c r="NRE70" s="204"/>
      <c r="NRF70" s="204"/>
      <c r="NRG70" s="204"/>
      <c r="NRH70" s="204"/>
      <c r="NRI70" s="204"/>
      <c r="NRJ70" s="204"/>
      <c r="NRK70" s="204"/>
      <c r="NRL70" s="204"/>
      <c r="NRM70" s="204"/>
      <c r="NRN70" s="204"/>
      <c r="NRO70" s="204"/>
      <c r="NRP70" s="204"/>
      <c r="NRQ70" s="204"/>
      <c r="NRR70" s="204"/>
      <c r="NRS70" s="204"/>
      <c r="NRT70" s="204"/>
      <c r="NRU70" s="204"/>
      <c r="NRV70" s="204"/>
      <c r="NRW70" s="204"/>
      <c r="NRX70" s="204"/>
      <c r="NRY70" s="204"/>
      <c r="NRZ70" s="204"/>
      <c r="NSA70" s="204"/>
      <c r="NSB70" s="204"/>
      <c r="NSC70" s="204"/>
      <c r="NSD70" s="204"/>
      <c r="NSE70" s="204"/>
      <c r="NSF70" s="204"/>
      <c r="NSG70" s="204"/>
      <c r="NSH70" s="204"/>
      <c r="NSI70" s="204"/>
      <c r="NSJ70" s="204"/>
      <c r="NSK70" s="204"/>
      <c r="NSL70" s="204"/>
      <c r="NSM70" s="204"/>
      <c r="NSN70" s="204"/>
      <c r="NSO70" s="204"/>
      <c r="NSP70" s="204"/>
      <c r="NSQ70" s="204"/>
      <c r="NSR70" s="204"/>
      <c r="NSS70" s="204"/>
      <c r="NST70" s="204"/>
      <c r="NSU70" s="204"/>
      <c r="NSV70" s="204"/>
      <c r="NSW70" s="204"/>
      <c r="NSX70" s="204"/>
      <c r="NSY70" s="204"/>
      <c r="NSZ70" s="204"/>
      <c r="NTA70" s="204"/>
      <c r="NTB70" s="204"/>
      <c r="NTC70" s="204"/>
      <c r="NTD70" s="204"/>
      <c r="NTE70" s="204"/>
      <c r="NTF70" s="204"/>
      <c r="NTG70" s="204"/>
      <c r="NTH70" s="204"/>
      <c r="NTI70" s="204"/>
      <c r="NTJ70" s="204"/>
      <c r="NTK70" s="204"/>
      <c r="NTL70" s="204"/>
      <c r="NTM70" s="204"/>
      <c r="NTN70" s="204"/>
      <c r="NTO70" s="204"/>
      <c r="NTP70" s="204"/>
      <c r="NTQ70" s="204"/>
      <c r="NTR70" s="204"/>
      <c r="NTS70" s="204"/>
      <c r="NTT70" s="204"/>
      <c r="NTU70" s="204"/>
      <c r="NTV70" s="204"/>
      <c r="NTW70" s="204"/>
      <c r="NTX70" s="204"/>
      <c r="NTY70" s="204"/>
      <c r="NTZ70" s="204"/>
      <c r="NUA70" s="204"/>
      <c r="NUB70" s="204"/>
      <c r="NUC70" s="204"/>
      <c r="NUD70" s="204"/>
      <c r="NUE70" s="204"/>
      <c r="NUF70" s="204"/>
      <c r="NUG70" s="204"/>
      <c r="NUH70" s="204"/>
      <c r="NUI70" s="204"/>
      <c r="NUJ70" s="204"/>
      <c r="NUK70" s="204"/>
      <c r="NUL70" s="204"/>
      <c r="NUM70" s="204"/>
      <c r="NUN70" s="204"/>
      <c r="NUO70" s="204"/>
      <c r="NUP70" s="204"/>
      <c r="NUQ70" s="204"/>
      <c r="NUR70" s="204"/>
      <c r="NUS70" s="204"/>
      <c r="NUT70" s="204"/>
      <c r="NUU70" s="204"/>
      <c r="NUV70" s="204"/>
      <c r="NUW70" s="204"/>
      <c r="NUX70" s="204"/>
      <c r="NUY70" s="204"/>
      <c r="NUZ70" s="204"/>
      <c r="NVA70" s="204"/>
      <c r="NVB70" s="204"/>
      <c r="NVC70" s="204"/>
      <c r="NVD70" s="204"/>
      <c r="NVE70" s="204"/>
      <c r="NVF70" s="204"/>
      <c r="NVG70" s="204"/>
      <c r="NVH70" s="204"/>
      <c r="NVI70" s="204"/>
      <c r="NVJ70" s="204"/>
      <c r="NVK70" s="204"/>
      <c r="NVL70" s="204"/>
      <c r="NVM70" s="204"/>
      <c r="NVN70" s="204"/>
      <c r="NVO70" s="204"/>
      <c r="NVP70" s="204"/>
      <c r="NVQ70" s="204"/>
      <c r="NVR70" s="204"/>
      <c r="NVS70" s="204"/>
      <c r="NVT70" s="204"/>
      <c r="NVU70" s="204"/>
      <c r="NVV70" s="204"/>
      <c r="NVW70" s="204"/>
      <c r="NVX70" s="204"/>
      <c r="NVY70" s="204"/>
      <c r="NVZ70" s="204"/>
      <c r="NWA70" s="204"/>
      <c r="NWB70" s="204"/>
      <c r="NWC70" s="204"/>
      <c r="NWD70" s="204"/>
      <c r="NWE70" s="204"/>
      <c r="NWF70" s="204"/>
      <c r="NWG70" s="204"/>
      <c r="NWH70" s="204"/>
      <c r="NWI70" s="204"/>
      <c r="NWJ70" s="204"/>
      <c r="NWK70" s="204"/>
      <c r="NWL70" s="204"/>
      <c r="NWM70" s="204"/>
      <c r="NWN70" s="204"/>
      <c r="NWO70" s="204"/>
      <c r="NWP70" s="204"/>
      <c r="NWQ70" s="204"/>
      <c r="NWR70" s="204"/>
      <c r="NWS70" s="204"/>
      <c r="NWT70" s="204"/>
      <c r="NWU70" s="204"/>
      <c r="NWV70" s="204"/>
      <c r="NWW70" s="204"/>
      <c r="NWX70" s="204"/>
      <c r="NWY70" s="204"/>
      <c r="NWZ70" s="204"/>
      <c r="NXA70" s="204"/>
      <c r="NXB70" s="204"/>
      <c r="NXC70" s="204"/>
      <c r="NXD70" s="204"/>
      <c r="NXE70" s="204"/>
      <c r="NXF70" s="204"/>
      <c r="NXG70" s="204"/>
      <c r="NXH70" s="204"/>
      <c r="NXI70" s="204"/>
      <c r="NXJ70" s="204"/>
      <c r="NXK70" s="204"/>
      <c r="NXL70" s="204"/>
      <c r="NXM70" s="204"/>
      <c r="NXN70" s="204"/>
      <c r="NXO70" s="204"/>
      <c r="NXP70" s="204"/>
      <c r="NXQ70" s="204"/>
      <c r="NXR70" s="204"/>
      <c r="NXS70" s="204"/>
      <c r="NXT70" s="204"/>
      <c r="NXU70" s="204"/>
      <c r="NXV70" s="204"/>
      <c r="NXW70" s="204"/>
      <c r="NXX70" s="204"/>
      <c r="NXY70" s="204"/>
      <c r="NXZ70" s="204"/>
      <c r="NYA70" s="204"/>
      <c r="NYB70" s="204"/>
      <c r="NYC70" s="204"/>
      <c r="NYD70" s="204"/>
      <c r="NYE70" s="204"/>
      <c r="NYF70" s="204"/>
      <c r="NYG70" s="204"/>
      <c r="NYH70" s="204"/>
      <c r="NYI70" s="204"/>
      <c r="NYJ70" s="204"/>
      <c r="NYK70" s="204"/>
      <c r="NYL70" s="204"/>
      <c r="NYM70" s="204"/>
      <c r="NYN70" s="204"/>
      <c r="NYO70" s="204"/>
      <c r="NYP70" s="204"/>
      <c r="NYQ70" s="204"/>
      <c r="NYR70" s="204"/>
      <c r="NYS70" s="204"/>
      <c r="NYT70" s="204"/>
      <c r="NYU70" s="204"/>
      <c r="NYV70" s="204"/>
      <c r="NYW70" s="204"/>
      <c r="NYX70" s="204"/>
      <c r="NYY70" s="204"/>
      <c r="NYZ70" s="204"/>
      <c r="NZA70" s="204"/>
      <c r="NZB70" s="204"/>
      <c r="NZC70" s="204"/>
      <c r="NZD70" s="204"/>
      <c r="NZE70" s="204"/>
      <c r="NZF70" s="204"/>
      <c r="NZG70" s="204"/>
      <c r="NZH70" s="204"/>
      <c r="NZI70" s="204"/>
      <c r="NZJ70" s="204"/>
      <c r="NZK70" s="204"/>
      <c r="NZL70" s="204"/>
      <c r="NZM70" s="204"/>
      <c r="NZN70" s="204"/>
      <c r="NZO70" s="204"/>
      <c r="NZP70" s="204"/>
      <c r="NZQ70" s="204"/>
      <c r="NZR70" s="204"/>
      <c r="NZS70" s="204"/>
      <c r="NZT70" s="204"/>
      <c r="NZU70" s="204"/>
      <c r="NZV70" s="204"/>
      <c r="NZW70" s="204"/>
      <c r="NZX70" s="204"/>
      <c r="NZY70" s="204"/>
      <c r="NZZ70" s="204"/>
      <c r="OAA70" s="204"/>
      <c r="OAB70" s="204"/>
      <c r="OAC70" s="204"/>
      <c r="OAD70" s="204"/>
      <c r="OAE70" s="204"/>
      <c r="OAF70" s="204"/>
      <c r="OAG70" s="204"/>
      <c r="OAH70" s="204"/>
      <c r="OAI70" s="204"/>
      <c r="OAJ70" s="204"/>
      <c r="OAK70" s="204"/>
      <c r="OAL70" s="204"/>
      <c r="OAM70" s="204"/>
      <c r="OAN70" s="204"/>
      <c r="OAO70" s="204"/>
      <c r="OAP70" s="204"/>
      <c r="OAQ70" s="204"/>
      <c r="OAR70" s="204"/>
      <c r="OAS70" s="204"/>
      <c r="OAT70" s="204"/>
      <c r="OAU70" s="204"/>
      <c r="OAV70" s="204"/>
      <c r="OAW70" s="204"/>
      <c r="OAX70" s="204"/>
      <c r="OAY70" s="204"/>
      <c r="OAZ70" s="204"/>
      <c r="OBA70" s="204"/>
      <c r="OBB70" s="204"/>
      <c r="OBC70" s="204"/>
      <c r="OBD70" s="204"/>
      <c r="OBE70" s="204"/>
      <c r="OBF70" s="204"/>
      <c r="OBG70" s="204"/>
      <c r="OBH70" s="204"/>
      <c r="OBI70" s="204"/>
      <c r="OBJ70" s="204"/>
      <c r="OBK70" s="204"/>
      <c r="OBL70" s="204"/>
      <c r="OBM70" s="204"/>
      <c r="OBN70" s="204"/>
      <c r="OBO70" s="204"/>
      <c r="OBP70" s="204"/>
      <c r="OBQ70" s="204"/>
      <c r="OBR70" s="204"/>
      <c r="OBS70" s="204"/>
      <c r="OBT70" s="204"/>
      <c r="OBU70" s="204"/>
      <c r="OBV70" s="204"/>
      <c r="OBW70" s="204"/>
      <c r="OBX70" s="204"/>
      <c r="OBY70" s="204"/>
      <c r="OBZ70" s="204"/>
      <c r="OCA70" s="204"/>
      <c r="OCB70" s="204"/>
      <c r="OCC70" s="204"/>
      <c r="OCD70" s="204"/>
      <c r="OCE70" s="204"/>
      <c r="OCF70" s="204"/>
      <c r="OCG70" s="204"/>
      <c r="OCH70" s="204"/>
      <c r="OCI70" s="204"/>
      <c r="OCJ70" s="204"/>
      <c r="OCK70" s="204"/>
      <c r="OCL70" s="204"/>
      <c r="OCM70" s="204"/>
      <c r="OCN70" s="204"/>
      <c r="OCO70" s="204"/>
      <c r="OCP70" s="204"/>
      <c r="OCQ70" s="204"/>
      <c r="OCR70" s="204"/>
      <c r="OCS70" s="204"/>
      <c r="OCT70" s="204"/>
      <c r="OCU70" s="204"/>
      <c r="OCV70" s="204"/>
      <c r="OCW70" s="204"/>
      <c r="OCX70" s="204"/>
      <c r="OCY70" s="204"/>
      <c r="OCZ70" s="204"/>
      <c r="ODA70" s="204"/>
      <c r="ODB70" s="204"/>
      <c r="ODC70" s="204"/>
      <c r="ODD70" s="204"/>
      <c r="ODE70" s="204"/>
      <c r="ODF70" s="204"/>
      <c r="ODG70" s="204"/>
      <c r="ODH70" s="204"/>
      <c r="ODI70" s="204"/>
      <c r="ODJ70" s="204"/>
      <c r="ODK70" s="204"/>
      <c r="ODL70" s="204"/>
      <c r="ODM70" s="204"/>
      <c r="ODN70" s="204"/>
      <c r="ODO70" s="204"/>
      <c r="ODP70" s="204"/>
      <c r="ODQ70" s="204"/>
      <c r="ODR70" s="204"/>
      <c r="ODS70" s="204"/>
      <c r="ODT70" s="204"/>
      <c r="ODU70" s="204"/>
      <c r="ODV70" s="204"/>
      <c r="ODW70" s="204"/>
      <c r="ODX70" s="204"/>
      <c r="ODY70" s="204"/>
      <c r="ODZ70" s="204"/>
      <c r="OEA70" s="204"/>
      <c r="OEB70" s="204"/>
      <c r="OEC70" s="204"/>
      <c r="OED70" s="204"/>
      <c r="OEE70" s="204"/>
      <c r="OEF70" s="204"/>
      <c r="OEG70" s="204"/>
      <c r="OEH70" s="204"/>
      <c r="OEI70" s="204"/>
      <c r="OEJ70" s="204"/>
      <c r="OEK70" s="204"/>
      <c r="OEL70" s="204"/>
      <c r="OEM70" s="204"/>
      <c r="OEN70" s="204"/>
      <c r="OEO70" s="204"/>
      <c r="OEP70" s="204"/>
      <c r="OEQ70" s="204"/>
      <c r="OER70" s="204"/>
      <c r="OES70" s="204"/>
      <c r="OET70" s="204"/>
      <c r="OEU70" s="204"/>
      <c r="OEV70" s="204"/>
      <c r="OEW70" s="204"/>
      <c r="OEX70" s="204"/>
      <c r="OEY70" s="204"/>
      <c r="OEZ70" s="204"/>
      <c r="OFA70" s="204"/>
      <c r="OFB70" s="204"/>
      <c r="OFC70" s="204"/>
      <c r="OFD70" s="204"/>
      <c r="OFE70" s="204"/>
      <c r="OFF70" s="204"/>
      <c r="OFG70" s="204"/>
      <c r="OFH70" s="204"/>
      <c r="OFI70" s="204"/>
      <c r="OFJ70" s="204"/>
      <c r="OFK70" s="204"/>
      <c r="OFL70" s="204"/>
      <c r="OFM70" s="204"/>
      <c r="OFN70" s="204"/>
      <c r="OFO70" s="204"/>
      <c r="OFP70" s="204"/>
      <c r="OFQ70" s="204"/>
      <c r="OFR70" s="204"/>
      <c r="OFS70" s="204"/>
      <c r="OFT70" s="204"/>
      <c r="OFU70" s="204"/>
      <c r="OFV70" s="204"/>
      <c r="OFW70" s="204"/>
      <c r="OFX70" s="204"/>
      <c r="OFY70" s="204"/>
      <c r="OFZ70" s="204"/>
      <c r="OGA70" s="204"/>
      <c r="OGB70" s="204"/>
      <c r="OGC70" s="204"/>
      <c r="OGD70" s="204"/>
      <c r="OGE70" s="204"/>
      <c r="OGF70" s="204"/>
      <c r="OGG70" s="204"/>
      <c r="OGH70" s="204"/>
      <c r="OGI70" s="204"/>
      <c r="OGJ70" s="204"/>
      <c r="OGK70" s="204"/>
      <c r="OGL70" s="204"/>
      <c r="OGM70" s="204"/>
      <c r="OGN70" s="204"/>
      <c r="OGO70" s="204"/>
      <c r="OGP70" s="204"/>
      <c r="OGQ70" s="204"/>
      <c r="OGR70" s="204"/>
      <c r="OGS70" s="204"/>
      <c r="OGT70" s="204"/>
      <c r="OGU70" s="204"/>
      <c r="OGV70" s="204"/>
      <c r="OGW70" s="204"/>
      <c r="OGX70" s="204"/>
      <c r="OGY70" s="204"/>
      <c r="OGZ70" s="204"/>
      <c r="OHA70" s="204"/>
      <c r="OHB70" s="204"/>
      <c r="OHC70" s="204"/>
      <c r="OHD70" s="204"/>
      <c r="OHE70" s="204"/>
      <c r="OHF70" s="204"/>
      <c r="OHG70" s="204"/>
      <c r="OHH70" s="204"/>
      <c r="OHI70" s="204"/>
      <c r="OHJ70" s="204"/>
      <c r="OHK70" s="204"/>
      <c r="OHL70" s="204"/>
      <c r="OHM70" s="204"/>
      <c r="OHN70" s="204"/>
      <c r="OHO70" s="204"/>
      <c r="OHP70" s="204"/>
      <c r="OHQ70" s="204"/>
      <c r="OHR70" s="204"/>
      <c r="OHS70" s="204"/>
      <c r="OHT70" s="204"/>
      <c r="OHU70" s="204"/>
      <c r="OHV70" s="204"/>
      <c r="OHW70" s="204"/>
      <c r="OHX70" s="204"/>
      <c r="OHY70" s="204"/>
      <c r="OHZ70" s="204"/>
      <c r="OIA70" s="204"/>
      <c r="OIB70" s="204"/>
      <c r="OIC70" s="204"/>
      <c r="OID70" s="204"/>
      <c r="OIE70" s="204"/>
      <c r="OIF70" s="204"/>
      <c r="OIG70" s="204"/>
      <c r="OIH70" s="204"/>
      <c r="OII70" s="204"/>
      <c r="OIJ70" s="204"/>
      <c r="OIK70" s="204"/>
      <c r="OIL70" s="204"/>
      <c r="OIM70" s="204"/>
      <c r="OIN70" s="204"/>
      <c r="OIO70" s="204"/>
      <c r="OIP70" s="204"/>
      <c r="OIQ70" s="204"/>
      <c r="OIR70" s="204"/>
      <c r="OIS70" s="204"/>
      <c r="OIT70" s="204"/>
      <c r="OIU70" s="204"/>
      <c r="OIV70" s="204"/>
      <c r="OIW70" s="204"/>
      <c r="OIX70" s="204"/>
      <c r="OIY70" s="204"/>
      <c r="OIZ70" s="204"/>
      <c r="OJA70" s="204"/>
      <c r="OJB70" s="204"/>
      <c r="OJC70" s="204"/>
      <c r="OJD70" s="204"/>
      <c r="OJE70" s="204"/>
      <c r="OJF70" s="204"/>
      <c r="OJG70" s="204"/>
      <c r="OJH70" s="204"/>
      <c r="OJI70" s="204"/>
      <c r="OJJ70" s="204"/>
      <c r="OJK70" s="204"/>
      <c r="OJL70" s="204"/>
      <c r="OJM70" s="204"/>
      <c r="OJN70" s="204"/>
      <c r="OJO70" s="204"/>
      <c r="OJP70" s="204"/>
      <c r="OJQ70" s="204"/>
      <c r="OJR70" s="204"/>
      <c r="OJS70" s="204"/>
      <c r="OJT70" s="204"/>
      <c r="OJU70" s="204"/>
      <c r="OJV70" s="204"/>
      <c r="OJW70" s="204"/>
      <c r="OJX70" s="204"/>
      <c r="OJY70" s="204"/>
      <c r="OJZ70" s="204"/>
      <c r="OKA70" s="204"/>
      <c r="OKB70" s="204"/>
      <c r="OKC70" s="204"/>
      <c r="OKD70" s="204"/>
      <c r="OKE70" s="204"/>
      <c r="OKF70" s="204"/>
      <c r="OKG70" s="204"/>
      <c r="OKH70" s="204"/>
      <c r="OKI70" s="204"/>
      <c r="OKJ70" s="204"/>
      <c r="OKK70" s="204"/>
      <c r="OKL70" s="204"/>
      <c r="OKM70" s="204"/>
      <c r="OKN70" s="204"/>
      <c r="OKO70" s="204"/>
      <c r="OKP70" s="204"/>
      <c r="OKQ70" s="204"/>
      <c r="OKR70" s="204"/>
      <c r="OKS70" s="204"/>
      <c r="OKT70" s="204"/>
      <c r="OKU70" s="204"/>
      <c r="OKV70" s="204"/>
      <c r="OKW70" s="204"/>
      <c r="OKX70" s="204"/>
      <c r="OKY70" s="204"/>
      <c r="OKZ70" s="204"/>
      <c r="OLA70" s="204"/>
      <c r="OLB70" s="204"/>
      <c r="OLC70" s="204"/>
      <c r="OLD70" s="204"/>
      <c r="OLE70" s="204"/>
      <c r="OLF70" s="204"/>
      <c r="OLG70" s="204"/>
      <c r="OLH70" s="204"/>
      <c r="OLI70" s="204"/>
      <c r="OLJ70" s="204"/>
      <c r="OLK70" s="204"/>
      <c r="OLL70" s="204"/>
      <c r="OLM70" s="204"/>
      <c r="OLN70" s="204"/>
      <c r="OLO70" s="204"/>
      <c r="OLP70" s="204"/>
      <c r="OLQ70" s="204"/>
      <c r="OLR70" s="204"/>
      <c r="OLS70" s="204"/>
      <c r="OLT70" s="204"/>
      <c r="OLU70" s="204"/>
      <c r="OLV70" s="204"/>
      <c r="OLW70" s="204"/>
      <c r="OLX70" s="204"/>
      <c r="OLY70" s="204"/>
      <c r="OLZ70" s="204"/>
      <c r="OMA70" s="204"/>
      <c r="OMB70" s="204"/>
      <c r="OMC70" s="204"/>
      <c r="OMD70" s="204"/>
      <c r="OME70" s="204"/>
      <c r="OMF70" s="204"/>
      <c r="OMG70" s="204"/>
      <c r="OMH70" s="204"/>
      <c r="OMI70" s="204"/>
      <c r="OMJ70" s="204"/>
      <c r="OMK70" s="204"/>
      <c r="OML70" s="204"/>
      <c r="OMM70" s="204"/>
      <c r="OMN70" s="204"/>
      <c r="OMO70" s="204"/>
      <c r="OMP70" s="204"/>
      <c r="OMQ70" s="204"/>
      <c r="OMR70" s="204"/>
      <c r="OMS70" s="204"/>
      <c r="OMT70" s="204"/>
      <c r="OMU70" s="204"/>
      <c r="OMV70" s="204"/>
      <c r="OMW70" s="204"/>
      <c r="OMX70" s="204"/>
      <c r="OMY70" s="204"/>
      <c r="OMZ70" s="204"/>
      <c r="ONA70" s="204"/>
      <c r="ONB70" s="204"/>
      <c r="ONC70" s="204"/>
      <c r="OND70" s="204"/>
      <c r="ONE70" s="204"/>
      <c r="ONF70" s="204"/>
      <c r="ONG70" s="204"/>
      <c r="ONH70" s="204"/>
      <c r="ONI70" s="204"/>
      <c r="ONJ70" s="204"/>
      <c r="ONK70" s="204"/>
      <c r="ONL70" s="204"/>
      <c r="ONM70" s="204"/>
      <c r="ONN70" s="204"/>
      <c r="ONO70" s="204"/>
      <c r="ONP70" s="204"/>
      <c r="ONQ70" s="204"/>
      <c r="ONR70" s="204"/>
      <c r="ONS70" s="204"/>
      <c r="ONT70" s="204"/>
      <c r="ONU70" s="204"/>
      <c r="ONV70" s="204"/>
      <c r="ONW70" s="204"/>
      <c r="ONX70" s="204"/>
      <c r="ONY70" s="204"/>
      <c r="ONZ70" s="204"/>
      <c r="OOA70" s="204"/>
      <c r="OOB70" s="204"/>
      <c r="OOC70" s="204"/>
      <c r="OOD70" s="204"/>
      <c r="OOE70" s="204"/>
      <c r="OOF70" s="204"/>
      <c r="OOG70" s="204"/>
      <c r="OOH70" s="204"/>
      <c r="OOI70" s="204"/>
      <c r="OOJ70" s="204"/>
      <c r="OOK70" s="204"/>
      <c r="OOL70" s="204"/>
      <c r="OOM70" s="204"/>
      <c r="OON70" s="204"/>
      <c r="OOO70" s="204"/>
      <c r="OOP70" s="204"/>
      <c r="OOQ70" s="204"/>
      <c r="OOR70" s="204"/>
      <c r="OOS70" s="204"/>
      <c r="OOT70" s="204"/>
      <c r="OOU70" s="204"/>
      <c r="OOV70" s="204"/>
      <c r="OOW70" s="204"/>
      <c r="OOX70" s="204"/>
      <c r="OOY70" s="204"/>
      <c r="OOZ70" s="204"/>
      <c r="OPA70" s="204"/>
      <c r="OPB70" s="204"/>
      <c r="OPC70" s="204"/>
      <c r="OPD70" s="204"/>
      <c r="OPE70" s="204"/>
      <c r="OPF70" s="204"/>
      <c r="OPG70" s="204"/>
      <c r="OPH70" s="204"/>
      <c r="OPI70" s="204"/>
      <c r="OPJ70" s="204"/>
      <c r="OPK70" s="204"/>
      <c r="OPL70" s="204"/>
      <c r="OPM70" s="204"/>
      <c r="OPN70" s="204"/>
      <c r="OPO70" s="204"/>
      <c r="OPP70" s="204"/>
      <c r="OPQ70" s="204"/>
      <c r="OPR70" s="204"/>
      <c r="OPS70" s="204"/>
      <c r="OPT70" s="204"/>
      <c r="OPU70" s="204"/>
      <c r="OPV70" s="204"/>
      <c r="OPW70" s="204"/>
      <c r="OPX70" s="204"/>
      <c r="OPY70" s="204"/>
      <c r="OPZ70" s="204"/>
      <c r="OQA70" s="204"/>
      <c r="OQB70" s="204"/>
      <c r="OQC70" s="204"/>
      <c r="OQD70" s="204"/>
      <c r="OQE70" s="204"/>
      <c r="OQF70" s="204"/>
      <c r="OQG70" s="204"/>
      <c r="OQH70" s="204"/>
      <c r="OQI70" s="204"/>
      <c r="OQJ70" s="204"/>
      <c r="OQK70" s="204"/>
      <c r="OQL70" s="204"/>
      <c r="OQM70" s="204"/>
      <c r="OQN70" s="204"/>
      <c r="OQO70" s="204"/>
      <c r="OQP70" s="204"/>
      <c r="OQQ70" s="204"/>
      <c r="OQR70" s="204"/>
      <c r="OQS70" s="204"/>
      <c r="OQT70" s="204"/>
      <c r="OQU70" s="204"/>
      <c r="OQV70" s="204"/>
      <c r="OQW70" s="204"/>
      <c r="OQX70" s="204"/>
      <c r="OQY70" s="204"/>
      <c r="OQZ70" s="204"/>
      <c r="ORA70" s="204"/>
      <c r="ORB70" s="204"/>
      <c r="ORC70" s="204"/>
      <c r="ORD70" s="204"/>
      <c r="ORE70" s="204"/>
      <c r="ORF70" s="204"/>
      <c r="ORG70" s="204"/>
      <c r="ORH70" s="204"/>
      <c r="ORI70" s="204"/>
      <c r="ORJ70" s="204"/>
      <c r="ORK70" s="204"/>
      <c r="ORL70" s="204"/>
      <c r="ORM70" s="204"/>
      <c r="ORN70" s="204"/>
      <c r="ORO70" s="204"/>
      <c r="ORP70" s="204"/>
      <c r="ORQ70" s="204"/>
      <c r="ORR70" s="204"/>
      <c r="ORS70" s="204"/>
      <c r="ORT70" s="204"/>
      <c r="ORU70" s="204"/>
      <c r="ORV70" s="204"/>
      <c r="ORW70" s="204"/>
      <c r="ORX70" s="204"/>
      <c r="ORY70" s="204"/>
      <c r="ORZ70" s="204"/>
      <c r="OSA70" s="204"/>
      <c r="OSB70" s="204"/>
      <c r="OSC70" s="204"/>
      <c r="OSD70" s="204"/>
      <c r="OSE70" s="204"/>
      <c r="OSF70" s="204"/>
      <c r="OSG70" s="204"/>
      <c r="OSH70" s="204"/>
      <c r="OSI70" s="204"/>
      <c r="OSJ70" s="204"/>
      <c r="OSK70" s="204"/>
      <c r="OSL70" s="204"/>
      <c r="OSM70" s="204"/>
      <c r="OSN70" s="204"/>
      <c r="OSO70" s="204"/>
      <c r="OSP70" s="204"/>
      <c r="OSQ70" s="204"/>
      <c r="OSR70" s="204"/>
      <c r="OSS70" s="204"/>
      <c r="OST70" s="204"/>
      <c r="OSU70" s="204"/>
      <c r="OSV70" s="204"/>
      <c r="OSW70" s="204"/>
      <c r="OSX70" s="204"/>
      <c r="OSY70" s="204"/>
      <c r="OSZ70" s="204"/>
      <c r="OTA70" s="204"/>
      <c r="OTB70" s="204"/>
      <c r="OTC70" s="204"/>
      <c r="OTD70" s="204"/>
      <c r="OTE70" s="204"/>
      <c r="OTF70" s="204"/>
      <c r="OTG70" s="204"/>
      <c r="OTH70" s="204"/>
      <c r="OTI70" s="204"/>
      <c r="OTJ70" s="204"/>
      <c r="OTK70" s="204"/>
      <c r="OTL70" s="204"/>
      <c r="OTM70" s="204"/>
      <c r="OTN70" s="204"/>
      <c r="OTO70" s="204"/>
      <c r="OTP70" s="204"/>
      <c r="OTQ70" s="204"/>
      <c r="OTR70" s="204"/>
      <c r="OTS70" s="204"/>
      <c r="OTT70" s="204"/>
      <c r="OTU70" s="204"/>
      <c r="OTV70" s="204"/>
      <c r="OTW70" s="204"/>
      <c r="OTX70" s="204"/>
      <c r="OTY70" s="204"/>
      <c r="OTZ70" s="204"/>
      <c r="OUA70" s="204"/>
      <c r="OUB70" s="204"/>
      <c r="OUC70" s="204"/>
      <c r="OUD70" s="204"/>
      <c r="OUE70" s="204"/>
      <c r="OUF70" s="204"/>
      <c r="OUG70" s="204"/>
      <c r="OUH70" s="204"/>
      <c r="OUI70" s="204"/>
      <c r="OUJ70" s="204"/>
      <c r="OUK70" s="204"/>
      <c r="OUL70" s="204"/>
      <c r="OUM70" s="204"/>
      <c r="OUN70" s="204"/>
      <c r="OUO70" s="204"/>
      <c r="OUP70" s="204"/>
      <c r="OUQ70" s="204"/>
      <c r="OUR70" s="204"/>
      <c r="OUS70" s="204"/>
      <c r="OUT70" s="204"/>
      <c r="OUU70" s="204"/>
      <c r="OUV70" s="204"/>
      <c r="OUW70" s="204"/>
      <c r="OUX70" s="204"/>
      <c r="OUY70" s="204"/>
      <c r="OUZ70" s="204"/>
      <c r="OVA70" s="204"/>
      <c r="OVB70" s="204"/>
      <c r="OVC70" s="204"/>
      <c r="OVD70" s="204"/>
      <c r="OVE70" s="204"/>
      <c r="OVF70" s="204"/>
      <c r="OVG70" s="204"/>
      <c r="OVH70" s="204"/>
      <c r="OVI70" s="204"/>
      <c r="OVJ70" s="204"/>
      <c r="OVK70" s="204"/>
      <c r="OVL70" s="204"/>
      <c r="OVM70" s="204"/>
      <c r="OVN70" s="204"/>
      <c r="OVO70" s="204"/>
      <c r="OVP70" s="204"/>
      <c r="OVQ70" s="204"/>
      <c r="OVR70" s="204"/>
      <c r="OVS70" s="204"/>
      <c r="OVT70" s="204"/>
      <c r="OVU70" s="204"/>
      <c r="OVV70" s="204"/>
      <c r="OVW70" s="204"/>
      <c r="OVX70" s="204"/>
      <c r="OVY70" s="204"/>
      <c r="OVZ70" s="204"/>
      <c r="OWA70" s="204"/>
      <c r="OWB70" s="204"/>
      <c r="OWC70" s="204"/>
      <c r="OWD70" s="204"/>
      <c r="OWE70" s="204"/>
      <c r="OWF70" s="204"/>
      <c r="OWG70" s="204"/>
      <c r="OWH70" s="204"/>
      <c r="OWI70" s="204"/>
      <c r="OWJ70" s="204"/>
      <c r="OWK70" s="204"/>
      <c r="OWL70" s="204"/>
      <c r="OWM70" s="204"/>
      <c r="OWN70" s="204"/>
      <c r="OWO70" s="204"/>
      <c r="OWP70" s="204"/>
      <c r="OWQ70" s="204"/>
      <c r="OWR70" s="204"/>
      <c r="OWS70" s="204"/>
      <c r="OWT70" s="204"/>
      <c r="OWU70" s="204"/>
      <c r="OWV70" s="204"/>
      <c r="OWW70" s="204"/>
      <c r="OWX70" s="204"/>
      <c r="OWY70" s="204"/>
      <c r="OWZ70" s="204"/>
      <c r="OXA70" s="204"/>
      <c r="OXB70" s="204"/>
      <c r="OXC70" s="204"/>
      <c r="OXD70" s="204"/>
      <c r="OXE70" s="204"/>
      <c r="OXF70" s="204"/>
      <c r="OXG70" s="204"/>
      <c r="OXH70" s="204"/>
      <c r="OXI70" s="204"/>
      <c r="OXJ70" s="204"/>
      <c r="OXK70" s="204"/>
      <c r="OXL70" s="204"/>
      <c r="OXM70" s="204"/>
      <c r="OXN70" s="204"/>
      <c r="OXO70" s="204"/>
      <c r="OXP70" s="204"/>
      <c r="OXQ70" s="204"/>
      <c r="OXR70" s="204"/>
      <c r="OXS70" s="204"/>
      <c r="OXT70" s="204"/>
      <c r="OXU70" s="204"/>
      <c r="OXV70" s="204"/>
      <c r="OXW70" s="204"/>
      <c r="OXX70" s="204"/>
      <c r="OXY70" s="204"/>
      <c r="OXZ70" s="204"/>
      <c r="OYA70" s="204"/>
      <c r="OYB70" s="204"/>
      <c r="OYC70" s="204"/>
      <c r="OYD70" s="204"/>
      <c r="OYE70" s="204"/>
      <c r="OYF70" s="204"/>
      <c r="OYG70" s="204"/>
      <c r="OYH70" s="204"/>
      <c r="OYI70" s="204"/>
      <c r="OYJ70" s="204"/>
      <c r="OYK70" s="204"/>
      <c r="OYL70" s="204"/>
      <c r="OYM70" s="204"/>
      <c r="OYN70" s="204"/>
      <c r="OYO70" s="204"/>
      <c r="OYP70" s="204"/>
      <c r="OYQ70" s="204"/>
      <c r="OYR70" s="204"/>
      <c r="OYS70" s="204"/>
      <c r="OYT70" s="204"/>
      <c r="OYU70" s="204"/>
      <c r="OYV70" s="204"/>
      <c r="OYW70" s="204"/>
      <c r="OYX70" s="204"/>
      <c r="OYY70" s="204"/>
      <c r="OYZ70" s="204"/>
      <c r="OZA70" s="204"/>
      <c r="OZB70" s="204"/>
      <c r="OZC70" s="204"/>
      <c r="OZD70" s="204"/>
      <c r="OZE70" s="204"/>
      <c r="OZF70" s="204"/>
      <c r="OZG70" s="204"/>
      <c r="OZH70" s="204"/>
      <c r="OZI70" s="204"/>
      <c r="OZJ70" s="204"/>
      <c r="OZK70" s="204"/>
      <c r="OZL70" s="204"/>
      <c r="OZM70" s="204"/>
      <c r="OZN70" s="204"/>
      <c r="OZO70" s="204"/>
      <c r="OZP70" s="204"/>
      <c r="OZQ70" s="204"/>
      <c r="OZR70" s="204"/>
      <c r="OZS70" s="204"/>
      <c r="OZT70" s="204"/>
      <c r="OZU70" s="204"/>
      <c r="OZV70" s="204"/>
      <c r="OZW70" s="204"/>
      <c r="OZX70" s="204"/>
      <c r="OZY70" s="204"/>
      <c r="OZZ70" s="204"/>
      <c r="PAA70" s="204"/>
      <c r="PAB70" s="204"/>
      <c r="PAC70" s="204"/>
      <c r="PAD70" s="204"/>
      <c r="PAE70" s="204"/>
      <c r="PAF70" s="204"/>
      <c r="PAG70" s="204"/>
      <c r="PAH70" s="204"/>
      <c r="PAI70" s="204"/>
      <c r="PAJ70" s="204"/>
      <c r="PAK70" s="204"/>
      <c r="PAL70" s="204"/>
      <c r="PAM70" s="204"/>
      <c r="PAN70" s="204"/>
      <c r="PAO70" s="204"/>
      <c r="PAP70" s="204"/>
      <c r="PAQ70" s="204"/>
      <c r="PAR70" s="204"/>
      <c r="PAS70" s="204"/>
      <c r="PAT70" s="204"/>
      <c r="PAU70" s="204"/>
      <c r="PAV70" s="204"/>
      <c r="PAW70" s="204"/>
      <c r="PAX70" s="204"/>
      <c r="PAY70" s="204"/>
      <c r="PAZ70" s="204"/>
      <c r="PBA70" s="204"/>
      <c r="PBB70" s="204"/>
      <c r="PBC70" s="204"/>
      <c r="PBD70" s="204"/>
      <c r="PBE70" s="204"/>
      <c r="PBF70" s="204"/>
      <c r="PBG70" s="204"/>
      <c r="PBH70" s="204"/>
      <c r="PBI70" s="204"/>
      <c r="PBJ70" s="204"/>
      <c r="PBK70" s="204"/>
      <c r="PBL70" s="204"/>
      <c r="PBM70" s="204"/>
      <c r="PBN70" s="204"/>
      <c r="PBO70" s="204"/>
      <c r="PBP70" s="204"/>
      <c r="PBQ70" s="204"/>
      <c r="PBR70" s="204"/>
      <c r="PBS70" s="204"/>
      <c r="PBT70" s="204"/>
      <c r="PBU70" s="204"/>
      <c r="PBV70" s="204"/>
      <c r="PBW70" s="204"/>
      <c r="PBX70" s="204"/>
      <c r="PBY70" s="204"/>
      <c r="PBZ70" s="204"/>
      <c r="PCA70" s="204"/>
      <c r="PCB70" s="204"/>
      <c r="PCC70" s="204"/>
      <c r="PCD70" s="204"/>
      <c r="PCE70" s="204"/>
      <c r="PCF70" s="204"/>
      <c r="PCG70" s="204"/>
      <c r="PCH70" s="204"/>
      <c r="PCI70" s="204"/>
      <c r="PCJ70" s="204"/>
      <c r="PCK70" s="204"/>
      <c r="PCL70" s="204"/>
      <c r="PCM70" s="204"/>
      <c r="PCN70" s="204"/>
      <c r="PCO70" s="204"/>
      <c r="PCP70" s="204"/>
      <c r="PCQ70" s="204"/>
      <c r="PCR70" s="204"/>
      <c r="PCS70" s="204"/>
      <c r="PCT70" s="204"/>
      <c r="PCU70" s="204"/>
      <c r="PCV70" s="204"/>
      <c r="PCW70" s="204"/>
      <c r="PCX70" s="204"/>
      <c r="PCY70" s="204"/>
      <c r="PCZ70" s="204"/>
      <c r="PDA70" s="204"/>
      <c r="PDB70" s="204"/>
      <c r="PDC70" s="204"/>
      <c r="PDD70" s="204"/>
      <c r="PDE70" s="204"/>
      <c r="PDF70" s="204"/>
      <c r="PDG70" s="204"/>
      <c r="PDH70" s="204"/>
      <c r="PDI70" s="204"/>
      <c r="PDJ70" s="204"/>
      <c r="PDK70" s="204"/>
      <c r="PDL70" s="204"/>
      <c r="PDM70" s="204"/>
      <c r="PDN70" s="204"/>
      <c r="PDO70" s="204"/>
      <c r="PDP70" s="204"/>
      <c r="PDQ70" s="204"/>
      <c r="PDR70" s="204"/>
      <c r="PDS70" s="204"/>
      <c r="PDT70" s="204"/>
      <c r="PDU70" s="204"/>
      <c r="PDV70" s="204"/>
      <c r="PDW70" s="204"/>
      <c r="PDX70" s="204"/>
      <c r="PDY70" s="204"/>
      <c r="PDZ70" s="204"/>
      <c r="PEA70" s="204"/>
      <c r="PEB70" s="204"/>
      <c r="PEC70" s="204"/>
      <c r="PED70" s="204"/>
      <c r="PEE70" s="204"/>
      <c r="PEF70" s="204"/>
      <c r="PEG70" s="204"/>
      <c r="PEH70" s="204"/>
      <c r="PEI70" s="204"/>
      <c r="PEJ70" s="204"/>
      <c r="PEK70" s="204"/>
      <c r="PEL70" s="204"/>
      <c r="PEM70" s="204"/>
      <c r="PEN70" s="204"/>
      <c r="PEO70" s="204"/>
      <c r="PEP70" s="204"/>
      <c r="PEQ70" s="204"/>
      <c r="PER70" s="204"/>
      <c r="PES70" s="204"/>
      <c r="PET70" s="204"/>
      <c r="PEU70" s="204"/>
      <c r="PEV70" s="204"/>
      <c r="PEW70" s="204"/>
      <c r="PEX70" s="204"/>
      <c r="PEY70" s="204"/>
      <c r="PEZ70" s="204"/>
      <c r="PFA70" s="204"/>
      <c r="PFB70" s="204"/>
      <c r="PFC70" s="204"/>
      <c r="PFD70" s="204"/>
      <c r="PFE70" s="204"/>
      <c r="PFF70" s="204"/>
      <c r="PFG70" s="204"/>
      <c r="PFH70" s="204"/>
      <c r="PFI70" s="204"/>
      <c r="PFJ70" s="204"/>
      <c r="PFK70" s="204"/>
      <c r="PFL70" s="204"/>
      <c r="PFM70" s="204"/>
      <c r="PFN70" s="204"/>
      <c r="PFO70" s="204"/>
      <c r="PFP70" s="204"/>
      <c r="PFQ70" s="204"/>
      <c r="PFR70" s="204"/>
      <c r="PFS70" s="204"/>
      <c r="PFT70" s="204"/>
      <c r="PFU70" s="204"/>
      <c r="PFV70" s="204"/>
      <c r="PFW70" s="204"/>
      <c r="PFX70" s="204"/>
      <c r="PFY70" s="204"/>
      <c r="PFZ70" s="204"/>
      <c r="PGA70" s="204"/>
      <c r="PGB70" s="204"/>
      <c r="PGC70" s="204"/>
      <c r="PGD70" s="204"/>
      <c r="PGE70" s="204"/>
      <c r="PGF70" s="204"/>
      <c r="PGG70" s="204"/>
      <c r="PGH70" s="204"/>
      <c r="PGI70" s="204"/>
      <c r="PGJ70" s="204"/>
      <c r="PGK70" s="204"/>
      <c r="PGL70" s="204"/>
      <c r="PGM70" s="204"/>
      <c r="PGN70" s="204"/>
      <c r="PGO70" s="204"/>
      <c r="PGP70" s="204"/>
      <c r="PGQ70" s="204"/>
      <c r="PGR70" s="204"/>
      <c r="PGS70" s="204"/>
      <c r="PGT70" s="204"/>
      <c r="PGU70" s="204"/>
      <c r="PGV70" s="204"/>
      <c r="PGW70" s="204"/>
      <c r="PGX70" s="204"/>
      <c r="PGY70" s="204"/>
      <c r="PGZ70" s="204"/>
      <c r="PHA70" s="204"/>
      <c r="PHB70" s="204"/>
      <c r="PHC70" s="204"/>
      <c r="PHD70" s="204"/>
      <c r="PHE70" s="204"/>
      <c r="PHF70" s="204"/>
      <c r="PHG70" s="204"/>
      <c r="PHH70" s="204"/>
      <c r="PHI70" s="204"/>
      <c r="PHJ70" s="204"/>
      <c r="PHK70" s="204"/>
      <c r="PHL70" s="204"/>
      <c r="PHM70" s="204"/>
      <c r="PHN70" s="204"/>
      <c r="PHO70" s="204"/>
      <c r="PHP70" s="204"/>
      <c r="PHQ70" s="204"/>
      <c r="PHR70" s="204"/>
      <c r="PHS70" s="204"/>
      <c r="PHT70" s="204"/>
      <c r="PHU70" s="204"/>
      <c r="PHV70" s="204"/>
      <c r="PHW70" s="204"/>
      <c r="PHX70" s="204"/>
      <c r="PHY70" s="204"/>
      <c r="PHZ70" s="204"/>
      <c r="PIA70" s="204"/>
      <c r="PIB70" s="204"/>
      <c r="PIC70" s="204"/>
      <c r="PID70" s="204"/>
      <c r="PIE70" s="204"/>
      <c r="PIF70" s="204"/>
      <c r="PIG70" s="204"/>
      <c r="PIH70" s="204"/>
      <c r="PII70" s="204"/>
      <c r="PIJ70" s="204"/>
      <c r="PIK70" s="204"/>
      <c r="PIL70" s="204"/>
      <c r="PIM70" s="204"/>
      <c r="PIN70" s="204"/>
      <c r="PIO70" s="204"/>
      <c r="PIP70" s="204"/>
      <c r="PIQ70" s="204"/>
      <c r="PIR70" s="204"/>
      <c r="PIS70" s="204"/>
      <c r="PIT70" s="204"/>
      <c r="PIU70" s="204"/>
      <c r="PIV70" s="204"/>
      <c r="PIW70" s="204"/>
      <c r="PIX70" s="204"/>
      <c r="PIY70" s="204"/>
      <c r="PIZ70" s="204"/>
      <c r="PJA70" s="204"/>
      <c r="PJB70" s="204"/>
      <c r="PJC70" s="204"/>
      <c r="PJD70" s="204"/>
      <c r="PJE70" s="204"/>
      <c r="PJF70" s="204"/>
      <c r="PJG70" s="204"/>
      <c r="PJH70" s="204"/>
      <c r="PJI70" s="204"/>
      <c r="PJJ70" s="204"/>
      <c r="PJK70" s="204"/>
      <c r="PJL70" s="204"/>
      <c r="PJM70" s="204"/>
      <c r="PJN70" s="204"/>
      <c r="PJO70" s="204"/>
      <c r="PJP70" s="204"/>
      <c r="PJQ70" s="204"/>
      <c r="PJR70" s="204"/>
      <c r="PJS70" s="204"/>
      <c r="PJT70" s="204"/>
      <c r="PJU70" s="204"/>
      <c r="PJV70" s="204"/>
      <c r="PJW70" s="204"/>
      <c r="PJX70" s="204"/>
      <c r="PJY70" s="204"/>
      <c r="PJZ70" s="204"/>
      <c r="PKA70" s="204"/>
      <c r="PKB70" s="204"/>
      <c r="PKC70" s="204"/>
      <c r="PKD70" s="204"/>
      <c r="PKE70" s="204"/>
      <c r="PKF70" s="204"/>
      <c r="PKG70" s="204"/>
      <c r="PKH70" s="204"/>
      <c r="PKI70" s="204"/>
      <c r="PKJ70" s="204"/>
      <c r="PKK70" s="204"/>
      <c r="PKL70" s="204"/>
      <c r="PKM70" s="204"/>
      <c r="PKN70" s="204"/>
      <c r="PKO70" s="204"/>
      <c r="PKP70" s="204"/>
      <c r="PKQ70" s="204"/>
      <c r="PKR70" s="204"/>
      <c r="PKS70" s="204"/>
      <c r="PKT70" s="204"/>
      <c r="PKU70" s="204"/>
      <c r="PKV70" s="204"/>
      <c r="PKW70" s="204"/>
      <c r="PKX70" s="204"/>
      <c r="PKY70" s="204"/>
      <c r="PKZ70" s="204"/>
      <c r="PLA70" s="204"/>
      <c r="PLB70" s="204"/>
      <c r="PLC70" s="204"/>
      <c r="PLD70" s="204"/>
      <c r="PLE70" s="204"/>
      <c r="PLF70" s="204"/>
      <c r="PLG70" s="204"/>
      <c r="PLH70" s="204"/>
      <c r="PLI70" s="204"/>
      <c r="PLJ70" s="204"/>
      <c r="PLK70" s="204"/>
      <c r="PLL70" s="204"/>
      <c r="PLM70" s="204"/>
      <c r="PLN70" s="204"/>
      <c r="PLO70" s="204"/>
      <c r="PLP70" s="204"/>
      <c r="PLQ70" s="204"/>
      <c r="PLR70" s="204"/>
      <c r="PLS70" s="204"/>
      <c r="PLT70" s="204"/>
      <c r="PLU70" s="204"/>
      <c r="PLV70" s="204"/>
      <c r="PLW70" s="204"/>
      <c r="PLX70" s="204"/>
      <c r="PLY70" s="204"/>
      <c r="PLZ70" s="204"/>
      <c r="PMA70" s="204"/>
      <c r="PMB70" s="204"/>
      <c r="PMC70" s="204"/>
      <c r="PMD70" s="204"/>
      <c r="PME70" s="204"/>
      <c r="PMF70" s="204"/>
      <c r="PMG70" s="204"/>
      <c r="PMH70" s="204"/>
      <c r="PMI70" s="204"/>
      <c r="PMJ70" s="204"/>
      <c r="PMK70" s="204"/>
      <c r="PML70" s="204"/>
      <c r="PMM70" s="204"/>
      <c r="PMN70" s="204"/>
      <c r="PMO70" s="204"/>
      <c r="PMP70" s="204"/>
      <c r="PMQ70" s="204"/>
      <c r="PMR70" s="204"/>
      <c r="PMS70" s="204"/>
      <c r="PMT70" s="204"/>
      <c r="PMU70" s="204"/>
      <c r="PMV70" s="204"/>
      <c r="PMW70" s="204"/>
      <c r="PMX70" s="204"/>
      <c r="PMY70" s="204"/>
      <c r="PMZ70" s="204"/>
      <c r="PNA70" s="204"/>
      <c r="PNB70" s="204"/>
      <c r="PNC70" s="204"/>
      <c r="PND70" s="204"/>
      <c r="PNE70" s="204"/>
      <c r="PNF70" s="204"/>
      <c r="PNG70" s="204"/>
      <c r="PNH70" s="204"/>
      <c r="PNI70" s="204"/>
      <c r="PNJ70" s="204"/>
      <c r="PNK70" s="204"/>
      <c r="PNL70" s="204"/>
      <c r="PNM70" s="204"/>
      <c r="PNN70" s="204"/>
      <c r="PNO70" s="204"/>
      <c r="PNP70" s="204"/>
      <c r="PNQ70" s="204"/>
      <c r="PNR70" s="204"/>
      <c r="PNS70" s="204"/>
      <c r="PNT70" s="204"/>
      <c r="PNU70" s="204"/>
      <c r="PNV70" s="204"/>
      <c r="PNW70" s="204"/>
      <c r="PNX70" s="204"/>
      <c r="PNY70" s="204"/>
      <c r="PNZ70" s="204"/>
      <c r="POA70" s="204"/>
      <c r="POB70" s="204"/>
      <c r="POC70" s="204"/>
      <c r="POD70" s="204"/>
      <c r="POE70" s="204"/>
      <c r="POF70" s="204"/>
      <c r="POG70" s="204"/>
      <c r="POH70" s="204"/>
      <c r="POI70" s="204"/>
      <c r="POJ70" s="204"/>
      <c r="POK70" s="204"/>
      <c r="POL70" s="204"/>
      <c r="POM70" s="204"/>
      <c r="PON70" s="204"/>
      <c r="POO70" s="204"/>
      <c r="POP70" s="204"/>
      <c r="POQ70" s="204"/>
      <c r="POR70" s="204"/>
      <c r="POS70" s="204"/>
      <c r="POT70" s="204"/>
      <c r="POU70" s="204"/>
      <c r="POV70" s="204"/>
      <c r="POW70" s="204"/>
      <c r="POX70" s="204"/>
      <c r="POY70" s="204"/>
      <c r="POZ70" s="204"/>
      <c r="PPA70" s="204"/>
      <c r="PPB70" s="204"/>
      <c r="PPC70" s="204"/>
      <c r="PPD70" s="204"/>
      <c r="PPE70" s="204"/>
      <c r="PPF70" s="204"/>
      <c r="PPG70" s="204"/>
      <c r="PPH70" s="204"/>
      <c r="PPI70" s="204"/>
      <c r="PPJ70" s="204"/>
      <c r="PPK70" s="204"/>
      <c r="PPL70" s="204"/>
      <c r="PPM70" s="204"/>
      <c r="PPN70" s="204"/>
      <c r="PPO70" s="204"/>
      <c r="PPP70" s="204"/>
      <c r="PPQ70" s="204"/>
      <c r="PPR70" s="204"/>
      <c r="PPS70" s="204"/>
      <c r="PPT70" s="204"/>
      <c r="PPU70" s="204"/>
      <c r="PPV70" s="204"/>
      <c r="PPW70" s="204"/>
      <c r="PPX70" s="204"/>
      <c r="PPY70" s="204"/>
      <c r="PPZ70" s="204"/>
      <c r="PQA70" s="204"/>
      <c r="PQB70" s="204"/>
      <c r="PQC70" s="204"/>
      <c r="PQD70" s="204"/>
      <c r="PQE70" s="204"/>
      <c r="PQF70" s="204"/>
      <c r="PQG70" s="204"/>
      <c r="PQH70" s="204"/>
      <c r="PQI70" s="204"/>
      <c r="PQJ70" s="204"/>
      <c r="PQK70" s="204"/>
      <c r="PQL70" s="204"/>
      <c r="PQM70" s="204"/>
      <c r="PQN70" s="204"/>
      <c r="PQO70" s="204"/>
      <c r="PQP70" s="204"/>
      <c r="PQQ70" s="204"/>
      <c r="PQR70" s="204"/>
      <c r="PQS70" s="204"/>
      <c r="PQT70" s="204"/>
      <c r="PQU70" s="204"/>
      <c r="PQV70" s="204"/>
      <c r="PQW70" s="204"/>
      <c r="PQX70" s="204"/>
      <c r="PQY70" s="204"/>
      <c r="PQZ70" s="204"/>
      <c r="PRA70" s="204"/>
      <c r="PRB70" s="204"/>
      <c r="PRC70" s="204"/>
      <c r="PRD70" s="204"/>
      <c r="PRE70" s="204"/>
      <c r="PRF70" s="204"/>
      <c r="PRG70" s="204"/>
      <c r="PRH70" s="204"/>
      <c r="PRI70" s="204"/>
      <c r="PRJ70" s="204"/>
      <c r="PRK70" s="204"/>
      <c r="PRL70" s="204"/>
      <c r="PRM70" s="204"/>
      <c r="PRN70" s="204"/>
      <c r="PRO70" s="204"/>
      <c r="PRP70" s="204"/>
      <c r="PRQ70" s="204"/>
      <c r="PRR70" s="204"/>
      <c r="PRS70" s="204"/>
      <c r="PRT70" s="204"/>
      <c r="PRU70" s="204"/>
      <c r="PRV70" s="204"/>
      <c r="PRW70" s="204"/>
      <c r="PRX70" s="204"/>
      <c r="PRY70" s="204"/>
      <c r="PRZ70" s="204"/>
      <c r="PSA70" s="204"/>
      <c r="PSB70" s="204"/>
      <c r="PSC70" s="204"/>
      <c r="PSD70" s="204"/>
      <c r="PSE70" s="204"/>
      <c r="PSF70" s="204"/>
      <c r="PSG70" s="204"/>
      <c r="PSH70" s="204"/>
      <c r="PSI70" s="204"/>
      <c r="PSJ70" s="204"/>
      <c r="PSK70" s="204"/>
      <c r="PSL70" s="204"/>
      <c r="PSM70" s="204"/>
      <c r="PSN70" s="204"/>
      <c r="PSO70" s="204"/>
      <c r="PSP70" s="204"/>
      <c r="PSQ70" s="204"/>
      <c r="PSR70" s="204"/>
      <c r="PSS70" s="204"/>
      <c r="PST70" s="204"/>
      <c r="PSU70" s="204"/>
      <c r="PSV70" s="204"/>
      <c r="PSW70" s="204"/>
      <c r="PSX70" s="204"/>
      <c r="PSY70" s="204"/>
      <c r="PSZ70" s="204"/>
      <c r="PTA70" s="204"/>
      <c r="PTB70" s="204"/>
      <c r="PTC70" s="204"/>
      <c r="PTD70" s="204"/>
      <c r="PTE70" s="204"/>
      <c r="PTF70" s="204"/>
      <c r="PTG70" s="204"/>
      <c r="PTH70" s="204"/>
      <c r="PTI70" s="204"/>
      <c r="PTJ70" s="204"/>
      <c r="PTK70" s="204"/>
      <c r="PTL70" s="204"/>
      <c r="PTM70" s="204"/>
      <c r="PTN70" s="204"/>
      <c r="PTO70" s="204"/>
      <c r="PTP70" s="204"/>
      <c r="PTQ70" s="204"/>
      <c r="PTR70" s="204"/>
      <c r="PTS70" s="204"/>
      <c r="PTT70" s="204"/>
      <c r="PTU70" s="204"/>
      <c r="PTV70" s="204"/>
      <c r="PTW70" s="204"/>
      <c r="PTX70" s="204"/>
      <c r="PTY70" s="204"/>
      <c r="PTZ70" s="204"/>
      <c r="PUA70" s="204"/>
      <c r="PUB70" s="204"/>
      <c r="PUC70" s="204"/>
      <c r="PUD70" s="204"/>
      <c r="PUE70" s="204"/>
      <c r="PUF70" s="204"/>
      <c r="PUG70" s="204"/>
      <c r="PUH70" s="204"/>
      <c r="PUI70" s="204"/>
      <c r="PUJ70" s="204"/>
      <c r="PUK70" s="204"/>
      <c r="PUL70" s="204"/>
      <c r="PUM70" s="204"/>
      <c r="PUN70" s="204"/>
      <c r="PUO70" s="204"/>
      <c r="PUP70" s="204"/>
      <c r="PUQ70" s="204"/>
      <c r="PUR70" s="204"/>
      <c r="PUS70" s="204"/>
      <c r="PUT70" s="204"/>
      <c r="PUU70" s="204"/>
      <c r="PUV70" s="204"/>
      <c r="PUW70" s="204"/>
      <c r="PUX70" s="204"/>
      <c r="PUY70" s="204"/>
      <c r="PUZ70" s="204"/>
      <c r="PVA70" s="204"/>
      <c r="PVB70" s="204"/>
      <c r="PVC70" s="204"/>
      <c r="PVD70" s="204"/>
      <c r="PVE70" s="204"/>
      <c r="PVF70" s="204"/>
      <c r="PVG70" s="204"/>
      <c r="PVH70" s="204"/>
      <c r="PVI70" s="204"/>
      <c r="PVJ70" s="204"/>
      <c r="PVK70" s="204"/>
      <c r="PVL70" s="204"/>
      <c r="PVM70" s="204"/>
      <c r="PVN70" s="204"/>
      <c r="PVO70" s="204"/>
      <c r="PVP70" s="204"/>
      <c r="PVQ70" s="204"/>
      <c r="PVR70" s="204"/>
      <c r="PVS70" s="204"/>
      <c r="PVT70" s="204"/>
      <c r="PVU70" s="204"/>
      <c r="PVV70" s="204"/>
      <c r="PVW70" s="204"/>
      <c r="PVX70" s="204"/>
      <c r="PVY70" s="204"/>
      <c r="PVZ70" s="204"/>
      <c r="PWA70" s="204"/>
      <c r="PWB70" s="204"/>
      <c r="PWC70" s="204"/>
      <c r="PWD70" s="204"/>
      <c r="PWE70" s="204"/>
      <c r="PWF70" s="204"/>
      <c r="PWG70" s="204"/>
      <c r="PWH70" s="204"/>
      <c r="PWI70" s="204"/>
      <c r="PWJ70" s="204"/>
      <c r="PWK70" s="204"/>
      <c r="PWL70" s="204"/>
      <c r="PWM70" s="204"/>
      <c r="PWN70" s="204"/>
      <c r="PWO70" s="204"/>
      <c r="PWP70" s="204"/>
      <c r="PWQ70" s="204"/>
      <c r="PWR70" s="204"/>
      <c r="PWS70" s="204"/>
      <c r="PWT70" s="204"/>
      <c r="PWU70" s="204"/>
      <c r="PWV70" s="204"/>
      <c r="PWW70" s="204"/>
      <c r="PWX70" s="204"/>
      <c r="PWY70" s="204"/>
      <c r="PWZ70" s="204"/>
      <c r="PXA70" s="204"/>
      <c r="PXB70" s="204"/>
      <c r="PXC70" s="204"/>
      <c r="PXD70" s="204"/>
      <c r="PXE70" s="204"/>
      <c r="PXF70" s="204"/>
      <c r="PXG70" s="204"/>
      <c r="PXH70" s="204"/>
      <c r="PXI70" s="204"/>
      <c r="PXJ70" s="204"/>
      <c r="PXK70" s="204"/>
      <c r="PXL70" s="204"/>
      <c r="PXM70" s="204"/>
      <c r="PXN70" s="204"/>
      <c r="PXO70" s="204"/>
      <c r="PXP70" s="204"/>
      <c r="PXQ70" s="204"/>
      <c r="PXR70" s="204"/>
      <c r="PXS70" s="204"/>
      <c r="PXT70" s="204"/>
      <c r="PXU70" s="204"/>
      <c r="PXV70" s="204"/>
      <c r="PXW70" s="204"/>
      <c r="PXX70" s="204"/>
      <c r="PXY70" s="204"/>
      <c r="PXZ70" s="204"/>
      <c r="PYA70" s="204"/>
      <c r="PYB70" s="204"/>
      <c r="PYC70" s="204"/>
      <c r="PYD70" s="204"/>
      <c r="PYE70" s="204"/>
      <c r="PYF70" s="204"/>
      <c r="PYG70" s="204"/>
      <c r="PYH70" s="204"/>
      <c r="PYI70" s="204"/>
      <c r="PYJ70" s="204"/>
      <c r="PYK70" s="204"/>
      <c r="PYL70" s="204"/>
      <c r="PYM70" s="204"/>
      <c r="PYN70" s="204"/>
      <c r="PYO70" s="204"/>
      <c r="PYP70" s="204"/>
      <c r="PYQ70" s="204"/>
      <c r="PYR70" s="204"/>
      <c r="PYS70" s="204"/>
      <c r="PYT70" s="204"/>
      <c r="PYU70" s="204"/>
      <c r="PYV70" s="204"/>
      <c r="PYW70" s="204"/>
      <c r="PYX70" s="204"/>
      <c r="PYY70" s="204"/>
      <c r="PYZ70" s="204"/>
      <c r="PZA70" s="204"/>
      <c r="PZB70" s="204"/>
      <c r="PZC70" s="204"/>
      <c r="PZD70" s="204"/>
      <c r="PZE70" s="204"/>
      <c r="PZF70" s="204"/>
      <c r="PZG70" s="204"/>
      <c r="PZH70" s="204"/>
      <c r="PZI70" s="204"/>
      <c r="PZJ70" s="204"/>
      <c r="PZK70" s="204"/>
      <c r="PZL70" s="204"/>
      <c r="PZM70" s="204"/>
      <c r="PZN70" s="204"/>
      <c r="PZO70" s="204"/>
      <c r="PZP70" s="204"/>
      <c r="PZQ70" s="204"/>
      <c r="PZR70" s="204"/>
      <c r="PZS70" s="204"/>
      <c r="PZT70" s="204"/>
      <c r="PZU70" s="204"/>
      <c r="PZV70" s="204"/>
      <c r="PZW70" s="204"/>
      <c r="PZX70" s="204"/>
      <c r="PZY70" s="204"/>
      <c r="PZZ70" s="204"/>
      <c r="QAA70" s="204"/>
      <c r="QAB70" s="204"/>
      <c r="QAC70" s="204"/>
      <c r="QAD70" s="204"/>
      <c r="QAE70" s="204"/>
      <c r="QAF70" s="204"/>
      <c r="QAG70" s="204"/>
      <c r="QAH70" s="204"/>
      <c r="QAI70" s="204"/>
      <c r="QAJ70" s="204"/>
      <c r="QAK70" s="204"/>
      <c r="QAL70" s="204"/>
      <c r="QAM70" s="204"/>
      <c r="QAN70" s="204"/>
      <c r="QAO70" s="204"/>
      <c r="QAP70" s="204"/>
      <c r="QAQ70" s="204"/>
      <c r="QAR70" s="204"/>
      <c r="QAS70" s="204"/>
      <c r="QAT70" s="204"/>
      <c r="QAU70" s="204"/>
      <c r="QAV70" s="204"/>
      <c r="QAW70" s="204"/>
      <c r="QAX70" s="204"/>
      <c r="QAY70" s="204"/>
      <c r="QAZ70" s="204"/>
      <c r="QBA70" s="204"/>
      <c r="QBB70" s="204"/>
      <c r="QBC70" s="204"/>
      <c r="QBD70" s="204"/>
      <c r="QBE70" s="204"/>
      <c r="QBF70" s="204"/>
      <c r="QBG70" s="204"/>
      <c r="QBH70" s="204"/>
      <c r="QBI70" s="204"/>
      <c r="QBJ70" s="204"/>
      <c r="QBK70" s="204"/>
      <c r="QBL70" s="204"/>
      <c r="QBM70" s="204"/>
      <c r="QBN70" s="204"/>
      <c r="QBO70" s="204"/>
      <c r="QBP70" s="204"/>
      <c r="QBQ70" s="204"/>
      <c r="QBR70" s="204"/>
      <c r="QBS70" s="204"/>
      <c r="QBT70" s="204"/>
      <c r="QBU70" s="204"/>
      <c r="QBV70" s="204"/>
      <c r="QBW70" s="204"/>
      <c r="QBX70" s="204"/>
      <c r="QBY70" s="204"/>
      <c r="QBZ70" s="204"/>
      <c r="QCA70" s="204"/>
      <c r="QCB70" s="204"/>
      <c r="QCC70" s="204"/>
      <c r="QCD70" s="204"/>
      <c r="QCE70" s="204"/>
      <c r="QCF70" s="204"/>
      <c r="QCG70" s="204"/>
      <c r="QCH70" s="204"/>
      <c r="QCI70" s="204"/>
      <c r="QCJ70" s="204"/>
      <c r="QCK70" s="204"/>
      <c r="QCL70" s="204"/>
      <c r="QCM70" s="204"/>
      <c r="QCN70" s="204"/>
      <c r="QCO70" s="204"/>
      <c r="QCP70" s="204"/>
      <c r="QCQ70" s="204"/>
      <c r="QCR70" s="204"/>
      <c r="QCS70" s="204"/>
      <c r="QCT70" s="204"/>
      <c r="QCU70" s="204"/>
      <c r="QCV70" s="204"/>
      <c r="QCW70" s="204"/>
      <c r="QCX70" s="204"/>
      <c r="QCY70" s="204"/>
      <c r="QCZ70" s="204"/>
      <c r="QDA70" s="204"/>
      <c r="QDB70" s="204"/>
      <c r="QDC70" s="204"/>
      <c r="QDD70" s="204"/>
      <c r="QDE70" s="204"/>
      <c r="QDF70" s="204"/>
      <c r="QDG70" s="204"/>
      <c r="QDH70" s="204"/>
      <c r="QDI70" s="204"/>
      <c r="QDJ70" s="204"/>
      <c r="QDK70" s="204"/>
      <c r="QDL70" s="204"/>
      <c r="QDM70" s="204"/>
      <c r="QDN70" s="204"/>
      <c r="QDO70" s="204"/>
      <c r="QDP70" s="204"/>
      <c r="QDQ70" s="204"/>
      <c r="QDR70" s="204"/>
      <c r="QDS70" s="204"/>
      <c r="QDT70" s="204"/>
      <c r="QDU70" s="204"/>
      <c r="QDV70" s="204"/>
      <c r="QDW70" s="204"/>
      <c r="QDX70" s="204"/>
      <c r="QDY70" s="204"/>
      <c r="QDZ70" s="204"/>
      <c r="QEA70" s="204"/>
      <c r="QEB70" s="204"/>
      <c r="QEC70" s="204"/>
      <c r="QED70" s="204"/>
      <c r="QEE70" s="204"/>
      <c r="QEF70" s="204"/>
      <c r="QEG70" s="204"/>
      <c r="QEH70" s="204"/>
      <c r="QEI70" s="204"/>
      <c r="QEJ70" s="204"/>
      <c r="QEK70" s="204"/>
      <c r="QEL70" s="204"/>
      <c r="QEM70" s="204"/>
      <c r="QEN70" s="204"/>
      <c r="QEO70" s="204"/>
      <c r="QEP70" s="204"/>
      <c r="QEQ70" s="204"/>
      <c r="QER70" s="204"/>
      <c r="QES70" s="204"/>
      <c r="QET70" s="204"/>
      <c r="QEU70" s="204"/>
      <c r="QEV70" s="204"/>
      <c r="QEW70" s="204"/>
      <c r="QEX70" s="204"/>
      <c r="QEY70" s="204"/>
      <c r="QEZ70" s="204"/>
      <c r="QFA70" s="204"/>
      <c r="QFB70" s="204"/>
      <c r="QFC70" s="204"/>
      <c r="QFD70" s="204"/>
      <c r="QFE70" s="204"/>
      <c r="QFF70" s="204"/>
      <c r="QFG70" s="204"/>
      <c r="QFH70" s="204"/>
      <c r="QFI70" s="204"/>
      <c r="QFJ70" s="204"/>
      <c r="QFK70" s="204"/>
      <c r="QFL70" s="204"/>
      <c r="QFM70" s="204"/>
      <c r="QFN70" s="204"/>
      <c r="QFO70" s="204"/>
      <c r="QFP70" s="204"/>
      <c r="QFQ70" s="204"/>
      <c r="QFR70" s="204"/>
      <c r="QFS70" s="204"/>
      <c r="QFT70" s="204"/>
      <c r="QFU70" s="204"/>
      <c r="QFV70" s="204"/>
      <c r="QFW70" s="204"/>
      <c r="QFX70" s="204"/>
      <c r="QFY70" s="204"/>
      <c r="QFZ70" s="204"/>
      <c r="QGA70" s="204"/>
      <c r="QGB70" s="204"/>
      <c r="QGC70" s="204"/>
      <c r="QGD70" s="204"/>
      <c r="QGE70" s="204"/>
      <c r="QGF70" s="204"/>
      <c r="QGG70" s="204"/>
      <c r="QGH70" s="204"/>
      <c r="QGI70" s="204"/>
      <c r="QGJ70" s="204"/>
      <c r="QGK70" s="204"/>
      <c r="QGL70" s="204"/>
      <c r="QGM70" s="204"/>
      <c r="QGN70" s="204"/>
      <c r="QGO70" s="204"/>
      <c r="QGP70" s="204"/>
      <c r="QGQ70" s="204"/>
      <c r="QGR70" s="204"/>
      <c r="QGS70" s="204"/>
      <c r="QGT70" s="204"/>
      <c r="QGU70" s="204"/>
      <c r="QGV70" s="204"/>
      <c r="QGW70" s="204"/>
      <c r="QGX70" s="204"/>
      <c r="QGY70" s="204"/>
      <c r="QGZ70" s="204"/>
      <c r="QHA70" s="204"/>
      <c r="QHB70" s="204"/>
      <c r="QHC70" s="204"/>
      <c r="QHD70" s="204"/>
      <c r="QHE70" s="204"/>
      <c r="QHF70" s="204"/>
      <c r="QHG70" s="204"/>
      <c r="QHH70" s="204"/>
      <c r="QHI70" s="204"/>
      <c r="QHJ70" s="204"/>
      <c r="QHK70" s="204"/>
      <c r="QHL70" s="204"/>
      <c r="QHM70" s="204"/>
      <c r="QHN70" s="204"/>
      <c r="QHO70" s="204"/>
      <c r="QHP70" s="204"/>
      <c r="QHQ70" s="204"/>
      <c r="QHR70" s="204"/>
      <c r="QHS70" s="204"/>
      <c r="QHT70" s="204"/>
      <c r="QHU70" s="204"/>
      <c r="QHV70" s="204"/>
      <c r="QHW70" s="204"/>
      <c r="QHX70" s="204"/>
      <c r="QHY70" s="204"/>
      <c r="QHZ70" s="204"/>
      <c r="QIA70" s="204"/>
      <c r="QIB70" s="204"/>
      <c r="QIC70" s="204"/>
      <c r="QID70" s="204"/>
      <c r="QIE70" s="204"/>
      <c r="QIF70" s="204"/>
      <c r="QIG70" s="204"/>
      <c r="QIH70" s="204"/>
      <c r="QII70" s="204"/>
      <c r="QIJ70" s="204"/>
      <c r="QIK70" s="204"/>
      <c r="QIL70" s="204"/>
      <c r="QIM70" s="204"/>
      <c r="QIN70" s="204"/>
      <c r="QIO70" s="204"/>
      <c r="QIP70" s="204"/>
      <c r="QIQ70" s="204"/>
      <c r="QIR70" s="204"/>
      <c r="QIS70" s="204"/>
      <c r="QIT70" s="204"/>
      <c r="QIU70" s="204"/>
      <c r="QIV70" s="204"/>
      <c r="QIW70" s="204"/>
      <c r="QIX70" s="204"/>
      <c r="QIY70" s="204"/>
      <c r="QIZ70" s="204"/>
      <c r="QJA70" s="204"/>
      <c r="QJB70" s="204"/>
      <c r="QJC70" s="204"/>
      <c r="QJD70" s="204"/>
      <c r="QJE70" s="204"/>
      <c r="QJF70" s="204"/>
      <c r="QJG70" s="204"/>
      <c r="QJH70" s="204"/>
      <c r="QJI70" s="204"/>
      <c r="QJJ70" s="204"/>
      <c r="QJK70" s="204"/>
      <c r="QJL70" s="204"/>
      <c r="QJM70" s="204"/>
      <c r="QJN70" s="204"/>
      <c r="QJO70" s="204"/>
      <c r="QJP70" s="204"/>
      <c r="QJQ70" s="204"/>
      <c r="QJR70" s="204"/>
      <c r="QJS70" s="204"/>
      <c r="QJT70" s="204"/>
      <c r="QJU70" s="204"/>
      <c r="QJV70" s="204"/>
      <c r="QJW70" s="204"/>
      <c r="QJX70" s="204"/>
      <c r="QJY70" s="204"/>
      <c r="QJZ70" s="204"/>
      <c r="QKA70" s="204"/>
      <c r="QKB70" s="204"/>
      <c r="QKC70" s="204"/>
      <c r="QKD70" s="204"/>
      <c r="QKE70" s="204"/>
      <c r="QKF70" s="204"/>
      <c r="QKG70" s="204"/>
      <c r="QKH70" s="204"/>
      <c r="QKI70" s="204"/>
      <c r="QKJ70" s="204"/>
      <c r="QKK70" s="204"/>
      <c r="QKL70" s="204"/>
      <c r="QKM70" s="204"/>
      <c r="QKN70" s="204"/>
      <c r="QKO70" s="204"/>
      <c r="QKP70" s="204"/>
      <c r="QKQ70" s="204"/>
      <c r="QKR70" s="204"/>
      <c r="QKS70" s="204"/>
      <c r="QKT70" s="204"/>
      <c r="QKU70" s="204"/>
      <c r="QKV70" s="204"/>
      <c r="QKW70" s="204"/>
      <c r="QKX70" s="204"/>
      <c r="QKY70" s="204"/>
      <c r="QKZ70" s="204"/>
      <c r="QLA70" s="204"/>
      <c r="QLB70" s="204"/>
      <c r="QLC70" s="204"/>
      <c r="QLD70" s="204"/>
      <c r="QLE70" s="204"/>
      <c r="QLF70" s="204"/>
      <c r="QLG70" s="204"/>
      <c r="QLH70" s="204"/>
      <c r="QLI70" s="204"/>
      <c r="QLJ70" s="204"/>
      <c r="QLK70" s="204"/>
      <c r="QLL70" s="204"/>
      <c r="QLM70" s="204"/>
      <c r="QLN70" s="204"/>
      <c r="QLO70" s="204"/>
      <c r="QLP70" s="204"/>
      <c r="QLQ70" s="204"/>
      <c r="QLR70" s="204"/>
      <c r="QLS70" s="204"/>
      <c r="QLT70" s="204"/>
      <c r="QLU70" s="204"/>
      <c r="QLV70" s="204"/>
      <c r="QLW70" s="204"/>
      <c r="QLX70" s="204"/>
      <c r="QLY70" s="204"/>
      <c r="QLZ70" s="204"/>
      <c r="QMA70" s="204"/>
      <c r="QMB70" s="204"/>
      <c r="QMC70" s="204"/>
      <c r="QMD70" s="204"/>
      <c r="QME70" s="204"/>
      <c r="QMF70" s="204"/>
      <c r="QMG70" s="204"/>
      <c r="QMH70" s="204"/>
      <c r="QMI70" s="204"/>
      <c r="QMJ70" s="204"/>
      <c r="QMK70" s="204"/>
      <c r="QML70" s="204"/>
      <c r="QMM70" s="204"/>
      <c r="QMN70" s="204"/>
      <c r="QMO70" s="204"/>
      <c r="QMP70" s="204"/>
      <c r="QMQ70" s="204"/>
      <c r="QMR70" s="204"/>
      <c r="QMS70" s="204"/>
      <c r="QMT70" s="204"/>
      <c r="QMU70" s="204"/>
      <c r="QMV70" s="204"/>
      <c r="QMW70" s="204"/>
      <c r="QMX70" s="204"/>
      <c r="QMY70" s="204"/>
      <c r="QMZ70" s="204"/>
      <c r="QNA70" s="204"/>
      <c r="QNB70" s="204"/>
      <c r="QNC70" s="204"/>
      <c r="QND70" s="204"/>
      <c r="QNE70" s="204"/>
      <c r="QNF70" s="204"/>
      <c r="QNG70" s="204"/>
      <c r="QNH70" s="204"/>
      <c r="QNI70" s="204"/>
      <c r="QNJ70" s="204"/>
      <c r="QNK70" s="204"/>
      <c r="QNL70" s="204"/>
      <c r="QNM70" s="204"/>
      <c r="QNN70" s="204"/>
      <c r="QNO70" s="204"/>
      <c r="QNP70" s="204"/>
      <c r="QNQ70" s="204"/>
      <c r="QNR70" s="204"/>
      <c r="QNS70" s="204"/>
      <c r="QNT70" s="204"/>
      <c r="QNU70" s="204"/>
      <c r="QNV70" s="204"/>
      <c r="QNW70" s="204"/>
      <c r="QNX70" s="204"/>
      <c r="QNY70" s="204"/>
      <c r="QNZ70" s="204"/>
      <c r="QOA70" s="204"/>
      <c r="QOB70" s="204"/>
      <c r="QOC70" s="204"/>
      <c r="QOD70" s="204"/>
      <c r="QOE70" s="204"/>
      <c r="QOF70" s="204"/>
      <c r="QOG70" s="204"/>
      <c r="QOH70" s="204"/>
      <c r="QOI70" s="204"/>
      <c r="QOJ70" s="204"/>
      <c r="QOK70" s="204"/>
      <c r="QOL70" s="204"/>
      <c r="QOM70" s="204"/>
      <c r="QON70" s="204"/>
      <c r="QOO70" s="204"/>
      <c r="QOP70" s="204"/>
      <c r="QOQ70" s="204"/>
      <c r="QOR70" s="204"/>
      <c r="QOS70" s="204"/>
      <c r="QOT70" s="204"/>
      <c r="QOU70" s="204"/>
      <c r="QOV70" s="204"/>
      <c r="QOW70" s="204"/>
      <c r="QOX70" s="204"/>
      <c r="QOY70" s="204"/>
      <c r="QOZ70" s="204"/>
      <c r="QPA70" s="204"/>
      <c r="QPB70" s="204"/>
      <c r="QPC70" s="204"/>
      <c r="QPD70" s="204"/>
      <c r="QPE70" s="204"/>
      <c r="QPF70" s="204"/>
      <c r="QPG70" s="204"/>
      <c r="QPH70" s="204"/>
      <c r="QPI70" s="204"/>
      <c r="QPJ70" s="204"/>
      <c r="QPK70" s="204"/>
      <c r="QPL70" s="204"/>
      <c r="QPM70" s="204"/>
      <c r="QPN70" s="204"/>
      <c r="QPO70" s="204"/>
      <c r="QPP70" s="204"/>
      <c r="QPQ70" s="204"/>
      <c r="QPR70" s="204"/>
      <c r="QPS70" s="204"/>
      <c r="QPT70" s="204"/>
      <c r="QPU70" s="204"/>
      <c r="QPV70" s="204"/>
      <c r="QPW70" s="204"/>
      <c r="QPX70" s="204"/>
      <c r="QPY70" s="204"/>
      <c r="QPZ70" s="204"/>
      <c r="QQA70" s="204"/>
      <c r="QQB70" s="204"/>
      <c r="QQC70" s="204"/>
      <c r="QQD70" s="204"/>
      <c r="QQE70" s="204"/>
      <c r="QQF70" s="204"/>
      <c r="QQG70" s="204"/>
      <c r="QQH70" s="204"/>
      <c r="QQI70" s="204"/>
      <c r="QQJ70" s="204"/>
      <c r="QQK70" s="204"/>
      <c r="QQL70" s="204"/>
      <c r="QQM70" s="204"/>
      <c r="QQN70" s="204"/>
      <c r="QQO70" s="204"/>
      <c r="QQP70" s="204"/>
      <c r="QQQ70" s="204"/>
      <c r="QQR70" s="204"/>
      <c r="QQS70" s="204"/>
      <c r="QQT70" s="204"/>
      <c r="QQU70" s="204"/>
      <c r="QQV70" s="204"/>
      <c r="QQW70" s="204"/>
      <c r="QQX70" s="204"/>
      <c r="QQY70" s="204"/>
      <c r="QQZ70" s="204"/>
      <c r="QRA70" s="204"/>
      <c r="QRB70" s="204"/>
      <c r="QRC70" s="204"/>
      <c r="QRD70" s="204"/>
      <c r="QRE70" s="204"/>
      <c r="QRF70" s="204"/>
      <c r="QRG70" s="204"/>
      <c r="QRH70" s="204"/>
      <c r="QRI70" s="204"/>
      <c r="QRJ70" s="204"/>
      <c r="QRK70" s="204"/>
      <c r="QRL70" s="204"/>
      <c r="QRM70" s="204"/>
      <c r="QRN70" s="204"/>
      <c r="QRO70" s="204"/>
      <c r="QRP70" s="204"/>
      <c r="QRQ70" s="204"/>
      <c r="QRR70" s="204"/>
      <c r="QRS70" s="204"/>
      <c r="QRT70" s="204"/>
      <c r="QRU70" s="204"/>
      <c r="QRV70" s="204"/>
      <c r="QRW70" s="204"/>
      <c r="QRX70" s="204"/>
      <c r="QRY70" s="204"/>
      <c r="QRZ70" s="204"/>
      <c r="QSA70" s="204"/>
      <c r="QSB70" s="204"/>
      <c r="QSC70" s="204"/>
      <c r="QSD70" s="204"/>
      <c r="QSE70" s="204"/>
      <c r="QSF70" s="204"/>
      <c r="QSG70" s="204"/>
      <c r="QSH70" s="204"/>
      <c r="QSI70" s="204"/>
      <c r="QSJ70" s="204"/>
      <c r="QSK70" s="204"/>
      <c r="QSL70" s="204"/>
      <c r="QSM70" s="204"/>
      <c r="QSN70" s="204"/>
      <c r="QSO70" s="204"/>
      <c r="QSP70" s="204"/>
      <c r="QSQ70" s="204"/>
      <c r="QSR70" s="204"/>
      <c r="QSS70" s="204"/>
      <c r="QST70" s="204"/>
      <c r="QSU70" s="204"/>
      <c r="QSV70" s="204"/>
      <c r="QSW70" s="204"/>
      <c r="QSX70" s="204"/>
      <c r="QSY70" s="204"/>
      <c r="QSZ70" s="204"/>
      <c r="QTA70" s="204"/>
      <c r="QTB70" s="204"/>
      <c r="QTC70" s="204"/>
      <c r="QTD70" s="204"/>
      <c r="QTE70" s="204"/>
      <c r="QTF70" s="204"/>
      <c r="QTG70" s="204"/>
      <c r="QTH70" s="204"/>
      <c r="QTI70" s="204"/>
      <c r="QTJ70" s="204"/>
      <c r="QTK70" s="204"/>
      <c r="QTL70" s="204"/>
      <c r="QTM70" s="204"/>
      <c r="QTN70" s="204"/>
      <c r="QTO70" s="204"/>
      <c r="QTP70" s="204"/>
      <c r="QTQ70" s="204"/>
      <c r="QTR70" s="204"/>
      <c r="QTS70" s="204"/>
      <c r="QTT70" s="204"/>
      <c r="QTU70" s="204"/>
      <c r="QTV70" s="204"/>
      <c r="QTW70" s="204"/>
      <c r="QTX70" s="204"/>
      <c r="QTY70" s="204"/>
      <c r="QTZ70" s="204"/>
      <c r="QUA70" s="204"/>
      <c r="QUB70" s="204"/>
      <c r="QUC70" s="204"/>
      <c r="QUD70" s="204"/>
      <c r="QUE70" s="204"/>
      <c r="QUF70" s="204"/>
      <c r="QUG70" s="204"/>
      <c r="QUH70" s="204"/>
      <c r="QUI70" s="204"/>
      <c r="QUJ70" s="204"/>
      <c r="QUK70" s="204"/>
      <c r="QUL70" s="204"/>
      <c r="QUM70" s="204"/>
      <c r="QUN70" s="204"/>
      <c r="QUO70" s="204"/>
      <c r="QUP70" s="204"/>
      <c r="QUQ70" s="204"/>
      <c r="QUR70" s="204"/>
      <c r="QUS70" s="204"/>
      <c r="QUT70" s="204"/>
      <c r="QUU70" s="204"/>
      <c r="QUV70" s="204"/>
      <c r="QUW70" s="204"/>
      <c r="QUX70" s="204"/>
      <c r="QUY70" s="204"/>
      <c r="QUZ70" s="204"/>
      <c r="QVA70" s="204"/>
      <c r="QVB70" s="204"/>
      <c r="QVC70" s="204"/>
      <c r="QVD70" s="204"/>
      <c r="QVE70" s="204"/>
      <c r="QVF70" s="204"/>
      <c r="QVG70" s="204"/>
      <c r="QVH70" s="204"/>
      <c r="QVI70" s="204"/>
      <c r="QVJ70" s="204"/>
      <c r="QVK70" s="204"/>
      <c r="QVL70" s="204"/>
      <c r="QVM70" s="204"/>
      <c r="QVN70" s="204"/>
      <c r="QVO70" s="204"/>
      <c r="QVP70" s="204"/>
      <c r="QVQ70" s="204"/>
      <c r="QVR70" s="204"/>
      <c r="QVS70" s="204"/>
      <c r="QVT70" s="204"/>
      <c r="QVU70" s="204"/>
      <c r="QVV70" s="204"/>
      <c r="QVW70" s="204"/>
      <c r="QVX70" s="204"/>
      <c r="QVY70" s="204"/>
      <c r="QVZ70" s="204"/>
      <c r="QWA70" s="204"/>
      <c r="QWB70" s="204"/>
      <c r="QWC70" s="204"/>
      <c r="QWD70" s="204"/>
      <c r="QWE70" s="204"/>
      <c r="QWF70" s="204"/>
      <c r="QWG70" s="204"/>
      <c r="QWH70" s="204"/>
      <c r="QWI70" s="204"/>
      <c r="QWJ70" s="204"/>
      <c r="QWK70" s="204"/>
      <c r="QWL70" s="204"/>
      <c r="QWM70" s="204"/>
      <c r="QWN70" s="204"/>
      <c r="QWO70" s="204"/>
      <c r="QWP70" s="204"/>
      <c r="QWQ70" s="204"/>
      <c r="QWR70" s="204"/>
      <c r="QWS70" s="204"/>
      <c r="QWT70" s="204"/>
      <c r="QWU70" s="204"/>
      <c r="QWV70" s="204"/>
      <c r="QWW70" s="204"/>
      <c r="QWX70" s="204"/>
      <c r="QWY70" s="204"/>
      <c r="QWZ70" s="204"/>
      <c r="QXA70" s="204"/>
      <c r="QXB70" s="204"/>
      <c r="QXC70" s="204"/>
      <c r="QXD70" s="204"/>
      <c r="QXE70" s="204"/>
      <c r="QXF70" s="204"/>
      <c r="QXG70" s="204"/>
      <c r="QXH70" s="204"/>
      <c r="QXI70" s="204"/>
      <c r="QXJ70" s="204"/>
      <c r="QXK70" s="204"/>
      <c r="QXL70" s="204"/>
      <c r="QXM70" s="204"/>
      <c r="QXN70" s="204"/>
      <c r="QXO70" s="204"/>
      <c r="QXP70" s="204"/>
      <c r="QXQ70" s="204"/>
      <c r="QXR70" s="204"/>
      <c r="QXS70" s="204"/>
      <c r="QXT70" s="204"/>
      <c r="QXU70" s="204"/>
      <c r="QXV70" s="204"/>
      <c r="QXW70" s="204"/>
      <c r="QXX70" s="204"/>
      <c r="QXY70" s="204"/>
      <c r="QXZ70" s="204"/>
      <c r="QYA70" s="204"/>
      <c r="QYB70" s="204"/>
      <c r="QYC70" s="204"/>
      <c r="QYD70" s="204"/>
      <c r="QYE70" s="204"/>
      <c r="QYF70" s="204"/>
      <c r="QYG70" s="204"/>
      <c r="QYH70" s="204"/>
      <c r="QYI70" s="204"/>
      <c r="QYJ70" s="204"/>
      <c r="QYK70" s="204"/>
      <c r="QYL70" s="204"/>
      <c r="QYM70" s="204"/>
      <c r="QYN70" s="204"/>
      <c r="QYO70" s="204"/>
      <c r="QYP70" s="204"/>
      <c r="QYQ70" s="204"/>
      <c r="QYR70" s="204"/>
      <c r="QYS70" s="204"/>
      <c r="QYT70" s="204"/>
      <c r="QYU70" s="204"/>
      <c r="QYV70" s="204"/>
      <c r="QYW70" s="204"/>
      <c r="QYX70" s="204"/>
      <c r="QYY70" s="204"/>
      <c r="QYZ70" s="204"/>
      <c r="QZA70" s="204"/>
      <c r="QZB70" s="204"/>
      <c r="QZC70" s="204"/>
      <c r="QZD70" s="204"/>
      <c r="QZE70" s="204"/>
      <c r="QZF70" s="204"/>
      <c r="QZG70" s="204"/>
      <c r="QZH70" s="204"/>
      <c r="QZI70" s="204"/>
      <c r="QZJ70" s="204"/>
      <c r="QZK70" s="204"/>
      <c r="QZL70" s="204"/>
      <c r="QZM70" s="204"/>
      <c r="QZN70" s="204"/>
      <c r="QZO70" s="204"/>
      <c r="QZP70" s="204"/>
      <c r="QZQ70" s="204"/>
      <c r="QZR70" s="204"/>
      <c r="QZS70" s="204"/>
      <c r="QZT70" s="204"/>
      <c r="QZU70" s="204"/>
      <c r="QZV70" s="204"/>
      <c r="QZW70" s="204"/>
      <c r="QZX70" s="204"/>
      <c r="QZY70" s="204"/>
      <c r="QZZ70" s="204"/>
      <c r="RAA70" s="204"/>
      <c r="RAB70" s="204"/>
      <c r="RAC70" s="204"/>
      <c r="RAD70" s="204"/>
      <c r="RAE70" s="204"/>
      <c r="RAF70" s="204"/>
      <c r="RAG70" s="204"/>
      <c r="RAH70" s="204"/>
      <c r="RAI70" s="204"/>
      <c r="RAJ70" s="204"/>
      <c r="RAK70" s="204"/>
      <c r="RAL70" s="204"/>
      <c r="RAM70" s="204"/>
      <c r="RAN70" s="204"/>
      <c r="RAO70" s="204"/>
      <c r="RAP70" s="204"/>
      <c r="RAQ70" s="204"/>
      <c r="RAR70" s="204"/>
      <c r="RAS70" s="204"/>
      <c r="RAT70" s="204"/>
      <c r="RAU70" s="204"/>
      <c r="RAV70" s="204"/>
      <c r="RAW70" s="204"/>
      <c r="RAX70" s="204"/>
      <c r="RAY70" s="204"/>
      <c r="RAZ70" s="204"/>
      <c r="RBA70" s="204"/>
      <c r="RBB70" s="204"/>
      <c r="RBC70" s="204"/>
      <c r="RBD70" s="204"/>
      <c r="RBE70" s="204"/>
      <c r="RBF70" s="204"/>
      <c r="RBG70" s="204"/>
      <c r="RBH70" s="204"/>
      <c r="RBI70" s="204"/>
      <c r="RBJ70" s="204"/>
      <c r="RBK70" s="204"/>
      <c r="RBL70" s="204"/>
      <c r="RBM70" s="204"/>
      <c r="RBN70" s="204"/>
      <c r="RBO70" s="204"/>
      <c r="RBP70" s="204"/>
      <c r="RBQ70" s="204"/>
      <c r="RBR70" s="204"/>
      <c r="RBS70" s="204"/>
      <c r="RBT70" s="204"/>
      <c r="RBU70" s="204"/>
      <c r="RBV70" s="204"/>
      <c r="RBW70" s="204"/>
      <c r="RBX70" s="204"/>
      <c r="RBY70" s="204"/>
      <c r="RBZ70" s="204"/>
      <c r="RCA70" s="204"/>
      <c r="RCB70" s="204"/>
      <c r="RCC70" s="204"/>
      <c r="RCD70" s="204"/>
      <c r="RCE70" s="204"/>
      <c r="RCF70" s="204"/>
      <c r="RCG70" s="204"/>
      <c r="RCH70" s="204"/>
      <c r="RCI70" s="204"/>
      <c r="RCJ70" s="204"/>
      <c r="RCK70" s="204"/>
      <c r="RCL70" s="204"/>
      <c r="RCM70" s="204"/>
      <c r="RCN70" s="204"/>
      <c r="RCO70" s="204"/>
      <c r="RCP70" s="204"/>
      <c r="RCQ70" s="204"/>
      <c r="RCR70" s="204"/>
      <c r="RCS70" s="204"/>
      <c r="RCT70" s="204"/>
      <c r="RCU70" s="204"/>
      <c r="RCV70" s="204"/>
      <c r="RCW70" s="204"/>
      <c r="RCX70" s="204"/>
      <c r="RCY70" s="204"/>
      <c r="RCZ70" s="204"/>
      <c r="RDA70" s="204"/>
      <c r="RDB70" s="204"/>
      <c r="RDC70" s="204"/>
      <c r="RDD70" s="204"/>
      <c r="RDE70" s="204"/>
      <c r="RDF70" s="204"/>
      <c r="RDG70" s="204"/>
      <c r="RDH70" s="204"/>
      <c r="RDI70" s="204"/>
      <c r="RDJ70" s="204"/>
      <c r="RDK70" s="204"/>
      <c r="RDL70" s="204"/>
      <c r="RDM70" s="204"/>
      <c r="RDN70" s="204"/>
      <c r="RDO70" s="204"/>
      <c r="RDP70" s="204"/>
      <c r="RDQ70" s="204"/>
      <c r="RDR70" s="204"/>
      <c r="RDS70" s="204"/>
      <c r="RDT70" s="204"/>
      <c r="RDU70" s="204"/>
      <c r="RDV70" s="204"/>
      <c r="RDW70" s="204"/>
      <c r="RDX70" s="204"/>
      <c r="RDY70" s="204"/>
      <c r="RDZ70" s="204"/>
      <c r="REA70" s="204"/>
      <c r="REB70" s="204"/>
      <c r="REC70" s="204"/>
      <c r="RED70" s="204"/>
      <c r="REE70" s="204"/>
      <c r="REF70" s="204"/>
      <c r="REG70" s="204"/>
      <c r="REH70" s="204"/>
      <c r="REI70" s="204"/>
      <c r="REJ70" s="204"/>
      <c r="REK70" s="204"/>
      <c r="REL70" s="204"/>
      <c r="REM70" s="204"/>
      <c r="REN70" s="204"/>
      <c r="REO70" s="204"/>
      <c r="REP70" s="204"/>
      <c r="REQ70" s="204"/>
      <c r="RER70" s="204"/>
      <c r="RES70" s="204"/>
      <c r="RET70" s="204"/>
      <c r="REU70" s="204"/>
      <c r="REV70" s="204"/>
      <c r="REW70" s="204"/>
      <c r="REX70" s="204"/>
      <c r="REY70" s="204"/>
      <c r="REZ70" s="204"/>
      <c r="RFA70" s="204"/>
      <c r="RFB70" s="204"/>
      <c r="RFC70" s="204"/>
      <c r="RFD70" s="204"/>
      <c r="RFE70" s="204"/>
      <c r="RFF70" s="204"/>
      <c r="RFG70" s="204"/>
      <c r="RFH70" s="204"/>
      <c r="RFI70" s="204"/>
      <c r="RFJ70" s="204"/>
      <c r="RFK70" s="204"/>
      <c r="RFL70" s="204"/>
      <c r="RFM70" s="204"/>
      <c r="RFN70" s="204"/>
      <c r="RFO70" s="204"/>
      <c r="RFP70" s="204"/>
      <c r="RFQ70" s="204"/>
      <c r="RFR70" s="204"/>
      <c r="RFS70" s="204"/>
      <c r="RFT70" s="204"/>
      <c r="RFU70" s="204"/>
      <c r="RFV70" s="204"/>
      <c r="RFW70" s="204"/>
      <c r="RFX70" s="204"/>
      <c r="RFY70" s="204"/>
      <c r="RFZ70" s="204"/>
      <c r="RGA70" s="204"/>
      <c r="RGB70" s="204"/>
      <c r="RGC70" s="204"/>
      <c r="RGD70" s="204"/>
      <c r="RGE70" s="204"/>
      <c r="RGF70" s="204"/>
      <c r="RGG70" s="204"/>
      <c r="RGH70" s="204"/>
      <c r="RGI70" s="204"/>
      <c r="RGJ70" s="204"/>
      <c r="RGK70" s="204"/>
      <c r="RGL70" s="204"/>
      <c r="RGM70" s="204"/>
      <c r="RGN70" s="204"/>
      <c r="RGO70" s="204"/>
      <c r="RGP70" s="204"/>
      <c r="RGQ70" s="204"/>
      <c r="RGR70" s="204"/>
      <c r="RGS70" s="204"/>
      <c r="RGT70" s="204"/>
      <c r="RGU70" s="204"/>
      <c r="RGV70" s="204"/>
      <c r="RGW70" s="204"/>
      <c r="RGX70" s="204"/>
      <c r="RGY70" s="204"/>
      <c r="RGZ70" s="204"/>
      <c r="RHA70" s="204"/>
      <c r="RHB70" s="204"/>
      <c r="RHC70" s="204"/>
      <c r="RHD70" s="204"/>
      <c r="RHE70" s="204"/>
      <c r="RHF70" s="204"/>
      <c r="RHG70" s="204"/>
      <c r="RHH70" s="204"/>
      <c r="RHI70" s="204"/>
      <c r="RHJ70" s="204"/>
      <c r="RHK70" s="204"/>
      <c r="RHL70" s="204"/>
      <c r="RHM70" s="204"/>
      <c r="RHN70" s="204"/>
      <c r="RHO70" s="204"/>
      <c r="RHP70" s="204"/>
      <c r="RHQ70" s="204"/>
      <c r="RHR70" s="204"/>
      <c r="RHS70" s="204"/>
      <c r="RHT70" s="204"/>
      <c r="RHU70" s="204"/>
      <c r="RHV70" s="204"/>
      <c r="RHW70" s="204"/>
      <c r="RHX70" s="204"/>
      <c r="RHY70" s="204"/>
      <c r="RHZ70" s="204"/>
      <c r="RIA70" s="204"/>
      <c r="RIB70" s="204"/>
      <c r="RIC70" s="204"/>
      <c r="RID70" s="204"/>
      <c r="RIE70" s="204"/>
      <c r="RIF70" s="204"/>
      <c r="RIG70" s="204"/>
      <c r="RIH70" s="204"/>
      <c r="RII70" s="204"/>
      <c r="RIJ70" s="204"/>
      <c r="RIK70" s="204"/>
      <c r="RIL70" s="204"/>
      <c r="RIM70" s="204"/>
      <c r="RIN70" s="204"/>
      <c r="RIO70" s="204"/>
      <c r="RIP70" s="204"/>
      <c r="RIQ70" s="204"/>
      <c r="RIR70" s="204"/>
      <c r="RIS70" s="204"/>
      <c r="RIT70" s="204"/>
      <c r="RIU70" s="204"/>
      <c r="RIV70" s="204"/>
      <c r="RIW70" s="204"/>
      <c r="RIX70" s="204"/>
      <c r="RIY70" s="204"/>
      <c r="RIZ70" s="204"/>
      <c r="RJA70" s="204"/>
      <c r="RJB70" s="204"/>
      <c r="RJC70" s="204"/>
      <c r="RJD70" s="204"/>
      <c r="RJE70" s="204"/>
      <c r="RJF70" s="204"/>
      <c r="RJG70" s="204"/>
      <c r="RJH70" s="204"/>
      <c r="RJI70" s="204"/>
      <c r="RJJ70" s="204"/>
      <c r="RJK70" s="204"/>
      <c r="RJL70" s="204"/>
      <c r="RJM70" s="204"/>
      <c r="RJN70" s="204"/>
      <c r="RJO70" s="204"/>
      <c r="RJP70" s="204"/>
      <c r="RJQ70" s="204"/>
      <c r="RJR70" s="204"/>
      <c r="RJS70" s="204"/>
      <c r="RJT70" s="204"/>
      <c r="RJU70" s="204"/>
      <c r="RJV70" s="204"/>
      <c r="RJW70" s="204"/>
      <c r="RJX70" s="204"/>
      <c r="RJY70" s="204"/>
      <c r="RJZ70" s="204"/>
      <c r="RKA70" s="204"/>
      <c r="RKB70" s="204"/>
      <c r="RKC70" s="204"/>
      <c r="RKD70" s="204"/>
      <c r="RKE70" s="204"/>
      <c r="RKF70" s="204"/>
      <c r="RKG70" s="204"/>
      <c r="RKH70" s="204"/>
      <c r="RKI70" s="204"/>
      <c r="RKJ70" s="204"/>
      <c r="RKK70" s="204"/>
      <c r="RKL70" s="204"/>
      <c r="RKM70" s="204"/>
      <c r="RKN70" s="204"/>
      <c r="RKO70" s="204"/>
      <c r="RKP70" s="204"/>
      <c r="RKQ70" s="204"/>
      <c r="RKR70" s="204"/>
      <c r="RKS70" s="204"/>
      <c r="RKT70" s="204"/>
      <c r="RKU70" s="204"/>
      <c r="RKV70" s="204"/>
      <c r="RKW70" s="204"/>
      <c r="RKX70" s="204"/>
      <c r="RKY70" s="204"/>
      <c r="RKZ70" s="204"/>
      <c r="RLA70" s="204"/>
      <c r="RLB70" s="204"/>
      <c r="RLC70" s="204"/>
      <c r="RLD70" s="204"/>
      <c r="RLE70" s="204"/>
      <c r="RLF70" s="204"/>
      <c r="RLG70" s="204"/>
      <c r="RLH70" s="204"/>
      <c r="RLI70" s="204"/>
      <c r="RLJ70" s="204"/>
      <c r="RLK70" s="204"/>
      <c r="RLL70" s="204"/>
      <c r="RLM70" s="204"/>
      <c r="RLN70" s="204"/>
      <c r="RLO70" s="204"/>
      <c r="RLP70" s="204"/>
      <c r="RLQ70" s="204"/>
      <c r="RLR70" s="204"/>
      <c r="RLS70" s="204"/>
      <c r="RLT70" s="204"/>
      <c r="RLU70" s="204"/>
      <c r="RLV70" s="204"/>
      <c r="RLW70" s="204"/>
      <c r="RLX70" s="204"/>
      <c r="RLY70" s="204"/>
      <c r="RLZ70" s="204"/>
      <c r="RMA70" s="204"/>
      <c r="RMB70" s="204"/>
      <c r="RMC70" s="204"/>
      <c r="RMD70" s="204"/>
      <c r="RME70" s="204"/>
      <c r="RMF70" s="204"/>
      <c r="RMG70" s="204"/>
      <c r="RMH70" s="204"/>
      <c r="RMI70" s="204"/>
      <c r="RMJ70" s="204"/>
      <c r="RMK70" s="204"/>
      <c r="RML70" s="204"/>
      <c r="RMM70" s="204"/>
      <c r="RMN70" s="204"/>
      <c r="RMO70" s="204"/>
      <c r="RMP70" s="204"/>
      <c r="RMQ70" s="204"/>
      <c r="RMR70" s="204"/>
      <c r="RMS70" s="204"/>
      <c r="RMT70" s="204"/>
      <c r="RMU70" s="204"/>
      <c r="RMV70" s="204"/>
      <c r="RMW70" s="204"/>
      <c r="RMX70" s="204"/>
      <c r="RMY70" s="204"/>
      <c r="RMZ70" s="204"/>
      <c r="RNA70" s="204"/>
      <c r="RNB70" s="204"/>
      <c r="RNC70" s="204"/>
      <c r="RND70" s="204"/>
      <c r="RNE70" s="204"/>
      <c r="RNF70" s="204"/>
      <c r="RNG70" s="204"/>
      <c r="RNH70" s="204"/>
      <c r="RNI70" s="204"/>
      <c r="RNJ70" s="204"/>
      <c r="RNK70" s="204"/>
      <c r="RNL70" s="204"/>
      <c r="RNM70" s="204"/>
      <c r="RNN70" s="204"/>
      <c r="RNO70" s="204"/>
      <c r="RNP70" s="204"/>
      <c r="RNQ70" s="204"/>
      <c r="RNR70" s="204"/>
      <c r="RNS70" s="204"/>
      <c r="RNT70" s="204"/>
      <c r="RNU70" s="204"/>
      <c r="RNV70" s="204"/>
      <c r="RNW70" s="204"/>
      <c r="RNX70" s="204"/>
      <c r="RNY70" s="204"/>
      <c r="RNZ70" s="204"/>
      <c r="ROA70" s="204"/>
      <c r="ROB70" s="204"/>
      <c r="ROC70" s="204"/>
      <c r="ROD70" s="204"/>
      <c r="ROE70" s="204"/>
      <c r="ROF70" s="204"/>
      <c r="ROG70" s="204"/>
      <c r="ROH70" s="204"/>
      <c r="ROI70" s="204"/>
      <c r="ROJ70" s="204"/>
      <c r="ROK70" s="204"/>
      <c r="ROL70" s="204"/>
      <c r="ROM70" s="204"/>
      <c r="RON70" s="204"/>
      <c r="ROO70" s="204"/>
      <c r="ROP70" s="204"/>
      <c r="ROQ70" s="204"/>
      <c r="ROR70" s="204"/>
      <c r="ROS70" s="204"/>
      <c r="ROT70" s="204"/>
      <c r="ROU70" s="204"/>
      <c r="ROV70" s="204"/>
      <c r="ROW70" s="204"/>
      <c r="ROX70" s="204"/>
      <c r="ROY70" s="204"/>
      <c r="ROZ70" s="204"/>
      <c r="RPA70" s="204"/>
      <c r="RPB70" s="204"/>
      <c r="RPC70" s="204"/>
      <c r="RPD70" s="204"/>
      <c r="RPE70" s="204"/>
      <c r="RPF70" s="204"/>
      <c r="RPG70" s="204"/>
      <c r="RPH70" s="204"/>
      <c r="RPI70" s="204"/>
      <c r="RPJ70" s="204"/>
      <c r="RPK70" s="204"/>
      <c r="RPL70" s="204"/>
      <c r="RPM70" s="204"/>
      <c r="RPN70" s="204"/>
      <c r="RPO70" s="204"/>
      <c r="RPP70" s="204"/>
      <c r="RPQ70" s="204"/>
      <c r="RPR70" s="204"/>
      <c r="RPS70" s="204"/>
      <c r="RPT70" s="204"/>
      <c r="RPU70" s="204"/>
      <c r="RPV70" s="204"/>
      <c r="RPW70" s="204"/>
      <c r="RPX70" s="204"/>
      <c r="RPY70" s="204"/>
      <c r="RPZ70" s="204"/>
      <c r="RQA70" s="204"/>
      <c r="RQB70" s="204"/>
      <c r="RQC70" s="204"/>
      <c r="RQD70" s="204"/>
      <c r="RQE70" s="204"/>
      <c r="RQF70" s="204"/>
      <c r="RQG70" s="204"/>
      <c r="RQH70" s="204"/>
      <c r="RQI70" s="204"/>
      <c r="RQJ70" s="204"/>
      <c r="RQK70" s="204"/>
      <c r="RQL70" s="204"/>
      <c r="RQM70" s="204"/>
      <c r="RQN70" s="204"/>
      <c r="RQO70" s="204"/>
      <c r="RQP70" s="204"/>
      <c r="RQQ70" s="204"/>
      <c r="RQR70" s="204"/>
      <c r="RQS70" s="204"/>
      <c r="RQT70" s="204"/>
      <c r="RQU70" s="204"/>
      <c r="RQV70" s="204"/>
      <c r="RQW70" s="204"/>
      <c r="RQX70" s="204"/>
      <c r="RQY70" s="204"/>
      <c r="RQZ70" s="204"/>
      <c r="RRA70" s="204"/>
      <c r="RRB70" s="204"/>
      <c r="RRC70" s="204"/>
      <c r="RRD70" s="204"/>
      <c r="RRE70" s="204"/>
      <c r="RRF70" s="204"/>
      <c r="RRG70" s="204"/>
      <c r="RRH70" s="204"/>
      <c r="RRI70" s="204"/>
      <c r="RRJ70" s="204"/>
      <c r="RRK70" s="204"/>
      <c r="RRL70" s="204"/>
      <c r="RRM70" s="204"/>
      <c r="RRN70" s="204"/>
      <c r="RRO70" s="204"/>
      <c r="RRP70" s="204"/>
      <c r="RRQ70" s="204"/>
      <c r="RRR70" s="204"/>
      <c r="RRS70" s="204"/>
      <c r="RRT70" s="204"/>
      <c r="RRU70" s="204"/>
      <c r="RRV70" s="204"/>
      <c r="RRW70" s="204"/>
      <c r="RRX70" s="204"/>
      <c r="RRY70" s="204"/>
      <c r="RRZ70" s="204"/>
      <c r="RSA70" s="204"/>
      <c r="RSB70" s="204"/>
      <c r="RSC70" s="204"/>
      <c r="RSD70" s="204"/>
      <c r="RSE70" s="204"/>
      <c r="RSF70" s="204"/>
      <c r="RSG70" s="204"/>
      <c r="RSH70" s="204"/>
      <c r="RSI70" s="204"/>
      <c r="RSJ70" s="204"/>
      <c r="RSK70" s="204"/>
      <c r="RSL70" s="204"/>
      <c r="RSM70" s="204"/>
      <c r="RSN70" s="204"/>
      <c r="RSO70" s="204"/>
      <c r="RSP70" s="204"/>
      <c r="RSQ70" s="204"/>
      <c r="RSR70" s="204"/>
      <c r="RSS70" s="204"/>
      <c r="RST70" s="204"/>
      <c r="RSU70" s="204"/>
      <c r="RSV70" s="204"/>
      <c r="RSW70" s="204"/>
      <c r="RSX70" s="204"/>
      <c r="RSY70" s="204"/>
      <c r="RSZ70" s="204"/>
      <c r="RTA70" s="204"/>
      <c r="RTB70" s="204"/>
      <c r="RTC70" s="204"/>
      <c r="RTD70" s="204"/>
      <c r="RTE70" s="204"/>
      <c r="RTF70" s="204"/>
      <c r="RTG70" s="204"/>
      <c r="RTH70" s="204"/>
      <c r="RTI70" s="204"/>
      <c r="RTJ70" s="204"/>
      <c r="RTK70" s="204"/>
      <c r="RTL70" s="204"/>
      <c r="RTM70" s="204"/>
      <c r="RTN70" s="204"/>
      <c r="RTO70" s="204"/>
      <c r="RTP70" s="204"/>
      <c r="RTQ70" s="204"/>
      <c r="RTR70" s="204"/>
      <c r="RTS70" s="204"/>
      <c r="RTT70" s="204"/>
      <c r="RTU70" s="204"/>
      <c r="RTV70" s="204"/>
      <c r="RTW70" s="204"/>
      <c r="RTX70" s="204"/>
      <c r="RTY70" s="204"/>
      <c r="RTZ70" s="204"/>
      <c r="RUA70" s="204"/>
      <c r="RUB70" s="204"/>
      <c r="RUC70" s="204"/>
      <c r="RUD70" s="204"/>
      <c r="RUE70" s="204"/>
      <c r="RUF70" s="204"/>
      <c r="RUG70" s="204"/>
      <c r="RUH70" s="204"/>
      <c r="RUI70" s="204"/>
      <c r="RUJ70" s="204"/>
      <c r="RUK70" s="204"/>
      <c r="RUL70" s="204"/>
      <c r="RUM70" s="204"/>
      <c r="RUN70" s="204"/>
      <c r="RUO70" s="204"/>
      <c r="RUP70" s="204"/>
      <c r="RUQ70" s="204"/>
      <c r="RUR70" s="204"/>
      <c r="RUS70" s="204"/>
      <c r="RUT70" s="204"/>
      <c r="RUU70" s="204"/>
      <c r="RUV70" s="204"/>
      <c r="RUW70" s="204"/>
      <c r="RUX70" s="204"/>
      <c r="RUY70" s="204"/>
      <c r="RUZ70" s="204"/>
      <c r="RVA70" s="204"/>
      <c r="RVB70" s="204"/>
      <c r="RVC70" s="204"/>
      <c r="RVD70" s="204"/>
      <c r="RVE70" s="204"/>
      <c r="RVF70" s="204"/>
      <c r="RVG70" s="204"/>
      <c r="RVH70" s="204"/>
      <c r="RVI70" s="204"/>
      <c r="RVJ70" s="204"/>
      <c r="RVK70" s="204"/>
      <c r="RVL70" s="204"/>
      <c r="RVM70" s="204"/>
      <c r="RVN70" s="204"/>
      <c r="RVO70" s="204"/>
      <c r="RVP70" s="204"/>
      <c r="RVQ70" s="204"/>
      <c r="RVR70" s="204"/>
      <c r="RVS70" s="204"/>
      <c r="RVT70" s="204"/>
      <c r="RVU70" s="204"/>
      <c r="RVV70" s="204"/>
      <c r="RVW70" s="204"/>
      <c r="RVX70" s="204"/>
      <c r="RVY70" s="204"/>
      <c r="RVZ70" s="204"/>
      <c r="RWA70" s="204"/>
      <c r="RWB70" s="204"/>
      <c r="RWC70" s="204"/>
      <c r="RWD70" s="204"/>
      <c r="RWE70" s="204"/>
      <c r="RWF70" s="204"/>
      <c r="RWG70" s="204"/>
      <c r="RWH70" s="204"/>
      <c r="RWI70" s="204"/>
      <c r="RWJ70" s="204"/>
      <c r="RWK70" s="204"/>
      <c r="RWL70" s="204"/>
      <c r="RWM70" s="204"/>
      <c r="RWN70" s="204"/>
      <c r="RWO70" s="204"/>
      <c r="RWP70" s="204"/>
      <c r="RWQ70" s="204"/>
      <c r="RWR70" s="204"/>
      <c r="RWS70" s="204"/>
      <c r="RWT70" s="204"/>
      <c r="RWU70" s="204"/>
      <c r="RWV70" s="204"/>
      <c r="RWW70" s="204"/>
      <c r="RWX70" s="204"/>
      <c r="RWY70" s="204"/>
      <c r="RWZ70" s="204"/>
      <c r="RXA70" s="204"/>
      <c r="RXB70" s="204"/>
      <c r="RXC70" s="204"/>
      <c r="RXD70" s="204"/>
      <c r="RXE70" s="204"/>
      <c r="RXF70" s="204"/>
      <c r="RXG70" s="204"/>
      <c r="RXH70" s="204"/>
      <c r="RXI70" s="204"/>
      <c r="RXJ70" s="204"/>
      <c r="RXK70" s="204"/>
      <c r="RXL70" s="204"/>
      <c r="RXM70" s="204"/>
      <c r="RXN70" s="204"/>
      <c r="RXO70" s="204"/>
      <c r="RXP70" s="204"/>
      <c r="RXQ70" s="204"/>
      <c r="RXR70" s="204"/>
      <c r="RXS70" s="204"/>
      <c r="RXT70" s="204"/>
      <c r="RXU70" s="204"/>
      <c r="RXV70" s="204"/>
      <c r="RXW70" s="204"/>
      <c r="RXX70" s="204"/>
      <c r="RXY70" s="204"/>
      <c r="RXZ70" s="204"/>
      <c r="RYA70" s="204"/>
      <c r="RYB70" s="204"/>
      <c r="RYC70" s="204"/>
      <c r="RYD70" s="204"/>
      <c r="RYE70" s="204"/>
      <c r="RYF70" s="204"/>
      <c r="RYG70" s="204"/>
      <c r="RYH70" s="204"/>
      <c r="RYI70" s="204"/>
      <c r="RYJ70" s="204"/>
      <c r="RYK70" s="204"/>
      <c r="RYL70" s="204"/>
      <c r="RYM70" s="204"/>
      <c r="RYN70" s="204"/>
      <c r="RYO70" s="204"/>
      <c r="RYP70" s="204"/>
      <c r="RYQ70" s="204"/>
      <c r="RYR70" s="204"/>
      <c r="RYS70" s="204"/>
      <c r="RYT70" s="204"/>
      <c r="RYU70" s="204"/>
      <c r="RYV70" s="204"/>
      <c r="RYW70" s="204"/>
      <c r="RYX70" s="204"/>
      <c r="RYY70" s="204"/>
      <c r="RYZ70" s="204"/>
      <c r="RZA70" s="204"/>
      <c r="RZB70" s="204"/>
      <c r="RZC70" s="204"/>
      <c r="RZD70" s="204"/>
      <c r="RZE70" s="204"/>
      <c r="RZF70" s="204"/>
      <c r="RZG70" s="204"/>
      <c r="RZH70" s="204"/>
      <c r="RZI70" s="204"/>
      <c r="RZJ70" s="204"/>
      <c r="RZK70" s="204"/>
      <c r="RZL70" s="204"/>
      <c r="RZM70" s="204"/>
      <c r="RZN70" s="204"/>
      <c r="RZO70" s="204"/>
      <c r="RZP70" s="204"/>
      <c r="RZQ70" s="204"/>
      <c r="RZR70" s="204"/>
      <c r="RZS70" s="204"/>
      <c r="RZT70" s="204"/>
      <c r="RZU70" s="204"/>
      <c r="RZV70" s="204"/>
      <c r="RZW70" s="204"/>
      <c r="RZX70" s="204"/>
      <c r="RZY70" s="204"/>
      <c r="RZZ70" s="204"/>
      <c r="SAA70" s="204"/>
      <c r="SAB70" s="204"/>
      <c r="SAC70" s="204"/>
      <c r="SAD70" s="204"/>
      <c r="SAE70" s="204"/>
      <c r="SAF70" s="204"/>
      <c r="SAG70" s="204"/>
      <c r="SAH70" s="204"/>
      <c r="SAI70" s="204"/>
      <c r="SAJ70" s="204"/>
      <c r="SAK70" s="204"/>
      <c r="SAL70" s="204"/>
      <c r="SAM70" s="204"/>
      <c r="SAN70" s="204"/>
      <c r="SAO70" s="204"/>
      <c r="SAP70" s="204"/>
      <c r="SAQ70" s="204"/>
      <c r="SAR70" s="204"/>
      <c r="SAS70" s="204"/>
      <c r="SAT70" s="204"/>
      <c r="SAU70" s="204"/>
      <c r="SAV70" s="204"/>
      <c r="SAW70" s="204"/>
      <c r="SAX70" s="204"/>
      <c r="SAY70" s="204"/>
      <c r="SAZ70" s="204"/>
      <c r="SBA70" s="204"/>
      <c r="SBB70" s="204"/>
      <c r="SBC70" s="204"/>
      <c r="SBD70" s="204"/>
      <c r="SBE70" s="204"/>
      <c r="SBF70" s="204"/>
      <c r="SBG70" s="204"/>
      <c r="SBH70" s="204"/>
      <c r="SBI70" s="204"/>
      <c r="SBJ70" s="204"/>
      <c r="SBK70" s="204"/>
      <c r="SBL70" s="204"/>
      <c r="SBM70" s="204"/>
      <c r="SBN70" s="204"/>
      <c r="SBO70" s="204"/>
      <c r="SBP70" s="204"/>
      <c r="SBQ70" s="204"/>
      <c r="SBR70" s="204"/>
      <c r="SBS70" s="204"/>
      <c r="SBT70" s="204"/>
      <c r="SBU70" s="204"/>
      <c r="SBV70" s="204"/>
      <c r="SBW70" s="204"/>
      <c r="SBX70" s="204"/>
      <c r="SBY70" s="204"/>
      <c r="SBZ70" s="204"/>
      <c r="SCA70" s="204"/>
      <c r="SCB70" s="204"/>
      <c r="SCC70" s="204"/>
      <c r="SCD70" s="204"/>
      <c r="SCE70" s="204"/>
      <c r="SCF70" s="204"/>
      <c r="SCG70" s="204"/>
      <c r="SCH70" s="204"/>
      <c r="SCI70" s="204"/>
      <c r="SCJ70" s="204"/>
      <c r="SCK70" s="204"/>
      <c r="SCL70" s="204"/>
      <c r="SCM70" s="204"/>
      <c r="SCN70" s="204"/>
      <c r="SCO70" s="204"/>
      <c r="SCP70" s="204"/>
      <c r="SCQ70" s="204"/>
      <c r="SCR70" s="204"/>
      <c r="SCS70" s="204"/>
      <c r="SCT70" s="204"/>
      <c r="SCU70" s="204"/>
      <c r="SCV70" s="204"/>
      <c r="SCW70" s="204"/>
      <c r="SCX70" s="204"/>
      <c r="SCY70" s="204"/>
      <c r="SCZ70" s="204"/>
      <c r="SDA70" s="204"/>
      <c r="SDB70" s="204"/>
      <c r="SDC70" s="204"/>
      <c r="SDD70" s="204"/>
      <c r="SDE70" s="204"/>
      <c r="SDF70" s="204"/>
      <c r="SDG70" s="204"/>
      <c r="SDH70" s="204"/>
      <c r="SDI70" s="204"/>
      <c r="SDJ70" s="204"/>
      <c r="SDK70" s="204"/>
      <c r="SDL70" s="204"/>
      <c r="SDM70" s="204"/>
      <c r="SDN70" s="204"/>
      <c r="SDO70" s="204"/>
      <c r="SDP70" s="204"/>
      <c r="SDQ70" s="204"/>
      <c r="SDR70" s="204"/>
      <c r="SDS70" s="204"/>
      <c r="SDT70" s="204"/>
      <c r="SDU70" s="204"/>
      <c r="SDV70" s="204"/>
      <c r="SDW70" s="204"/>
      <c r="SDX70" s="204"/>
      <c r="SDY70" s="204"/>
      <c r="SDZ70" s="204"/>
      <c r="SEA70" s="204"/>
      <c r="SEB70" s="204"/>
      <c r="SEC70" s="204"/>
      <c r="SED70" s="204"/>
      <c r="SEE70" s="204"/>
      <c r="SEF70" s="204"/>
      <c r="SEG70" s="204"/>
      <c r="SEH70" s="204"/>
      <c r="SEI70" s="204"/>
      <c r="SEJ70" s="204"/>
      <c r="SEK70" s="204"/>
      <c r="SEL70" s="204"/>
      <c r="SEM70" s="204"/>
      <c r="SEN70" s="204"/>
      <c r="SEO70" s="204"/>
      <c r="SEP70" s="204"/>
      <c r="SEQ70" s="204"/>
      <c r="SER70" s="204"/>
      <c r="SES70" s="204"/>
      <c r="SET70" s="204"/>
      <c r="SEU70" s="204"/>
      <c r="SEV70" s="204"/>
      <c r="SEW70" s="204"/>
      <c r="SEX70" s="204"/>
      <c r="SEY70" s="204"/>
      <c r="SEZ70" s="204"/>
      <c r="SFA70" s="204"/>
      <c r="SFB70" s="204"/>
      <c r="SFC70" s="204"/>
      <c r="SFD70" s="204"/>
      <c r="SFE70" s="204"/>
      <c r="SFF70" s="204"/>
      <c r="SFG70" s="204"/>
      <c r="SFH70" s="204"/>
      <c r="SFI70" s="204"/>
      <c r="SFJ70" s="204"/>
      <c r="SFK70" s="204"/>
      <c r="SFL70" s="204"/>
      <c r="SFM70" s="204"/>
      <c r="SFN70" s="204"/>
      <c r="SFO70" s="204"/>
      <c r="SFP70" s="204"/>
      <c r="SFQ70" s="204"/>
      <c r="SFR70" s="204"/>
      <c r="SFS70" s="204"/>
      <c r="SFT70" s="204"/>
      <c r="SFU70" s="204"/>
      <c r="SFV70" s="204"/>
      <c r="SFW70" s="204"/>
      <c r="SFX70" s="204"/>
      <c r="SFY70" s="204"/>
      <c r="SFZ70" s="204"/>
      <c r="SGA70" s="204"/>
      <c r="SGB70" s="204"/>
      <c r="SGC70" s="204"/>
      <c r="SGD70" s="204"/>
      <c r="SGE70" s="204"/>
      <c r="SGF70" s="204"/>
      <c r="SGG70" s="204"/>
      <c r="SGH70" s="204"/>
      <c r="SGI70" s="204"/>
      <c r="SGJ70" s="204"/>
      <c r="SGK70" s="204"/>
      <c r="SGL70" s="204"/>
      <c r="SGM70" s="204"/>
      <c r="SGN70" s="204"/>
      <c r="SGO70" s="204"/>
      <c r="SGP70" s="204"/>
      <c r="SGQ70" s="204"/>
      <c r="SGR70" s="204"/>
      <c r="SGS70" s="204"/>
      <c r="SGT70" s="204"/>
      <c r="SGU70" s="204"/>
      <c r="SGV70" s="204"/>
      <c r="SGW70" s="204"/>
      <c r="SGX70" s="204"/>
      <c r="SGY70" s="204"/>
      <c r="SGZ70" s="204"/>
      <c r="SHA70" s="204"/>
      <c r="SHB70" s="204"/>
      <c r="SHC70" s="204"/>
      <c r="SHD70" s="204"/>
      <c r="SHE70" s="204"/>
      <c r="SHF70" s="204"/>
      <c r="SHG70" s="204"/>
      <c r="SHH70" s="204"/>
      <c r="SHI70" s="204"/>
      <c r="SHJ70" s="204"/>
      <c r="SHK70" s="204"/>
      <c r="SHL70" s="204"/>
      <c r="SHM70" s="204"/>
      <c r="SHN70" s="204"/>
      <c r="SHO70" s="204"/>
      <c r="SHP70" s="204"/>
      <c r="SHQ70" s="204"/>
      <c r="SHR70" s="204"/>
      <c r="SHS70" s="204"/>
      <c r="SHT70" s="204"/>
      <c r="SHU70" s="204"/>
      <c r="SHV70" s="204"/>
      <c r="SHW70" s="204"/>
      <c r="SHX70" s="204"/>
      <c r="SHY70" s="204"/>
      <c r="SHZ70" s="204"/>
      <c r="SIA70" s="204"/>
      <c r="SIB70" s="204"/>
      <c r="SIC70" s="204"/>
      <c r="SID70" s="204"/>
      <c r="SIE70" s="204"/>
      <c r="SIF70" s="204"/>
      <c r="SIG70" s="204"/>
      <c r="SIH70" s="204"/>
      <c r="SII70" s="204"/>
      <c r="SIJ70" s="204"/>
      <c r="SIK70" s="204"/>
      <c r="SIL70" s="204"/>
      <c r="SIM70" s="204"/>
      <c r="SIN70" s="204"/>
      <c r="SIO70" s="204"/>
      <c r="SIP70" s="204"/>
      <c r="SIQ70" s="204"/>
      <c r="SIR70" s="204"/>
      <c r="SIS70" s="204"/>
      <c r="SIT70" s="204"/>
      <c r="SIU70" s="204"/>
      <c r="SIV70" s="204"/>
      <c r="SIW70" s="204"/>
      <c r="SIX70" s="204"/>
      <c r="SIY70" s="204"/>
      <c r="SIZ70" s="204"/>
      <c r="SJA70" s="204"/>
      <c r="SJB70" s="204"/>
      <c r="SJC70" s="204"/>
      <c r="SJD70" s="204"/>
      <c r="SJE70" s="204"/>
      <c r="SJF70" s="204"/>
      <c r="SJG70" s="204"/>
      <c r="SJH70" s="204"/>
      <c r="SJI70" s="204"/>
      <c r="SJJ70" s="204"/>
      <c r="SJK70" s="204"/>
      <c r="SJL70" s="204"/>
      <c r="SJM70" s="204"/>
      <c r="SJN70" s="204"/>
      <c r="SJO70" s="204"/>
      <c r="SJP70" s="204"/>
      <c r="SJQ70" s="204"/>
      <c r="SJR70" s="204"/>
      <c r="SJS70" s="204"/>
      <c r="SJT70" s="204"/>
      <c r="SJU70" s="204"/>
      <c r="SJV70" s="204"/>
      <c r="SJW70" s="204"/>
      <c r="SJX70" s="204"/>
      <c r="SJY70" s="204"/>
      <c r="SJZ70" s="204"/>
      <c r="SKA70" s="204"/>
      <c r="SKB70" s="204"/>
      <c r="SKC70" s="204"/>
      <c r="SKD70" s="204"/>
      <c r="SKE70" s="204"/>
      <c r="SKF70" s="204"/>
      <c r="SKG70" s="204"/>
      <c r="SKH70" s="204"/>
      <c r="SKI70" s="204"/>
      <c r="SKJ70" s="204"/>
      <c r="SKK70" s="204"/>
      <c r="SKL70" s="204"/>
      <c r="SKM70" s="204"/>
      <c r="SKN70" s="204"/>
      <c r="SKO70" s="204"/>
      <c r="SKP70" s="204"/>
      <c r="SKQ70" s="204"/>
      <c r="SKR70" s="204"/>
      <c r="SKS70" s="204"/>
      <c r="SKT70" s="204"/>
      <c r="SKU70" s="204"/>
      <c r="SKV70" s="204"/>
      <c r="SKW70" s="204"/>
      <c r="SKX70" s="204"/>
      <c r="SKY70" s="204"/>
      <c r="SKZ70" s="204"/>
      <c r="SLA70" s="204"/>
      <c r="SLB70" s="204"/>
      <c r="SLC70" s="204"/>
      <c r="SLD70" s="204"/>
      <c r="SLE70" s="204"/>
      <c r="SLF70" s="204"/>
      <c r="SLG70" s="204"/>
      <c r="SLH70" s="204"/>
      <c r="SLI70" s="204"/>
      <c r="SLJ70" s="204"/>
      <c r="SLK70" s="204"/>
      <c r="SLL70" s="204"/>
      <c r="SLM70" s="204"/>
      <c r="SLN70" s="204"/>
      <c r="SLO70" s="204"/>
      <c r="SLP70" s="204"/>
      <c r="SLQ70" s="204"/>
      <c r="SLR70" s="204"/>
      <c r="SLS70" s="204"/>
      <c r="SLT70" s="204"/>
      <c r="SLU70" s="204"/>
      <c r="SLV70" s="204"/>
      <c r="SLW70" s="204"/>
      <c r="SLX70" s="204"/>
      <c r="SLY70" s="204"/>
      <c r="SLZ70" s="204"/>
      <c r="SMA70" s="204"/>
      <c r="SMB70" s="204"/>
      <c r="SMC70" s="204"/>
      <c r="SMD70" s="204"/>
      <c r="SME70" s="204"/>
      <c r="SMF70" s="204"/>
      <c r="SMG70" s="204"/>
      <c r="SMH70" s="204"/>
      <c r="SMI70" s="204"/>
      <c r="SMJ70" s="204"/>
      <c r="SMK70" s="204"/>
      <c r="SML70" s="204"/>
      <c r="SMM70" s="204"/>
      <c r="SMN70" s="204"/>
      <c r="SMO70" s="204"/>
      <c r="SMP70" s="204"/>
      <c r="SMQ70" s="204"/>
      <c r="SMR70" s="204"/>
      <c r="SMS70" s="204"/>
      <c r="SMT70" s="204"/>
      <c r="SMU70" s="204"/>
      <c r="SMV70" s="204"/>
      <c r="SMW70" s="204"/>
      <c r="SMX70" s="204"/>
      <c r="SMY70" s="204"/>
      <c r="SMZ70" s="204"/>
      <c r="SNA70" s="204"/>
      <c r="SNB70" s="204"/>
      <c r="SNC70" s="204"/>
      <c r="SND70" s="204"/>
      <c r="SNE70" s="204"/>
      <c r="SNF70" s="204"/>
      <c r="SNG70" s="204"/>
      <c r="SNH70" s="204"/>
      <c r="SNI70" s="204"/>
      <c r="SNJ70" s="204"/>
      <c r="SNK70" s="204"/>
      <c r="SNL70" s="204"/>
      <c r="SNM70" s="204"/>
      <c r="SNN70" s="204"/>
      <c r="SNO70" s="204"/>
      <c r="SNP70" s="204"/>
      <c r="SNQ70" s="204"/>
      <c r="SNR70" s="204"/>
      <c r="SNS70" s="204"/>
      <c r="SNT70" s="204"/>
      <c r="SNU70" s="204"/>
      <c r="SNV70" s="204"/>
      <c r="SNW70" s="204"/>
      <c r="SNX70" s="204"/>
      <c r="SNY70" s="204"/>
      <c r="SNZ70" s="204"/>
      <c r="SOA70" s="204"/>
      <c r="SOB70" s="204"/>
      <c r="SOC70" s="204"/>
      <c r="SOD70" s="204"/>
      <c r="SOE70" s="204"/>
      <c r="SOF70" s="204"/>
      <c r="SOG70" s="204"/>
      <c r="SOH70" s="204"/>
      <c r="SOI70" s="204"/>
      <c r="SOJ70" s="204"/>
      <c r="SOK70" s="204"/>
      <c r="SOL70" s="204"/>
      <c r="SOM70" s="204"/>
      <c r="SON70" s="204"/>
      <c r="SOO70" s="204"/>
      <c r="SOP70" s="204"/>
      <c r="SOQ70" s="204"/>
      <c r="SOR70" s="204"/>
      <c r="SOS70" s="204"/>
      <c r="SOT70" s="204"/>
      <c r="SOU70" s="204"/>
      <c r="SOV70" s="204"/>
      <c r="SOW70" s="204"/>
      <c r="SOX70" s="204"/>
      <c r="SOY70" s="204"/>
      <c r="SOZ70" s="204"/>
      <c r="SPA70" s="204"/>
      <c r="SPB70" s="204"/>
      <c r="SPC70" s="204"/>
      <c r="SPD70" s="204"/>
      <c r="SPE70" s="204"/>
      <c r="SPF70" s="204"/>
      <c r="SPG70" s="204"/>
      <c r="SPH70" s="204"/>
      <c r="SPI70" s="204"/>
      <c r="SPJ70" s="204"/>
      <c r="SPK70" s="204"/>
      <c r="SPL70" s="204"/>
      <c r="SPM70" s="204"/>
      <c r="SPN70" s="204"/>
      <c r="SPO70" s="204"/>
      <c r="SPP70" s="204"/>
      <c r="SPQ70" s="204"/>
      <c r="SPR70" s="204"/>
      <c r="SPS70" s="204"/>
      <c r="SPT70" s="204"/>
      <c r="SPU70" s="204"/>
      <c r="SPV70" s="204"/>
      <c r="SPW70" s="204"/>
      <c r="SPX70" s="204"/>
      <c r="SPY70" s="204"/>
      <c r="SPZ70" s="204"/>
      <c r="SQA70" s="204"/>
      <c r="SQB70" s="204"/>
      <c r="SQC70" s="204"/>
      <c r="SQD70" s="204"/>
      <c r="SQE70" s="204"/>
      <c r="SQF70" s="204"/>
      <c r="SQG70" s="204"/>
      <c r="SQH70" s="204"/>
      <c r="SQI70" s="204"/>
      <c r="SQJ70" s="204"/>
      <c r="SQK70" s="204"/>
      <c r="SQL70" s="204"/>
      <c r="SQM70" s="204"/>
      <c r="SQN70" s="204"/>
      <c r="SQO70" s="204"/>
      <c r="SQP70" s="204"/>
      <c r="SQQ70" s="204"/>
      <c r="SQR70" s="204"/>
      <c r="SQS70" s="204"/>
      <c r="SQT70" s="204"/>
      <c r="SQU70" s="204"/>
      <c r="SQV70" s="204"/>
      <c r="SQW70" s="204"/>
      <c r="SQX70" s="204"/>
      <c r="SQY70" s="204"/>
      <c r="SQZ70" s="204"/>
      <c r="SRA70" s="204"/>
      <c r="SRB70" s="204"/>
      <c r="SRC70" s="204"/>
      <c r="SRD70" s="204"/>
      <c r="SRE70" s="204"/>
      <c r="SRF70" s="204"/>
      <c r="SRG70" s="204"/>
      <c r="SRH70" s="204"/>
      <c r="SRI70" s="204"/>
      <c r="SRJ70" s="204"/>
      <c r="SRK70" s="204"/>
      <c r="SRL70" s="204"/>
      <c r="SRM70" s="204"/>
      <c r="SRN70" s="204"/>
      <c r="SRO70" s="204"/>
      <c r="SRP70" s="204"/>
      <c r="SRQ70" s="204"/>
      <c r="SRR70" s="204"/>
      <c r="SRS70" s="204"/>
      <c r="SRT70" s="204"/>
      <c r="SRU70" s="204"/>
      <c r="SRV70" s="204"/>
      <c r="SRW70" s="204"/>
      <c r="SRX70" s="204"/>
      <c r="SRY70" s="204"/>
      <c r="SRZ70" s="204"/>
      <c r="SSA70" s="204"/>
      <c r="SSB70" s="204"/>
      <c r="SSC70" s="204"/>
      <c r="SSD70" s="204"/>
      <c r="SSE70" s="204"/>
      <c r="SSF70" s="204"/>
      <c r="SSG70" s="204"/>
      <c r="SSH70" s="204"/>
      <c r="SSI70" s="204"/>
      <c r="SSJ70" s="204"/>
      <c r="SSK70" s="204"/>
      <c r="SSL70" s="204"/>
      <c r="SSM70" s="204"/>
      <c r="SSN70" s="204"/>
      <c r="SSO70" s="204"/>
      <c r="SSP70" s="204"/>
      <c r="SSQ70" s="204"/>
      <c r="SSR70" s="204"/>
      <c r="SSS70" s="204"/>
      <c r="SST70" s="204"/>
      <c r="SSU70" s="204"/>
      <c r="SSV70" s="204"/>
      <c r="SSW70" s="204"/>
      <c r="SSX70" s="204"/>
      <c r="SSY70" s="204"/>
      <c r="SSZ70" s="204"/>
      <c r="STA70" s="204"/>
      <c r="STB70" s="204"/>
      <c r="STC70" s="204"/>
      <c r="STD70" s="204"/>
      <c r="STE70" s="204"/>
      <c r="STF70" s="204"/>
      <c r="STG70" s="204"/>
      <c r="STH70" s="204"/>
      <c r="STI70" s="204"/>
      <c r="STJ70" s="204"/>
      <c r="STK70" s="204"/>
      <c r="STL70" s="204"/>
      <c r="STM70" s="204"/>
      <c r="STN70" s="204"/>
      <c r="STO70" s="204"/>
      <c r="STP70" s="204"/>
      <c r="STQ70" s="204"/>
      <c r="STR70" s="204"/>
      <c r="STS70" s="204"/>
      <c r="STT70" s="204"/>
      <c r="STU70" s="204"/>
      <c r="STV70" s="204"/>
      <c r="STW70" s="204"/>
      <c r="STX70" s="204"/>
      <c r="STY70" s="204"/>
      <c r="STZ70" s="204"/>
      <c r="SUA70" s="204"/>
      <c r="SUB70" s="204"/>
      <c r="SUC70" s="204"/>
      <c r="SUD70" s="204"/>
      <c r="SUE70" s="204"/>
      <c r="SUF70" s="204"/>
      <c r="SUG70" s="204"/>
      <c r="SUH70" s="204"/>
      <c r="SUI70" s="204"/>
      <c r="SUJ70" s="204"/>
      <c r="SUK70" s="204"/>
      <c r="SUL70" s="204"/>
      <c r="SUM70" s="204"/>
      <c r="SUN70" s="204"/>
      <c r="SUO70" s="204"/>
      <c r="SUP70" s="204"/>
      <c r="SUQ70" s="204"/>
      <c r="SUR70" s="204"/>
      <c r="SUS70" s="204"/>
      <c r="SUT70" s="204"/>
      <c r="SUU70" s="204"/>
      <c r="SUV70" s="204"/>
      <c r="SUW70" s="204"/>
      <c r="SUX70" s="204"/>
      <c r="SUY70" s="204"/>
      <c r="SUZ70" s="204"/>
      <c r="SVA70" s="204"/>
      <c r="SVB70" s="204"/>
      <c r="SVC70" s="204"/>
      <c r="SVD70" s="204"/>
      <c r="SVE70" s="204"/>
      <c r="SVF70" s="204"/>
      <c r="SVG70" s="204"/>
      <c r="SVH70" s="204"/>
      <c r="SVI70" s="204"/>
      <c r="SVJ70" s="204"/>
      <c r="SVK70" s="204"/>
      <c r="SVL70" s="204"/>
      <c r="SVM70" s="204"/>
      <c r="SVN70" s="204"/>
      <c r="SVO70" s="204"/>
      <c r="SVP70" s="204"/>
      <c r="SVQ70" s="204"/>
      <c r="SVR70" s="204"/>
      <c r="SVS70" s="204"/>
      <c r="SVT70" s="204"/>
      <c r="SVU70" s="204"/>
      <c r="SVV70" s="204"/>
      <c r="SVW70" s="204"/>
      <c r="SVX70" s="204"/>
      <c r="SVY70" s="204"/>
      <c r="SVZ70" s="204"/>
      <c r="SWA70" s="204"/>
      <c r="SWB70" s="204"/>
      <c r="SWC70" s="204"/>
      <c r="SWD70" s="204"/>
      <c r="SWE70" s="204"/>
      <c r="SWF70" s="204"/>
      <c r="SWG70" s="204"/>
      <c r="SWH70" s="204"/>
      <c r="SWI70" s="204"/>
      <c r="SWJ70" s="204"/>
      <c r="SWK70" s="204"/>
      <c r="SWL70" s="204"/>
      <c r="SWM70" s="204"/>
      <c r="SWN70" s="204"/>
      <c r="SWO70" s="204"/>
      <c r="SWP70" s="204"/>
      <c r="SWQ70" s="204"/>
      <c r="SWR70" s="204"/>
      <c r="SWS70" s="204"/>
      <c r="SWT70" s="204"/>
      <c r="SWU70" s="204"/>
      <c r="SWV70" s="204"/>
      <c r="SWW70" s="204"/>
      <c r="SWX70" s="204"/>
      <c r="SWY70" s="204"/>
      <c r="SWZ70" s="204"/>
      <c r="SXA70" s="204"/>
      <c r="SXB70" s="204"/>
      <c r="SXC70" s="204"/>
      <c r="SXD70" s="204"/>
      <c r="SXE70" s="204"/>
      <c r="SXF70" s="204"/>
      <c r="SXG70" s="204"/>
      <c r="SXH70" s="204"/>
      <c r="SXI70" s="204"/>
      <c r="SXJ70" s="204"/>
      <c r="SXK70" s="204"/>
      <c r="SXL70" s="204"/>
      <c r="SXM70" s="204"/>
      <c r="SXN70" s="204"/>
      <c r="SXO70" s="204"/>
      <c r="SXP70" s="204"/>
      <c r="SXQ70" s="204"/>
      <c r="SXR70" s="204"/>
      <c r="SXS70" s="204"/>
      <c r="SXT70" s="204"/>
      <c r="SXU70" s="204"/>
      <c r="SXV70" s="204"/>
      <c r="SXW70" s="204"/>
      <c r="SXX70" s="204"/>
      <c r="SXY70" s="204"/>
      <c r="SXZ70" s="204"/>
      <c r="SYA70" s="204"/>
      <c r="SYB70" s="204"/>
      <c r="SYC70" s="204"/>
      <c r="SYD70" s="204"/>
      <c r="SYE70" s="204"/>
      <c r="SYF70" s="204"/>
      <c r="SYG70" s="204"/>
      <c r="SYH70" s="204"/>
      <c r="SYI70" s="204"/>
      <c r="SYJ70" s="204"/>
      <c r="SYK70" s="204"/>
      <c r="SYL70" s="204"/>
      <c r="SYM70" s="204"/>
      <c r="SYN70" s="204"/>
      <c r="SYO70" s="204"/>
      <c r="SYP70" s="204"/>
      <c r="SYQ70" s="204"/>
      <c r="SYR70" s="204"/>
      <c r="SYS70" s="204"/>
      <c r="SYT70" s="204"/>
      <c r="SYU70" s="204"/>
      <c r="SYV70" s="204"/>
      <c r="SYW70" s="204"/>
      <c r="SYX70" s="204"/>
      <c r="SYY70" s="204"/>
      <c r="SYZ70" s="204"/>
      <c r="SZA70" s="204"/>
      <c r="SZB70" s="204"/>
      <c r="SZC70" s="204"/>
      <c r="SZD70" s="204"/>
      <c r="SZE70" s="204"/>
      <c r="SZF70" s="204"/>
      <c r="SZG70" s="204"/>
      <c r="SZH70" s="204"/>
      <c r="SZI70" s="204"/>
      <c r="SZJ70" s="204"/>
      <c r="SZK70" s="204"/>
      <c r="SZL70" s="204"/>
      <c r="SZM70" s="204"/>
      <c r="SZN70" s="204"/>
      <c r="SZO70" s="204"/>
      <c r="SZP70" s="204"/>
      <c r="SZQ70" s="204"/>
      <c r="SZR70" s="204"/>
      <c r="SZS70" s="204"/>
      <c r="SZT70" s="204"/>
      <c r="SZU70" s="204"/>
      <c r="SZV70" s="204"/>
      <c r="SZW70" s="204"/>
      <c r="SZX70" s="204"/>
      <c r="SZY70" s="204"/>
      <c r="SZZ70" s="204"/>
      <c r="TAA70" s="204"/>
      <c r="TAB70" s="204"/>
      <c r="TAC70" s="204"/>
      <c r="TAD70" s="204"/>
      <c r="TAE70" s="204"/>
      <c r="TAF70" s="204"/>
      <c r="TAG70" s="204"/>
      <c r="TAH70" s="204"/>
      <c r="TAI70" s="204"/>
      <c r="TAJ70" s="204"/>
      <c r="TAK70" s="204"/>
      <c r="TAL70" s="204"/>
      <c r="TAM70" s="204"/>
      <c r="TAN70" s="204"/>
      <c r="TAO70" s="204"/>
      <c r="TAP70" s="204"/>
      <c r="TAQ70" s="204"/>
      <c r="TAR70" s="204"/>
      <c r="TAS70" s="204"/>
      <c r="TAT70" s="204"/>
      <c r="TAU70" s="204"/>
      <c r="TAV70" s="204"/>
      <c r="TAW70" s="204"/>
      <c r="TAX70" s="204"/>
      <c r="TAY70" s="204"/>
      <c r="TAZ70" s="204"/>
      <c r="TBA70" s="204"/>
      <c r="TBB70" s="204"/>
      <c r="TBC70" s="204"/>
      <c r="TBD70" s="204"/>
      <c r="TBE70" s="204"/>
      <c r="TBF70" s="204"/>
      <c r="TBG70" s="204"/>
      <c r="TBH70" s="204"/>
      <c r="TBI70" s="204"/>
      <c r="TBJ70" s="204"/>
      <c r="TBK70" s="204"/>
      <c r="TBL70" s="204"/>
      <c r="TBM70" s="204"/>
      <c r="TBN70" s="204"/>
      <c r="TBO70" s="204"/>
      <c r="TBP70" s="204"/>
      <c r="TBQ70" s="204"/>
      <c r="TBR70" s="204"/>
      <c r="TBS70" s="204"/>
      <c r="TBT70" s="204"/>
      <c r="TBU70" s="204"/>
      <c r="TBV70" s="204"/>
      <c r="TBW70" s="204"/>
      <c r="TBX70" s="204"/>
      <c r="TBY70" s="204"/>
      <c r="TBZ70" s="204"/>
      <c r="TCA70" s="204"/>
      <c r="TCB70" s="204"/>
      <c r="TCC70" s="204"/>
      <c r="TCD70" s="204"/>
      <c r="TCE70" s="204"/>
      <c r="TCF70" s="204"/>
      <c r="TCG70" s="204"/>
      <c r="TCH70" s="204"/>
      <c r="TCI70" s="204"/>
      <c r="TCJ70" s="204"/>
      <c r="TCK70" s="204"/>
      <c r="TCL70" s="204"/>
      <c r="TCM70" s="204"/>
      <c r="TCN70" s="204"/>
      <c r="TCO70" s="204"/>
      <c r="TCP70" s="204"/>
      <c r="TCQ70" s="204"/>
      <c r="TCR70" s="204"/>
      <c r="TCS70" s="204"/>
      <c r="TCT70" s="204"/>
      <c r="TCU70" s="204"/>
      <c r="TCV70" s="204"/>
      <c r="TCW70" s="204"/>
      <c r="TCX70" s="204"/>
      <c r="TCY70" s="204"/>
      <c r="TCZ70" s="204"/>
      <c r="TDA70" s="204"/>
      <c r="TDB70" s="204"/>
      <c r="TDC70" s="204"/>
      <c r="TDD70" s="204"/>
      <c r="TDE70" s="204"/>
      <c r="TDF70" s="204"/>
      <c r="TDG70" s="204"/>
      <c r="TDH70" s="204"/>
      <c r="TDI70" s="204"/>
      <c r="TDJ70" s="204"/>
      <c r="TDK70" s="204"/>
      <c r="TDL70" s="204"/>
      <c r="TDM70" s="204"/>
      <c r="TDN70" s="204"/>
      <c r="TDO70" s="204"/>
      <c r="TDP70" s="204"/>
      <c r="TDQ70" s="204"/>
      <c r="TDR70" s="204"/>
      <c r="TDS70" s="204"/>
      <c r="TDT70" s="204"/>
      <c r="TDU70" s="204"/>
      <c r="TDV70" s="204"/>
      <c r="TDW70" s="204"/>
      <c r="TDX70" s="204"/>
      <c r="TDY70" s="204"/>
      <c r="TDZ70" s="204"/>
      <c r="TEA70" s="204"/>
      <c r="TEB70" s="204"/>
      <c r="TEC70" s="204"/>
      <c r="TED70" s="204"/>
      <c r="TEE70" s="204"/>
      <c r="TEF70" s="204"/>
      <c r="TEG70" s="204"/>
      <c r="TEH70" s="204"/>
      <c r="TEI70" s="204"/>
      <c r="TEJ70" s="204"/>
      <c r="TEK70" s="204"/>
      <c r="TEL70" s="204"/>
      <c r="TEM70" s="204"/>
      <c r="TEN70" s="204"/>
      <c r="TEO70" s="204"/>
      <c r="TEP70" s="204"/>
      <c r="TEQ70" s="204"/>
      <c r="TER70" s="204"/>
      <c r="TES70" s="204"/>
      <c r="TET70" s="204"/>
      <c r="TEU70" s="204"/>
      <c r="TEV70" s="204"/>
      <c r="TEW70" s="204"/>
      <c r="TEX70" s="204"/>
      <c r="TEY70" s="204"/>
      <c r="TEZ70" s="204"/>
      <c r="TFA70" s="204"/>
      <c r="TFB70" s="204"/>
      <c r="TFC70" s="204"/>
      <c r="TFD70" s="204"/>
      <c r="TFE70" s="204"/>
      <c r="TFF70" s="204"/>
      <c r="TFG70" s="204"/>
      <c r="TFH70" s="204"/>
      <c r="TFI70" s="204"/>
      <c r="TFJ70" s="204"/>
      <c r="TFK70" s="204"/>
      <c r="TFL70" s="204"/>
      <c r="TFM70" s="204"/>
      <c r="TFN70" s="204"/>
      <c r="TFO70" s="204"/>
      <c r="TFP70" s="204"/>
      <c r="TFQ70" s="204"/>
      <c r="TFR70" s="204"/>
      <c r="TFS70" s="204"/>
      <c r="TFT70" s="204"/>
      <c r="TFU70" s="204"/>
      <c r="TFV70" s="204"/>
      <c r="TFW70" s="204"/>
      <c r="TFX70" s="204"/>
      <c r="TFY70" s="204"/>
      <c r="TFZ70" s="204"/>
      <c r="TGA70" s="204"/>
      <c r="TGB70" s="204"/>
      <c r="TGC70" s="204"/>
      <c r="TGD70" s="204"/>
      <c r="TGE70" s="204"/>
      <c r="TGF70" s="204"/>
      <c r="TGG70" s="204"/>
      <c r="TGH70" s="204"/>
      <c r="TGI70" s="204"/>
      <c r="TGJ70" s="204"/>
      <c r="TGK70" s="204"/>
      <c r="TGL70" s="204"/>
      <c r="TGM70" s="204"/>
      <c r="TGN70" s="204"/>
      <c r="TGO70" s="204"/>
      <c r="TGP70" s="204"/>
      <c r="TGQ70" s="204"/>
      <c r="TGR70" s="204"/>
      <c r="TGS70" s="204"/>
      <c r="TGT70" s="204"/>
      <c r="TGU70" s="204"/>
      <c r="TGV70" s="204"/>
      <c r="TGW70" s="204"/>
      <c r="TGX70" s="204"/>
      <c r="TGY70" s="204"/>
      <c r="TGZ70" s="204"/>
      <c r="THA70" s="204"/>
      <c r="THB70" s="204"/>
      <c r="THC70" s="204"/>
      <c r="THD70" s="204"/>
      <c r="THE70" s="204"/>
      <c r="THF70" s="204"/>
      <c r="THG70" s="204"/>
      <c r="THH70" s="204"/>
      <c r="THI70" s="204"/>
      <c r="THJ70" s="204"/>
      <c r="THK70" s="204"/>
      <c r="THL70" s="204"/>
      <c r="THM70" s="204"/>
      <c r="THN70" s="204"/>
      <c r="THO70" s="204"/>
      <c r="THP70" s="204"/>
      <c r="THQ70" s="204"/>
      <c r="THR70" s="204"/>
      <c r="THS70" s="204"/>
      <c r="THT70" s="204"/>
      <c r="THU70" s="204"/>
      <c r="THV70" s="204"/>
      <c r="THW70" s="204"/>
      <c r="THX70" s="204"/>
      <c r="THY70" s="204"/>
      <c r="THZ70" s="204"/>
      <c r="TIA70" s="204"/>
      <c r="TIB70" s="204"/>
      <c r="TIC70" s="204"/>
      <c r="TID70" s="204"/>
      <c r="TIE70" s="204"/>
      <c r="TIF70" s="204"/>
      <c r="TIG70" s="204"/>
      <c r="TIH70" s="204"/>
      <c r="TII70" s="204"/>
      <c r="TIJ70" s="204"/>
      <c r="TIK70" s="204"/>
      <c r="TIL70" s="204"/>
      <c r="TIM70" s="204"/>
      <c r="TIN70" s="204"/>
      <c r="TIO70" s="204"/>
      <c r="TIP70" s="204"/>
      <c r="TIQ70" s="204"/>
      <c r="TIR70" s="204"/>
      <c r="TIS70" s="204"/>
      <c r="TIT70" s="204"/>
      <c r="TIU70" s="204"/>
      <c r="TIV70" s="204"/>
      <c r="TIW70" s="204"/>
      <c r="TIX70" s="204"/>
      <c r="TIY70" s="204"/>
      <c r="TIZ70" s="204"/>
      <c r="TJA70" s="204"/>
      <c r="TJB70" s="204"/>
      <c r="TJC70" s="204"/>
      <c r="TJD70" s="204"/>
      <c r="TJE70" s="204"/>
      <c r="TJF70" s="204"/>
      <c r="TJG70" s="204"/>
      <c r="TJH70" s="204"/>
      <c r="TJI70" s="204"/>
      <c r="TJJ70" s="204"/>
      <c r="TJK70" s="204"/>
      <c r="TJL70" s="204"/>
      <c r="TJM70" s="204"/>
      <c r="TJN70" s="204"/>
      <c r="TJO70" s="204"/>
      <c r="TJP70" s="204"/>
      <c r="TJQ70" s="204"/>
      <c r="TJR70" s="204"/>
      <c r="TJS70" s="204"/>
      <c r="TJT70" s="204"/>
      <c r="TJU70" s="204"/>
      <c r="TJV70" s="204"/>
      <c r="TJW70" s="204"/>
      <c r="TJX70" s="204"/>
      <c r="TJY70" s="204"/>
      <c r="TJZ70" s="204"/>
      <c r="TKA70" s="204"/>
      <c r="TKB70" s="204"/>
      <c r="TKC70" s="204"/>
      <c r="TKD70" s="204"/>
      <c r="TKE70" s="204"/>
      <c r="TKF70" s="204"/>
      <c r="TKG70" s="204"/>
      <c r="TKH70" s="204"/>
      <c r="TKI70" s="204"/>
      <c r="TKJ70" s="204"/>
      <c r="TKK70" s="204"/>
      <c r="TKL70" s="204"/>
      <c r="TKM70" s="204"/>
      <c r="TKN70" s="204"/>
      <c r="TKO70" s="204"/>
      <c r="TKP70" s="204"/>
      <c r="TKQ70" s="204"/>
      <c r="TKR70" s="204"/>
      <c r="TKS70" s="204"/>
      <c r="TKT70" s="204"/>
      <c r="TKU70" s="204"/>
      <c r="TKV70" s="204"/>
      <c r="TKW70" s="204"/>
      <c r="TKX70" s="204"/>
      <c r="TKY70" s="204"/>
      <c r="TKZ70" s="204"/>
      <c r="TLA70" s="204"/>
      <c r="TLB70" s="204"/>
      <c r="TLC70" s="204"/>
      <c r="TLD70" s="204"/>
      <c r="TLE70" s="204"/>
      <c r="TLF70" s="204"/>
      <c r="TLG70" s="204"/>
      <c r="TLH70" s="204"/>
      <c r="TLI70" s="204"/>
      <c r="TLJ70" s="204"/>
      <c r="TLK70" s="204"/>
      <c r="TLL70" s="204"/>
      <c r="TLM70" s="204"/>
      <c r="TLN70" s="204"/>
      <c r="TLO70" s="204"/>
      <c r="TLP70" s="204"/>
      <c r="TLQ70" s="204"/>
      <c r="TLR70" s="204"/>
      <c r="TLS70" s="204"/>
      <c r="TLT70" s="204"/>
      <c r="TLU70" s="204"/>
      <c r="TLV70" s="204"/>
      <c r="TLW70" s="204"/>
      <c r="TLX70" s="204"/>
      <c r="TLY70" s="204"/>
      <c r="TLZ70" s="204"/>
      <c r="TMA70" s="204"/>
      <c r="TMB70" s="204"/>
      <c r="TMC70" s="204"/>
      <c r="TMD70" s="204"/>
      <c r="TME70" s="204"/>
      <c r="TMF70" s="204"/>
      <c r="TMG70" s="204"/>
      <c r="TMH70" s="204"/>
      <c r="TMI70" s="204"/>
      <c r="TMJ70" s="204"/>
      <c r="TMK70" s="204"/>
      <c r="TML70" s="204"/>
      <c r="TMM70" s="204"/>
      <c r="TMN70" s="204"/>
      <c r="TMO70" s="204"/>
      <c r="TMP70" s="204"/>
      <c r="TMQ70" s="204"/>
      <c r="TMR70" s="204"/>
      <c r="TMS70" s="204"/>
      <c r="TMT70" s="204"/>
      <c r="TMU70" s="204"/>
      <c r="TMV70" s="204"/>
      <c r="TMW70" s="204"/>
      <c r="TMX70" s="204"/>
      <c r="TMY70" s="204"/>
      <c r="TMZ70" s="204"/>
      <c r="TNA70" s="204"/>
      <c r="TNB70" s="204"/>
      <c r="TNC70" s="204"/>
      <c r="TND70" s="204"/>
      <c r="TNE70" s="204"/>
      <c r="TNF70" s="204"/>
      <c r="TNG70" s="204"/>
      <c r="TNH70" s="204"/>
      <c r="TNI70" s="204"/>
      <c r="TNJ70" s="204"/>
      <c r="TNK70" s="204"/>
      <c r="TNL70" s="204"/>
      <c r="TNM70" s="204"/>
      <c r="TNN70" s="204"/>
      <c r="TNO70" s="204"/>
      <c r="TNP70" s="204"/>
      <c r="TNQ70" s="204"/>
      <c r="TNR70" s="204"/>
      <c r="TNS70" s="204"/>
      <c r="TNT70" s="204"/>
      <c r="TNU70" s="204"/>
      <c r="TNV70" s="204"/>
      <c r="TNW70" s="204"/>
      <c r="TNX70" s="204"/>
      <c r="TNY70" s="204"/>
      <c r="TNZ70" s="204"/>
      <c r="TOA70" s="204"/>
      <c r="TOB70" s="204"/>
      <c r="TOC70" s="204"/>
      <c r="TOD70" s="204"/>
      <c r="TOE70" s="204"/>
      <c r="TOF70" s="204"/>
      <c r="TOG70" s="204"/>
      <c r="TOH70" s="204"/>
      <c r="TOI70" s="204"/>
      <c r="TOJ70" s="204"/>
      <c r="TOK70" s="204"/>
      <c r="TOL70" s="204"/>
      <c r="TOM70" s="204"/>
      <c r="TON70" s="204"/>
      <c r="TOO70" s="204"/>
      <c r="TOP70" s="204"/>
      <c r="TOQ70" s="204"/>
      <c r="TOR70" s="204"/>
      <c r="TOS70" s="204"/>
      <c r="TOT70" s="204"/>
      <c r="TOU70" s="204"/>
      <c r="TOV70" s="204"/>
      <c r="TOW70" s="204"/>
      <c r="TOX70" s="204"/>
      <c r="TOY70" s="204"/>
      <c r="TOZ70" s="204"/>
      <c r="TPA70" s="204"/>
      <c r="TPB70" s="204"/>
      <c r="TPC70" s="204"/>
      <c r="TPD70" s="204"/>
      <c r="TPE70" s="204"/>
      <c r="TPF70" s="204"/>
      <c r="TPG70" s="204"/>
      <c r="TPH70" s="204"/>
      <c r="TPI70" s="204"/>
      <c r="TPJ70" s="204"/>
      <c r="TPK70" s="204"/>
      <c r="TPL70" s="204"/>
      <c r="TPM70" s="204"/>
      <c r="TPN70" s="204"/>
      <c r="TPO70" s="204"/>
      <c r="TPP70" s="204"/>
      <c r="TPQ70" s="204"/>
      <c r="TPR70" s="204"/>
      <c r="TPS70" s="204"/>
      <c r="TPT70" s="204"/>
      <c r="TPU70" s="204"/>
      <c r="TPV70" s="204"/>
      <c r="TPW70" s="204"/>
      <c r="TPX70" s="204"/>
      <c r="TPY70" s="204"/>
      <c r="TPZ70" s="204"/>
      <c r="TQA70" s="204"/>
      <c r="TQB70" s="204"/>
      <c r="TQC70" s="204"/>
      <c r="TQD70" s="204"/>
      <c r="TQE70" s="204"/>
      <c r="TQF70" s="204"/>
      <c r="TQG70" s="204"/>
      <c r="TQH70" s="204"/>
      <c r="TQI70" s="204"/>
      <c r="TQJ70" s="204"/>
      <c r="TQK70" s="204"/>
      <c r="TQL70" s="204"/>
      <c r="TQM70" s="204"/>
      <c r="TQN70" s="204"/>
      <c r="TQO70" s="204"/>
      <c r="TQP70" s="204"/>
      <c r="TQQ70" s="204"/>
      <c r="TQR70" s="204"/>
      <c r="TQS70" s="204"/>
      <c r="TQT70" s="204"/>
      <c r="TQU70" s="204"/>
      <c r="TQV70" s="204"/>
      <c r="TQW70" s="204"/>
      <c r="TQX70" s="204"/>
      <c r="TQY70" s="204"/>
      <c r="TQZ70" s="204"/>
      <c r="TRA70" s="204"/>
      <c r="TRB70" s="204"/>
      <c r="TRC70" s="204"/>
      <c r="TRD70" s="204"/>
      <c r="TRE70" s="204"/>
      <c r="TRF70" s="204"/>
      <c r="TRG70" s="204"/>
      <c r="TRH70" s="204"/>
      <c r="TRI70" s="204"/>
      <c r="TRJ70" s="204"/>
      <c r="TRK70" s="204"/>
      <c r="TRL70" s="204"/>
      <c r="TRM70" s="204"/>
      <c r="TRN70" s="204"/>
      <c r="TRO70" s="204"/>
      <c r="TRP70" s="204"/>
      <c r="TRQ70" s="204"/>
      <c r="TRR70" s="204"/>
      <c r="TRS70" s="204"/>
      <c r="TRT70" s="204"/>
      <c r="TRU70" s="204"/>
      <c r="TRV70" s="204"/>
      <c r="TRW70" s="204"/>
      <c r="TRX70" s="204"/>
      <c r="TRY70" s="204"/>
      <c r="TRZ70" s="204"/>
      <c r="TSA70" s="204"/>
      <c r="TSB70" s="204"/>
      <c r="TSC70" s="204"/>
      <c r="TSD70" s="204"/>
      <c r="TSE70" s="204"/>
      <c r="TSF70" s="204"/>
      <c r="TSG70" s="204"/>
      <c r="TSH70" s="204"/>
      <c r="TSI70" s="204"/>
      <c r="TSJ70" s="204"/>
      <c r="TSK70" s="204"/>
      <c r="TSL70" s="204"/>
      <c r="TSM70" s="204"/>
      <c r="TSN70" s="204"/>
      <c r="TSO70" s="204"/>
      <c r="TSP70" s="204"/>
      <c r="TSQ70" s="204"/>
      <c r="TSR70" s="204"/>
      <c r="TSS70" s="204"/>
      <c r="TST70" s="204"/>
      <c r="TSU70" s="204"/>
      <c r="TSV70" s="204"/>
      <c r="TSW70" s="204"/>
      <c r="TSX70" s="204"/>
      <c r="TSY70" s="204"/>
      <c r="TSZ70" s="204"/>
      <c r="TTA70" s="204"/>
      <c r="TTB70" s="204"/>
      <c r="TTC70" s="204"/>
      <c r="TTD70" s="204"/>
      <c r="TTE70" s="204"/>
      <c r="TTF70" s="204"/>
      <c r="TTG70" s="204"/>
      <c r="TTH70" s="204"/>
      <c r="TTI70" s="204"/>
      <c r="TTJ70" s="204"/>
      <c r="TTK70" s="204"/>
      <c r="TTL70" s="204"/>
      <c r="TTM70" s="204"/>
      <c r="TTN70" s="204"/>
      <c r="TTO70" s="204"/>
      <c r="TTP70" s="204"/>
      <c r="TTQ70" s="204"/>
      <c r="TTR70" s="204"/>
      <c r="TTS70" s="204"/>
      <c r="TTT70" s="204"/>
      <c r="TTU70" s="204"/>
      <c r="TTV70" s="204"/>
      <c r="TTW70" s="204"/>
      <c r="TTX70" s="204"/>
      <c r="TTY70" s="204"/>
      <c r="TTZ70" s="204"/>
      <c r="TUA70" s="204"/>
      <c r="TUB70" s="204"/>
      <c r="TUC70" s="204"/>
      <c r="TUD70" s="204"/>
      <c r="TUE70" s="204"/>
      <c r="TUF70" s="204"/>
      <c r="TUG70" s="204"/>
      <c r="TUH70" s="204"/>
      <c r="TUI70" s="204"/>
      <c r="TUJ70" s="204"/>
      <c r="TUK70" s="204"/>
      <c r="TUL70" s="204"/>
      <c r="TUM70" s="204"/>
      <c r="TUN70" s="204"/>
      <c r="TUO70" s="204"/>
      <c r="TUP70" s="204"/>
      <c r="TUQ70" s="204"/>
      <c r="TUR70" s="204"/>
      <c r="TUS70" s="204"/>
      <c r="TUT70" s="204"/>
      <c r="TUU70" s="204"/>
      <c r="TUV70" s="204"/>
      <c r="TUW70" s="204"/>
      <c r="TUX70" s="204"/>
      <c r="TUY70" s="204"/>
      <c r="TUZ70" s="204"/>
      <c r="TVA70" s="204"/>
      <c r="TVB70" s="204"/>
      <c r="TVC70" s="204"/>
      <c r="TVD70" s="204"/>
      <c r="TVE70" s="204"/>
      <c r="TVF70" s="204"/>
      <c r="TVG70" s="204"/>
      <c r="TVH70" s="204"/>
      <c r="TVI70" s="204"/>
      <c r="TVJ70" s="204"/>
      <c r="TVK70" s="204"/>
      <c r="TVL70" s="204"/>
      <c r="TVM70" s="204"/>
      <c r="TVN70" s="204"/>
      <c r="TVO70" s="204"/>
      <c r="TVP70" s="204"/>
      <c r="TVQ70" s="204"/>
      <c r="TVR70" s="204"/>
      <c r="TVS70" s="204"/>
      <c r="TVT70" s="204"/>
      <c r="TVU70" s="204"/>
      <c r="TVV70" s="204"/>
      <c r="TVW70" s="204"/>
      <c r="TVX70" s="204"/>
      <c r="TVY70" s="204"/>
      <c r="TVZ70" s="204"/>
      <c r="TWA70" s="204"/>
      <c r="TWB70" s="204"/>
      <c r="TWC70" s="204"/>
      <c r="TWD70" s="204"/>
      <c r="TWE70" s="204"/>
      <c r="TWF70" s="204"/>
      <c r="TWG70" s="204"/>
      <c r="TWH70" s="204"/>
      <c r="TWI70" s="204"/>
      <c r="TWJ70" s="204"/>
      <c r="TWK70" s="204"/>
      <c r="TWL70" s="204"/>
      <c r="TWM70" s="204"/>
      <c r="TWN70" s="204"/>
      <c r="TWO70" s="204"/>
      <c r="TWP70" s="204"/>
      <c r="TWQ70" s="204"/>
      <c r="TWR70" s="204"/>
      <c r="TWS70" s="204"/>
      <c r="TWT70" s="204"/>
      <c r="TWU70" s="204"/>
      <c r="TWV70" s="204"/>
      <c r="TWW70" s="204"/>
      <c r="TWX70" s="204"/>
      <c r="TWY70" s="204"/>
      <c r="TWZ70" s="204"/>
      <c r="TXA70" s="204"/>
      <c r="TXB70" s="204"/>
      <c r="TXC70" s="204"/>
      <c r="TXD70" s="204"/>
      <c r="TXE70" s="204"/>
      <c r="TXF70" s="204"/>
      <c r="TXG70" s="204"/>
      <c r="TXH70" s="204"/>
      <c r="TXI70" s="204"/>
      <c r="TXJ70" s="204"/>
      <c r="TXK70" s="204"/>
      <c r="TXL70" s="204"/>
      <c r="TXM70" s="204"/>
      <c r="TXN70" s="204"/>
      <c r="TXO70" s="204"/>
      <c r="TXP70" s="204"/>
      <c r="TXQ70" s="204"/>
      <c r="TXR70" s="204"/>
      <c r="TXS70" s="204"/>
      <c r="TXT70" s="204"/>
      <c r="TXU70" s="204"/>
      <c r="TXV70" s="204"/>
      <c r="TXW70" s="204"/>
      <c r="TXX70" s="204"/>
      <c r="TXY70" s="204"/>
      <c r="TXZ70" s="204"/>
      <c r="TYA70" s="204"/>
      <c r="TYB70" s="204"/>
      <c r="TYC70" s="204"/>
      <c r="TYD70" s="204"/>
      <c r="TYE70" s="204"/>
      <c r="TYF70" s="204"/>
      <c r="TYG70" s="204"/>
      <c r="TYH70" s="204"/>
      <c r="TYI70" s="204"/>
      <c r="TYJ70" s="204"/>
      <c r="TYK70" s="204"/>
      <c r="TYL70" s="204"/>
      <c r="TYM70" s="204"/>
      <c r="TYN70" s="204"/>
      <c r="TYO70" s="204"/>
      <c r="TYP70" s="204"/>
      <c r="TYQ70" s="204"/>
      <c r="TYR70" s="204"/>
      <c r="TYS70" s="204"/>
      <c r="TYT70" s="204"/>
      <c r="TYU70" s="204"/>
      <c r="TYV70" s="204"/>
      <c r="TYW70" s="204"/>
      <c r="TYX70" s="204"/>
      <c r="TYY70" s="204"/>
      <c r="TYZ70" s="204"/>
      <c r="TZA70" s="204"/>
      <c r="TZB70" s="204"/>
      <c r="TZC70" s="204"/>
      <c r="TZD70" s="204"/>
      <c r="TZE70" s="204"/>
      <c r="TZF70" s="204"/>
      <c r="TZG70" s="204"/>
      <c r="TZH70" s="204"/>
      <c r="TZI70" s="204"/>
      <c r="TZJ70" s="204"/>
      <c r="TZK70" s="204"/>
      <c r="TZL70" s="204"/>
      <c r="TZM70" s="204"/>
      <c r="TZN70" s="204"/>
      <c r="TZO70" s="204"/>
      <c r="TZP70" s="204"/>
      <c r="TZQ70" s="204"/>
      <c r="TZR70" s="204"/>
      <c r="TZS70" s="204"/>
      <c r="TZT70" s="204"/>
      <c r="TZU70" s="204"/>
      <c r="TZV70" s="204"/>
      <c r="TZW70" s="204"/>
      <c r="TZX70" s="204"/>
      <c r="TZY70" s="204"/>
      <c r="TZZ70" s="204"/>
      <c r="UAA70" s="204"/>
      <c r="UAB70" s="204"/>
      <c r="UAC70" s="204"/>
      <c r="UAD70" s="204"/>
      <c r="UAE70" s="204"/>
      <c r="UAF70" s="204"/>
      <c r="UAG70" s="204"/>
      <c r="UAH70" s="204"/>
      <c r="UAI70" s="204"/>
      <c r="UAJ70" s="204"/>
      <c r="UAK70" s="204"/>
      <c r="UAL70" s="204"/>
      <c r="UAM70" s="204"/>
      <c r="UAN70" s="204"/>
      <c r="UAO70" s="204"/>
      <c r="UAP70" s="204"/>
      <c r="UAQ70" s="204"/>
      <c r="UAR70" s="204"/>
      <c r="UAS70" s="204"/>
      <c r="UAT70" s="204"/>
      <c r="UAU70" s="204"/>
      <c r="UAV70" s="204"/>
      <c r="UAW70" s="204"/>
      <c r="UAX70" s="204"/>
      <c r="UAY70" s="204"/>
      <c r="UAZ70" s="204"/>
      <c r="UBA70" s="204"/>
      <c r="UBB70" s="204"/>
      <c r="UBC70" s="204"/>
      <c r="UBD70" s="204"/>
      <c r="UBE70" s="204"/>
      <c r="UBF70" s="204"/>
      <c r="UBG70" s="204"/>
      <c r="UBH70" s="204"/>
      <c r="UBI70" s="204"/>
      <c r="UBJ70" s="204"/>
      <c r="UBK70" s="204"/>
      <c r="UBL70" s="204"/>
      <c r="UBM70" s="204"/>
      <c r="UBN70" s="204"/>
      <c r="UBO70" s="204"/>
      <c r="UBP70" s="204"/>
      <c r="UBQ70" s="204"/>
      <c r="UBR70" s="204"/>
      <c r="UBS70" s="204"/>
      <c r="UBT70" s="204"/>
      <c r="UBU70" s="204"/>
      <c r="UBV70" s="204"/>
      <c r="UBW70" s="204"/>
      <c r="UBX70" s="204"/>
      <c r="UBY70" s="204"/>
      <c r="UBZ70" s="204"/>
      <c r="UCA70" s="204"/>
      <c r="UCB70" s="204"/>
      <c r="UCC70" s="204"/>
      <c r="UCD70" s="204"/>
      <c r="UCE70" s="204"/>
      <c r="UCF70" s="204"/>
      <c r="UCG70" s="204"/>
      <c r="UCH70" s="204"/>
      <c r="UCI70" s="204"/>
      <c r="UCJ70" s="204"/>
      <c r="UCK70" s="204"/>
      <c r="UCL70" s="204"/>
      <c r="UCM70" s="204"/>
      <c r="UCN70" s="204"/>
      <c r="UCO70" s="204"/>
      <c r="UCP70" s="204"/>
      <c r="UCQ70" s="204"/>
      <c r="UCR70" s="204"/>
      <c r="UCS70" s="204"/>
      <c r="UCT70" s="204"/>
      <c r="UCU70" s="204"/>
      <c r="UCV70" s="204"/>
      <c r="UCW70" s="204"/>
      <c r="UCX70" s="204"/>
      <c r="UCY70" s="204"/>
      <c r="UCZ70" s="204"/>
      <c r="UDA70" s="204"/>
      <c r="UDB70" s="204"/>
      <c r="UDC70" s="204"/>
      <c r="UDD70" s="204"/>
      <c r="UDE70" s="204"/>
      <c r="UDF70" s="204"/>
      <c r="UDG70" s="204"/>
      <c r="UDH70" s="204"/>
      <c r="UDI70" s="204"/>
      <c r="UDJ70" s="204"/>
      <c r="UDK70" s="204"/>
      <c r="UDL70" s="204"/>
      <c r="UDM70" s="204"/>
      <c r="UDN70" s="204"/>
      <c r="UDO70" s="204"/>
      <c r="UDP70" s="204"/>
      <c r="UDQ70" s="204"/>
      <c r="UDR70" s="204"/>
      <c r="UDS70" s="204"/>
      <c r="UDT70" s="204"/>
      <c r="UDU70" s="204"/>
      <c r="UDV70" s="204"/>
      <c r="UDW70" s="204"/>
      <c r="UDX70" s="204"/>
      <c r="UDY70" s="204"/>
      <c r="UDZ70" s="204"/>
      <c r="UEA70" s="204"/>
      <c r="UEB70" s="204"/>
      <c r="UEC70" s="204"/>
      <c r="UED70" s="204"/>
      <c r="UEE70" s="204"/>
      <c r="UEF70" s="204"/>
      <c r="UEG70" s="204"/>
      <c r="UEH70" s="204"/>
      <c r="UEI70" s="204"/>
      <c r="UEJ70" s="204"/>
      <c r="UEK70" s="204"/>
      <c r="UEL70" s="204"/>
      <c r="UEM70" s="204"/>
      <c r="UEN70" s="204"/>
      <c r="UEO70" s="204"/>
      <c r="UEP70" s="204"/>
      <c r="UEQ70" s="204"/>
      <c r="UER70" s="204"/>
      <c r="UES70" s="204"/>
      <c r="UET70" s="204"/>
      <c r="UEU70" s="204"/>
      <c r="UEV70" s="204"/>
      <c r="UEW70" s="204"/>
      <c r="UEX70" s="204"/>
      <c r="UEY70" s="204"/>
      <c r="UEZ70" s="204"/>
      <c r="UFA70" s="204"/>
      <c r="UFB70" s="204"/>
      <c r="UFC70" s="204"/>
      <c r="UFD70" s="204"/>
      <c r="UFE70" s="204"/>
      <c r="UFF70" s="204"/>
      <c r="UFG70" s="204"/>
      <c r="UFH70" s="204"/>
      <c r="UFI70" s="204"/>
      <c r="UFJ70" s="204"/>
      <c r="UFK70" s="204"/>
      <c r="UFL70" s="204"/>
      <c r="UFM70" s="204"/>
      <c r="UFN70" s="204"/>
      <c r="UFO70" s="204"/>
      <c r="UFP70" s="204"/>
      <c r="UFQ70" s="204"/>
      <c r="UFR70" s="204"/>
      <c r="UFS70" s="204"/>
      <c r="UFT70" s="204"/>
      <c r="UFU70" s="204"/>
      <c r="UFV70" s="204"/>
      <c r="UFW70" s="204"/>
      <c r="UFX70" s="204"/>
      <c r="UFY70" s="204"/>
      <c r="UFZ70" s="204"/>
      <c r="UGA70" s="204"/>
      <c r="UGB70" s="204"/>
      <c r="UGC70" s="204"/>
      <c r="UGD70" s="204"/>
      <c r="UGE70" s="204"/>
      <c r="UGF70" s="204"/>
      <c r="UGG70" s="204"/>
      <c r="UGH70" s="204"/>
      <c r="UGI70" s="204"/>
      <c r="UGJ70" s="204"/>
      <c r="UGK70" s="204"/>
      <c r="UGL70" s="204"/>
      <c r="UGM70" s="204"/>
      <c r="UGN70" s="204"/>
      <c r="UGO70" s="204"/>
      <c r="UGP70" s="204"/>
      <c r="UGQ70" s="204"/>
      <c r="UGR70" s="204"/>
      <c r="UGS70" s="204"/>
      <c r="UGT70" s="204"/>
      <c r="UGU70" s="204"/>
      <c r="UGV70" s="204"/>
      <c r="UGW70" s="204"/>
      <c r="UGX70" s="204"/>
      <c r="UGY70" s="204"/>
      <c r="UGZ70" s="204"/>
      <c r="UHA70" s="204"/>
      <c r="UHB70" s="204"/>
      <c r="UHC70" s="204"/>
      <c r="UHD70" s="204"/>
      <c r="UHE70" s="204"/>
      <c r="UHF70" s="204"/>
      <c r="UHG70" s="204"/>
      <c r="UHH70" s="204"/>
      <c r="UHI70" s="204"/>
      <c r="UHJ70" s="204"/>
      <c r="UHK70" s="204"/>
      <c r="UHL70" s="204"/>
      <c r="UHM70" s="204"/>
      <c r="UHN70" s="204"/>
      <c r="UHO70" s="204"/>
      <c r="UHP70" s="204"/>
      <c r="UHQ70" s="204"/>
      <c r="UHR70" s="204"/>
      <c r="UHS70" s="204"/>
      <c r="UHT70" s="204"/>
      <c r="UHU70" s="204"/>
      <c r="UHV70" s="204"/>
      <c r="UHW70" s="204"/>
      <c r="UHX70" s="204"/>
      <c r="UHY70" s="204"/>
      <c r="UHZ70" s="204"/>
      <c r="UIA70" s="204"/>
      <c r="UIB70" s="204"/>
      <c r="UIC70" s="204"/>
      <c r="UID70" s="204"/>
      <c r="UIE70" s="204"/>
      <c r="UIF70" s="204"/>
      <c r="UIG70" s="204"/>
      <c r="UIH70" s="204"/>
      <c r="UII70" s="204"/>
      <c r="UIJ70" s="204"/>
      <c r="UIK70" s="204"/>
      <c r="UIL70" s="204"/>
      <c r="UIM70" s="204"/>
      <c r="UIN70" s="204"/>
      <c r="UIO70" s="204"/>
      <c r="UIP70" s="204"/>
      <c r="UIQ70" s="204"/>
      <c r="UIR70" s="204"/>
      <c r="UIS70" s="204"/>
      <c r="UIT70" s="204"/>
      <c r="UIU70" s="204"/>
      <c r="UIV70" s="204"/>
      <c r="UIW70" s="204"/>
      <c r="UIX70" s="204"/>
      <c r="UIY70" s="204"/>
      <c r="UIZ70" s="204"/>
      <c r="UJA70" s="204"/>
      <c r="UJB70" s="204"/>
      <c r="UJC70" s="204"/>
      <c r="UJD70" s="204"/>
      <c r="UJE70" s="204"/>
      <c r="UJF70" s="204"/>
      <c r="UJG70" s="204"/>
      <c r="UJH70" s="204"/>
      <c r="UJI70" s="204"/>
      <c r="UJJ70" s="204"/>
      <c r="UJK70" s="204"/>
      <c r="UJL70" s="204"/>
      <c r="UJM70" s="204"/>
      <c r="UJN70" s="204"/>
      <c r="UJO70" s="204"/>
      <c r="UJP70" s="204"/>
      <c r="UJQ70" s="204"/>
      <c r="UJR70" s="204"/>
      <c r="UJS70" s="204"/>
      <c r="UJT70" s="204"/>
      <c r="UJU70" s="204"/>
      <c r="UJV70" s="204"/>
      <c r="UJW70" s="204"/>
      <c r="UJX70" s="204"/>
      <c r="UJY70" s="204"/>
      <c r="UJZ70" s="204"/>
      <c r="UKA70" s="204"/>
      <c r="UKB70" s="204"/>
      <c r="UKC70" s="204"/>
      <c r="UKD70" s="204"/>
      <c r="UKE70" s="204"/>
      <c r="UKF70" s="204"/>
      <c r="UKG70" s="204"/>
      <c r="UKH70" s="204"/>
      <c r="UKI70" s="204"/>
      <c r="UKJ70" s="204"/>
      <c r="UKK70" s="204"/>
      <c r="UKL70" s="204"/>
      <c r="UKM70" s="204"/>
      <c r="UKN70" s="204"/>
      <c r="UKO70" s="204"/>
      <c r="UKP70" s="204"/>
      <c r="UKQ70" s="204"/>
      <c r="UKR70" s="204"/>
      <c r="UKS70" s="204"/>
      <c r="UKT70" s="204"/>
      <c r="UKU70" s="204"/>
      <c r="UKV70" s="204"/>
      <c r="UKW70" s="204"/>
      <c r="UKX70" s="204"/>
      <c r="UKY70" s="204"/>
      <c r="UKZ70" s="204"/>
      <c r="ULA70" s="204"/>
      <c r="ULB70" s="204"/>
      <c r="ULC70" s="204"/>
      <c r="ULD70" s="204"/>
      <c r="ULE70" s="204"/>
      <c r="ULF70" s="204"/>
      <c r="ULG70" s="204"/>
      <c r="ULH70" s="204"/>
      <c r="ULI70" s="204"/>
      <c r="ULJ70" s="204"/>
      <c r="ULK70" s="204"/>
      <c r="ULL70" s="204"/>
      <c r="ULM70" s="204"/>
      <c r="ULN70" s="204"/>
      <c r="ULO70" s="204"/>
      <c r="ULP70" s="204"/>
      <c r="ULQ70" s="204"/>
      <c r="ULR70" s="204"/>
      <c r="ULS70" s="204"/>
      <c r="ULT70" s="204"/>
      <c r="ULU70" s="204"/>
      <c r="ULV70" s="204"/>
      <c r="ULW70" s="204"/>
      <c r="ULX70" s="204"/>
      <c r="ULY70" s="204"/>
      <c r="ULZ70" s="204"/>
      <c r="UMA70" s="204"/>
      <c r="UMB70" s="204"/>
      <c r="UMC70" s="204"/>
      <c r="UMD70" s="204"/>
      <c r="UME70" s="204"/>
      <c r="UMF70" s="204"/>
      <c r="UMG70" s="204"/>
      <c r="UMH70" s="204"/>
      <c r="UMI70" s="204"/>
      <c r="UMJ70" s="204"/>
      <c r="UMK70" s="204"/>
      <c r="UML70" s="204"/>
      <c r="UMM70" s="204"/>
      <c r="UMN70" s="204"/>
      <c r="UMO70" s="204"/>
      <c r="UMP70" s="204"/>
      <c r="UMQ70" s="204"/>
      <c r="UMR70" s="204"/>
      <c r="UMS70" s="204"/>
      <c r="UMT70" s="204"/>
      <c r="UMU70" s="204"/>
      <c r="UMV70" s="204"/>
      <c r="UMW70" s="204"/>
      <c r="UMX70" s="204"/>
      <c r="UMY70" s="204"/>
      <c r="UMZ70" s="204"/>
      <c r="UNA70" s="204"/>
      <c r="UNB70" s="204"/>
      <c r="UNC70" s="204"/>
      <c r="UND70" s="204"/>
      <c r="UNE70" s="204"/>
      <c r="UNF70" s="204"/>
      <c r="UNG70" s="204"/>
      <c r="UNH70" s="204"/>
      <c r="UNI70" s="204"/>
      <c r="UNJ70" s="204"/>
      <c r="UNK70" s="204"/>
      <c r="UNL70" s="204"/>
      <c r="UNM70" s="204"/>
      <c r="UNN70" s="204"/>
      <c r="UNO70" s="204"/>
      <c r="UNP70" s="204"/>
      <c r="UNQ70" s="204"/>
      <c r="UNR70" s="204"/>
      <c r="UNS70" s="204"/>
      <c r="UNT70" s="204"/>
      <c r="UNU70" s="204"/>
      <c r="UNV70" s="204"/>
      <c r="UNW70" s="204"/>
      <c r="UNX70" s="204"/>
      <c r="UNY70" s="204"/>
      <c r="UNZ70" s="204"/>
      <c r="UOA70" s="204"/>
      <c r="UOB70" s="204"/>
      <c r="UOC70" s="204"/>
      <c r="UOD70" s="204"/>
      <c r="UOE70" s="204"/>
      <c r="UOF70" s="204"/>
      <c r="UOG70" s="204"/>
      <c r="UOH70" s="204"/>
      <c r="UOI70" s="204"/>
      <c r="UOJ70" s="204"/>
      <c r="UOK70" s="204"/>
      <c r="UOL70" s="204"/>
      <c r="UOM70" s="204"/>
      <c r="UON70" s="204"/>
      <c r="UOO70" s="204"/>
      <c r="UOP70" s="204"/>
      <c r="UOQ70" s="204"/>
      <c r="UOR70" s="204"/>
      <c r="UOS70" s="204"/>
      <c r="UOT70" s="204"/>
      <c r="UOU70" s="204"/>
      <c r="UOV70" s="204"/>
      <c r="UOW70" s="204"/>
      <c r="UOX70" s="204"/>
      <c r="UOY70" s="204"/>
      <c r="UOZ70" s="204"/>
      <c r="UPA70" s="204"/>
      <c r="UPB70" s="204"/>
      <c r="UPC70" s="204"/>
      <c r="UPD70" s="204"/>
      <c r="UPE70" s="204"/>
      <c r="UPF70" s="204"/>
      <c r="UPG70" s="204"/>
      <c r="UPH70" s="204"/>
      <c r="UPI70" s="204"/>
      <c r="UPJ70" s="204"/>
      <c r="UPK70" s="204"/>
      <c r="UPL70" s="204"/>
      <c r="UPM70" s="204"/>
      <c r="UPN70" s="204"/>
      <c r="UPO70" s="204"/>
      <c r="UPP70" s="204"/>
      <c r="UPQ70" s="204"/>
      <c r="UPR70" s="204"/>
      <c r="UPS70" s="204"/>
      <c r="UPT70" s="204"/>
      <c r="UPU70" s="204"/>
      <c r="UPV70" s="204"/>
      <c r="UPW70" s="204"/>
      <c r="UPX70" s="204"/>
      <c r="UPY70" s="204"/>
      <c r="UPZ70" s="204"/>
      <c r="UQA70" s="204"/>
      <c r="UQB70" s="204"/>
      <c r="UQC70" s="204"/>
      <c r="UQD70" s="204"/>
      <c r="UQE70" s="204"/>
      <c r="UQF70" s="204"/>
      <c r="UQG70" s="204"/>
      <c r="UQH70" s="204"/>
      <c r="UQI70" s="204"/>
      <c r="UQJ70" s="204"/>
      <c r="UQK70" s="204"/>
      <c r="UQL70" s="204"/>
      <c r="UQM70" s="204"/>
      <c r="UQN70" s="204"/>
      <c r="UQO70" s="204"/>
      <c r="UQP70" s="204"/>
      <c r="UQQ70" s="204"/>
      <c r="UQR70" s="204"/>
      <c r="UQS70" s="204"/>
      <c r="UQT70" s="204"/>
      <c r="UQU70" s="204"/>
      <c r="UQV70" s="204"/>
      <c r="UQW70" s="204"/>
      <c r="UQX70" s="204"/>
      <c r="UQY70" s="204"/>
      <c r="UQZ70" s="204"/>
      <c r="URA70" s="204"/>
      <c r="URB70" s="204"/>
      <c r="URC70" s="204"/>
      <c r="URD70" s="204"/>
      <c r="URE70" s="204"/>
      <c r="URF70" s="204"/>
      <c r="URG70" s="204"/>
      <c r="URH70" s="204"/>
      <c r="URI70" s="204"/>
      <c r="URJ70" s="204"/>
      <c r="URK70" s="204"/>
      <c r="URL70" s="204"/>
      <c r="URM70" s="204"/>
      <c r="URN70" s="204"/>
      <c r="URO70" s="204"/>
      <c r="URP70" s="204"/>
      <c r="URQ70" s="204"/>
      <c r="URR70" s="204"/>
      <c r="URS70" s="204"/>
      <c r="URT70" s="204"/>
      <c r="URU70" s="204"/>
      <c r="URV70" s="204"/>
      <c r="URW70" s="204"/>
      <c r="URX70" s="204"/>
      <c r="URY70" s="204"/>
      <c r="URZ70" s="204"/>
      <c r="USA70" s="204"/>
      <c r="USB70" s="204"/>
      <c r="USC70" s="204"/>
      <c r="USD70" s="204"/>
      <c r="USE70" s="204"/>
      <c r="USF70" s="204"/>
      <c r="USG70" s="204"/>
      <c r="USH70" s="204"/>
      <c r="USI70" s="204"/>
      <c r="USJ70" s="204"/>
      <c r="USK70" s="204"/>
      <c r="USL70" s="204"/>
      <c r="USM70" s="204"/>
      <c r="USN70" s="204"/>
      <c r="USO70" s="204"/>
      <c r="USP70" s="204"/>
      <c r="USQ70" s="204"/>
      <c r="USR70" s="204"/>
      <c r="USS70" s="204"/>
      <c r="UST70" s="204"/>
      <c r="USU70" s="204"/>
      <c r="USV70" s="204"/>
      <c r="USW70" s="204"/>
      <c r="USX70" s="204"/>
      <c r="USY70" s="204"/>
      <c r="USZ70" s="204"/>
      <c r="UTA70" s="204"/>
      <c r="UTB70" s="204"/>
      <c r="UTC70" s="204"/>
      <c r="UTD70" s="204"/>
      <c r="UTE70" s="204"/>
      <c r="UTF70" s="204"/>
      <c r="UTG70" s="204"/>
      <c r="UTH70" s="204"/>
      <c r="UTI70" s="204"/>
      <c r="UTJ70" s="204"/>
      <c r="UTK70" s="204"/>
      <c r="UTL70" s="204"/>
      <c r="UTM70" s="204"/>
      <c r="UTN70" s="204"/>
      <c r="UTO70" s="204"/>
      <c r="UTP70" s="204"/>
      <c r="UTQ70" s="204"/>
      <c r="UTR70" s="204"/>
      <c r="UTS70" s="204"/>
      <c r="UTT70" s="204"/>
      <c r="UTU70" s="204"/>
      <c r="UTV70" s="204"/>
      <c r="UTW70" s="204"/>
      <c r="UTX70" s="204"/>
      <c r="UTY70" s="204"/>
      <c r="UTZ70" s="204"/>
      <c r="UUA70" s="204"/>
      <c r="UUB70" s="204"/>
      <c r="UUC70" s="204"/>
      <c r="UUD70" s="204"/>
      <c r="UUE70" s="204"/>
      <c r="UUF70" s="204"/>
      <c r="UUG70" s="204"/>
      <c r="UUH70" s="204"/>
      <c r="UUI70" s="204"/>
      <c r="UUJ70" s="204"/>
      <c r="UUK70" s="204"/>
      <c r="UUL70" s="204"/>
      <c r="UUM70" s="204"/>
      <c r="UUN70" s="204"/>
      <c r="UUO70" s="204"/>
      <c r="UUP70" s="204"/>
      <c r="UUQ70" s="204"/>
      <c r="UUR70" s="204"/>
      <c r="UUS70" s="204"/>
      <c r="UUT70" s="204"/>
      <c r="UUU70" s="204"/>
      <c r="UUV70" s="204"/>
      <c r="UUW70" s="204"/>
      <c r="UUX70" s="204"/>
      <c r="UUY70" s="204"/>
      <c r="UUZ70" s="204"/>
      <c r="UVA70" s="204"/>
      <c r="UVB70" s="204"/>
      <c r="UVC70" s="204"/>
      <c r="UVD70" s="204"/>
      <c r="UVE70" s="204"/>
      <c r="UVF70" s="204"/>
      <c r="UVG70" s="204"/>
      <c r="UVH70" s="204"/>
      <c r="UVI70" s="204"/>
      <c r="UVJ70" s="204"/>
      <c r="UVK70" s="204"/>
      <c r="UVL70" s="204"/>
      <c r="UVM70" s="204"/>
      <c r="UVN70" s="204"/>
      <c r="UVO70" s="204"/>
      <c r="UVP70" s="204"/>
      <c r="UVQ70" s="204"/>
      <c r="UVR70" s="204"/>
      <c r="UVS70" s="204"/>
      <c r="UVT70" s="204"/>
      <c r="UVU70" s="204"/>
      <c r="UVV70" s="204"/>
      <c r="UVW70" s="204"/>
      <c r="UVX70" s="204"/>
      <c r="UVY70" s="204"/>
      <c r="UVZ70" s="204"/>
      <c r="UWA70" s="204"/>
      <c r="UWB70" s="204"/>
      <c r="UWC70" s="204"/>
      <c r="UWD70" s="204"/>
      <c r="UWE70" s="204"/>
      <c r="UWF70" s="204"/>
      <c r="UWG70" s="204"/>
      <c r="UWH70" s="204"/>
      <c r="UWI70" s="204"/>
      <c r="UWJ70" s="204"/>
      <c r="UWK70" s="204"/>
      <c r="UWL70" s="204"/>
      <c r="UWM70" s="204"/>
      <c r="UWN70" s="204"/>
      <c r="UWO70" s="204"/>
      <c r="UWP70" s="204"/>
      <c r="UWQ70" s="204"/>
      <c r="UWR70" s="204"/>
      <c r="UWS70" s="204"/>
      <c r="UWT70" s="204"/>
      <c r="UWU70" s="204"/>
      <c r="UWV70" s="204"/>
      <c r="UWW70" s="204"/>
      <c r="UWX70" s="204"/>
      <c r="UWY70" s="204"/>
      <c r="UWZ70" s="204"/>
      <c r="UXA70" s="204"/>
      <c r="UXB70" s="204"/>
      <c r="UXC70" s="204"/>
      <c r="UXD70" s="204"/>
      <c r="UXE70" s="204"/>
      <c r="UXF70" s="204"/>
      <c r="UXG70" s="204"/>
      <c r="UXH70" s="204"/>
      <c r="UXI70" s="204"/>
      <c r="UXJ70" s="204"/>
      <c r="UXK70" s="204"/>
      <c r="UXL70" s="204"/>
      <c r="UXM70" s="204"/>
      <c r="UXN70" s="204"/>
      <c r="UXO70" s="204"/>
      <c r="UXP70" s="204"/>
      <c r="UXQ70" s="204"/>
      <c r="UXR70" s="204"/>
      <c r="UXS70" s="204"/>
      <c r="UXT70" s="204"/>
      <c r="UXU70" s="204"/>
      <c r="UXV70" s="204"/>
      <c r="UXW70" s="204"/>
      <c r="UXX70" s="204"/>
      <c r="UXY70" s="204"/>
      <c r="UXZ70" s="204"/>
      <c r="UYA70" s="204"/>
      <c r="UYB70" s="204"/>
      <c r="UYC70" s="204"/>
      <c r="UYD70" s="204"/>
      <c r="UYE70" s="204"/>
      <c r="UYF70" s="204"/>
      <c r="UYG70" s="204"/>
      <c r="UYH70" s="204"/>
      <c r="UYI70" s="204"/>
      <c r="UYJ70" s="204"/>
      <c r="UYK70" s="204"/>
      <c r="UYL70" s="204"/>
      <c r="UYM70" s="204"/>
      <c r="UYN70" s="204"/>
      <c r="UYO70" s="204"/>
      <c r="UYP70" s="204"/>
      <c r="UYQ70" s="204"/>
      <c r="UYR70" s="204"/>
      <c r="UYS70" s="204"/>
      <c r="UYT70" s="204"/>
      <c r="UYU70" s="204"/>
      <c r="UYV70" s="204"/>
      <c r="UYW70" s="204"/>
      <c r="UYX70" s="204"/>
      <c r="UYY70" s="204"/>
      <c r="UYZ70" s="204"/>
      <c r="UZA70" s="204"/>
      <c r="UZB70" s="204"/>
      <c r="UZC70" s="204"/>
      <c r="UZD70" s="204"/>
      <c r="UZE70" s="204"/>
      <c r="UZF70" s="204"/>
      <c r="UZG70" s="204"/>
      <c r="UZH70" s="204"/>
      <c r="UZI70" s="204"/>
      <c r="UZJ70" s="204"/>
      <c r="UZK70" s="204"/>
      <c r="UZL70" s="204"/>
      <c r="UZM70" s="204"/>
      <c r="UZN70" s="204"/>
      <c r="UZO70" s="204"/>
      <c r="UZP70" s="204"/>
      <c r="UZQ70" s="204"/>
      <c r="UZR70" s="204"/>
      <c r="UZS70" s="204"/>
      <c r="UZT70" s="204"/>
      <c r="UZU70" s="204"/>
      <c r="UZV70" s="204"/>
      <c r="UZW70" s="204"/>
      <c r="UZX70" s="204"/>
      <c r="UZY70" s="204"/>
      <c r="UZZ70" s="204"/>
      <c r="VAA70" s="204"/>
      <c r="VAB70" s="204"/>
      <c r="VAC70" s="204"/>
      <c r="VAD70" s="204"/>
      <c r="VAE70" s="204"/>
      <c r="VAF70" s="204"/>
      <c r="VAG70" s="204"/>
      <c r="VAH70" s="204"/>
      <c r="VAI70" s="204"/>
      <c r="VAJ70" s="204"/>
      <c r="VAK70" s="204"/>
      <c r="VAL70" s="204"/>
      <c r="VAM70" s="204"/>
      <c r="VAN70" s="204"/>
      <c r="VAO70" s="204"/>
      <c r="VAP70" s="204"/>
      <c r="VAQ70" s="204"/>
      <c r="VAR70" s="204"/>
      <c r="VAS70" s="204"/>
      <c r="VAT70" s="204"/>
      <c r="VAU70" s="204"/>
      <c r="VAV70" s="204"/>
      <c r="VAW70" s="204"/>
      <c r="VAX70" s="204"/>
      <c r="VAY70" s="204"/>
      <c r="VAZ70" s="204"/>
      <c r="VBA70" s="204"/>
      <c r="VBB70" s="204"/>
      <c r="VBC70" s="204"/>
      <c r="VBD70" s="204"/>
      <c r="VBE70" s="204"/>
      <c r="VBF70" s="204"/>
      <c r="VBG70" s="204"/>
      <c r="VBH70" s="204"/>
      <c r="VBI70" s="204"/>
      <c r="VBJ70" s="204"/>
      <c r="VBK70" s="204"/>
      <c r="VBL70" s="204"/>
      <c r="VBM70" s="204"/>
      <c r="VBN70" s="204"/>
      <c r="VBO70" s="204"/>
      <c r="VBP70" s="204"/>
      <c r="VBQ70" s="204"/>
      <c r="VBR70" s="204"/>
      <c r="VBS70" s="204"/>
      <c r="VBT70" s="204"/>
      <c r="VBU70" s="204"/>
      <c r="VBV70" s="204"/>
      <c r="VBW70" s="204"/>
      <c r="VBX70" s="204"/>
      <c r="VBY70" s="204"/>
      <c r="VBZ70" s="204"/>
      <c r="VCA70" s="204"/>
      <c r="VCB70" s="204"/>
      <c r="VCC70" s="204"/>
      <c r="VCD70" s="204"/>
      <c r="VCE70" s="204"/>
      <c r="VCF70" s="204"/>
      <c r="VCG70" s="204"/>
      <c r="VCH70" s="204"/>
      <c r="VCI70" s="204"/>
      <c r="VCJ70" s="204"/>
      <c r="VCK70" s="204"/>
      <c r="VCL70" s="204"/>
      <c r="VCM70" s="204"/>
      <c r="VCN70" s="204"/>
      <c r="VCO70" s="204"/>
      <c r="VCP70" s="204"/>
      <c r="VCQ70" s="204"/>
      <c r="VCR70" s="204"/>
      <c r="VCS70" s="204"/>
      <c r="VCT70" s="204"/>
      <c r="VCU70" s="204"/>
      <c r="VCV70" s="204"/>
      <c r="VCW70" s="204"/>
      <c r="VCX70" s="204"/>
      <c r="VCY70" s="204"/>
      <c r="VCZ70" s="204"/>
      <c r="VDA70" s="204"/>
      <c r="VDB70" s="204"/>
      <c r="VDC70" s="204"/>
      <c r="VDD70" s="204"/>
      <c r="VDE70" s="204"/>
      <c r="VDF70" s="204"/>
      <c r="VDG70" s="204"/>
      <c r="VDH70" s="204"/>
      <c r="VDI70" s="204"/>
      <c r="VDJ70" s="204"/>
      <c r="VDK70" s="204"/>
      <c r="VDL70" s="204"/>
      <c r="VDM70" s="204"/>
      <c r="VDN70" s="204"/>
      <c r="VDO70" s="204"/>
      <c r="VDP70" s="204"/>
      <c r="VDQ70" s="204"/>
      <c r="VDR70" s="204"/>
      <c r="VDS70" s="204"/>
      <c r="VDT70" s="204"/>
      <c r="VDU70" s="204"/>
      <c r="VDV70" s="204"/>
      <c r="VDW70" s="204"/>
      <c r="VDX70" s="204"/>
      <c r="VDY70" s="204"/>
      <c r="VDZ70" s="204"/>
      <c r="VEA70" s="204"/>
      <c r="VEB70" s="204"/>
      <c r="VEC70" s="204"/>
      <c r="VED70" s="204"/>
      <c r="VEE70" s="204"/>
      <c r="VEF70" s="204"/>
      <c r="VEG70" s="204"/>
      <c r="VEH70" s="204"/>
      <c r="VEI70" s="204"/>
      <c r="VEJ70" s="204"/>
      <c r="VEK70" s="204"/>
      <c r="VEL70" s="204"/>
      <c r="VEM70" s="204"/>
      <c r="VEN70" s="204"/>
      <c r="VEO70" s="204"/>
      <c r="VEP70" s="204"/>
      <c r="VEQ70" s="204"/>
      <c r="VER70" s="204"/>
      <c r="VES70" s="204"/>
      <c r="VET70" s="204"/>
      <c r="VEU70" s="204"/>
      <c r="VEV70" s="204"/>
      <c r="VEW70" s="204"/>
      <c r="VEX70" s="204"/>
      <c r="VEY70" s="204"/>
      <c r="VEZ70" s="204"/>
      <c r="VFA70" s="204"/>
      <c r="VFB70" s="204"/>
      <c r="VFC70" s="204"/>
      <c r="VFD70" s="204"/>
      <c r="VFE70" s="204"/>
      <c r="VFF70" s="204"/>
      <c r="VFG70" s="204"/>
      <c r="VFH70" s="204"/>
      <c r="VFI70" s="204"/>
      <c r="VFJ70" s="204"/>
      <c r="VFK70" s="204"/>
      <c r="VFL70" s="204"/>
      <c r="VFM70" s="204"/>
      <c r="VFN70" s="204"/>
      <c r="VFO70" s="204"/>
      <c r="VFP70" s="204"/>
      <c r="VFQ70" s="204"/>
      <c r="VFR70" s="204"/>
      <c r="VFS70" s="204"/>
      <c r="VFT70" s="204"/>
      <c r="VFU70" s="204"/>
      <c r="VFV70" s="204"/>
      <c r="VFW70" s="204"/>
      <c r="VFX70" s="204"/>
      <c r="VFY70" s="204"/>
      <c r="VFZ70" s="204"/>
      <c r="VGA70" s="204"/>
      <c r="VGB70" s="204"/>
      <c r="VGC70" s="204"/>
      <c r="VGD70" s="204"/>
      <c r="VGE70" s="204"/>
      <c r="VGF70" s="204"/>
      <c r="VGG70" s="204"/>
      <c r="VGH70" s="204"/>
      <c r="VGI70" s="204"/>
      <c r="VGJ70" s="204"/>
      <c r="VGK70" s="204"/>
      <c r="VGL70" s="204"/>
      <c r="VGM70" s="204"/>
      <c r="VGN70" s="204"/>
      <c r="VGO70" s="204"/>
      <c r="VGP70" s="204"/>
      <c r="VGQ70" s="204"/>
      <c r="VGR70" s="204"/>
      <c r="VGS70" s="204"/>
      <c r="VGT70" s="204"/>
      <c r="VGU70" s="204"/>
      <c r="VGV70" s="204"/>
      <c r="VGW70" s="204"/>
      <c r="VGX70" s="204"/>
      <c r="VGY70" s="204"/>
      <c r="VGZ70" s="204"/>
      <c r="VHA70" s="204"/>
      <c r="VHB70" s="204"/>
      <c r="VHC70" s="204"/>
      <c r="VHD70" s="204"/>
      <c r="VHE70" s="204"/>
      <c r="VHF70" s="204"/>
      <c r="VHG70" s="204"/>
      <c r="VHH70" s="204"/>
      <c r="VHI70" s="204"/>
      <c r="VHJ70" s="204"/>
      <c r="VHK70" s="204"/>
      <c r="VHL70" s="204"/>
      <c r="VHM70" s="204"/>
      <c r="VHN70" s="204"/>
      <c r="VHO70" s="204"/>
      <c r="VHP70" s="204"/>
      <c r="VHQ70" s="204"/>
      <c r="VHR70" s="204"/>
      <c r="VHS70" s="204"/>
      <c r="VHT70" s="204"/>
      <c r="VHU70" s="204"/>
      <c r="VHV70" s="204"/>
      <c r="VHW70" s="204"/>
      <c r="VHX70" s="204"/>
      <c r="VHY70" s="204"/>
      <c r="VHZ70" s="204"/>
      <c r="VIA70" s="204"/>
      <c r="VIB70" s="204"/>
      <c r="VIC70" s="204"/>
      <c r="VID70" s="204"/>
      <c r="VIE70" s="204"/>
      <c r="VIF70" s="204"/>
      <c r="VIG70" s="204"/>
      <c r="VIH70" s="204"/>
      <c r="VII70" s="204"/>
      <c r="VIJ70" s="204"/>
      <c r="VIK70" s="204"/>
      <c r="VIL70" s="204"/>
      <c r="VIM70" s="204"/>
      <c r="VIN70" s="204"/>
      <c r="VIO70" s="204"/>
      <c r="VIP70" s="204"/>
      <c r="VIQ70" s="204"/>
      <c r="VIR70" s="204"/>
      <c r="VIS70" s="204"/>
      <c r="VIT70" s="204"/>
      <c r="VIU70" s="204"/>
      <c r="VIV70" s="204"/>
      <c r="VIW70" s="204"/>
      <c r="VIX70" s="204"/>
      <c r="VIY70" s="204"/>
      <c r="VIZ70" s="204"/>
      <c r="VJA70" s="204"/>
      <c r="VJB70" s="204"/>
      <c r="VJC70" s="204"/>
      <c r="VJD70" s="204"/>
      <c r="VJE70" s="204"/>
      <c r="VJF70" s="204"/>
      <c r="VJG70" s="204"/>
      <c r="VJH70" s="204"/>
      <c r="VJI70" s="204"/>
      <c r="VJJ70" s="204"/>
      <c r="VJK70" s="204"/>
      <c r="VJL70" s="204"/>
      <c r="VJM70" s="204"/>
      <c r="VJN70" s="204"/>
      <c r="VJO70" s="204"/>
      <c r="VJP70" s="204"/>
      <c r="VJQ70" s="204"/>
      <c r="VJR70" s="204"/>
      <c r="VJS70" s="204"/>
      <c r="VJT70" s="204"/>
      <c r="VJU70" s="204"/>
      <c r="VJV70" s="204"/>
      <c r="VJW70" s="204"/>
      <c r="VJX70" s="204"/>
      <c r="VJY70" s="204"/>
      <c r="VJZ70" s="204"/>
      <c r="VKA70" s="204"/>
      <c r="VKB70" s="204"/>
      <c r="VKC70" s="204"/>
      <c r="VKD70" s="204"/>
      <c r="VKE70" s="204"/>
      <c r="VKF70" s="204"/>
      <c r="VKG70" s="204"/>
      <c r="VKH70" s="204"/>
      <c r="VKI70" s="204"/>
      <c r="VKJ70" s="204"/>
      <c r="VKK70" s="204"/>
      <c r="VKL70" s="204"/>
      <c r="VKM70" s="204"/>
      <c r="VKN70" s="204"/>
      <c r="VKO70" s="204"/>
      <c r="VKP70" s="204"/>
      <c r="VKQ70" s="204"/>
      <c r="VKR70" s="204"/>
      <c r="VKS70" s="204"/>
      <c r="VKT70" s="204"/>
      <c r="VKU70" s="204"/>
      <c r="VKV70" s="204"/>
      <c r="VKW70" s="204"/>
      <c r="VKX70" s="204"/>
      <c r="VKY70" s="204"/>
      <c r="VKZ70" s="204"/>
      <c r="VLA70" s="204"/>
      <c r="VLB70" s="204"/>
      <c r="VLC70" s="204"/>
      <c r="VLD70" s="204"/>
      <c r="VLE70" s="204"/>
      <c r="VLF70" s="204"/>
      <c r="VLG70" s="204"/>
      <c r="VLH70" s="204"/>
      <c r="VLI70" s="204"/>
      <c r="VLJ70" s="204"/>
      <c r="VLK70" s="204"/>
      <c r="VLL70" s="204"/>
      <c r="VLM70" s="204"/>
      <c r="VLN70" s="204"/>
      <c r="VLO70" s="204"/>
      <c r="VLP70" s="204"/>
      <c r="VLQ70" s="204"/>
      <c r="VLR70" s="204"/>
      <c r="VLS70" s="204"/>
      <c r="VLT70" s="204"/>
      <c r="VLU70" s="204"/>
      <c r="VLV70" s="204"/>
      <c r="VLW70" s="204"/>
      <c r="VLX70" s="204"/>
      <c r="VLY70" s="204"/>
      <c r="VLZ70" s="204"/>
      <c r="VMA70" s="204"/>
      <c r="VMB70" s="204"/>
      <c r="VMC70" s="204"/>
      <c r="VMD70" s="204"/>
      <c r="VME70" s="204"/>
      <c r="VMF70" s="204"/>
      <c r="VMG70" s="204"/>
      <c r="VMH70" s="204"/>
      <c r="VMI70" s="204"/>
      <c r="VMJ70" s="204"/>
      <c r="VMK70" s="204"/>
      <c r="VML70" s="204"/>
      <c r="VMM70" s="204"/>
      <c r="VMN70" s="204"/>
      <c r="VMO70" s="204"/>
      <c r="VMP70" s="204"/>
      <c r="VMQ70" s="204"/>
      <c r="VMR70" s="204"/>
      <c r="VMS70" s="204"/>
      <c r="VMT70" s="204"/>
      <c r="VMU70" s="204"/>
      <c r="VMV70" s="204"/>
      <c r="VMW70" s="204"/>
      <c r="VMX70" s="204"/>
      <c r="VMY70" s="204"/>
      <c r="VMZ70" s="204"/>
      <c r="VNA70" s="204"/>
      <c r="VNB70" s="204"/>
      <c r="VNC70" s="204"/>
      <c r="VND70" s="204"/>
      <c r="VNE70" s="204"/>
      <c r="VNF70" s="204"/>
      <c r="VNG70" s="204"/>
      <c r="VNH70" s="204"/>
      <c r="VNI70" s="204"/>
      <c r="VNJ70" s="204"/>
      <c r="VNK70" s="204"/>
      <c r="VNL70" s="204"/>
      <c r="VNM70" s="204"/>
      <c r="VNN70" s="204"/>
      <c r="VNO70" s="204"/>
      <c r="VNP70" s="204"/>
      <c r="VNQ70" s="204"/>
      <c r="VNR70" s="204"/>
      <c r="VNS70" s="204"/>
      <c r="VNT70" s="204"/>
      <c r="VNU70" s="204"/>
      <c r="VNV70" s="204"/>
      <c r="VNW70" s="204"/>
      <c r="VNX70" s="204"/>
      <c r="VNY70" s="204"/>
      <c r="VNZ70" s="204"/>
      <c r="VOA70" s="204"/>
      <c r="VOB70" s="204"/>
      <c r="VOC70" s="204"/>
      <c r="VOD70" s="204"/>
      <c r="VOE70" s="204"/>
      <c r="VOF70" s="204"/>
      <c r="VOG70" s="204"/>
      <c r="VOH70" s="204"/>
      <c r="VOI70" s="204"/>
      <c r="VOJ70" s="204"/>
      <c r="VOK70" s="204"/>
      <c r="VOL70" s="204"/>
      <c r="VOM70" s="204"/>
      <c r="VON70" s="204"/>
      <c r="VOO70" s="204"/>
      <c r="VOP70" s="204"/>
      <c r="VOQ70" s="204"/>
      <c r="VOR70" s="204"/>
      <c r="VOS70" s="204"/>
      <c r="VOT70" s="204"/>
      <c r="VOU70" s="204"/>
      <c r="VOV70" s="204"/>
      <c r="VOW70" s="204"/>
      <c r="VOX70" s="204"/>
      <c r="VOY70" s="204"/>
      <c r="VOZ70" s="204"/>
      <c r="VPA70" s="204"/>
      <c r="VPB70" s="204"/>
      <c r="VPC70" s="204"/>
      <c r="VPD70" s="204"/>
      <c r="VPE70" s="204"/>
      <c r="VPF70" s="204"/>
      <c r="VPG70" s="204"/>
      <c r="VPH70" s="204"/>
      <c r="VPI70" s="204"/>
      <c r="VPJ70" s="204"/>
      <c r="VPK70" s="204"/>
      <c r="VPL70" s="204"/>
      <c r="VPM70" s="204"/>
      <c r="VPN70" s="204"/>
      <c r="VPO70" s="204"/>
      <c r="VPP70" s="204"/>
      <c r="VPQ70" s="204"/>
      <c r="VPR70" s="204"/>
      <c r="VPS70" s="204"/>
      <c r="VPT70" s="204"/>
      <c r="VPU70" s="204"/>
      <c r="VPV70" s="204"/>
      <c r="VPW70" s="204"/>
      <c r="VPX70" s="204"/>
      <c r="VPY70" s="204"/>
      <c r="VPZ70" s="204"/>
      <c r="VQA70" s="204"/>
      <c r="VQB70" s="204"/>
      <c r="VQC70" s="204"/>
      <c r="VQD70" s="204"/>
      <c r="VQE70" s="204"/>
      <c r="VQF70" s="204"/>
      <c r="VQG70" s="204"/>
      <c r="VQH70" s="204"/>
      <c r="VQI70" s="204"/>
      <c r="VQJ70" s="204"/>
      <c r="VQK70" s="204"/>
      <c r="VQL70" s="204"/>
      <c r="VQM70" s="204"/>
      <c r="VQN70" s="204"/>
      <c r="VQO70" s="204"/>
      <c r="VQP70" s="204"/>
      <c r="VQQ70" s="204"/>
      <c r="VQR70" s="204"/>
      <c r="VQS70" s="204"/>
      <c r="VQT70" s="204"/>
      <c r="VQU70" s="204"/>
      <c r="VQV70" s="204"/>
      <c r="VQW70" s="204"/>
      <c r="VQX70" s="204"/>
      <c r="VQY70" s="204"/>
      <c r="VQZ70" s="204"/>
      <c r="VRA70" s="204"/>
      <c r="VRB70" s="204"/>
      <c r="VRC70" s="204"/>
      <c r="VRD70" s="204"/>
      <c r="VRE70" s="204"/>
      <c r="VRF70" s="204"/>
      <c r="VRG70" s="204"/>
      <c r="VRH70" s="204"/>
      <c r="VRI70" s="204"/>
      <c r="VRJ70" s="204"/>
      <c r="VRK70" s="204"/>
      <c r="VRL70" s="204"/>
      <c r="VRM70" s="204"/>
      <c r="VRN70" s="204"/>
      <c r="VRO70" s="204"/>
      <c r="VRP70" s="204"/>
      <c r="VRQ70" s="204"/>
      <c r="VRR70" s="204"/>
      <c r="VRS70" s="204"/>
      <c r="VRT70" s="204"/>
      <c r="VRU70" s="204"/>
      <c r="VRV70" s="204"/>
      <c r="VRW70" s="204"/>
      <c r="VRX70" s="204"/>
      <c r="VRY70" s="204"/>
      <c r="VRZ70" s="204"/>
      <c r="VSA70" s="204"/>
      <c r="VSB70" s="204"/>
      <c r="VSC70" s="204"/>
      <c r="VSD70" s="204"/>
      <c r="VSE70" s="204"/>
      <c r="VSF70" s="204"/>
      <c r="VSG70" s="204"/>
      <c r="VSH70" s="204"/>
      <c r="VSI70" s="204"/>
      <c r="VSJ70" s="204"/>
      <c r="VSK70" s="204"/>
      <c r="VSL70" s="204"/>
      <c r="VSM70" s="204"/>
      <c r="VSN70" s="204"/>
      <c r="VSO70" s="204"/>
      <c r="VSP70" s="204"/>
      <c r="VSQ70" s="204"/>
      <c r="VSR70" s="204"/>
      <c r="VSS70" s="204"/>
      <c r="VST70" s="204"/>
      <c r="VSU70" s="204"/>
      <c r="VSV70" s="204"/>
      <c r="VSW70" s="204"/>
      <c r="VSX70" s="204"/>
      <c r="VSY70" s="204"/>
      <c r="VSZ70" s="204"/>
      <c r="VTA70" s="204"/>
      <c r="VTB70" s="204"/>
      <c r="VTC70" s="204"/>
      <c r="VTD70" s="204"/>
      <c r="VTE70" s="204"/>
      <c r="VTF70" s="204"/>
      <c r="VTG70" s="204"/>
      <c r="VTH70" s="204"/>
      <c r="VTI70" s="204"/>
      <c r="VTJ70" s="204"/>
      <c r="VTK70" s="204"/>
      <c r="VTL70" s="204"/>
      <c r="VTM70" s="204"/>
      <c r="VTN70" s="204"/>
      <c r="VTO70" s="204"/>
      <c r="VTP70" s="204"/>
      <c r="VTQ70" s="204"/>
      <c r="VTR70" s="204"/>
      <c r="VTS70" s="204"/>
      <c r="VTT70" s="204"/>
      <c r="VTU70" s="204"/>
      <c r="VTV70" s="204"/>
      <c r="VTW70" s="204"/>
      <c r="VTX70" s="204"/>
      <c r="VTY70" s="204"/>
      <c r="VTZ70" s="204"/>
      <c r="VUA70" s="204"/>
      <c r="VUB70" s="204"/>
      <c r="VUC70" s="204"/>
      <c r="VUD70" s="204"/>
      <c r="VUE70" s="204"/>
      <c r="VUF70" s="204"/>
      <c r="VUG70" s="204"/>
      <c r="VUH70" s="204"/>
      <c r="VUI70" s="204"/>
      <c r="VUJ70" s="204"/>
      <c r="VUK70" s="204"/>
      <c r="VUL70" s="204"/>
      <c r="VUM70" s="204"/>
      <c r="VUN70" s="204"/>
      <c r="VUO70" s="204"/>
      <c r="VUP70" s="204"/>
      <c r="VUQ70" s="204"/>
      <c r="VUR70" s="204"/>
      <c r="VUS70" s="204"/>
      <c r="VUT70" s="204"/>
      <c r="VUU70" s="204"/>
      <c r="VUV70" s="204"/>
      <c r="VUW70" s="204"/>
      <c r="VUX70" s="204"/>
      <c r="VUY70" s="204"/>
      <c r="VUZ70" s="204"/>
      <c r="VVA70" s="204"/>
      <c r="VVB70" s="204"/>
      <c r="VVC70" s="204"/>
      <c r="VVD70" s="204"/>
      <c r="VVE70" s="204"/>
      <c r="VVF70" s="204"/>
      <c r="VVG70" s="204"/>
      <c r="VVH70" s="204"/>
      <c r="VVI70" s="204"/>
      <c r="VVJ70" s="204"/>
      <c r="VVK70" s="204"/>
      <c r="VVL70" s="204"/>
      <c r="VVM70" s="204"/>
      <c r="VVN70" s="204"/>
      <c r="VVO70" s="204"/>
      <c r="VVP70" s="204"/>
      <c r="VVQ70" s="204"/>
      <c r="VVR70" s="204"/>
      <c r="VVS70" s="204"/>
      <c r="VVT70" s="204"/>
      <c r="VVU70" s="204"/>
      <c r="VVV70" s="204"/>
      <c r="VVW70" s="204"/>
      <c r="VVX70" s="204"/>
      <c r="VVY70" s="204"/>
      <c r="VVZ70" s="204"/>
      <c r="VWA70" s="204"/>
      <c r="VWB70" s="204"/>
      <c r="VWC70" s="204"/>
      <c r="VWD70" s="204"/>
      <c r="VWE70" s="204"/>
      <c r="VWF70" s="204"/>
      <c r="VWG70" s="204"/>
      <c r="VWH70" s="204"/>
      <c r="VWI70" s="204"/>
      <c r="VWJ70" s="204"/>
      <c r="VWK70" s="204"/>
      <c r="VWL70" s="204"/>
      <c r="VWM70" s="204"/>
      <c r="VWN70" s="204"/>
      <c r="VWO70" s="204"/>
      <c r="VWP70" s="204"/>
      <c r="VWQ70" s="204"/>
      <c r="VWR70" s="204"/>
      <c r="VWS70" s="204"/>
      <c r="VWT70" s="204"/>
      <c r="VWU70" s="204"/>
      <c r="VWV70" s="204"/>
      <c r="VWW70" s="204"/>
      <c r="VWX70" s="204"/>
      <c r="VWY70" s="204"/>
      <c r="VWZ70" s="204"/>
      <c r="VXA70" s="204"/>
      <c r="VXB70" s="204"/>
      <c r="VXC70" s="204"/>
      <c r="VXD70" s="204"/>
      <c r="VXE70" s="204"/>
      <c r="VXF70" s="204"/>
      <c r="VXG70" s="204"/>
      <c r="VXH70" s="204"/>
      <c r="VXI70" s="204"/>
      <c r="VXJ70" s="204"/>
      <c r="VXK70" s="204"/>
      <c r="VXL70" s="204"/>
      <c r="VXM70" s="204"/>
      <c r="VXN70" s="204"/>
      <c r="VXO70" s="204"/>
      <c r="VXP70" s="204"/>
      <c r="VXQ70" s="204"/>
      <c r="VXR70" s="204"/>
      <c r="VXS70" s="204"/>
      <c r="VXT70" s="204"/>
      <c r="VXU70" s="204"/>
      <c r="VXV70" s="204"/>
      <c r="VXW70" s="204"/>
      <c r="VXX70" s="204"/>
      <c r="VXY70" s="204"/>
      <c r="VXZ70" s="204"/>
      <c r="VYA70" s="204"/>
      <c r="VYB70" s="204"/>
      <c r="VYC70" s="204"/>
      <c r="VYD70" s="204"/>
      <c r="VYE70" s="204"/>
      <c r="VYF70" s="204"/>
      <c r="VYG70" s="204"/>
      <c r="VYH70" s="204"/>
      <c r="VYI70" s="204"/>
      <c r="VYJ70" s="204"/>
      <c r="VYK70" s="204"/>
      <c r="VYL70" s="204"/>
      <c r="VYM70" s="204"/>
      <c r="VYN70" s="204"/>
      <c r="VYO70" s="204"/>
      <c r="VYP70" s="204"/>
      <c r="VYQ70" s="204"/>
      <c r="VYR70" s="204"/>
      <c r="VYS70" s="204"/>
      <c r="VYT70" s="204"/>
      <c r="VYU70" s="204"/>
      <c r="VYV70" s="204"/>
      <c r="VYW70" s="204"/>
      <c r="VYX70" s="204"/>
      <c r="VYY70" s="204"/>
      <c r="VYZ70" s="204"/>
      <c r="VZA70" s="204"/>
      <c r="VZB70" s="204"/>
      <c r="VZC70" s="204"/>
      <c r="VZD70" s="204"/>
      <c r="VZE70" s="204"/>
      <c r="VZF70" s="204"/>
      <c r="VZG70" s="204"/>
      <c r="VZH70" s="204"/>
      <c r="VZI70" s="204"/>
      <c r="VZJ70" s="204"/>
      <c r="VZK70" s="204"/>
      <c r="VZL70" s="204"/>
      <c r="VZM70" s="204"/>
      <c r="VZN70" s="204"/>
      <c r="VZO70" s="204"/>
      <c r="VZP70" s="204"/>
      <c r="VZQ70" s="204"/>
      <c r="VZR70" s="204"/>
      <c r="VZS70" s="204"/>
      <c r="VZT70" s="204"/>
      <c r="VZU70" s="204"/>
      <c r="VZV70" s="204"/>
      <c r="VZW70" s="204"/>
      <c r="VZX70" s="204"/>
      <c r="VZY70" s="204"/>
      <c r="VZZ70" s="204"/>
      <c r="WAA70" s="204"/>
      <c r="WAB70" s="204"/>
      <c r="WAC70" s="204"/>
      <c r="WAD70" s="204"/>
      <c r="WAE70" s="204"/>
      <c r="WAF70" s="204"/>
      <c r="WAG70" s="204"/>
      <c r="WAH70" s="204"/>
      <c r="WAI70" s="204"/>
      <c r="WAJ70" s="204"/>
      <c r="WAK70" s="204"/>
      <c r="WAL70" s="204"/>
      <c r="WAM70" s="204"/>
      <c r="WAN70" s="204"/>
      <c r="WAO70" s="204"/>
      <c r="WAP70" s="204"/>
      <c r="WAQ70" s="204"/>
      <c r="WAR70" s="204"/>
      <c r="WAS70" s="204"/>
      <c r="WAT70" s="204"/>
      <c r="WAU70" s="204"/>
      <c r="WAV70" s="204"/>
      <c r="WAW70" s="204"/>
      <c r="WAX70" s="204"/>
      <c r="WAY70" s="204"/>
      <c r="WAZ70" s="204"/>
      <c r="WBA70" s="204"/>
      <c r="WBB70" s="204"/>
      <c r="WBC70" s="204"/>
      <c r="WBD70" s="204"/>
      <c r="WBE70" s="204"/>
      <c r="WBF70" s="204"/>
      <c r="WBG70" s="204"/>
      <c r="WBH70" s="204"/>
      <c r="WBI70" s="204"/>
      <c r="WBJ70" s="204"/>
      <c r="WBK70" s="204"/>
      <c r="WBL70" s="204"/>
      <c r="WBM70" s="204"/>
      <c r="WBN70" s="204"/>
      <c r="WBO70" s="204"/>
      <c r="WBP70" s="204"/>
      <c r="WBQ70" s="204"/>
      <c r="WBR70" s="204"/>
      <c r="WBS70" s="204"/>
      <c r="WBT70" s="204"/>
      <c r="WBU70" s="204"/>
      <c r="WBV70" s="204"/>
      <c r="WBW70" s="204"/>
      <c r="WBX70" s="204"/>
      <c r="WBY70" s="204"/>
      <c r="WBZ70" s="204"/>
      <c r="WCA70" s="204"/>
      <c r="WCB70" s="204"/>
      <c r="WCC70" s="204"/>
      <c r="WCD70" s="204"/>
      <c r="WCE70" s="204"/>
      <c r="WCF70" s="204"/>
      <c r="WCG70" s="204"/>
      <c r="WCH70" s="204"/>
      <c r="WCI70" s="204"/>
      <c r="WCJ70" s="204"/>
      <c r="WCK70" s="204"/>
      <c r="WCL70" s="204"/>
      <c r="WCM70" s="204"/>
      <c r="WCN70" s="204"/>
      <c r="WCO70" s="204"/>
      <c r="WCP70" s="204"/>
      <c r="WCQ70" s="204"/>
      <c r="WCR70" s="204"/>
      <c r="WCS70" s="204"/>
      <c r="WCT70" s="204"/>
      <c r="WCU70" s="204"/>
      <c r="WCV70" s="204"/>
      <c r="WCW70" s="204"/>
      <c r="WCX70" s="204"/>
      <c r="WCY70" s="204"/>
      <c r="WCZ70" s="204"/>
      <c r="WDA70" s="204"/>
      <c r="WDB70" s="204"/>
      <c r="WDC70" s="204"/>
      <c r="WDD70" s="204"/>
      <c r="WDE70" s="204"/>
      <c r="WDF70" s="204"/>
      <c r="WDG70" s="204"/>
      <c r="WDH70" s="204"/>
      <c r="WDI70" s="204"/>
      <c r="WDJ70" s="204"/>
      <c r="WDK70" s="204"/>
      <c r="WDL70" s="204"/>
      <c r="WDM70" s="204"/>
      <c r="WDN70" s="204"/>
      <c r="WDO70" s="204"/>
      <c r="WDP70" s="204"/>
      <c r="WDQ70" s="204"/>
      <c r="WDR70" s="204"/>
      <c r="WDS70" s="204"/>
      <c r="WDT70" s="204"/>
      <c r="WDU70" s="204"/>
      <c r="WDV70" s="204"/>
      <c r="WDW70" s="204"/>
      <c r="WDX70" s="204"/>
      <c r="WDY70" s="204"/>
      <c r="WDZ70" s="204"/>
      <c r="WEA70" s="204"/>
      <c r="WEB70" s="204"/>
      <c r="WEC70" s="204"/>
      <c r="WED70" s="204"/>
      <c r="WEE70" s="204"/>
      <c r="WEF70" s="204"/>
      <c r="WEG70" s="204"/>
      <c r="WEH70" s="204"/>
      <c r="WEI70" s="204"/>
      <c r="WEJ70" s="204"/>
      <c r="WEK70" s="204"/>
      <c r="WEL70" s="204"/>
      <c r="WEM70" s="204"/>
      <c r="WEN70" s="204"/>
      <c r="WEO70" s="204"/>
      <c r="WEP70" s="204"/>
      <c r="WEQ70" s="204"/>
      <c r="WER70" s="204"/>
      <c r="WES70" s="204"/>
      <c r="WET70" s="204"/>
      <c r="WEU70" s="204"/>
      <c r="WEV70" s="204"/>
      <c r="WEW70" s="204"/>
      <c r="WEX70" s="204"/>
      <c r="WEY70" s="204"/>
      <c r="WEZ70" s="204"/>
      <c r="WFA70" s="204"/>
      <c r="WFB70" s="204"/>
      <c r="WFC70" s="204"/>
      <c r="WFD70" s="204"/>
      <c r="WFE70" s="204"/>
      <c r="WFF70" s="204"/>
      <c r="WFG70" s="204"/>
      <c r="WFH70" s="204"/>
      <c r="WFI70" s="204"/>
      <c r="WFJ70" s="204"/>
      <c r="WFK70" s="204"/>
      <c r="WFL70" s="204"/>
      <c r="WFM70" s="204"/>
      <c r="WFN70" s="204"/>
      <c r="WFO70" s="204"/>
      <c r="WFP70" s="204"/>
      <c r="WFQ70" s="204"/>
      <c r="WFR70" s="204"/>
      <c r="WFS70" s="204"/>
      <c r="WFT70" s="204"/>
      <c r="WFU70" s="204"/>
      <c r="WFV70" s="204"/>
      <c r="WFW70" s="204"/>
      <c r="WFX70" s="204"/>
      <c r="WFY70" s="204"/>
      <c r="WFZ70" s="204"/>
      <c r="WGA70" s="204"/>
      <c r="WGB70" s="204"/>
      <c r="WGC70" s="204"/>
      <c r="WGD70" s="204"/>
      <c r="WGE70" s="204"/>
      <c r="WGF70" s="204"/>
      <c r="WGG70" s="204"/>
      <c r="WGH70" s="204"/>
      <c r="WGI70" s="204"/>
      <c r="WGJ70" s="204"/>
      <c r="WGK70" s="204"/>
      <c r="WGL70" s="204"/>
      <c r="WGM70" s="204"/>
      <c r="WGN70" s="204"/>
      <c r="WGO70" s="204"/>
      <c r="WGP70" s="204"/>
      <c r="WGQ70" s="204"/>
      <c r="WGR70" s="204"/>
      <c r="WGS70" s="204"/>
      <c r="WGT70" s="204"/>
      <c r="WGU70" s="204"/>
      <c r="WGV70" s="204"/>
      <c r="WGW70" s="204"/>
      <c r="WGX70" s="204"/>
      <c r="WGY70" s="204"/>
      <c r="WGZ70" s="204"/>
      <c r="WHA70" s="204"/>
      <c r="WHB70" s="204"/>
      <c r="WHC70" s="204"/>
      <c r="WHD70" s="204"/>
      <c r="WHE70" s="204"/>
      <c r="WHF70" s="204"/>
      <c r="WHG70" s="204"/>
      <c r="WHH70" s="204"/>
      <c r="WHI70" s="204"/>
      <c r="WHJ70" s="204"/>
      <c r="WHK70" s="204"/>
      <c r="WHL70" s="204"/>
      <c r="WHM70" s="204"/>
      <c r="WHN70" s="204"/>
      <c r="WHO70" s="204"/>
      <c r="WHP70" s="204"/>
      <c r="WHQ70" s="204"/>
      <c r="WHR70" s="204"/>
      <c r="WHS70" s="204"/>
      <c r="WHT70" s="204"/>
      <c r="WHU70" s="204"/>
      <c r="WHV70" s="204"/>
      <c r="WHW70" s="204"/>
      <c r="WHX70" s="204"/>
      <c r="WHY70" s="204"/>
      <c r="WHZ70" s="204"/>
      <c r="WIA70" s="204"/>
      <c r="WIB70" s="204"/>
      <c r="WIC70" s="204"/>
      <c r="WID70" s="204"/>
      <c r="WIE70" s="204"/>
      <c r="WIF70" s="204"/>
      <c r="WIG70" s="204"/>
      <c r="WIH70" s="204"/>
      <c r="WII70" s="204"/>
      <c r="WIJ70" s="204"/>
      <c r="WIK70" s="204"/>
      <c r="WIL70" s="204"/>
      <c r="WIM70" s="204"/>
      <c r="WIN70" s="204"/>
      <c r="WIO70" s="204"/>
      <c r="WIP70" s="204"/>
      <c r="WIQ70" s="204"/>
      <c r="WIR70" s="204"/>
      <c r="WIS70" s="204"/>
      <c r="WIT70" s="204"/>
      <c r="WIU70" s="204"/>
      <c r="WIV70" s="204"/>
      <c r="WIW70" s="204"/>
      <c r="WIX70" s="204"/>
      <c r="WIY70" s="204"/>
      <c r="WIZ70" s="204"/>
      <c r="WJA70" s="204"/>
      <c r="WJB70" s="204"/>
      <c r="WJC70" s="204"/>
      <c r="WJD70" s="204"/>
      <c r="WJE70" s="204"/>
      <c r="WJF70" s="204"/>
      <c r="WJG70" s="204"/>
      <c r="WJH70" s="204"/>
      <c r="WJI70" s="204"/>
      <c r="WJJ70" s="204"/>
      <c r="WJK70" s="204"/>
      <c r="WJL70" s="204"/>
      <c r="WJM70" s="204"/>
      <c r="WJN70" s="204"/>
      <c r="WJO70" s="204"/>
      <c r="WJP70" s="204"/>
      <c r="WJQ70" s="204"/>
      <c r="WJR70" s="204"/>
      <c r="WJS70" s="204"/>
      <c r="WJT70" s="204"/>
      <c r="WJU70" s="204"/>
      <c r="WJV70" s="204"/>
      <c r="WJW70" s="204"/>
      <c r="WJX70" s="204"/>
      <c r="WJY70" s="204"/>
      <c r="WJZ70" s="204"/>
      <c r="WKA70" s="204"/>
      <c r="WKB70" s="204"/>
      <c r="WKC70" s="204"/>
      <c r="WKD70" s="204"/>
      <c r="WKE70" s="204"/>
      <c r="WKF70" s="204"/>
      <c r="WKG70" s="204"/>
      <c r="WKH70" s="204"/>
      <c r="WKI70" s="204"/>
      <c r="WKJ70" s="204"/>
      <c r="WKK70" s="204"/>
      <c r="WKL70" s="204"/>
      <c r="WKM70" s="204"/>
      <c r="WKN70" s="204"/>
      <c r="WKO70" s="204"/>
      <c r="WKP70" s="204"/>
      <c r="WKQ70" s="204"/>
      <c r="WKR70" s="204"/>
      <c r="WKS70" s="204"/>
      <c r="WKT70" s="204"/>
      <c r="WKU70" s="204"/>
      <c r="WKV70" s="204"/>
      <c r="WKW70" s="204"/>
      <c r="WKX70" s="204"/>
      <c r="WKY70" s="204"/>
      <c r="WKZ70" s="204"/>
      <c r="WLA70" s="204"/>
      <c r="WLB70" s="204"/>
      <c r="WLC70" s="204"/>
      <c r="WLD70" s="204"/>
      <c r="WLE70" s="204"/>
      <c r="WLF70" s="204"/>
      <c r="WLG70" s="204"/>
      <c r="WLH70" s="204"/>
      <c r="WLI70" s="204"/>
      <c r="WLJ70" s="204"/>
      <c r="WLK70" s="204"/>
      <c r="WLL70" s="204"/>
      <c r="WLM70" s="204"/>
      <c r="WLN70" s="204"/>
      <c r="WLO70" s="204"/>
      <c r="WLP70" s="204"/>
      <c r="WLQ70" s="204"/>
      <c r="WLR70" s="204"/>
      <c r="WLS70" s="204"/>
      <c r="WLT70" s="204"/>
      <c r="WLU70" s="204"/>
      <c r="WLV70" s="204"/>
      <c r="WLW70" s="204"/>
      <c r="WLX70" s="204"/>
      <c r="WLY70" s="204"/>
      <c r="WLZ70" s="204"/>
      <c r="WMA70" s="204"/>
      <c r="WMB70" s="204"/>
      <c r="WMC70" s="204"/>
      <c r="WMD70" s="204"/>
      <c r="WME70" s="204"/>
      <c r="WMF70" s="204"/>
      <c r="WMG70" s="204"/>
      <c r="WMH70" s="204"/>
      <c r="WMI70" s="204"/>
      <c r="WMJ70" s="204"/>
      <c r="WMK70" s="204"/>
      <c r="WML70" s="204"/>
      <c r="WMM70" s="204"/>
      <c r="WMN70" s="204"/>
      <c r="WMO70" s="204"/>
      <c r="WMP70" s="204"/>
      <c r="WMQ70" s="204"/>
      <c r="WMR70" s="204"/>
      <c r="WMS70" s="204"/>
      <c r="WMT70" s="204"/>
      <c r="WMU70" s="204"/>
      <c r="WMV70" s="204"/>
      <c r="WMW70" s="204"/>
      <c r="WMX70" s="204"/>
      <c r="WMY70" s="204"/>
      <c r="WMZ70" s="204"/>
      <c r="WNA70" s="204"/>
      <c r="WNB70" s="204"/>
      <c r="WNC70" s="204"/>
      <c r="WND70" s="204"/>
      <c r="WNE70" s="204"/>
      <c r="WNF70" s="204"/>
      <c r="WNG70" s="204"/>
      <c r="WNH70" s="204"/>
      <c r="WNI70" s="204"/>
      <c r="WNJ70" s="204"/>
      <c r="WNK70" s="204"/>
      <c r="WNL70" s="204"/>
      <c r="WNM70" s="204"/>
      <c r="WNN70" s="204"/>
      <c r="WNO70" s="204"/>
      <c r="WNP70" s="204"/>
      <c r="WNQ70" s="204"/>
      <c r="WNR70" s="204"/>
      <c r="WNS70" s="204"/>
      <c r="WNT70" s="204"/>
      <c r="WNU70" s="204"/>
      <c r="WNV70" s="204"/>
      <c r="WNW70" s="204"/>
      <c r="WNX70" s="204"/>
      <c r="WNY70" s="204"/>
      <c r="WNZ70" s="204"/>
      <c r="WOA70" s="204"/>
      <c r="WOB70" s="204"/>
      <c r="WOC70" s="204"/>
      <c r="WOD70" s="204"/>
      <c r="WOE70" s="204"/>
      <c r="WOF70" s="204"/>
      <c r="WOG70" s="204"/>
      <c r="WOH70" s="204"/>
      <c r="WOI70" s="204"/>
      <c r="WOJ70" s="204"/>
      <c r="WOK70" s="204"/>
      <c r="WOL70" s="204"/>
      <c r="WOM70" s="204"/>
      <c r="WON70" s="204"/>
      <c r="WOO70" s="204"/>
      <c r="WOP70" s="204"/>
      <c r="WOQ70" s="204"/>
      <c r="WOR70" s="204"/>
      <c r="WOS70" s="204"/>
      <c r="WOT70" s="204"/>
      <c r="WOU70" s="204"/>
      <c r="WOV70" s="204"/>
      <c r="WOW70" s="204"/>
      <c r="WOX70" s="204"/>
      <c r="WOY70" s="204"/>
      <c r="WOZ70" s="204"/>
      <c r="WPA70" s="204"/>
      <c r="WPB70" s="204"/>
      <c r="WPC70" s="204"/>
      <c r="WPD70" s="204"/>
      <c r="WPE70" s="204"/>
      <c r="WPF70" s="204"/>
      <c r="WPG70" s="204"/>
      <c r="WPH70" s="204"/>
      <c r="WPI70" s="204"/>
      <c r="WPJ70" s="204"/>
      <c r="WPK70" s="204"/>
      <c r="WPL70" s="204"/>
      <c r="WPM70" s="204"/>
      <c r="WPN70" s="204"/>
      <c r="WPO70" s="204"/>
      <c r="WPP70" s="204"/>
      <c r="WPQ70" s="204"/>
      <c r="WPR70" s="204"/>
      <c r="WPS70" s="204"/>
      <c r="WPT70" s="204"/>
      <c r="WPU70" s="204"/>
      <c r="WPV70" s="204"/>
      <c r="WPW70" s="204"/>
      <c r="WPX70" s="204"/>
      <c r="WPY70" s="204"/>
      <c r="WPZ70" s="204"/>
      <c r="WQA70" s="204"/>
      <c r="WQB70" s="204"/>
      <c r="WQC70" s="204"/>
      <c r="WQD70" s="204"/>
      <c r="WQE70" s="204"/>
      <c r="WQF70" s="204"/>
      <c r="WQG70" s="204"/>
      <c r="WQH70" s="204"/>
      <c r="WQI70" s="204"/>
      <c r="WQJ70" s="204"/>
      <c r="WQK70" s="204"/>
      <c r="WQL70" s="204"/>
      <c r="WQM70" s="204"/>
      <c r="WQN70" s="204"/>
      <c r="WQO70" s="204"/>
      <c r="WQP70" s="204"/>
      <c r="WQQ70" s="204"/>
      <c r="WQR70" s="204"/>
      <c r="WQS70" s="204"/>
      <c r="WQT70" s="204"/>
      <c r="WQU70" s="204"/>
      <c r="WQV70" s="204"/>
      <c r="WQW70" s="204"/>
      <c r="WQX70" s="204"/>
      <c r="WQY70" s="204"/>
      <c r="WQZ70" s="204"/>
      <c r="WRA70" s="204"/>
      <c r="WRB70" s="204"/>
      <c r="WRC70" s="204"/>
      <c r="WRD70" s="204"/>
      <c r="WRE70" s="204"/>
      <c r="WRF70" s="204"/>
      <c r="WRG70" s="204"/>
      <c r="WRH70" s="204"/>
      <c r="WRI70" s="204"/>
      <c r="WRJ70" s="204"/>
      <c r="WRK70" s="204"/>
      <c r="WRL70" s="204"/>
      <c r="WRM70" s="204"/>
      <c r="WRN70" s="204"/>
      <c r="WRO70" s="204"/>
      <c r="WRP70" s="204"/>
      <c r="WRQ70" s="204"/>
      <c r="WRR70" s="204"/>
      <c r="WRS70" s="204"/>
      <c r="WRT70" s="204"/>
      <c r="WRU70" s="204"/>
      <c r="WRV70" s="204"/>
      <c r="WRW70" s="204"/>
      <c r="WRX70" s="204"/>
      <c r="WRY70" s="204"/>
      <c r="WRZ70" s="204"/>
      <c r="WSA70" s="204"/>
      <c r="WSB70" s="204"/>
      <c r="WSC70" s="204"/>
      <c r="WSD70" s="204"/>
      <c r="WSE70" s="204"/>
      <c r="WSF70" s="204"/>
      <c r="WSG70" s="204"/>
      <c r="WSH70" s="204"/>
      <c r="WSI70" s="204"/>
      <c r="WSJ70" s="204"/>
      <c r="WSK70" s="204"/>
      <c r="WSL70" s="204"/>
      <c r="WSM70" s="204"/>
      <c r="WSN70" s="204"/>
      <c r="WSO70" s="204"/>
      <c r="WSP70" s="204"/>
      <c r="WSQ70" s="204"/>
      <c r="WSR70" s="204"/>
      <c r="WSS70" s="204"/>
      <c r="WST70" s="204"/>
      <c r="WSU70" s="204"/>
      <c r="WSV70" s="204"/>
      <c r="WSW70" s="204"/>
      <c r="WSX70" s="204"/>
      <c r="WSY70" s="204"/>
      <c r="WSZ70" s="204"/>
      <c r="WTA70" s="204"/>
      <c r="WTB70" s="204"/>
      <c r="WTC70" s="204"/>
      <c r="WTD70" s="204"/>
      <c r="WTE70" s="204"/>
      <c r="WTF70" s="204"/>
      <c r="WTG70" s="204"/>
      <c r="WTH70" s="204"/>
      <c r="WTI70" s="204"/>
      <c r="WTJ70" s="204"/>
      <c r="WTK70" s="204"/>
      <c r="WTL70" s="204"/>
      <c r="WTM70" s="204"/>
      <c r="WTN70" s="204"/>
      <c r="WTO70" s="204"/>
      <c r="WTP70" s="204"/>
      <c r="WTQ70" s="204"/>
      <c r="WTR70" s="204"/>
      <c r="WTS70" s="204"/>
      <c r="WTT70" s="204"/>
      <c r="WTU70" s="204"/>
      <c r="WTV70" s="204"/>
      <c r="WTW70" s="204"/>
      <c r="WTX70" s="204"/>
      <c r="WTY70" s="204"/>
      <c r="WTZ70" s="204"/>
      <c r="WUA70" s="204"/>
      <c r="WUB70" s="204"/>
      <c r="WUC70" s="204"/>
      <c r="WUD70" s="204"/>
      <c r="WUE70" s="204"/>
      <c r="WUF70" s="204"/>
      <c r="WUG70" s="204"/>
      <c r="WUH70" s="204"/>
      <c r="WUI70" s="204"/>
      <c r="WUJ70" s="204"/>
      <c r="WUK70" s="204"/>
      <c r="WUL70" s="204"/>
      <c r="WUM70" s="204"/>
      <c r="WUN70" s="204"/>
      <c r="WUO70" s="204"/>
      <c r="WUP70" s="204"/>
      <c r="WUQ70" s="204"/>
      <c r="WUR70" s="204"/>
      <c r="WUS70" s="204"/>
      <c r="WUT70" s="204"/>
      <c r="WUU70" s="204"/>
      <c r="WUV70" s="204"/>
      <c r="WUW70" s="204"/>
      <c r="WUX70" s="204"/>
      <c r="WUY70" s="204"/>
      <c r="WUZ70" s="204"/>
      <c r="WVA70" s="204"/>
      <c r="WVB70" s="204"/>
      <c r="WVC70" s="204"/>
      <c r="WVD70" s="204"/>
      <c r="WVE70" s="204"/>
      <c r="WVF70" s="204"/>
      <c r="WVG70" s="204"/>
      <c r="WVH70" s="204"/>
      <c r="WVI70" s="204"/>
      <c r="WVJ70" s="204"/>
      <c r="WVK70" s="204"/>
      <c r="WVL70" s="204"/>
      <c r="WVM70" s="204"/>
      <c r="WVN70" s="204"/>
      <c r="WVO70" s="204"/>
      <c r="WVP70" s="204"/>
      <c r="WVQ70" s="204"/>
      <c r="WVR70" s="204"/>
      <c r="WVS70" s="204"/>
      <c r="WVT70" s="204"/>
      <c r="WVU70" s="204"/>
      <c r="WVV70" s="204"/>
      <c r="WVW70" s="204"/>
      <c r="WVX70" s="204"/>
      <c r="WVY70" s="204"/>
      <c r="WVZ70" s="204"/>
      <c r="WWA70" s="204"/>
      <c r="WWB70" s="204"/>
      <c r="WWC70" s="204"/>
      <c r="WWD70" s="204"/>
      <c r="WWE70" s="204"/>
      <c r="WWF70" s="204"/>
      <c r="WWG70" s="204"/>
      <c r="WWH70" s="204"/>
      <c r="WWI70" s="204"/>
      <c r="WWJ70" s="204"/>
      <c r="WWK70" s="204"/>
      <c r="WWL70" s="204"/>
      <c r="WWM70" s="204"/>
      <c r="WWN70" s="204"/>
      <c r="WWO70" s="204"/>
      <c r="WWP70" s="204"/>
      <c r="WWQ70" s="204"/>
      <c r="WWR70" s="204"/>
      <c r="WWS70" s="204"/>
      <c r="WWT70" s="204"/>
      <c r="WWU70" s="204"/>
      <c r="WWV70" s="204"/>
      <c r="WWW70" s="204"/>
      <c r="WWX70" s="204"/>
      <c r="WWY70" s="204"/>
      <c r="WWZ70" s="204"/>
      <c r="WXA70" s="204"/>
      <c r="WXB70" s="204"/>
      <c r="WXC70" s="204"/>
      <c r="WXD70" s="204"/>
      <c r="WXE70" s="204"/>
      <c r="WXF70" s="204"/>
      <c r="WXG70" s="204"/>
      <c r="WXH70" s="204"/>
      <c r="WXI70" s="204"/>
      <c r="WXJ70" s="204"/>
      <c r="WXK70" s="204"/>
      <c r="WXL70" s="204"/>
      <c r="WXM70" s="204"/>
      <c r="WXN70" s="204"/>
      <c r="WXO70" s="204"/>
      <c r="WXP70" s="204"/>
      <c r="WXQ70" s="204"/>
      <c r="WXR70" s="204"/>
      <c r="WXS70" s="204"/>
      <c r="WXT70" s="204"/>
      <c r="WXU70" s="204"/>
      <c r="WXV70" s="204"/>
      <c r="WXW70" s="204"/>
      <c r="WXX70" s="204"/>
      <c r="WXY70" s="204"/>
      <c r="WXZ70" s="204"/>
      <c r="WYA70" s="204"/>
      <c r="WYB70" s="204"/>
      <c r="WYC70" s="204"/>
      <c r="WYD70" s="204"/>
      <c r="WYE70" s="204"/>
      <c r="WYF70" s="204"/>
      <c r="WYG70" s="204"/>
      <c r="WYH70" s="204"/>
      <c r="WYI70" s="204"/>
      <c r="WYJ70" s="204"/>
      <c r="WYK70" s="204"/>
      <c r="WYL70" s="204"/>
      <c r="WYM70" s="204"/>
      <c r="WYN70" s="204"/>
      <c r="WYO70" s="204"/>
      <c r="WYP70" s="204"/>
      <c r="WYQ70" s="204"/>
      <c r="WYR70" s="204"/>
      <c r="WYS70" s="204"/>
      <c r="WYT70" s="204"/>
      <c r="WYU70" s="204"/>
      <c r="WYV70" s="204"/>
      <c r="WYW70" s="204"/>
      <c r="WYX70" s="204"/>
      <c r="WYY70" s="204"/>
      <c r="WYZ70" s="204"/>
      <c r="WZA70" s="204"/>
      <c r="WZB70" s="204"/>
      <c r="WZC70" s="204"/>
      <c r="WZD70" s="204"/>
      <c r="WZE70" s="204"/>
      <c r="WZF70" s="204"/>
      <c r="WZG70" s="204"/>
      <c r="WZH70" s="204"/>
      <c r="WZI70" s="204"/>
      <c r="WZJ70" s="204"/>
      <c r="WZK70" s="204"/>
      <c r="WZL70" s="204"/>
      <c r="WZM70" s="204"/>
      <c r="WZN70" s="204"/>
      <c r="WZO70" s="204"/>
      <c r="WZP70" s="204"/>
      <c r="WZQ70" s="204"/>
      <c r="WZR70" s="204"/>
      <c r="WZS70" s="204"/>
      <c r="WZT70" s="204"/>
      <c r="WZU70" s="204"/>
      <c r="WZV70" s="204"/>
      <c r="WZW70" s="204"/>
      <c r="WZX70" s="204"/>
      <c r="WZY70" s="204"/>
      <c r="WZZ70" s="204"/>
      <c r="XAA70" s="204"/>
      <c r="XAB70" s="204"/>
      <c r="XAC70" s="204"/>
      <c r="XAD70" s="204"/>
      <c r="XAE70" s="204"/>
      <c r="XAF70" s="204"/>
      <c r="XAG70" s="204"/>
      <c r="XAH70" s="204"/>
      <c r="XAI70" s="204"/>
      <c r="XAJ70" s="204"/>
      <c r="XAK70" s="204"/>
      <c r="XAL70" s="204"/>
      <c r="XAM70" s="204"/>
      <c r="XAN70" s="204"/>
      <c r="XAO70" s="204"/>
      <c r="XAP70" s="204"/>
      <c r="XAQ70" s="204"/>
      <c r="XAR70" s="204"/>
      <c r="XAS70" s="204"/>
      <c r="XAT70" s="204"/>
      <c r="XAU70" s="204"/>
      <c r="XAV70" s="204"/>
      <c r="XAW70" s="204"/>
      <c r="XAX70" s="204"/>
      <c r="XAY70" s="204"/>
      <c r="XAZ70" s="204"/>
      <c r="XBA70" s="204"/>
      <c r="XBB70" s="204"/>
      <c r="XBC70" s="204"/>
      <c r="XBD70" s="204"/>
      <c r="XBE70" s="204"/>
      <c r="XBF70" s="204"/>
      <c r="XBG70" s="204"/>
      <c r="XBH70" s="204"/>
      <c r="XBI70" s="204"/>
      <c r="XBJ70" s="204"/>
      <c r="XBK70" s="204"/>
      <c r="XBL70" s="204"/>
      <c r="XBM70" s="204"/>
      <c r="XBN70" s="204"/>
      <c r="XBO70" s="204"/>
      <c r="XBP70" s="204"/>
      <c r="XBQ70" s="204"/>
      <c r="XBR70" s="204"/>
      <c r="XBS70" s="204"/>
      <c r="XBT70" s="204"/>
      <c r="XBU70" s="204"/>
      <c r="XBV70" s="204"/>
      <c r="XBW70" s="204"/>
      <c r="XBX70" s="204"/>
      <c r="XBY70" s="204"/>
      <c r="XBZ70" s="204"/>
      <c r="XCA70" s="204"/>
      <c r="XCB70" s="204"/>
      <c r="XCC70" s="204"/>
      <c r="XCD70" s="204"/>
      <c r="XCE70" s="204"/>
      <c r="XCF70" s="204"/>
      <c r="XCG70" s="204"/>
      <c r="XCH70" s="204"/>
      <c r="XCI70" s="204"/>
      <c r="XCJ70" s="204"/>
      <c r="XCK70" s="204"/>
      <c r="XCL70" s="204"/>
      <c r="XCM70" s="204"/>
      <c r="XCN70" s="204"/>
      <c r="XCO70" s="204"/>
      <c r="XCP70" s="204"/>
      <c r="XCQ70" s="204"/>
      <c r="XCR70" s="204"/>
      <c r="XCS70" s="204"/>
      <c r="XCT70" s="204"/>
      <c r="XCU70" s="204"/>
      <c r="XCV70" s="204"/>
      <c r="XCW70" s="204"/>
      <c r="XCX70" s="204"/>
      <c r="XCY70" s="204"/>
      <c r="XCZ70" s="204"/>
      <c r="XDA70" s="204"/>
      <c r="XDB70" s="204"/>
      <c r="XDC70" s="204"/>
      <c r="XDD70" s="204"/>
      <c r="XDE70" s="204"/>
      <c r="XDF70" s="204"/>
      <c r="XDG70" s="204"/>
      <c r="XDH70" s="204"/>
      <c r="XDI70" s="204"/>
      <c r="XDJ70" s="204"/>
      <c r="XDK70" s="204"/>
      <c r="XDL70" s="204"/>
      <c r="XDM70" s="204"/>
      <c r="XDN70" s="204"/>
      <c r="XDO70" s="204"/>
      <c r="XDP70" s="204"/>
      <c r="XDQ70" s="204"/>
      <c r="XDR70" s="204"/>
      <c r="XDS70" s="204"/>
      <c r="XDT70" s="204"/>
      <c r="XDU70" s="204"/>
      <c r="XDV70" s="204"/>
      <c r="XDW70" s="204"/>
      <c r="XDX70" s="204"/>
      <c r="XDY70" s="204"/>
      <c r="XDZ70" s="204"/>
      <c r="XEA70" s="204"/>
      <c r="XEB70" s="204"/>
      <c r="XEC70" s="204"/>
      <c r="XED70" s="204"/>
      <c r="XEE70" s="204"/>
      <c r="XEF70" s="204"/>
      <c r="XEG70" s="204"/>
      <c r="XEH70" s="204"/>
      <c r="XEI70" s="204"/>
      <c r="XEJ70" s="204"/>
      <c r="XEK70" s="204"/>
      <c r="XEL70" s="204"/>
      <c r="XEM70" s="204"/>
      <c r="XEN70" s="204"/>
      <c r="XEO70" s="204"/>
      <c r="XEP70" s="204"/>
      <c r="XEQ70" s="204"/>
      <c r="XER70" s="204"/>
    </row>
    <row r="71" spans="1:16372" ht="27" hidden="1">
      <c r="A71" s="186">
        <f t="shared" ref="A71:A120" si="19">A70+1</f>
        <v>67</v>
      </c>
      <c r="B71" s="209" t="s">
        <v>217</v>
      </c>
      <c r="C71" s="144" t="s">
        <v>4164</v>
      </c>
      <c r="D71" s="327" t="s">
        <v>4162</v>
      </c>
      <c r="E71" s="191" t="s">
        <v>123</v>
      </c>
      <c r="F71" s="236">
        <v>44474</v>
      </c>
      <c r="G71" s="198" t="s">
        <v>4650</v>
      </c>
      <c r="H71" s="199" t="s">
        <v>4652</v>
      </c>
      <c r="I71" s="186" t="s">
        <v>73</v>
      </c>
      <c r="J71" s="190" t="s">
        <v>88</v>
      </c>
      <c r="K71" s="190" t="s">
        <v>412</v>
      </c>
      <c r="L71" s="190" t="s">
        <v>412</v>
      </c>
      <c r="M71" s="190" t="s">
        <v>4166</v>
      </c>
      <c r="N71" s="251" t="s">
        <v>4167</v>
      </c>
      <c r="O71" s="186" t="s">
        <v>76</v>
      </c>
      <c r="P71" s="190" t="s">
        <v>412</v>
      </c>
      <c r="Q71" s="190" t="s">
        <v>412</v>
      </c>
      <c r="R71" s="190" t="s">
        <v>412</v>
      </c>
      <c r="S71" s="190" t="s">
        <v>412</v>
      </c>
      <c r="T71" s="190" t="s">
        <v>412</v>
      </c>
      <c r="U71" s="190" t="s">
        <v>412</v>
      </c>
      <c r="V71" s="190" t="s">
        <v>412</v>
      </c>
      <c r="W71" s="190" t="s">
        <v>412</v>
      </c>
      <c r="X71" s="190" t="s">
        <v>412</v>
      </c>
      <c r="Y71" s="454" t="s">
        <v>412</v>
      </c>
      <c r="Z71" s="217"/>
      <c r="AA71" s="217" t="s">
        <v>4171</v>
      </c>
      <c r="AB71" s="190" t="s">
        <v>4172</v>
      </c>
      <c r="AC71" s="190" t="s">
        <v>4166</v>
      </c>
      <c r="AD71" s="190" t="s">
        <v>412</v>
      </c>
      <c r="AE71" s="190" t="s">
        <v>412</v>
      </c>
      <c r="AF71" s="190" t="s">
        <v>412</v>
      </c>
      <c r="AG71" s="190" t="s">
        <v>412</v>
      </c>
      <c r="AH71" s="190" t="s">
        <v>412</v>
      </c>
      <c r="AI71" s="190" t="s">
        <v>412</v>
      </c>
      <c r="AJ71" s="226" t="s">
        <v>4173</v>
      </c>
      <c r="AK71" s="200" t="s">
        <v>78</v>
      </c>
      <c r="AL71" s="190" t="s">
        <v>412</v>
      </c>
      <c r="AM71" s="203">
        <v>1410000</v>
      </c>
      <c r="AN71" s="203">
        <v>390000</v>
      </c>
      <c r="AO71" s="203"/>
      <c r="AP71" s="203"/>
      <c r="AQ71" s="203"/>
      <c r="AR71" s="203"/>
      <c r="AS71" s="203"/>
      <c r="AT71" s="203"/>
      <c r="AU71" s="203"/>
      <c r="AV71" s="203"/>
      <c r="AW71" s="203"/>
      <c r="AX71" s="203"/>
      <c r="AY71" s="203"/>
      <c r="AZ71" s="203"/>
      <c r="BA71" s="203"/>
      <c r="BB71" s="203"/>
      <c r="BC71" s="203"/>
      <c r="BD71" s="203"/>
      <c r="BE71" s="203"/>
      <c r="BF71" s="186"/>
      <c r="BG71" s="190"/>
      <c r="BH71" s="190"/>
      <c r="BI71" s="186">
        <v>0</v>
      </c>
      <c r="BJ71" s="186">
        <v>0</v>
      </c>
      <c r="BK71" s="186">
        <v>0</v>
      </c>
      <c r="BL71" s="190"/>
      <c r="BM71" s="190"/>
      <c r="BN71" s="307"/>
      <c r="BO71" s="190"/>
      <c r="BP71" s="190"/>
      <c r="BQ71" s="190"/>
      <c r="BR71" s="190"/>
      <c r="BS71" s="190"/>
      <c r="BT71" s="190"/>
      <c r="BU71" s="190"/>
      <c r="BV71" s="190"/>
      <c r="BW71" s="204"/>
      <c r="BX71" s="204"/>
      <c r="BY71" s="204"/>
      <c r="BZ71" s="204"/>
      <c r="CA71" s="204"/>
      <c r="CB71" s="204"/>
      <c r="CC71" s="204"/>
      <c r="CD71" s="204"/>
      <c r="CE71" s="204"/>
      <c r="CF71" s="204"/>
      <c r="CG71" s="204"/>
      <c r="CH71" s="204"/>
      <c r="CI71" s="204"/>
      <c r="CJ71" s="204"/>
      <c r="CK71" s="204"/>
      <c r="CL71" s="204"/>
      <c r="CM71" s="204"/>
      <c r="CN71" s="204"/>
      <c r="CO71" s="204"/>
      <c r="CP71" s="204"/>
      <c r="CQ71" s="204"/>
      <c r="CR71" s="204"/>
      <c r="CS71" s="204"/>
      <c r="CT71" s="204"/>
      <c r="CU71" s="204"/>
      <c r="CV71" s="204"/>
      <c r="CW71" s="204"/>
      <c r="CX71" s="204"/>
      <c r="CY71" s="204"/>
      <c r="CZ71" s="204"/>
      <c r="DA71" s="204"/>
      <c r="DB71" s="204"/>
      <c r="DC71" s="204"/>
      <c r="DD71" s="204"/>
      <c r="DE71" s="204"/>
      <c r="DF71" s="204"/>
      <c r="DG71" s="204"/>
      <c r="DH71" s="204"/>
      <c r="DI71" s="204"/>
      <c r="DJ71" s="204"/>
      <c r="DK71" s="204"/>
      <c r="DL71" s="204"/>
      <c r="DM71" s="204"/>
      <c r="DN71" s="204"/>
      <c r="DO71" s="204"/>
      <c r="DP71" s="204"/>
      <c r="DQ71" s="204"/>
      <c r="DR71" s="204"/>
      <c r="DS71" s="204"/>
      <c r="DT71" s="204"/>
      <c r="DU71" s="204"/>
      <c r="DV71" s="204"/>
      <c r="DW71" s="204"/>
      <c r="DX71" s="204"/>
      <c r="DY71" s="204"/>
      <c r="DZ71" s="204"/>
      <c r="EA71" s="204"/>
      <c r="EB71" s="204"/>
      <c r="EC71" s="204"/>
      <c r="ED71" s="204"/>
      <c r="EE71" s="204"/>
      <c r="EF71" s="204"/>
      <c r="EG71" s="204"/>
      <c r="EH71" s="204"/>
      <c r="EI71" s="204"/>
      <c r="EJ71" s="204"/>
      <c r="EK71" s="204"/>
      <c r="EL71" s="204"/>
      <c r="EM71" s="204"/>
      <c r="EN71" s="204"/>
      <c r="EO71" s="204"/>
      <c r="EP71" s="204"/>
      <c r="EQ71" s="204"/>
      <c r="ER71" s="204"/>
      <c r="ES71" s="204"/>
      <c r="ET71" s="204"/>
      <c r="EU71" s="204"/>
      <c r="EV71" s="204"/>
      <c r="EW71" s="204"/>
      <c r="EX71" s="204"/>
      <c r="EY71" s="204"/>
      <c r="EZ71" s="204"/>
      <c r="FA71" s="204"/>
      <c r="FB71" s="204"/>
      <c r="FC71" s="204"/>
      <c r="FD71" s="204"/>
      <c r="FE71" s="204"/>
      <c r="FF71" s="204"/>
      <c r="FG71" s="204"/>
      <c r="FH71" s="204"/>
      <c r="FI71" s="204"/>
      <c r="FJ71" s="204"/>
      <c r="FK71" s="204"/>
      <c r="FL71" s="204"/>
      <c r="FM71" s="204"/>
      <c r="FN71" s="204"/>
      <c r="FO71" s="204"/>
      <c r="FP71" s="204"/>
      <c r="FQ71" s="204"/>
      <c r="FR71" s="204"/>
      <c r="FS71" s="204"/>
      <c r="FT71" s="204"/>
      <c r="FU71" s="204"/>
      <c r="FV71" s="204"/>
      <c r="FW71" s="204"/>
      <c r="FX71" s="204"/>
      <c r="FY71" s="204"/>
      <c r="FZ71" s="204"/>
      <c r="GA71" s="204"/>
      <c r="GB71" s="204"/>
      <c r="GC71" s="204"/>
      <c r="GD71" s="204"/>
      <c r="GE71" s="204"/>
      <c r="GF71" s="204"/>
      <c r="GG71" s="204"/>
      <c r="GH71" s="204"/>
      <c r="GI71" s="204"/>
      <c r="GJ71" s="204"/>
      <c r="GK71" s="204"/>
      <c r="GL71" s="204"/>
      <c r="GM71" s="204"/>
      <c r="GN71" s="204"/>
      <c r="GO71" s="204"/>
      <c r="GP71" s="204"/>
      <c r="GQ71" s="204"/>
      <c r="GR71" s="204"/>
      <c r="GS71" s="204"/>
      <c r="GT71" s="204"/>
      <c r="GU71" s="204"/>
      <c r="GV71" s="204"/>
      <c r="GW71" s="204"/>
      <c r="GX71" s="204"/>
      <c r="GY71" s="204"/>
      <c r="GZ71" s="204"/>
      <c r="HA71" s="204"/>
      <c r="HB71" s="204"/>
      <c r="HC71" s="204"/>
      <c r="HD71" s="204"/>
      <c r="HE71" s="204"/>
      <c r="HF71" s="204"/>
      <c r="HG71" s="204"/>
      <c r="HH71" s="204"/>
      <c r="HI71" s="204"/>
      <c r="HJ71" s="204"/>
      <c r="HK71" s="204"/>
      <c r="HL71" s="204"/>
      <c r="HM71" s="204"/>
      <c r="HN71" s="204"/>
      <c r="HO71" s="204"/>
      <c r="HP71" s="204"/>
      <c r="HQ71" s="204"/>
      <c r="HR71" s="204"/>
      <c r="HS71" s="204"/>
      <c r="HT71" s="204"/>
      <c r="HU71" s="204"/>
      <c r="HV71" s="204"/>
      <c r="HW71" s="204"/>
      <c r="HX71" s="204"/>
      <c r="HY71" s="204"/>
      <c r="HZ71" s="204"/>
      <c r="IA71" s="204"/>
      <c r="IB71" s="204"/>
      <c r="IC71" s="204"/>
      <c r="ID71" s="204"/>
      <c r="IE71" s="204"/>
      <c r="IF71" s="204"/>
      <c r="IG71" s="204"/>
      <c r="IH71" s="204"/>
      <c r="II71" s="204"/>
      <c r="IJ71" s="204"/>
      <c r="IK71" s="204"/>
      <c r="IL71" s="204"/>
      <c r="IM71" s="204"/>
      <c r="IN71" s="204"/>
      <c r="IO71" s="204"/>
      <c r="IP71" s="204"/>
      <c r="IQ71" s="204"/>
      <c r="IR71" s="204"/>
      <c r="IS71" s="204"/>
      <c r="IT71" s="204"/>
      <c r="IU71" s="204"/>
      <c r="IV71" s="204"/>
      <c r="IW71" s="204"/>
      <c r="IX71" s="204"/>
      <c r="IY71" s="204"/>
      <c r="IZ71" s="204"/>
      <c r="JA71" s="204"/>
      <c r="JB71" s="204"/>
      <c r="JC71" s="204"/>
      <c r="JD71" s="204"/>
      <c r="JE71" s="204"/>
      <c r="JF71" s="204"/>
      <c r="JG71" s="204"/>
      <c r="JH71" s="204"/>
      <c r="JI71" s="204"/>
      <c r="JJ71" s="204"/>
      <c r="JK71" s="204"/>
      <c r="JL71" s="204"/>
      <c r="JM71" s="204"/>
      <c r="JN71" s="204"/>
      <c r="JO71" s="204"/>
      <c r="JP71" s="204"/>
      <c r="JQ71" s="204"/>
      <c r="JR71" s="204"/>
      <c r="JS71" s="204"/>
      <c r="JT71" s="204"/>
      <c r="JU71" s="204"/>
      <c r="JV71" s="204"/>
      <c r="JW71" s="204"/>
      <c r="JX71" s="204"/>
      <c r="JY71" s="204"/>
      <c r="JZ71" s="204"/>
      <c r="KA71" s="204"/>
      <c r="KB71" s="204"/>
      <c r="KC71" s="204"/>
      <c r="KD71" s="204"/>
      <c r="KE71" s="204"/>
      <c r="KF71" s="204"/>
      <c r="KG71" s="204"/>
      <c r="KH71" s="204"/>
      <c r="KI71" s="204"/>
      <c r="KJ71" s="204"/>
      <c r="KK71" s="204"/>
      <c r="KL71" s="204"/>
      <c r="KM71" s="204"/>
      <c r="KN71" s="204"/>
      <c r="KO71" s="204"/>
      <c r="KP71" s="204"/>
      <c r="KQ71" s="204"/>
      <c r="KR71" s="204"/>
      <c r="KS71" s="204"/>
      <c r="KT71" s="204"/>
      <c r="KU71" s="204"/>
      <c r="KV71" s="204"/>
      <c r="KW71" s="204"/>
      <c r="KX71" s="204"/>
      <c r="KY71" s="204"/>
      <c r="KZ71" s="204"/>
      <c r="LA71" s="204"/>
      <c r="LB71" s="204"/>
      <c r="LC71" s="204"/>
      <c r="LD71" s="204"/>
      <c r="LE71" s="204"/>
      <c r="LF71" s="204"/>
      <c r="LG71" s="204"/>
      <c r="LH71" s="204"/>
      <c r="LI71" s="204"/>
      <c r="LJ71" s="204"/>
      <c r="LK71" s="204"/>
      <c r="LL71" s="204"/>
      <c r="LM71" s="204"/>
      <c r="LN71" s="204"/>
      <c r="LO71" s="204"/>
      <c r="LP71" s="204"/>
      <c r="LQ71" s="204"/>
      <c r="LR71" s="204"/>
      <c r="LS71" s="204"/>
      <c r="LT71" s="204"/>
      <c r="LU71" s="204"/>
      <c r="LV71" s="204"/>
      <c r="LW71" s="204"/>
      <c r="LX71" s="204"/>
      <c r="LY71" s="204"/>
      <c r="LZ71" s="204"/>
      <c r="MA71" s="204"/>
      <c r="MB71" s="204"/>
      <c r="MC71" s="204"/>
      <c r="MD71" s="204"/>
      <c r="ME71" s="204"/>
      <c r="MF71" s="204"/>
      <c r="MG71" s="204"/>
      <c r="MH71" s="204"/>
      <c r="MI71" s="204"/>
      <c r="MJ71" s="204"/>
      <c r="MK71" s="204"/>
      <c r="ML71" s="204"/>
      <c r="MM71" s="204"/>
      <c r="MN71" s="204"/>
      <c r="MO71" s="204"/>
      <c r="MP71" s="204"/>
      <c r="MQ71" s="204"/>
      <c r="MR71" s="204"/>
      <c r="MS71" s="204"/>
      <c r="MT71" s="204"/>
      <c r="MU71" s="204"/>
      <c r="MV71" s="204"/>
      <c r="MW71" s="204"/>
      <c r="MX71" s="204"/>
      <c r="MY71" s="204"/>
      <c r="MZ71" s="204"/>
      <c r="NA71" s="204"/>
      <c r="NB71" s="204"/>
      <c r="NC71" s="204"/>
      <c r="ND71" s="204"/>
      <c r="NE71" s="204"/>
      <c r="NF71" s="204"/>
      <c r="NG71" s="204"/>
      <c r="NH71" s="204"/>
      <c r="NI71" s="204"/>
      <c r="NJ71" s="204"/>
      <c r="NK71" s="204"/>
      <c r="NL71" s="204"/>
      <c r="NM71" s="204"/>
      <c r="NN71" s="204"/>
      <c r="NO71" s="204"/>
      <c r="NP71" s="204"/>
      <c r="NQ71" s="204"/>
      <c r="NR71" s="204"/>
      <c r="NS71" s="204"/>
      <c r="NT71" s="204"/>
      <c r="NU71" s="204"/>
      <c r="NV71" s="204"/>
      <c r="NW71" s="204"/>
      <c r="NX71" s="204"/>
      <c r="NY71" s="204"/>
      <c r="NZ71" s="204"/>
      <c r="OA71" s="204"/>
      <c r="OB71" s="204"/>
      <c r="OC71" s="204"/>
      <c r="OD71" s="204"/>
      <c r="OE71" s="204"/>
      <c r="OF71" s="204"/>
      <c r="OG71" s="204"/>
      <c r="OH71" s="204"/>
      <c r="OI71" s="204"/>
      <c r="OJ71" s="204"/>
      <c r="OK71" s="204"/>
      <c r="OL71" s="204"/>
      <c r="OM71" s="204"/>
      <c r="ON71" s="204"/>
      <c r="OO71" s="204"/>
      <c r="OP71" s="204"/>
      <c r="OQ71" s="204"/>
      <c r="OR71" s="204"/>
      <c r="OS71" s="204"/>
      <c r="OT71" s="204"/>
      <c r="OU71" s="204"/>
      <c r="OV71" s="204"/>
      <c r="OW71" s="204"/>
      <c r="OX71" s="204"/>
      <c r="OY71" s="204"/>
      <c r="OZ71" s="204"/>
      <c r="PA71" s="204"/>
      <c r="PB71" s="204"/>
      <c r="PC71" s="204"/>
      <c r="PD71" s="204"/>
      <c r="PE71" s="204"/>
      <c r="PF71" s="204"/>
      <c r="PG71" s="204"/>
      <c r="PH71" s="204"/>
      <c r="PI71" s="204"/>
      <c r="PJ71" s="204"/>
      <c r="PK71" s="204"/>
      <c r="PL71" s="204"/>
      <c r="PM71" s="204"/>
      <c r="PN71" s="204"/>
      <c r="PO71" s="204"/>
      <c r="PP71" s="204"/>
      <c r="PQ71" s="204"/>
      <c r="PR71" s="204"/>
      <c r="PS71" s="204"/>
      <c r="PT71" s="204"/>
      <c r="PU71" s="204"/>
      <c r="PV71" s="204"/>
      <c r="PW71" s="204"/>
      <c r="PX71" s="204"/>
      <c r="PY71" s="204"/>
      <c r="PZ71" s="204"/>
      <c r="QA71" s="204"/>
      <c r="QB71" s="204"/>
      <c r="QC71" s="204"/>
      <c r="QD71" s="204"/>
      <c r="QE71" s="204"/>
      <c r="QF71" s="204"/>
      <c r="QG71" s="204"/>
      <c r="QH71" s="204"/>
      <c r="QI71" s="204"/>
      <c r="QJ71" s="204"/>
      <c r="QK71" s="204"/>
      <c r="QL71" s="204"/>
      <c r="QM71" s="204"/>
      <c r="QN71" s="204"/>
      <c r="QO71" s="204"/>
      <c r="QP71" s="204"/>
      <c r="QQ71" s="204"/>
      <c r="QR71" s="204"/>
      <c r="QS71" s="204"/>
      <c r="QT71" s="204"/>
      <c r="QU71" s="204"/>
      <c r="QV71" s="204"/>
      <c r="QW71" s="204"/>
      <c r="QX71" s="204"/>
      <c r="QY71" s="204"/>
      <c r="QZ71" s="204"/>
      <c r="RA71" s="204"/>
      <c r="RB71" s="204"/>
      <c r="RC71" s="204"/>
      <c r="RD71" s="204"/>
      <c r="RE71" s="204"/>
      <c r="RF71" s="204"/>
      <c r="RG71" s="204"/>
      <c r="RH71" s="204"/>
      <c r="RI71" s="204"/>
      <c r="RJ71" s="204"/>
      <c r="RK71" s="204"/>
      <c r="RL71" s="204"/>
      <c r="RM71" s="204"/>
      <c r="RN71" s="204"/>
      <c r="RO71" s="204"/>
      <c r="RP71" s="204"/>
      <c r="RQ71" s="204"/>
      <c r="RR71" s="204"/>
      <c r="RS71" s="204"/>
      <c r="RT71" s="204"/>
      <c r="RU71" s="204"/>
      <c r="RV71" s="204"/>
      <c r="RW71" s="204"/>
      <c r="RX71" s="204"/>
      <c r="RY71" s="204"/>
      <c r="RZ71" s="204"/>
      <c r="SA71" s="204"/>
      <c r="SB71" s="204"/>
      <c r="SC71" s="204"/>
      <c r="SD71" s="204"/>
      <c r="SE71" s="204"/>
      <c r="SF71" s="204"/>
      <c r="SG71" s="204"/>
      <c r="SH71" s="204"/>
      <c r="SI71" s="204"/>
      <c r="SJ71" s="204"/>
      <c r="SK71" s="204"/>
      <c r="SL71" s="204"/>
      <c r="SM71" s="204"/>
      <c r="SN71" s="204"/>
      <c r="SO71" s="204"/>
      <c r="SP71" s="204"/>
      <c r="SQ71" s="204"/>
      <c r="SR71" s="204"/>
      <c r="SS71" s="204"/>
      <c r="ST71" s="204"/>
      <c r="SU71" s="204"/>
      <c r="SV71" s="204"/>
      <c r="SW71" s="204"/>
      <c r="SX71" s="204"/>
      <c r="SY71" s="204"/>
      <c r="SZ71" s="204"/>
      <c r="TA71" s="204"/>
      <c r="TB71" s="204"/>
      <c r="TC71" s="204"/>
      <c r="TD71" s="204"/>
      <c r="TE71" s="204"/>
      <c r="TF71" s="204"/>
      <c r="TG71" s="204"/>
      <c r="TH71" s="204"/>
      <c r="TI71" s="204"/>
      <c r="TJ71" s="204"/>
      <c r="TK71" s="204"/>
      <c r="TL71" s="204"/>
      <c r="TM71" s="204"/>
      <c r="TN71" s="204"/>
      <c r="TO71" s="204"/>
      <c r="TP71" s="204"/>
      <c r="TQ71" s="204"/>
      <c r="TR71" s="204"/>
      <c r="TS71" s="204"/>
      <c r="TT71" s="204"/>
      <c r="TU71" s="204"/>
      <c r="TV71" s="204"/>
      <c r="TW71" s="204"/>
      <c r="TX71" s="204"/>
      <c r="TY71" s="204"/>
      <c r="TZ71" s="204"/>
      <c r="UA71" s="204"/>
      <c r="UB71" s="204"/>
      <c r="UC71" s="204"/>
      <c r="UD71" s="204"/>
      <c r="UE71" s="204"/>
      <c r="UF71" s="204"/>
      <c r="UG71" s="204"/>
      <c r="UH71" s="204"/>
      <c r="UI71" s="204"/>
      <c r="UJ71" s="204"/>
      <c r="UK71" s="204"/>
      <c r="UL71" s="204"/>
      <c r="UM71" s="204"/>
      <c r="UN71" s="204"/>
      <c r="UO71" s="204"/>
      <c r="UP71" s="204"/>
      <c r="UQ71" s="204"/>
      <c r="UR71" s="204"/>
      <c r="US71" s="204"/>
      <c r="UT71" s="204"/>
      <c r="UU71" s="204"/>
      <c r="UV71" s="204"/>
      <c r="UW71" s="204"/>
      <c r="UX71" s="204"/>
      <c r="UY71" s="204"/>
      <c r="UZ71" s="204"/>
      <c r="VA71" s="204"/>
      <c r="VB71" s="204"/>
      <c r="VC71" s="204"/>
      <c r="VD71" s="204"/>
      <c r="VE71" s="204"/>
      <c r="VF71" s="204"/>
      <c r="VG71" s="204"/>
      <c r="VH71" s="204"/>
      <c r="VI71" s="204"/>
      <c r="VJ71" s="204"/>
      <c r="VK71" s="204"/>
      <c r="VL71" s="204"/>
      <c r="VM71" s="204"/>
      <c r="VN71" s="204"/>
      <c r="VO71" s="204"/>
      <c r="VP71" s="204"/>
      <c r="VQ71" s="204"/>
      <c r="VR71" s="204"/>
      <c r="VS71" s="204"/>
      <c r="VT71" s="204"/>
      <c r="VU71" s="204"/>
      <c r="VV71" s="204"/>
      <c r="VW71" s="204"/>
      <c r="VX71" s="204"/>
      <c r="VY71" s="204"/>
      <c r="VZ71" s="204"/>
      <c r="WA71" s="204"/>
      <c r="WB71" s="204"/>
      <c r="WC71" s="204"/>
      <c r="WD71" s="204"/>
      <c r="WE71" s="204"/>
      <c r="WF71" s="204"/>
      <c r="WG71" s="204"/>
      <c r="WH71" s="204"/>
      <c r="WI71" s="204"/>
      <c r="WJ71" s="204"/>
      <c r="WK71" s="204"/>
      <c r="WL71" s="204"/>
      <c r="WM71" s="204"/>
      <c r="WN71" s="204"/>
      <c r="WO71" s="204"/>
      <c r="WP71" s="204"/>
      <c r="WQ71" s="204"/>
      <c r="WR71" s="204"/>
      <c r="WS71" s="204"/>
      <c r="WT71" s="204"/>
      <c r="WU71" s="204"/>
      <c r="WV71" s="204"/>
      <c r="WW71" s="204"/>
      <c r="WX71" s="204"/>
      <c r="WY71" s="204"/>
      <c r="WZ71" s="204"/>
      <c r="XA71" s="204"/>
      <c r="XB71" s="204"/>
      <c r="XC71" s="204"/>
      <c r="XD71" s="204"/>
      <c r="XE71" s="204"/>
      <c r="XF71" s="204"/>
      <c r="XG71" s="204"/>
      <c r="XH71" s="204"/>
      <c r="XI71" s="204"/>
      <c r="XJ71" s="204"/>
      <c r="XK71" s="204"/>
      <c r="XL71" s="204"/>
      <c r="XM71" s="204"/>
      <c r="XN71" s="204"/>
      <c r="XO71" s="204"/>
      <c r="XP71" s="204"/>
      <c r="XQ71" s="204"/>
      <c r="XR71" s="204"/>
      <c r="XS71" s="204"/>
      <c r="XT71" s="204"/>
      <c r="XU71" s="204"/>
      <c r="XV71" s="204"/>
      <c r="XW71" s="204"/>
      <c r="XX71" s="204"/>
      <c r="XY71" s="204"/>
      <c r="XZ71" s="204"/>
      <c r="YA71" s="204"/>
      <c r="YB71" s="204"/>
      <c r="YC71" s="204"/>
      <c r="YD71" s="204"/>
      <c r="YE71" s="204"/>
      <c r="YF71" s="204"/>
      <c r="YG71" s="204"/>
      <c r="YH71" s="204"/>
      <c r="YI71" s="204"/>
      <c r="YJ71" s="204"/>
      <c r="YK71" s="204"/>
      <c r="YL71" s="204"/>
      <c r="YM71" s="204"/>
      <c r="YN71" s="204"/>
      <c r="YO71" s="204"/>
      <c r="YP71" s="204"/>
      <c r="YQ71" s="204"/>
      <c r="YR71" s="204"/>
      <c r="YS71" s="204"/>
      <c r="YT71" s="204"/>
      <c r="YU71" s="204"/>
      <c r="YV71" s="204"/>
      <c r="YW71" s="204"/>
      <c r="YX71" s="204"/>
      <c r="YY71" s="204"/>
      <c r="YZ71" s="204"/>
      <c r="ZA71" s="204"/>
      <c r="ZB71" s="204"/>
      <c r="ZC71" s="204"/>
      <c r="ZD71" s="204"/>
      <c r="ZE71" s="204"/>
      <c r="ZF71" s="204"/>
      <c r="ZG71" s="204"/>
      <c r="ZH71" s="204"/>
      <c r="ZI71" s="204"/>
      <c r="ZJ71" s="204"/>
      <c r="ZK71" s="204"/>
      <c r="ZL71" s="204"/>
      <c r="ZM71" s="204"/>
      <c r="ZN71" s="204"/>
      <c r="ZO71" s="204"/>
      <c r="ZP71" s="204"/>
      <c r="ZQ71" s="204"/>
      <c r="ZR71" s="204"/>
      <c r="ZS71" s="204"/>
      <c r="ZT71" s="204"/>
      <c r="ZU71" s="204"/>
      <c r="ZV71" s="204"/>
      <c r="ZW71" s="204"/>
      <c r="ZX71" s="204"/>
      <c r="ZY71" s="204"/>
      <c r="ZZ71" s="204"/>
      <c r="AAA71" s="204"/>
      <c r="AAB71" s="204"/>
      <c r="AAC71" s="204"/>
      <c r="AAD71" s="204"/>
      <c r="AAE71" s="204"/>
      <c r="AAF71" s="204"/>
      <c r="AAG71" s="204"/>
      <c r="AAH71" s="204"/>
      <c r="AAI71" s="204"/>
      <c r="AAJ71" s="204"/>
      <c r="AAK71" s="204"/>
      <c r="AAL71" s="204"/>
      <c r="AAM71" s="204"/>
      <c r="AAN71" s="204"/>
      <c r="AAO71" s="204"/>
      <c r="AAP71" s="204"/>
      <c r="AAQ71" s="204"/>
      <c r="AAR71" s="204"/>
      <c r="AAS71" s="204"/>
      <c r="AAT71" s="204"/>
      <c r="AAU71" s="204"/>
      <c r="AAV71" s="204"/>
      <c r="AAW71" s="204"/>
      <c r="AAX71" s="204"/>
      <c r="AAY71" s="204"/>
      <c r="AAZ71" s="204"/>
      <c r="ABA71" s="204"/>
      <c r="ABB71" s="204"/>
      <c r="ABC71" s="204"/>
      <c r="ABD71" s="204"/>
      <c r="ABE71" s="204"/>
      <c r="ABF71" s="204"/>
      <c r="ABG71" s="204"/>
      <c r="ABH71" s="204"/>
      <c r="ABI71" s="204"/>
      <c r="ABJ71" s="204"/>
      <c r="ABK71" s="204"/>
      <c r="ABL71" s="204"/>
      <c r="ABM71" s="204"/>
      <c r="ABN71" s="204"/>
      <c r="ABO71" s="204"/>
      <c r="ABP71" s="204"/>
      <c r="ABQ71" s="204"/>
      <c r="ABR71" s="204"/>
      <c r="ABS71" s="204"/>
      <c r="ABT71" s="204"/>
      <c r="ABU71" s="204"/>
      <c r="ABV71" s="204"/>
      <c r="ABW71" s="204"/>
      <c r="ABX71" s="204"/>
      <c r="ABY71" s="204"/>
      <c r="ABZ71" s="204"/>
      <c r="ACA71" s="204"/>
      <c r="ACB71" s="204"/>
      <c r="ACC71" s="204"/>
      <c r="ACD71" s="204"/>
      <c r="ACE71" s="204"/>
      <c r="ACF71" s="204"/>
      <c r="ACG71" s="204"/>
      <c r="ACH71" s="204"/>
      <c r="ACI71" s="204"/>
      <c r="ACJ71" s="204"/>
      <c r="ACK71" s="204"/>
      <c r="ACL71" s="204"/>
      <c r="ACM71" s="204"/>
      <c r="ACN71" s="204"/>
      <c r="ACO71" s="204"/>
      <c r="ACP71" s="204"/>
      <c r="ACQ71" s="204"/>
      <c r="ACR71" s="204"/>
      <c r="ACS71" s="204"/>
      <c r="ACT71" s="204"/>
      <c r="ACU71" s="204"/>
      <c r="ACV71" s="204"/>
      <c r="ACW71" s="204"/>
      <c r="ACX71" s="204"/>
      <c r="ACY71" s="204"/>
      <c r="ACZ71" s="204"/>
      <c r="ADA71" s="204"/>
      <c r="ADB71" s="204"/>
      <c r="ADC71" s="204"/>
      <c r="ADD71" s="204"/>
      <c r="ADE71" s="204"/>
      <c r="ADF71" s="204"/>
      <c r="ADG71" s="204"/>
      <c r="ADH71" s="204"/>
      <c r="ADI71" s="204"/>
      <c r="ADJ71" s="204"/>
      <c r="ADK71" s="204"/>
      <c r="ADL71" s="204"/>
      <c r="ADM71" s="204"/>
      <c r="ADN71" s="204"/>
      <c r="ADO71" s="204"/>
      <c r="ADP71" s="204"/>
      <c r="ADQ71" s="204"/>
      <c r="ADR71" s="204"/>
      <c r="ADS71" s="204"/>
      <c r="ADT71" s="204"/>
      <c r="ADU71" s="204"/>
      <c r="ADV71" s="204"/>
      <c r="ADW71" s="204"/>
      <c r="ADX71" s="204"/>
      <c r="ADY71" s="204"/>
      <c r="ADZ71" s="204"/>
      <c r="AEA71" s="204"/>
      <c r="AEB71" s="204"/>
      <c r="AEC71" s="204"/>
      <c r="AED71" s="204"/>
      <c r="AEE71" s="204"/>
      <c r="AEF71" s="204"/>
      <c r="AEG71" s="204"/>
      <c r="AEH71" s="204"/>
      <c r="AEI71" s="204"/>
      <c r="AEJ71" s="204"/>
      <c r="AEK71" s="204"/>
      <c r="AEL71" s="204"/>
      <c r="AEM71" s="204"/>
      <c r="AEN71" s="204"/>
      <c r="AEO71" s="204"/>
      <c r="AEP71" s="204"/>
      <c r="AEQ71" s="204"/>
      <c r="AER71" s="204"/>
      <c r="AES71" s="204"/>
      <c r="AET71" s="204"/>
      <c r="AEU71" s="204"/>
      <c r="AEV71" s="204"/>
      <c r="AEW71" s="204"/>
      <c r="AEX71" s="204"/>
      <c r="AEY71" s="204"/>
      <c r="AEZ71" s="204"/>
      <c r="AFA71" s="204"/>
      <c r="AFB71" s="204"/>
      <c r="AFC71" s="204"/>
      <c r="AFD71" s="204"/>
      <c r="AFE71" s="204"/>
      <c r="AFF71" s="204"/>
      <c r="AFG71" s="204"/>
      <c r="AFH71" s="204"/>
      <c r="AFI71" s="204"/>
      <c r="AFJ71" s="204"/>
      <c r="AFK71" s="204"/>
      <c r="AFL71" s="204"/>
      <c r="AFM71" s="204"/>
      <c r="AFN71" s="204"/>
      <c r="AFO71" s="204"/>
      <c r="AFP71" s="204"/>
      <c r="AFQ71" s="204"/>
      <c r="AFR71" s="204"/>
      <c r="AFS71" s="204"/>
      <c r="AFT71" s="204"/>
      <c r="AFU71" s="204"/>
      <c r="AFV71" s="204"/>
      <c r="AFW71" s="204"/>
      <c r="AFX71" s="204"/>
      <c r="AFY71" s="204"/>
      <c r="AFZ71" s="204"/>
      <c r="AGA71" s="204"/>
      <c r="AGB71" s="204"/>
      <c r="AGC71" s="204"/>
      <c r="AGD71" s="204"/>
      <c r="AGE71" s="204"/>
      <c r="AGF71" s="204"/>
      <c r="AGG71" s="204"/>
      <c r="AGH71" s="204"/>
      <c r="AGI71" s="204"/>
      <c r="AGJ71" s="204"/>
      <c r="AGK71" s="204"/>
      <c r="AGL71" s="204"/>
      <c r="AGM71" s="204"/>
      <c r="AGN71" s="204"/>
      <c r="AGO71" s="204"/>
      <c r="AGP71" s="204"/>
      <c r="AGQ71" s="204"/>
      <c r="AGR71" s="204"/>
      <c r="AGS71" s="204"/>
      <c r="AGT71" s="204"/>
      <c r="AGU71" s="204"/>
      <c r="AGV71" s="204"/>
      <c r="AGW71" s="204"/>
      <c r="AGX71" s="204"/>
      <c r="AGY71" s="204"/>
      <c r="AGZ71" s="204"/>
      <c r="AHA71" s="204"/>
      <c r="AHB71" s="204"/>
      <c r="AHC71" s="204"/>
      <c r="AHD71" s="204"/>
      <c r="AHE71" s="204"/>
      <c r="AHF71" s="204"/>
      <c r="AHG71" s="204"/>
      <c r="AHH71" s="204"/>
      <c r="AHI71" s="204"/>
      <c r="AHJ71" s="204"/>
      <c r="AHK71" s="204"/>
      <c r="AHL71" s="204"/>
      <c r="AHM71" s="204"/>
      <c r="AHN71" s="204"/>
      <c r="AHO71" s="204"/>
      <c r="AHP71" s="204"/>
      <c r="AHQ71" s="204"/>
      <c r="AHR71" s="204"/>
      <c r="AHS71" s="204"/>
      <c r="AHT71" s="204"/>
      <c r="AHU71" s="204"/>
      <c r="AHV71" s="204"/>
      <c r="AHW71" s="204"/>
      <c r="AHX71" s="204"/>
      <c r="AHY71" s="204"/>
      <c r="AHZ71" s="204"/>
      <c r="AIA71" s="204"/>
      <c r="AIB71" s="204"/>
      <c r="AIC71" s="204"/>
      <c r="AID71" s="204"/>
      <c r="AIE71" s="204"/>
      <c r="AIF71" s="204"/>
      <c r="AIG71" s="204"/>
      <c r="AIH71" s="204"/>
      <c r="AII71" s="204"/>
      <c r="AIJ71" s="204"/>
      <c r="AIK71" s="204"/>
      <c r="AIL71" s="204"/>
      <c r="AIM71" s="204"/>
      <c r="AIN71" s="204"/>
      <c r="AIO71" s="204"/>
      <c r="AIP71" s="204"/>
      <c r="AIQ71" s="204"/>
      <c r="AIR71" s="204"/>
      <c r="AIS71" s="204"/>
      <c r="AIT71" s="204"/>
      <c r="AIU71" s="204"/>
      <c r="AIV71" s="204"/>
      <c r="AIW71" s="204"/>
      <c r="AIX71" s="204"/>
      <c r="AIY71" s="204"/>
      <c r="AIZ71" s="204"/>
      <c r="AJA71" s="204"/>
      <c r="AJB71" s="204"/>
      <c r="AJC71" s="204"/>
      <c r="AJD71" s="204"/>
      <c r="AJE71" s="204"/>
      <c r="AJF71" s="204"/>
      <c r="AJG71" s="204"/>
      <c r="AJH71" s="204"/>
      <c r="AJI71" s="204"/>
      <c r="AJJ71" s="204"/>
      <c r="AJK71" s="204"/>
      <c r="AJL71" s="204"/>
      <c r="AJM71" s="204"/>
      <c r="AJN71" s="204"/>
      <c r="AJO71" s="204"/>
      <c r="AJP71" s="204"/>
      <c r="AJQ71" s="204"/>
      <c r="AJR71" s="204"/>
      <c r="AJS71" s="204"/>
      <c r="AJT71" s="204"/>
      <c r="AJU71" s="204"/>
      <c r="AJV71" s="204"/>
      <c r="AJW71" s="204"/>
      <c r="AJX71" s="204"/>
      <c r="AJY71" s="204"/>
      <c r="AJZ71" s="204"/>
      <c r="AKA71" s="204"/>
      <c r="AKB71" s="204"/>
      <c r="AKC71" s="204"/>
      <c r="AKD71" s="204"/>
      <c r="AKE71" s="204"/>
      <c r="AKF71" s="204"/>
      <c r="AKG71" s="204"/>
      <c r="AKH71" s="204"/>
      <c r="AKI71" s="204"/>
      <c r="AKJ71" s="204"/>
      <c r="AKK71" s="204"/>
      <c r="AKL71" s="204"/>
      <c r="AKM71" s="204"/>
      <c r="AKN71" s="204"/>
      <c r="AKO71" s="204"/>
      <c r="AKP71" s="204"/>
      <c r="AKQ71" s="204"/>
      <c r="AKR71" s="204"/>
      <c r="AKS71" s="204"/>
      <c r="AKT71" s="204"/>
      <c r="AKU71" s="204"/>
      <c r="AKV71" s="204"/>
      <c r="AKW71" s="204"/>
      <c r="AKX71" s="204"/>
      <c r="AKY71" s="204"/>
      <c r="AKZ71" s="204"/>
      <c r="ALA71" s="204"/>
      <c r="ALB71" s="204"/>
      <c r="ALC71" s="204"/>
      <c r="ALD71" s="204"/>
      <c r="ALE71" s="204"/>
      <c r="ALF71" s="204"/>
      <c r="ALG71" s="204"/>
      <c r="ALH71" s="204"/>
      <c r="ALI71" s="204"/>
      <c r="ALJ71" s="204"/>
      <c r="ALK71" s="204"/>
      <c r="ALL71" s="204"/>
      <c r="ALM71" s="204"/>
      <c r="ALN71" s="204"/>
      <c r="ALO71" s="204"/>
      <c r="ALP71" s="204"/>
      <c r="ALQ71" s="204"/>
      <c r="ALR71" s="204"/>
      <c r="ALS71" s="204"/>
      <c r="ALT71" s="204"/>
      <c r="ALU71" s="204"/>
      <c r="ALV71" s="204"/>
      <c r="ALW71" s="204"/>
      <c r="ALX71" s="204"/>
      <c r="ALY71" s="204"/>
      <c r="ALZ71" s="204"/>
      <c r="AMA71" s="204"/>
      <c r="AMB71" s="204"/>
      <c r="AMC71" s="204"/>
      <c r="AMD71" s="204"/>
      <c r="AME71" s="204"/>
      <c r="AMF71" s="204"/>
      <c r="AMG71" s="204"/>
      <c r="AMH71" s="204"/>
      <c r="AMI71" s="204"/>
      <c r="AMJ71" s="204"/>
      <c r="AMK71" s="204"/>
      <c r="AML71" s="204"/>
      <c r="AMM71" s="204"/>
      <c r="AMN71" s="204"/>
      <c r="AMO71" s="204"/>
      <c r="AMP71" s="204"/>
      <c r="AMQ71" s="204"/>
      <c r="AMR71" s="204"/>
      <c r="AMS71" s="204"/>
      <c r="AMT71" s="204"/>
      <c r="AMU71" s="204"/>
      <c r="AMV71" s="204"/>
      <c r="AMW71" s="204"/>
      <c r="AMX71" s="204"/>
      <c r="AMY71" s="204"/>
      <c r="AMZ71" s="204"/>
      <c r="ANA71" s="204"/>
      <c r="ANB71" s="204"/>
      <c r="ANC71" s="204"/>
      <c r="AND71" s="204"/>
      <c r="ANE71" s="204"/>
      <c r="ANF71" s="204"/>
      <c r="ANG71" s="204"/>
      <c r="ANH71" s="204"/>
      <c r="ANI71" s="204"/>
      <c r="ANJ71" s="204"/>
      <c r="ANK71" s="204"/>
      <c r="ANL71" s="204"/>
      <c r="ANM71" s="204"/>
      <c r="ANN71" s="204"/>
      <c r="ANO71" s="204"/>
      <c r="ANP71" s="204"/>
      <c r="ANQ71" s="204"/>
      <c r="ANR71" s="204"/>
      <c r="ANS71" s="204"/>
      <c r="ANT71" s="204"/>
      <c r="ANU71" s="204"/>
      <c r="ANV71" s="204"/>
      <c r="ANW71" s="204"/>
      <c r="ANX71" s="204"/>
      <c r="ANY71" s="204"/>
      <c r="ANZ71" s="204"/>
      <c r="AOA71" s="204"/>
      <c r="AOB71" s="204"/>
      <c r="AOC71" s="204"/>
      <c r="AOD71" s="204"/>
      <c r="AOE71" s="204"/>
      <c r="AOF71" s="204"/>
      <c r="AOG71" s="204"/>
      <c r="AOH71" s="204"/>
      <c r="AOI71" s="204"/>
      <c r="AOJ71" s="204"/>
      <c r="AOK71" s="204"/>
      <c r="AOL71" s="204"/>
      <c r="AOM71" s="204"/>
      <c r="AON71" s="204"/>
      <c r="AOO71" s="204"/>
      <c r="AOP71" s="204"/>
      <c r="AOQ71" s="204"/>
      <c r="AOR71" s="204"/>
      <c r="AOS71" s="204"/>
      <c r="AOT71" s="204"/>
      <c r="AOU71" s="204"/>
      <c r="AOV71" s="204"/>
      <c r="AOW71" s="204"/>
      <c r="AOX71" s="204"/>
      <c r="AOY71" s="204"/>
      <c r="AOZ71" s="204"/>
      <c r="APA71" s="204"/>
      <c r="APB71" s="204"/>
      <c r="APC71" s="204"/>
      <c r="APD71" s="204"/>
      <c r="APE71" s="204"/>
      <c r="APF71" s="204"/>
      <c r="APG71" s="204"/>
      <c r="APH71" s="204"/>
      <c r="API71" s="204"/>
      <c r="APJ71" s="204"/>
      <c r="APK71" s="204"/>
      <c r="APL71" s="204"/>
      <c r="APM71" s="204"/>
      <c r="APN71" s="204"/>
      <c r="APO71" s="204"/>
      <c r="APP71" s="204"/>
      <c r="APQ71" s="204"/>
      <c r="APR71" s="204"/>
      <c r="APS71" s="204"/>
      <c r="APT71" s="204"/>
      <c r="APU71" s="204"/>
      <c r="APV71" s="204"/>
      <c r="APW71" s="204"/>
      <c r="APX71" s="204"/>
      <c r="APY71" s="204"/>
      <c r="APZ71" s="204"/>
      <c r="AQA71" s="204"/>
      <c r="AQB71" s="204"/>
      <c r="AQC71" s="204"/>
      <c r="AQD71" s="204"/>
      <c r="AQE71" s="204"/>
      <c r="AQF71" s="204"/>
      <c r="AQG71" s="204"/>
      <c r="AQH71" s="204"/>
      <c r="AQI71" s="204"/>
      <c r="AQJ71" s="204"/>
      <c r="AQK71" s="204"/>
      <c r="AQL71" s="204"/>
      <c r="AQM71" s="204"/>
      <c r="AQN71" s="204"/>
      <c r="AQO71" s="204"/>
      <c r="AQP71" s="204"/>
      <c r="AQQ71" s="204"/>
      <c r="AQR71" s="204"/>
      <c r="AQS71" s="204"/>
      <c r="AQT71" s="204"/>
      <c r="AQU71" s="204"/>
      <c r="AQV71" s="204"/>
      <c r="AQW71" s="204"/>
      <c r="AQX71" s="204"/>
      <c r="AQY71" s="204"/>
      <c r="AQZ71" s="204"/>
      <c r="ARA71" s="204"/>
      <c r="ARB71" s="204"/>
      <c r="ARC71" s="204"/>
      <c r="ARD71" s="204"/>
      <c r="ARE71" s="204"/>
      <c r="ARF71" s="204"/>
      <c r="ARG71" s="204"/>
      <c r="ARH71" s="204"/>
      <c r="ARI71" s="204"/>
      <c r="ARJ71" s="204"/>
      <c r="ARK71" s="204"/>
      <c r="ARL71" s="204"/>
      <c r="ARM71" s="204"/>
      <c r="ARN71" s="204"/>
      <c r="ARO71" s="204"/>
      <c r="ARP71" s="204"/>
      <c r="ARQ71" s="204"/>
      <c r="ARR71" s="204"/>
      <c r="ARS71" s="204"/>
      <c r="ART71" s="204"/>
      <c r="ARU71" s="204"/>
      <c r="ARV71" s="204"/>
      <c r="ARW71" s="204"/>
      <c r="ARX71" s="204"/>
      <c r="ARY71" s="204"/>
      <c r="ARZ71" s="204"/>
      <c r="ASA71" s="204"/>
      <c r="ASB71" s="204"/>
      <c r="ASC71" s="204"/>
      <c r="ASD71" s="204"/>
      <c r="ASE71" s="204"/>
      <c r="ASF71" s="204"/>
      <c r="ASG71" s="204"/>
      <c r="ASH71" s="204"/>
      <c r="ASI71" s="204"/>
      <c r="ASJ71" s="204"/>
      <c r="ASK71" s="204"/>
      <c r="ASL71" s="204"/>
      <c r="ASM71" s="204"/>
      <c r="ASN71" s="204"/>
      <c r="ASO71" s="204"/>
      <c r="ASP71" s="204"/>
      <c r="ASQ71" s="204"/>
      <c r="ASR71" s="204"/>
      <c r="ASS71" s="204"/>
      <c r="AST71" s="204"/>
      <c r="ASU71" s="204"/>
      <c r="ASV71" s="204"/>
      <c r="ASW71" s="204"/>
      <c r="ASX71" s="204"/>
      <c r="ASY71" s="204"/>
      <c r="ASZ71" s="204"/>
      <c r="ATA71" s="204"/>
      <c r="ATB71" s="204"/>
      <c r="ATC71" s="204"/>
      <c r="ATD71" s="204"/>
      <c r="ATE71" s="204"/>
      <c r="ATF71" s="204"/>
      <c r="ATG71" s="204"/>
      <c r="ATH71" s="204"/>
      <c r="ATI71" s="204"/>
      <c r="ATJ71" s="204"/>
      <c r="ATK71" s="204"/>
      <c r="ATL71" s="204"/>
      <c r="ATM71" s="204"/>
      <c r="ATN71" s="204"/>
      <c r="ATO71" s="204"/>
      <c r="ATP71" s="204"/>
      <c r="ATQ71" s="204"/>
      <c r="ATR71" s="204"/>
      <c r="ATS71" s="204"/>
      <c r="ATT71" s="204"/>
      <c r="ATU71" s="204"/>
      <c r="ATV71" s="204"/>
      <c r="ATW71" s="204"/>
      <c r="ATX71" s="204"/>
      <c r="ATY71" s="204"/>
      <c r="ATZ71" s="204"/>
      <c r="AUA71" s="204"/>
      <c r="AUB71" s="204"/>
      <c r="AUC71" s="204"/>
      <c r="AUD71" s="204"/>
      <c r="AUE71" s="204"/>
      <c r="AUF71" s="204"/>
      <c r="AUG71" s="204"/>
      <c r="AUH71" s="204"/>
      <c r="AUI71" s="204"/>
      <c r="AUJ71" s="204"/>
      <c r="AUK71" s="204"/>
      <c r="AUL71" s="204"/>
      <c r="AUM71" s="204"/>
      <c r="AUN71" s="204"/>
      <c r="AUO71" s="204"/>
      <c r="AUP71" s="204"/>
      <c r="AUQ71" s="204"/>
      <c r="AUR71" s="204"/>
      <c r="AUS71" s="204"/>
      <c r="AUT71" s="204"/>
      <c r="AUU71" s="204"/>
      <c r="AUV71" s="204"/>
      <c r="AUW71" s="204"/>
      <c r="AUX71" s="204"/>
      <c r="AUY71" s="204"/>
      <c r="AUZ71" s="204"/>
      <c r="AVA71" s="204"/>
      <c r="AVB71" s="204"/>
      <c r="AVC71" s="204"/>
      <c r="AVD71" s="204"/>
      <c r="AVE71" s="204"/>
      <c r="AVF71" s="204"/>
      <c r="AVG71" s="204"/>
      <c r="AVH71" s="204"/>
      <c r="AVI71" s="204"/>
      <c r="AVJ71" s="204"/>
      <c r="AVK71" s="204"/>
      <c r="AVL71" s="204"/>
      <c r="AVM71" s="204"/>
      <c r="AVN71" s="204"/>
      <c r="AVO71" s="204"/>
      <c r="AVP71" s="204"/>
      <c r="AVQ71" s="204"/>
      <c r="AVR71" s="204"/>
      <c r="AVS71" s="204"/>
      <c r="AVT71" s="204"/>
      <c r="AVU71" s="204"/>
      <c r="AVV71" s="204"/>
      <c r="AVW71" s="204"/>
      <c r="AVX71" s="204"/>
      <c r="AVY71" s="204"/>
      <c r="AVZ71" s="204"/>
      <c r="AWA71" s="204"/>
      <c r="AWB71" s="204"/>
      <c r="AWC71" s="204"/>
      <c r="AWD71" s="204"/>
      <c r="AWE71" s="204"/>
      <c r="AWF71" s="204"/>
      <c r="AWG71" s="204"/>
      <c r="AWH71" s="204"/>
      <c r="AWI71" s="204"/>
      <c r="AWJ71" s="204"/>
      <c r="AWK71" s="204"/>
      <c r="AWL71" s="204"/>
      <c r="AWM71" s="204"/>
      <c r="AWN71" s="204"/>
      <c r="AWO71" s="204"/>
      <c r="AWP71" s="204"/>
      <c r="AWQ71" s="204"/>
      <c r="AWR71" s="204"/>
      <c r="AWS71" s="204"/>
      <c r="AWT71" s="204"/>
      <c r="AWU71" s="204"/>
      <c r="AWV71" s="204"/>
      <c r="AWW71" s="204"/>
      <c r="AWX71" s="204"/>
      <c r="AWY71" s="204"/>
      <c r="AWZ71" s="204"/>
      <c r="AXA71" s="204"/>
      <c r="AXB71" s="204"/>
      <c r="AXC71" s="204"/>
      <c r="AXD71" s="204"/>
      <c r="AXE71" s="204"/>
      <c r="AXF71" s="204"/>
      <c r="AXG71" s="204"/>
      <c r="AXH71" s="204"/>
      <c r="AXI71" s="204"/>
      <c r="AXJ71" s="204"/>
      <c r="AXK71" s="204"/>
      <c r="AXL71" s="204"/>
      <c r="AXM71" s="204"/>
      <c r="AXN71" s="204"/>
      <c r="AXO71" s="204"/>
      <c r="AXP71" s="204"/>
      <c r="AXQ71" s="204"/>
      <c r="AXR71" s="204"/>
      <c r="AXS71" s="204"/>
      <c r="AXT71" s="204"/>
      <c r="AXU71" s="204"/>
      <c r="AXV71" s="204"/>
      <c r="AXW71" s="204"/>
      <c r="AXX71" s="204"/>
      <c r="AXY71" s="204"/>
      <c r="AXZ71" s="204"/>
      <c r="AYA71" s="204"/>
      <c r="AYB71" s="204"/>
      <c r="AYC71" s="204"/>
      <c r="AYD71" s="204"/>
      <c r="AYE71" s="204"/>
      <c r="AYF71" s="204"/>
      <c r="AYG71" s="204"/>
      <c r="AYH71" s="204"/>
      <c r="AYI71" s="204"/>
      <c r="AYJ71" s="204"/>
      <c r="AYK71" s="204"/>
      <c r="AYL71" s="204"/>
      <c r="AYM71" s="204"/>
      <c r="AYN71" s="204"/>
      <c r="AYO71" s="204"/>
      <c r="AYP71" s="204"/>
      <c r="AYQ71" s="204"/>
      <c r="AYR71" s="204"/>
      <c r="AYS71" s="204"/>
      <c r="AYT71" s="204"/>
      <c r="AYU71" s="204"/>
      <c r="AYV71" s="204"/>
      <c r="AYW71" s="204"/>
      <c r="AYX71" s="204"/>
      <c r="AYY71" s="204"/>
      <c r="AYZ71" s="204"/>
      <c r="AZA71" s="204"/>
      <c r="AZB71" s="204"/>
      <c r="AZC71" s="204"/>
      <c r="AZD71" s="204"/>
      <c r="AZE71" s="204"/>
      <c r="AZF71" s="204"/>
      <c r="AZG71" s="204"/>
      <c r="AZH71" s="204"/>
      <c r="AZI71" s="204"/>
      <c r="AZJ71" s="204"/>
      <c r="AZK71" s="204"/>
      <c r="AZL71" s="204"/>
      <c r="AZM71" s="204"/>
      <c r="AZN71" s="204"/>
      <c r="AZO71" s="204"/>
      <c r="AZP71" s="204"/>
      <c r="AZQ71" s="204"/>
      <c r="AZR71" s="204"/>
      <c r="AZS71" s="204"/>
      <c r="AZT71" s="204"/>
      <c r="AZU71" s="204"/>
      <c r="AZV71" s="204"/>
      <c r="AZW71" s="204"/>
      <c r="AZX71" s="204"/>
      <c r="AZY71" s="204"/>
      <c r="AZZ71" s="204"/>
      <c r="BAA71" s="204"/>
      <c r="BAB71" s="204"/>
      <c r="BAC71" s="204"/>
      <c r="BAD71" s="204"/>
      <c r="BAE71" s="204"/>
      <c r="BAF71" s="204"/>
      <c r="BAG71" s="204"/>
      <c r="BAH71" s="204"/>
      <c r="BAI71" s="204"/>
      <c r="BAJ71" s="204"/>
      <c r="BAK71" s="204"/>
      <c r="BAL71" s="204"/>
      <c r="BAM71" s="204"/>
      <c r="BAN71" s="204"/>
      <c r="BAO71" s="204"/>
      <c r="BAP71" s="204"/>
      <c r="BAQ71" s="204"/>
      <c r="BAR71" s="204"/>
      <c r="BAS71" s="204"/>
      <c r="BAT71" s="204"/>
      <c r="BAU71" s="204"/>
      <c r="BAV71" s="204"/>
      <c r="BAW71" s="204"/>
      <c r="BAX71" s="204"/>
      <c r="BAY71" s="204"/>
      <c r="BAZ71" s="204"/>
      <c r="BBA71" s="204"/>
      <c r="BBB71" s="204"/>
      <c r="BBC71" s="204"/>
      <c r="BBD71" s="204"/>
      <c r="BBE71" s="204"/>
      <c r="BBF71" s="204"/>
      <c r="BBG71" s="204"/>
      <c r="BBH71" s="204"/>
      <c r="BBI71" s="204"/>
      <c r="BBJ71" s="204"/>
      <c r="BBK71" s="204"/>
      <c r="BBL71" s="204"/>
      <c r="BBM71" s="204"/>
      <c r="BBN71" s="204"/>
      <c r="BBO71" s="204"/>
      <c r="BBP71" s="204"/>
      <c r="BBQ71" s="204"/>
      <c r="BBR71" s="204"/>
      <c r="BBS71" s="204"/>
      <c r="BBT71" s="204"/>
      <c r="BBU71" s="204"/>
      <c r="BBV71" s="204"/>
      <c r="BBW71" s="204"/>
      <c r="BBX71" s="204"/>
      <c r="BBY71" s="204"/>
      <c r="BBZ71" s="204"/>
      <c r="BCA71" s="204"/>
      <c r="BCB71" s="204"/>
      <c r="BCC71" s="204"/>
      <c r="BCD71" s="204"/>
      <c r="BCE71" s="204"/>
      <c r="BCF71" s="204"/>
      <c r="BCG71" s="204"/>
      <c r="BCH71" s="204"/>
      <c r="BCI71" s="204"/>
      <c r="BCJ71" s="204"/>
      <c r="BCK71" s="204"/>
      <c r="BCL71" s="204"/>
      <c r="BCM71" s="204"/>
      <c r="BCN71" s="204"/>
      <c r="BCO71" s="204"/>
      <c r="BCP71" s="204"/>
      <c r="BCQ71" s="204"/>
      <c r="BCR71" s="204"/>
      <c r="BCS71" s="204"/>
      <c r="BCT71" s="204"/>
      <c r="BCU71" s="204"/>
      <c r="BCV71" s="204"/>
      <c r="BCW71" s="204"/>
      <c r="BCX71" s="204"/>
      <c r="BCY71" s="204"/>
      <c r="BCZ71" s="204"/>
      <c r="BDA71" s="204"/>
      <c r="BDB71" s="204"/>
      <c r="BDC71" s="204"/>
      <c r="BDD71" s="204"/>
      <c r="BDE71" s="204"/>
      <c r="BDF71" s="204"/>
      <c r="BDG71" s="204"/>
      <c r="BDH71" s="204"/>
      <c r="BDI71" s="204"/>
      <c r="BDJ71" s="204"/>
      <c r="BDK71" s="204"/>
      <c r="BDL71" s="204"/>
      <c r="BDM71" s="204"/>
      <c r="BDN71" s="204"/>
      <c r="BDO71" s="204"/>
      <c r="BDP71" s="204"/>
      <c r="BDQ71" s="204"/>
      <c r="BDR71" s="204"/>
      <c r="BDS71" s="204"/>
      <c r="BDT71" s="204"/>
      <c r="BDU71" s="204"/>
      <c r="BDV71" s="204"/>
      <c r="BDW71" s="204"/>
      <c r="BDX71" s="204"/>
      <c r="BDY71" s="204"/>
      <c r="BDZ71" s="204"/>
      <c r="BEA71" s="204"/>
      <c r="BEB71" s="204"/>
      <c r="BEC71" s="204"/>
      <c r="BED71" s="204"/>
      <c r="BEE71" s="204"/>
      <c r="BEF71" s="204"/>
      <c r="BEG71" s="204"/>
      <c r="BEH71" s="204"/>
      <c r="BEI71" s="204"/>
      <c r="BEJ71" s="204"/>
      <c r="BEK71" s="204"/>
      <c r="BEL71" s="204"/>
      <c r="BEM71" s="204"/>
      <c r="BEN71" s="204"/>
      <c r="BEO71" s="204"/>
      <c r="BEP71" s="204"/>
      <c r="BEQ71" s="204"/>
      <c r="BER71" s="204"/>
      <c r="BES71" s="204"/>
      <c r="BET71" s="204"/>
      <c r="BEU71" s="204"/>
      <c r="BEV71" s="204"/>
      <c r="BEW71" s="204"/>
      <c r="BEX71" s="204"/>
      <c r="BEY71" s="204"/>
      <c r="BEZ71" s="204"/>
      <c r="BFA71" s="204"/>
      <c r="BFB71" s="204"/>
      <c r="BFC71" s="204"/>
      <c r="BFD71" s="204"/>
      <c r="BFE71" s="204"/>
      <c r="BFF71" s="204"/>
      <c r="BFG71" s="204"/>
      <c r="BFH71" s="204"/>
      <c r="BFI71" s="204"/>
      <c r="BFJ71" s="204"/>
      <c r="BFK71" s="204"/>
      <c r="BFL71" s="204"/>
      <c r="BFM71" s="204"/>
      <c r="BFN71" s="204"/>
      <c r="BFO71" s="204"/>
      <c r="BFP71" s="204"/>
      <c r="BFQ71" s="204"/>
      <c r="BFR71" s="204"/>
      <c r="BFS71" s="204"/>
      <c r="BFT71" s="204"/>
      <c r="BFU71" s="204"/>
      <c r="BFV71" s="204"/>
      <c r="BFW71" s="204"/>
      <c r="BFX71" s="204"/>
      <c r="BFY71" s="204"/>
      <c r="BFZ71" s="204"/>
      <c r="BGA71" s="204"/>
      <c r="BGB71" s="204"/>
      <c r="BGC71" s="204"/>
      <c r="BGD71" s="204"/>
      <c r="BGE71" s="204"/>
      <c r="BGF71" s="204"/>
      <c r="BGG71" s="204"/>
      <c r="BGH71" s="204"/>
      <c r="BGI71" s="204"/>
      <c r="BGJ71" s="204"/>
      <c r="BGK71" s="204"/>
      <c r="BGL71" s="204"/>
      <c r="BGM71" s="204"/>
      <c r="BGN71" s="204"/>
      <c r="BGO71" s="204"/>
      <c r="BGP71" s="204"/>
      <c r="BGQ71" s="204"/>
      <c r="BGR71" s="204"/>
      <c r="BGS71" s="204"/>
      <c r="BGT71" s="204"/>
      <c r="BGU71" s="204"/>
      <c r="BGV71" s="204"/>
      <c r="BGW71" s="204"/>
      <c r="BGX71" s="204"/>
      <c r="BGY71" s="204"/>
      <c r="BGZ71" s="204"/>
      <c r="BHA71" s="204"/>
      <c r="BHB71" s="204"/>
      <c r="BHC71" s="204"/>
      <c r="BHD71" s="204"/>
      <c r="BHE71" s="204"/>
      <c r="BHF71" s="204"/>
      <c r="BHG71" s="204"/>
      <c r="BHH71" s="204"/>
      <c r="BHI71" s="204"/>
      <c r="BHJ71" s="204"/>
      <c r="BHK71" s="204"/>
      <c r="BHL71" s="204"/>
      <c r="BHM71" s="204"/>
      <c r="BHN71" s="204"/>
      <c r="BHO71" s="204"/>
      <c r="BHP71" s="204"/>
      <c r="BHQ71" s="204"/>
      <c r="BHR71" s="204"/>
      <c r="BHS71" s="204"/>
      <c r="BHT71" s="204"/>
      <c r="BHU71" s="204"/>
      <c r="BHV71" s="204"/>
      <c r="BHW71" s="204"/>
      <c r="BHX71" s="204"/>
      <c r="BHY71" s="204"/>
      <c r="BHZ71" s="204"/>
      <c r="BIA71" s="204"/>
      <c r="BIB71" s="204"/>
      <c r="BIC71" s="204"/>
      <c r="BID71" s="204"/>
      <c r="BIE71" s="204"/>
      <c r="BIF71" s="204"/>
      <c r="BIG71" s="204"/>
      <c r="BIH71" s="204"/>
      <c r="BII71" s="204"/>
      <c r="BIJ71" s="204"/>
      <c r="BIK71" s="204"/>
      <c r="BIL71" s="204"/>
      <c r="BIM71" s="204"/>
      <c r="BIN71" s="204"/>
      <c r="BIO71" s="204"/>
      <c r="BIP71" s="204"/>
      <c r="BIQ71" s="204"/>
      <c r="BIR71" s="204"/>
      <c r="BIS71" s="204"/>
      <c r="BIT71" s="204"/>
      <c r="BIU71" s="204"/>
      <c r="BIV71" s="204"/>
      <c r="BIW71" s="204"/>
      <c r="BIX71" s="204"/>
      <c r="BIY71" s="204"/>
      <c r="BIZ71" s="204"/>
      <c r="BJA71" s="204"/>
      <c r="BJB71" s="204"/>
      <c r="BJC71" s="204"/>
      <c r="BJD71" s="204"/>
      <c r="BJE71" s="204"/>
      <c r="BJF71" s="204"/>
      <c r="BJG71" s="204"/>
      <c r="BJH71" s="204"/>
      <c r="BJI71" s="204"/>
      <c r="BJJ71" s="204"/>
      <c r="BJK71" s="204"/>
      <c r="BJL71" s="204"/>
      <c r="BJM71" s="204"/>
      <c r="BJN71" s="204"/>
      <c r="BJO71" s="204"/>
      <c r="BJP71" s="204"/>
      <c r="BJQ71" s="204"/>
      <c r="BJR71" s="204"/>
      <c r="BJS71" s="204"/>
      <c r="BJT71" s="204"/>
      <c r="BJU71" s="204"/>
      <c r="BJV71" s="204"/>
      <c r="BJW71" s="204"/>
      <c r="BJX71" s="204"/>
      <c r="BJY71" s="204"/>
      <c r="BJZ71" s="204"/>
      <c r="BKA71" s="204"/>
      <c r="BKB71" s="204"/>
      <c r="BKC71" s="204"/>
      <c r="BKD71" s="204"/>
      <c r="BKE71" s="204"/>
      <c r="BKF71" s="204"/>
      <c r="BKG71" s="204"/>
      <c r="BKH71" s="204"/>
      <c r="BKI71" s="204"/>
      <c r="BKJ71" s="204"/>
      <c r="BKK71" s="204"/>
      <c r="BKL71" s="204"/>
      <c r="BKM71" s="204"/>
      <c r="BKN71" s="204"/>
      <c r="BKO71" s="204"/>
      <c r="BKP71" s="204"/>
      <c r="BKQ71" s="204"/>
      <c r="BKR71" s="204"/>
      <c r="BKS71" s="204"/>
      <c r="BKT71" s="204"/>
      <c r="BKU71" s="204"/>
      <c r="BKV71" s="204"/>
      <c r="BKW71" s="204"/>
      <c r="BKX71" s="204"/>
      <c r="BKY71" s="204"/>
      <c r="BKZ71" s="204"/>
      <c r="BLA71" s="204"/>
      <c r="BLB71" s="204"/>
      <c r="BLC71" s="204"/>
      <c r="BLD71" s="204"/>
      <c r="BLE71" s="204"/>
      <c r="BLF71" s="204"/>
      <c r="BLG71" s="204"/>
      <c r="BLH71" s="204"/>
      <c r="BLI71" s="204"/>
      <c r="BLJ71" s="204"/>
      <c r="BLK71" s="204"/>
      <c r="BLL71" s="204"/>
      <c r="BLM71" s="204"/>
      <c r="BLN71" s="204"/>
      <c r="BLO71" s="204"/>
      <c r="BLP71" s="204"/>
      <c r="BLQ71" s="204"/>
      <c r="BLR71" s="204"/>
      <c r="BLS71" s="204"/>
      <c r="BLT71" s="204"/>
      <c r="BLU71" s="204"/>
      <c r="BLV71" s="204"/>
      <c r="BLW71" s="204"/>
      <c r="BLX71" s="204"/>
      <c r="BLY71" s="204"/>
      <c r="BLZ71" s="204"/>
      <c r="BMA71" s="204"/>
      <c r="BMB71" s="204"/>
      <c r="BMC71" s="204"/>
      <c r="BMD71" s="204"/>
      <c r="BME71" s="204"/>
      <c r="BMF71" s="204"/>
      <c r="BMG71" s="204"/>
      <c r="BMH71" s="204"/>
      <c r="BMI71" s="204"/>
      <c r="BMJ71" s="204"/>
      <c r="BMK71" s="204"/>
      <c r="BML71" s="204"/>
      <c r="BMM71" s="204"/>
      <c r="BMN71" s="204"/>
      <c r="BMO71" s="204"/>
      <c r="BMP71" s="204"/>
      <c r="BMQ71" s="204"/>
      <c r="BMR71" s="204"/>
      <c r="BMS71" s="204"/>
      <c r="BMT71" s="204"/>
      <c r="BMU71" s="204"/>
      <c r="BMV71" s="204"/>
      <c r="BMW71" s="204"/>
      <c r="BMX71" s="204"/>
      <c r="BMY71" s="204"/>
      <c r="BMZ71" s="204"/>
      <c r="BNA71" s="204"/>
      <c r="BNB71" s="204"/>
      <c r="BNC71" s="204"/>
      <c r="BND71" s="204"/>
      <c r="BNE71" s="204"/>
      <c r="BNF71" s="204"/>
      <c r="BNG71" s="204"/>
      <c r="BNH71" s="204"/>
      <c r="BNI71" s="204"/>
      <c r="BNJ71" s="204"/>
      <c r="BNK71" s="204"/>
      <c r="BNL71" s="204"/>
      <c r="BNM71" s="204"/>
      <c r="BNN71" s="204"/>
      <c r="BNO71" s="204"/>
      <c r="BNP71" s="204"/>
      <c r="BNQ71" s="204"/>
      <c r="BNR71" s="204"/>
      <c r="BNS71" s="204"/>
      <c r="BNT71" s="204"/>
      <c r="BNU71" s="204"/>
      <c r="BNV71" s="204"/>
      <c r="BNW71" s="204"/>
      <c r="BNX71" s="204"/>
      <c r="BNY71" s="204"/>
      <c r="BNZ71" s="204"/>
      <c r="BOA71" s="204"/>
      <c r="BOB71" s="204"/>
      <c r="BOC71" s="204"/>
      <c r="BOD71" s="204"/>
      <c r="BOE71" s="204"/>
      <c r="BOF71" s="204"/>
      <c r="BOG71" s="204"/>
      <c r="BOH71" s="204"/>
      <c r="BOI71" s="204"/>
      <c r="BOJ71" s="204"/>
      <c r="BOK71" s="204"/>
      <c r="BOL71" s="204"/>
      <c r="BOM71" s="204"/>
      <c r="BON71" s="204"/>
      <c r="BOO71" s="204"/>
      <c r="BOP71" s="204"/>
      <c r="BOQ71" s="204"/>
      <c r="BOR71" s="204"/>
      <c r="BOS71" s="204"/>
      <c r="BOT71" s="204"/>
      <c r="BOU71" s="204"/>
      <c r="BOV71" s="204"/>
      <c r="BOW71" s="204"/>
      <c r="BOX71" s="204"/>
      <c r="BOY71" s="204"/>
      <c r="BOZ71" s="204"/>
      <c r="BPA71" s="204"/>
      <c r="BPB71" s="204"/>
      <c r="BPC71" s="204"/>
      <c r="BPD71" s="204"/>
      <c r="BPE71" s="204"/>
      <c r="BPF71" s="204"/>
      <c r="BPG71" s="204"/>
      <c r="BPH71" s="204"/>
      <c r="BPI71" s="204"/>
      <c r="BPJ71" s="204"/>
      <c r="BPK71" s="204"/>
      <c r="BPL71" s="204"/>
      <c r="BPM71" s="204"/>
      <c r="BPN71" s="204"/>
      <c r="BPO71" s="204"/>
      <c r="BPP71" s="204"/>
      <c r="BPQ71" s="204"/>
      <c r="BPR71" s="204"/>
      <c r="BPS71" s="204"/>
      <c r="BPT71" s="204"/>
      <c r="BPU71" s="204"/>
      <c r="BPV71" s="204"/>
      <c r="BPW71" s="204"/>
      <c r="BPX71" s="204"/>
      <c r="BPY71" s="204"/>
      <c r="BPZ71" s="204"/>
      <c r="BQA71" s="204"/>
      <c r="BQB71" s="204"/>
      <c r="BQC71" s="204"/>
      <c r="BQD71" s="204"/>
      <c r="BQE71" s="204"/>
      <c r="BQF71" s="204"/>
      <c r="BQG71" s="204"/>
      <c r="BQH71" s="204"/>
      <c r="BQI71" s="204"/>
      <c r="BQJ71" s="204"/>
      <c r="BQK71" s="204"/>
      <c r="BQL71" s="204"/>
      <c r="BQM71" s="204"/>
      <c r="BQN71" s="204"/>
      <c r="BQO71" s="204"/>
      <c r="BQP71" s="204"/>
      <c r="BQQ71" s="204"/>
      <c r="BQR71" s="204"/>
      <c r="BQS71" s="204"/>
      <c r="BQT71" s="204"/>
      <c r="BQU71" s="204"/>
      <c r="BQV71" s="204"/>
      <c r="BQW71" s="204"/>
      <c r="BQX71" s="204"/>
      <c r="BQY71" s="204"/>
      <c r="BQZ71" s="204"/>
      <c r="BRA71" s="204"/>
      <c r="BRB71" s="204"/>
      <c r="BRC71" s="204"/>
      <c r="BRD71" s="204"/>
      <c r="BRE71" s="204"/>
      <c r="BRF71" s="204"/>
      <c r="BRG71" s="204"/>
      <c r="BRH71" s="204"/>
      <c r="BRI71" s="204"/>
      <c r="BRJ71" s="204"/>
      <c r="BRK71" s="204"/>
      <c r="BRL71" s="204"/>
      <c r="BRM71" s="204"/>
      <c r="BRN71" s="204"/>
      <c r="BRO71" s="204"/>
      <c r="BRP71" s="204"/>
      <c r="BRQ71" s="204"/>
      <c r="BRR71" s="204"/>
      <c r="BRS71" s="204"/>
      <c r="BRT71" s="204"/>
      <c r="BRU71" s="204"/>
      <c r="BRV71" s="204"/>
      <c r="BRW71" s="204"/>
      <c r="BRX71" s="204"/>
      <c r="BRY71" s="204"/>
      <c r="BRZ71" s="204"/>
      <c r="BSA71" s="204"/>
      <c r="BSB71" s="204"/>
      <c r="BSC71" s="204"/>
      <c r="BSD71" s="204"/>
      <c r="BSE71" s="204"/>
      <c r="BSF71" s="204"/>
      <c r="BSG71" s="204"/>
      <c r="BSH71" s="204"/>
      <c r="BSI71" s="204"/>
      <c r="BSJ71" s="204"/>
      <c r="BSK71" s="204"/>
      <c r="BSL71" s="204"/>
      <c r="BSM71" s="204"/>
      <c r="BSN71" s="204"/>
      <c r="BSO71" s="204"/>
      <c r="BSP71" s="204"/>
      <c r="BSQ71" s="204"/>
      <c r="BSR71" s="204"/>
      <c r="BSS71" s="204"/>
      <c r="BST71" s="204"/>
      <c r="BSU71" s="204"/>
      <c r="BSV71" s="204"/>
      <c r="BSW71" s="204"/>
      <c r="BSX71" s="204"/>
      <c r="BSY71" s="204"/>
      <c r="BSZ71" s="204"/>
      <c r="BTA71" s="204"/>
      <c r="BTB71" s="204"/>
      <c r="BTC71" s="204"/>
      <c r="BTD71" s="204"/>
      <c r="BTE71" s="204"/>
      <c r="BTF71" s="204"/>
      <c r="BTG71" s="204"/>
      <c r="BTH71" s="204"/>
      <c r="BTI71" s="204"/>
      <c r="BTJ71" s="204"/>
      <c r="BTK71" s="204"/>
      <c r="BTL71" s="204"/>
      <c r="BTM71" s="204"/>
      <c r="BTN71" s="204"/>
      <c r="BTO71" s="204"/>
      <c r="BTP71" s="204"/>
      <c r="BTQ71" s="204"/>
      <c r="BTR71" s="204"/>
      <c r="BTS71" s="204"/>
      <c r="BTT71" s="204"/>
      <c r="BTU71" s="204"/>
      <c r="BTV71" s="204"/>
      <c r="BTW71" s="204"/>
      <c r="BTX71" s="204"/>
      <c r="BTY71" s="204"/>
      <c r="BTZ71" s="204"/>
      <c r="BUA71" s="204"/>
      <c r="BUB71" s="204"/>
      <c r="BUC71" s="204"/>
      <c r="BUD71" s="204"/>
      <c r="BUE71" s="204"/>
      <c r="BUF71" s="204"/>
      <c r="BUG71" s="204"/>
      <c r="BUH71" s="204"/>
      <c r="BUI71" s="204"/>
      <c r="BUJ71" s="204"/>
      <c r="BUK71" s="204"/>
      <c r="BUL71" s="204"/>
      <c r="BUM71" s="204"/>
      <c r="BUN71" s="204"/>
      <c r="BUO71" s="204"/>
      <c r="BUP71" s="204"/>
      <c r="BUQ71" s="204"/>
      <c r="BUR71" s="204"/>
      <c r="BUS71" s="204"/>
      <c r="BUT71" s="204"/>
      <c r="BUU71" s="204"/>
      <c r="BUV71" s="204"/>
      <c r="BUW71" s="204"/>
      <c r="BUX71" s="204"/>
      <c r="BUY71" s="204"/>
      <c r="BUZ71" s="204"/>
      <c r="BVA71" s="204"/>
      <c r="BVB71" s="204"/>
      <c r="BVC71" s="204"/>
      <c r="BVD71" s="204"/>
      <c r="BVE71" s="204"/>
      <c r="BVF71" s="204"/>
      <c r="BVG71" s="204"/>
      <c r="BVH71" s="204"/>
      <c r="BVI71" s="204"/>
      <c r="BVJ71" s="204"/>
      <c r="BVK71" s="204"/>
      <c r="BVL71" s="204"/>
      <c r="BVM71" s="204"/>
      <c r="BVN71" s="204"/>
      <c r="BVO71" s="204"/>
      <c r="BVP71" s="204"/>
      <c r="BVQ71" s="204"/>
      <c r="BVR71" s="204"/>
      <c r="BVS71" s="204"/>
      <c r="BVT71" s="204"/>
      <c r="BVU71" s="204"/>
      <c r="BVV71" s="204"/>
      <c r="BVW71" s="204"/>
      <c r="BVX71" s="204"/>
      <c r="BVY71" s="204"/>
      <c r="BVZ71" s="204"/>
      <c r="BWA71" s="204"/>
      <c r="BWB71" s="204"/>
      <c r="BWC71" s="204"/>
      <c r="BWD71" s="204"/>
      <c r="BWE71" s="204"/>
      <c r="BWF71" s="204"/>
      <c r="BWG71" s="204"/>
      <c r="BWH71" s="204"/>
      <c r="BWI71" s="204"/>
      <c r="BWJ71" s="204"/>
      <c r="BWK71" s="204"/>
      <c r="BWL71" s="204"/>
      <c r="BWM71" s="204"/>
      <c r="BWN71" s="204"/>
      <c r="BWO71" s="204"/>
      <c r="BWP71" s="204"/>
      <c r="BWQ71" s="204"/>
      <c r="BWR71" s="204"/>
      <c r="BWS71" s="204"/>
      <c r="BWT71" s="204"/>
      <c r="BWU71" s="204"/>
      <c r="BWV71" s="204"/>
      <c r="BWW71" s="204"/>
      <c r="BWX71" s="204"/>
      <c r="BWY71" s="204"/>
      <c r="BWZ71" s="204"/>
      <c r="BXA71" s="204"/>
      <c r="BXB71" s="204"/>
      <c r="BXC71" s="204"/>
      <c r="BXD71" s="204"/>
      <c r="BXE71" s="204"/>
      <c r="BXF71" s="204"/>
      <c r="BXG71" s="204"/>
      <c r="BXH71" s="204"/>
      <c r="BXI71" s="204"/>
      <c r="BXJ71" s="204"/>
      <c r="BXK71" s="204"/>
      <c r="BXL71" s="204"/>
      <c r="BXM71" s="204"/>
      <c r="BXN71" s="204"/>
      <c r="BXO71" s="204"/>
      <c r="BXP71" s="204"/>
      <c r="BXQ71" s="204"/>
      <c r="BXR71" s="204"/>
      <c r="BXS71" s="204"/>
      <c r="BXT71" s="204"/>
      <c r="BXU71" s="204"/>
      <c r="BXV71" s="204"/>
      <c r="BXW71" s="204"/>
      <c r="BXX71" s="204"/>
      <c r="BXY71" s="204"/>
      <c r="BXZ71" s="204"/>
      <c r="BYA71" s="204"/>
      <c r="BYB71" s="204"/>
      <c r="BYC71" s="204"/>
      <c r="BYD71" s="204"/>
      <c r="BYE71" s="204"/>
      <c r="BYF71" s="204"/>
      <c r="BYG71" s="204"/>
      <c r="BYH71" s="204"/>
      <c r="BYI71" s="204"/>
      <c r="BYJ71" s="204"/>
      <c r="BYK71" s="204"/>
      <c r="BYL71" s="204"/>
      <c r="BYM71" s="204"/>
      <c r="BYN71" s="204"/>
      <c r="BYO71" s="204"/>
      <c r="BYP71" s="204"/>
      <c r="BYQ71" s="204"/>
      <c r="BYR71" s="204"/>
      <c r="BYS71" s="204"/>
      <c r="BYT71" s="204"/>
      <c r="BYU71" s="204"/>
      <c r="BYV71" s="204"/>
      <c r="BYW71" s="204"/>
      <c r="BYX71" s="204"/>
      <c r="BYY71" s="204"/>
      <c r="BYZ71" s="204"/>
      <c r="BZA71" s="204"/>
      <c r="BZB71" s="204"/>
      <c r="BZC71" s="204"/>
      <c r="BZD71" s="204"/>
      <c r="BZE71" s="204"/>
      <c r="BZF71" s="204"/>
      <c r="BZG71" s="204"/>
      <c r="BZH71" s="204"/>
      <c r="BZI71" s="204"/>
      <c r="BZJ71" s="204"/>
      <c r="BZK71" s="204"/>
      <c r="BZL71" s="204"/>
      <c r="BZM71" s="204"/>
      <c r="BZN71" s="204"/>
      <c r="BZO71" s="204"/>
      <c r="BZP71" s="204"/>
      <c r="BZQ71" s="204"/>
      <c r="BZR71" s="204"/>
      <c r="BZS71" s="204"/>
      <c r="BZT71" s="204"/>
      <c r="BZU71" s="204"/>
      <c r="BZV71" s="204"/>
      <c r="BZW71" s="204"/>
      <c r="BZX71" s="204"/>
      <c r="BZY71" s="204"/>
      <c r="BZZ71" s="204"/>
      <c r="CAA71" s="204"/>
      <c r="CAB71" s="204"/>
      <c r="CAC71" s="204"/>
      <c r="CAD71" s="204"/>
      <c r="CAE71" s="204"/>
      <c r="CAF71" s="204"/>
      <c r="CAG71" s="204"/>
      <c r="CAH71" s="204"/>
      <c r="CAI71" s="204"/>
      <c r="CAJ71" s="204"/>
      <c r="CAK71" s="204"/>
      <c r="CAL71" s="204"/>
      <c r="CAM71" s="204"/>
      <c r="CAN71" s="204"/>
      <c r="CAO71" s="204"/>
      <c r="CAP71" s="204"/>
      <c r="CAQ71" s="204"/>
      <c r="CAR71" s="204"/>
      <c r="CAS71" s="204"/>
      <c r="CAT71" s="204"/>
      <c r="CAU71" s="204"/>
      <c r="CAV71" s="204"/>
      <c r="CAW71" s="204"/>
      <c r="CAX71" s="204"/>
      <c r="CAY71" s="204"/>
      <c r="CAZ71" s="204"/>
      <c r="CBA71" s="204"/>
      <c r="CBB71" s="204"/>
      <c r="CBC71" s="204"/>
      <c r="CBD71" s="204"/>
      <c r="CBE71" s="204"/>
      <c r="CBF71" s="204"/>
      <c r="CBG71" s="204"/>
      <c r="CBH71" s="204"/>
      <c r="CBI71" s="204"/>
      <c r="CBJ71" s="204"/>
      <c r="CBK71" s="204"/>
      <c r="CBL71" s="204"/>
      <c r="CBM71" s="204"/>
      <c r="CBN71" s="204"/>
      <c r="CBO71" s="204"/>
      <c r="CBP71" s="204"/>
      <c r="CBQ71" s="204"/>
      <c r="CBR71" s="204"/>
      <c r="CBS71" s="204"/>
      <c r="CBT71" s="204"/>
      <c r="CBU71" s="204"/>
      <c r="CBV71" s="204"/>
      <c r="CBW71" s="204"/>
      <c r="CBX71" s="204"/>
      <c r="CBY71" s="204"/>
      <c r="CBZ71" s="204"/>
      <c r="CCA71" s="204"/>
      <c r="CCB71" s="204"/>
      <c r="CCC71" s="204"/>
      <c r="CCD71" s="204"/>
      <c r="CCE71" s="204"/>
      <c r="CCF71" s="204"/>
      <c r="CCG71" s="204"/>
      <c r="CCH71" s="204"/>
      <c r="CCI71" s="204"/>
      <c r="CCJ71" s="204"/>
      <c r="CCK71" s="204"/>
      <c r="CCL71" s="204"/>
      <c r="CCM71" s="204"/>
      <c r="CCN71" s="204"/>
      <c r="CCO71" s="204"/>
      <c r="CCP71" s="204"/>
      <c r="CCQ71" s="204"/>
      <c r="CCR71" s="204"/>
      <c r="CCS71" s="204"/>
      <c r="CCT71" s="204"/>
      <c r="CCU71" s="204"/>
      <c r="CCV71" s="204"/>
      <c r="CCW71" s="204"/>
      <c r="CCX71" s="204"/>
      <c r="CCY71" s="204"/>
      <c r="CCZ71" s="204"/>
      <c r="CDA71" s="204"/>
      <c r="CDB71" s="204"/>
      <c r="CDC71" s="204"/>
      <c r="CDD71" s="204"/>
      <c r="CDE71" s="204"/>
      <c r="CDF71" s="204"/>
      <c r="CDG71" s="204"/>
      <c r="CDH71" s="204"/>
      <c r="CDI71" s="204"/>
      <c r="CDJ71" s="204"/>
      <c r="CDK71" s="204"/>
      <c r="CDL71" s="204"/>
      <c r="CDM71" s="204"/>
      <c r="CDN71" s="204"/>
      <c r="CDO71" s="204"/>
      <c r="CDP71" s="204"/>
      <c r="CDQ71" s="204"/>
      <c r="CDR71" s="204"/>
      <c r="CDS71" s="204"/>
      <c r="CDT71" s="204"/>
      <c r="CDU71" s="204"/>
      <c r="CDV71" s="204"/>
      <c r="CDW71" s="204"/>
      <c r="CDX71" s="204"/>
      <c r="CDY71" s="204"/>
      <c r="CDZ71" s="204"/>
      <c r="CEA71" s="204"/>
      <c r="CEB71" s="204"/>
      <c r="CEC71" s="204"/>
      <c r="CED71" s="204"/>
      <c r="CEE71" s="204"/>
      <c r="CEF71" s="204"/>
      <c r="CEG71" s="204"/>
      <c r="CEH71" s="204"/>
      <c r="CEI71" s="204"/>
      <c r="CEJ71" s="204"/>
      <c r="CEK71" s="204"/>
      <c r="CEL71" s="204"/>
      <c r="CEM71" s="204"/>
      <c r="CEN71" s="204"/>
      <c r="CEO71" s="204"/>
      <c r="CEP71" s="204"/>
      <c r="CEQ71" s="204"/>
      <c r="CER71" s="204"/>
      <c r="CES71" s="204"/>
      <c r="CET71" s="204"/>
      <c r="CEU71" s="204"/>
      <c r="CEV71" s="204"/>
      <c r="CEW71" s="204"/>
      <c r="CEX71" s="204"/>
      <c r="CEY71" s="204"/>
      <c r="CEZ71" s="204"/>
      <c r="CFA71" s="204"/>
      <c r="CFB71" s="204"/>
      <c r="CFC71" s="204"/>
      <c r="CFD71" s="204"/>
      <c r="CFE71" s="204"/>
      <c r="CFF71" s="204"/>
      <c r="CFG71" s="204"/>
      <c r="CFH71" s="204"/>
      <c r="CFI71" s="204"/>
      <c r="CFJ71" s="204"/>
      <c r="CFK71" s="204"/>
      <c r="CFL71" s="204"/>
      <c r="CFM71" s="204"/>
      <c r="CFN71" s="204"/>
      <c r="CFO71" s="204"/>
      <c r="CFP71" s="204"/>
      <c r="CFQ71" s="204"/>
      <c r="CFR71" s="204"/>
      <c r="CFS71" s="204"/>
      <c r="CFT71" s="204"/>
      <c r="CFU71" s="204"/>
      <c r="CFV71" s="204"/>
      <c r="CFW71" s="204"/>
      <c r="CFX71" s="204"/>
      <c r="CFY71" s="204"/>
      <c r="CFZ71" s="204"/>
      <c r="CGA71" s="204"/>
      <c r="CGB71" s="204"/>
      <c r="CGC71" s="204"/>
      <c r="CGD71" s="204"/>
      <c r="CGE71" s="204"/>
      <c r="CGF71" s="204"/>
      <c r="CGG71" s="204"/>
      <c r="CGH71" s="204"/>
      <c r="CGI71" s="204"/>
      <c r="CGJ71" s="204"/>
      <c r="CGK71" s="204"/>
      <c r="CGL71" s="204"/>
      <c r="CGM71" s="204"/>
      <c r="CGN71" s="204"/>
      <c r="CGO71" s="204"/>
      <c r="CGP71" s="204"/>
      <c r="CGQ71" s="204"/>
      <c r="CGR71" s="204"/>
      <c r="CGS71" s="204"/>
      <c r="CGT71" s="204"/>
      <c r="CGU71" s="204"/>
      <c r="CGV71" s="204"/>
      <c r="CGW71" s="204"/>
      <c r="CGX71" s="204"/>
      <c r="CGY71" s="204"/>
      <c r="CGZ71" s="204"/>
      <c r="CHA71" s="204"/>
      <c r="CHB71" s="204"/>
      <c r="CHC71" s="204"/>
      <c r="CHD71" s="204"/>
      <c r="CHE71" s="204"/>
      <c r="CHF71" s="204"/>
      <c r="CHG71" s="204"/>
      <c r="CHH71" s="204"/>
      <c r="CHI71" s="204"/>
      <c r="CHJ71" s="204"/>
      <c r="CHK71" s="204"/>
      <c r="CHL71" s="204"/>
      <c r="CHM71" s="204"/>
      <c r="CHN71" s="204"/>
      <c r="CHO71" s="204"/>
      <c r="CHP71" s="204"/>
      <c r="CHQ71" s="204"/>
      <c r="CHR71" s="204"/>
      <c r="CHS71" s="204"/>
      <c r="CHT71" s="204"/>
      <c r="CHU71" s="204"/>
      <c r="CHV71" s="204"/>
      <c r="CHW71" s="204"/>
      <c r="CHX71" s="204"/>
      <c r="CHY71" s="204"/>
      <c r="CHZ71" s="204"/>
      <c r="CIA71" s="204"/>
      <c r="CIB71" s="204"/>
      <c r="CIC71" s="204"/>
      <c r="CID71" s="204"/>
      <c r="CIE71" s="204"/>
      <c r="CIF71" s="204"/>
      <c r="CIG71" s="204"/>
      <c r="CIH71" s="204"/>
      <c r="CII71" s="204"/>
      <c r="CIJ71" s="204"/>
      <c r="CIK71" s="204"/>
      <c r="CIL71" s="204"/>
      <c r="CIM71" s="204"/>
      <c r="CIN71" s="204"/>
      <c r="CIO71" s="204"/>
      <c r="CIP71" s="204"/>
      <c r="CIQ71" s="204"/>
      <c r="CIR71" s="204"/>
      <c r="CIS71" s="204"/>
      <c r="CIT71" s="204"/>
      <c r="CIU71" s="204"/>
      <c r="CIV71" s="204"/>
      <c r="CIW71" s="204"/>
      <c r="CIX71" s="204"/>
      <c r="CIY71" s="204"/>
      <c r="CIZ71" s="204"/>
      <c r="CJA71" s="204"/>
      <c r="CJB71" s="204"/>
      <c r="CJC71" s="204"/>
      <c r="CJD71" s="204"/>
      <c r="CJE71" s="204"/>
      <c r="CJF71" s="204"/>
      <c r="CJG71" s="204"/>
      <c r="CJH71" s="204"/>
      <c r="CJI71" s="204"/>
      <c r="CJJ71" s="204"/>
      <c r="CJK71" s="204"/>
      <c r="CJL71" s="204"/>
      <c r="CJM71" s="204"/>
      <c r="CJN71" s="204"/>
      <c r="CJO71" s="204"/>
      <c r="CJP71" s="204"/>
      <c r="CJQ71" s="204"/>
      <c r="CJR71" s="204"/>
      <c r="CJS71" s="204"/>
      <c r="CJT71" s="204"/>
      <c r="CJU71" s="204"/>
      <c r="CJV71" s="204"/>
      <c r="CJW71" s="204"/>
      <c r="CJX71" s="204"/>
      <c r="CJY71" s="204"/>
      <c r="CJZ71" s="204"/>
      <c r="CKA71" s="204"/>
      <c r="CKB71" s="204"/>
      <c r="CKC71" s="204"/>
      <c r="CKD71" s="204"/>
      <c r="CKE71" s="204"/>
      <c r="CKF71" s="204"/>
      <c r="CKG71" s="204"/>
      <c r="CKH71" s="204"/>
      <c r="CKI71" s="204"/>
      <c r="CKJ71" s="204"/>
      <c r="CKK71" s="204"/>
      <c r="CKL71" s="204"/>
      <c r="CKM71" s="204"/>
      <c r="CKN71" s="204"/>
      <c r="CKO71" s="204"/>
      <c r="CKP71" s="204"/>
      <c r="CKQ71" s="204"/>
      <c r="CKR71" s="204"/>
      <c r="CKS71" s="204"/>
      <c r="CKT71" s="204"/>
      <c r="CKU71" s="204"/>
      <c r="CKV71" s="204"/>
      <c r="CKW71" s="204"/>
      <c r="CKX71" s="204"/>
      <c r="CKY71" s="204"/>
      <c r="CKZ71" s="204"/>
      <c r="CLA71" s="204"/>
      <c r="CLB71" s="204"/>
      <c r="CLC71" s="204"/>
      <c r="CLD71" s="204"/>
      <c r="CLE71" s="204"/>
      <c r="CLF71" s="204"/>
      <c r="CLG71" s="204"/>
      <c r="CLH71" s="204"/>
      <c r="CLI71" s="204"/>
      <c r="CLJ71" s="204"/>
      <c r="CLK71" s="204"/>
      <c r="CLL71" s="204"/>
      <c r="CLM71" s="204"/>
      <c r="CLN71" s="204"/>
      <c r="CLO71" s="204"/>
      <c r="CLP71" s="204"/>
      <c r="CLQ71" s="204"/>
      <c r="CLR71" s="204"/>
      <c r="CLS71" s="204"/>
      <c r="CLT71" s="204"/>
      <c r="CLU71" s="204"/>
      <c r="CLV71" s="204"/>
      <c r="CLW71" s="204"/>
      <c r="CLX71" s="204"/>
      <c r="CLY71" s="204"/>
      <c r="CLZ71" s="204"/>
      <c r="CMA71" s="204"/>
      <c r="CMB71" s="204"/>
      <c r="CMC71" s="204"/>
      <c r="CMD71" s="204"/>
      <c r="CME71" s="204"/>
      <c r="CMF71" s="204"/>
      <c r="CMG71" s="204"/>
      <c r="CMH71" s="204"/>
      <c r="CMI71" s="204"/>
      <c r="CMJ71" s="204"/>
      <c r="CMK71" s="204"/>
      <c r="CML71" s="204"/>
      <c r="CMM71" s="204"/>
      <c r="CMN71" s="204"/>
      <c r="CMO71" s="204"/>
      <c r="CMP71" s="204"/>
      <c r="CMQ71" s="204"/>
      <c r="CMR71" s="204"/>
      <c r="CMS71" s="204"/>
      <c r="CMT71" s="204"/>
      <c r="CMU71" s="204"/>
      <c r="CMV71" s="204"/>
      <c r="CMW71" s="204"/>
      <c r="CMX71" s="204"/>
      <c r="CMY71" s="204"/>
      <c r="CMZ71" s="204"/>
      <c r="CNA71" s="204"/>
      <c r="CNB71" s="204"/>
      <c r="CNC71" s="204"/>
      <c r="CND71" s="204"/>
      <c r="CNE71" s="204"/>
      <c r="CNF71" s="204"/>
      <c r="CNG71" s="204"/>
      <c r="CNH71" s="204"/>
      <c r="CNI71" s="204"/>
      <c r="CNJ71" s="204"/>
      <c r="CNK71" s="204"/>
      <c r="CNL71" s="204"/>
      <c r="CNM71" s="204"/>
      <c r="CNN71" s="204"/>
      <c r="CNO71" s="204"/>
      <c r="CNP71" s="204"/>
      <c r="CNQ71" s="204"/>
      <c r="CNR71" s="204"/>
      <c r="CNS71" s="204"/>
      <c r="CNT71" s="204"/>
      <c r="CNU71" s="204"/>
      <c r="CNV71" s="204"/>
      <c r="CNW71" s="204"/>
      <c r="CNX71" s="204"/>
      <c r="CNY71" s="204"/>
      <c r="CNZ71" s="204"/>
      <c r="COA71" s="204"/>
      <c r="COB71" s="204"/>
      <c r="COC71" s="204"/>
      <c r="COD71" s="204"/>
      <c r="COE71" s="204"/>
      <c r="COF71" s="204"/>
      <c r="COG71" s="204"/>
      <c r="COH71" s="204"/>
      <c r="COI71" s="204"/>
      <c r="COJ71" s="204"/>
      <c r="COK71" s="204"/>
      <c r="COL71" s="204"/>
      <c r="COM71" s="204"/>
      <c r="CON71" s="204"/>
      <c r="COO71" s="204"/>
      <c r="COP71" s="204"/>
      <c r="COQ71" s="204"/>
      <c r="COR71" s="204"/>
      <c r="COS71" s="204"/>
      <c r="COT71" s="204"/>
      <c r="COU71" s="204"/>
      <c r="COV71" s="204"/>
      <c r="COW71" s="204"/>
      <c r="COX71" s="204"/>
      <c r="COY71" s="204"/>
      <c r="COZ71" s="204"/>
      <c r="CPA71" s="204"/>
      <c r="CPB71" s="204"/>
      <c r="CPC71" s="204"/>
      <c r="CPD71" s="204"/>
      <c r="CPE71" s="204"/>
      <c r="CPF71" s="204"/>
      <c r="CPG71" s="204"/>
      <c r="CPH71" s="204"/>
      <c r="CPI71" s="204"/>
      <c r="CPJ71" s="204"/>
      <c r="CPK71" s="204"/>
      <c r="CPL71" s="204"/>
      <c r="CPM71" s="204"/>
      <c r="CPN71" s="204"/>
      <c r="CPO71" s="204"/>
      <c r="CPP71" s="204"/>
      <c r="CPQ71" s="204"/>
      <c r="CPR71" s="204"/>
      <c r="CPS71" s="204"/>
      <c r="CPT71" s="204"/>
      <c r="CPU71" s="204"/>
      <c r="CPV71" s="204"/>
      <c r="CPW71" s="204"/>
      <c r="CPX71" s="204"/>
      <c r="CPY71" s="204"/>
      <c r="CPZ71" s="204"/>
      <c r="CQA71" s="204"/>
      <c r="CQB71" s="204"/>
      <c r="CQC71" s="204"/>
      <c r="CQD71" s="204"/>
      <c r="CQE71" s="204"/>
      <c r="CQF71" s="204"/>
      <c r="CQG71" s="204"/>
      <c r="CQH71" s="204"/>
      <c r="CQI71" s="204"/>
      <c r="CQJ71" s="204"/>
      <c r="CQK71" s="204"/>
      <c r="CQL71" s="204"/>
      <c r="CQM71" s="204"/>
      <c r="CQN71" s="204"/>
      <c r="CQO71" s="204"/>
      <c r="CQP71" s="204"/>
      <c r="CQQ71" s="204"/>
      <c r="CQR71" s="204"/>
      <c r="CQS71" s="204"/>
      <c r="CQT71" s="204"/>
      <c r="CQU71" s="204"/>
      <c r="CQV71" s="204"/>
      <c r="CQW71" s="204"/>
      <c r="CQX71" s="204"/>
      <c r="CQY71" s="204"/>
      <c r="CQZ71" s="204"/>
      <c r="CRA71" s="204"/>
      <c r="CRB71" s="204"/>
      <c r="CRC71" s="204"/>
      <c r="CRD71" s="204"/>
      <c r="CRE71" s="204"/>
      <c r="CRF71" s="204"/>
      <c r="CRG71" s="204"/>
      <c r="CRH71" s="204"/>
      <c r="CRI71" s="204"/>
      <c r="CRJ71" s="204"/>
      <c r="CRK71" s="204"/>
      <c r="CRL71" s="204"/>
      <c r="CRM71" s="204"/>
      <c r="CRN71" s="204"/>
      <c r="CRO71" s="204"/>
      <c r="CRP71" s="204"/>
      <c r="CRQ71" s="204"/>
      <c r="CRR71" s="204"/>
      <c r="CRS71" s="204"/>
      <c r="CRT71" s="204"/>
      <c r="CRU71" s="204"/>
      <c r="CRV71" s="204"/>
      <c r="CRW71" s="204"/>
      <c r="CRX71" s="204"/>
      <c r="CRY71" s="204"/>
      <c r="CRZ71" s="204"/>
      <c r="CSA71" s="204"/>
      <c r="CSB71" s="204"/>
      <c r="CSC71" s="204"/>
      <c r="CSD71" s="204"/>
      <c r="CSE71" s="204"/>
      <c r="CSF71" s="204"/>
      <c r="CSG71" s="204"/>
      <c r="CSH71" s="204"/>
      <c r="CSI71" s="204"/>
      <c r="CSJ71" s="204"/>
      <c r="CSK71" s="204"/>
      <c r="CSL71" s="204"/>
      <c r="CSM71" s="204"/>
      <c r="CSN71" s="204"/>
      <c r="CSO71" s="204"/>
      <c r="CSP71" s="204"/>
      <c r="CSQ71" s="204"/>
      <c r="CSR71" s="204"/>
      <c r="CSS71" s="204"/>
      <c r="CST71" s="204"/>
      <c r="CSU71" s="204"/>
      <c r="CSV71" s="204"/>
      <c r="CSW71" s="204"/>
      <c r="CSX71" s="204"/>
      <c r="CSY71" s="204"/>
      <c r="CSZ71" s="204"/>
      <c r="CTA71" s="204"/>
      <c r="CTB71" s="204"/>
      <c r="CTC71" s="204"/>
      <c r="CTD71" s="204"/>
      <c r="CTE71" s="204"/>
      <c r="CTF71" s="204"/>
      <c r="CTG71" s="204"/>
      <c r="CTH71" s="204"/>
      <c r="CTI71" s="204"/>
      <c r="CTJ71" s="204"/>
      <c r="CTK71" s="204"/>
      <c r="CTL71" s="204"/>
      <c r="CTM71" s="204"/>
      <c r="CTN71" s="204"/>
      <c r="CTO71" s="204"/>
      <c r="CTP71" s="204"/>
      <c r="CTQ71" s="204"/>
      <c r="CTR71" s="204"/>
      <c r="CTS71" s="204"/>
      <c r="CTT71" s="204"/>
      <c r="CTU71" s="204"/>
      <c r="CTV71" s="204"/>
      <c r="CTW71" s="204"/>
      <c r="CTX71" s="204"/>
      <c r="CTY71" s="204"/>
      <c r="CTZ71" s="204"/>
      <c r="CUA71" s="204"/>
      <c r="CUB71" s="204"/>
      <c r="CUC71" s="204"/>
      <c r="CUD71" s="204"/>
      <c r="CUE71" s="204"/>
      <c r="CUF71" s="204"/>
      <c r="CUG71" s="204"/>
      <c r="CUH71" s="204"/>
      <c r="CUI71" s="204"/>
      <c r="CUJ71" s="204"/>
      <c r="CUK71" s="204"/>
      <c r="CUL71" s="204"/>
      <c r="CUM71" s="204"/>
      <c r="CUN71" s="204"/>
      <c r="CUO71" s="204"/>
      <c r="CUP71" s="204"/>
      <c r="CUQ71" s="204"/>
      <c r="CUR71" s="204"/>
      <c r="CUS71" s="204"/>
      <c r="CUT71" s="204"/>
      <c r="CUU71" s="204"/>
      <c r="CUV71" s="204"/>
      <c r="CUW71" s="204"/>
      <c r="CUX71" s="204"/>
      <c r="CUY71" s="204"/>
      <c r="CUZ71" s="204"/>
      <c r="CVA71" s="204"/>
      <c r="CVB71" s="204"/>
      <c r="CVC71" s="204"/>
      <c r="CVD71" s="204"/>
      <c r="CVE71" s="204"/>
      <c r="CVF71" s="204"/>
      <c r="CVG71" s="204"/>
      <c r="CVH71" s="204"/>
      <c r="CVI71" s="204"/>
      <c r="CVJ71" s="204"/>
      <c r="CVK71" s="204"/>
      <c r="CVL71" s="204"/>
      <c r="CVM71" s="204"/>
      <c r="CVN71" s="204"/>
      <c r="CVO71" s="204"/>
      <c r="CVP71" s="204"/>
      <c r="CVQ71" s="204"/>
      <c r="CVR71" s="204"/>
      <c r="CVS71" s="204"/>
      <c r="CVT71" s="204"/>
      <c r="CVU71" s="204"/>
      <c r="CVV71" s="204"/>
      <c r="CVW71" s="204"/>
      <c r="CVX71" s="204"/>
      <c r="CVY71" s="204"/>
      <c r="CVZ71" s="204"/>
      <c r="CWA71" s="204"/>
      <c r="CWB71" s="204"/>
      <c r="CWC71" s="204"/>
      <c r="CWD71" s="204"/>
      <c r="CWE71" s="204"/>
      <c r="CWF71" s="204"/>
      <c r="CWG71" s="204"/>
      <c r="CWH71" s="204"/>
      <c r="CWI71" s="204"/>
      <c r="CWJ71" s="204"/>
      <c r="CWK71" s="204"/>
      <c r="CWL71" s="204"/>
      <c r="CWM71" s="204"/>
      <c r="CWN71" s="204"/>
      <c r="CWO71" s="204"/>
      <c r="CWP71" s="204"/>
      <c r="CWQ71" s="204"/>
      <c r="CWR71" s="204"/>
      <c r="CWS71" s="204"/>
      <c r="CWT71" s="204"/>
      <c r="CWU71" s="204"/>
      <c r="CWV71" s="204"/>
      <c r="CWW71" s="204"/>
      <c r="CWX71" s="204"/>
      <c r="CWY71" s="204"/>
      <c r="CWZ71" s="204"/>
      <c r="CXA71" s="204"/>
      <c r="CXB71" s="204"/>
      <c r="CXC71" s="204"/>
      <c r="CXD71" s="204"/>
      <c r="CXE71" s="204"/>
      <c r="CXF71" s="204"/>
      <c r="CXG71" s="204"/>
      <c r="CXH71" s="204"/>
      <c r="CXI71" s="204"/>
      <c r="CXJ71" s="204"/>
      <c r="CXK71" s="204"/>
      <c r="CXL71" s="204"/>
      <c r="CXM71" s="204"/>
      <c r="CXN71" s="204"/>
      <c r="CXO71" s="204"/>
      <c r="CXP71" s="204"/>
      <c r="CXQ71" s="204"/>
      <c r="CXR71" s="204"/>
      <c r="CXS71" s="204"/>
      <c r="CXT71" s="204"/>
      <c r="CXU71" s="204"/>
      <c r="CXV71" s="204"/>
      <c r="CXW71" s="204"/>
      <c r="CXX71" s="204"/>
      <c r="CXY71" s="204"/>
      <c r="CXZ71" s="204"/>
      <c r="CYA71" s="204"/>
      <c r="CYB71" s="204"/>
      <c r="CYC71" s="204"/>
      <c r="CYD71" s="204"/>
      <c r="CYE71" s="204"/>
      <c r="CYF71" s="204"/>
      <c r="CYG71" s="204"/>
      <c r="CYH71" s="204"/>
      <c r="CYI71" s="204"/>
      <c r="CYJ71" s="204"/>
      <c r="CYK71" s="204"/>
      <c r="CYL71" s="204"/>
      <c r="CYM71" s="204"/>
      <c r="CYN71" s="204"/>
      <c r="CYO71" s="204"/>
      <c r="CYP71" s="204"/>
      <c r="CYQ71" s="204"/>
      <c r="CYR71" s="204"/>
      <c r="CYS71" s="204"/>
      <c r="CYT71" s="204"/>
      <c r="CYU71" s="204"/>
      <c r="CYV71" s="204"/>
      <c r="CYW71" s="204"/>
      <c r="CYX71" s="204"/>
      <c r="CYY71" s="204"/>
      <c r="CYZ71" s="204"/>
      <c r="CZA71" s="204"/>
      <c r="CZB71" s="204"/>
      <c r="CZC71" s="204"/>
      <c r="CZD71" s="204"/>
      <c r="CZE71" s="204"/>
      <c r="CZF71" s="204"/>
      <c r="CZG71" s="204"/>
      <c r="CZH71" s="204"/>
      <c r="CZI71" s="204"/>
      <c r="CZJ71" s="204"/>
      <c r="CZK71" s="204"/>
      <c r="CZL71" s="204"/>
      <c r="CZM71" s="204"/>
      <c r="CZN71" s="204"/>
      <c r="CZO71" s="204"/>
      <c r="CZP71" s="204"/>
      <c r="CZQ71" s="204"/>
      <c r="CZR71" s="204"/>
      <c r="CZS71" s="204"/>
      <c r="CZT71" s="204"/>
      <c r="CZU71" s="204"/>
      <c r="CZV71" s="204"/>
      <c r="CZW71" s="204"/>
      <c r="CZX71" s="204"/>
      <c r="CZY71" s="204"/>
      <c r="CZZ71" s="204"/>
      <c r="DAA71" s="204"/>
      <c r="DAB71" s="204"/>
      <c r="DAC71" s="204"/>
      <c r="DAD71" s="204"/>
      <c r="DAE71" s="204"/>
      <c r="DAF71" s="204"/>
      <c r="DAG71" s="204"/>
      <c r="DAH71" s="204"/>
      <c r="DAI71" s="204"/>
      <c r="DAJ71" s="204"/>
      <c r="DAK71" s="204"/>
      <c r="DAL71" s="204"/>
      <c r="DAM71" s="204"/>
      <c r="DAN71" s="204"/>
      <c r="DAO71" s="204"/>
      <c r="DAP71" s="204"/>
      <c r="DAQ71" s="204"/>
      <c r="DAR71" s="204"/>
      <c r="DAS71" s="204"/>
      <c r="DAT71" s="204"/>
      <c r="DAU71" s="204"/>
      <c r="DAV71" s="204"/>
      <c r="DAW71" s="204"/>
      <c r="DAX71" s="204"/>
      <c r="DAY71" s="204"/>
      <c r="DAZ71" s="204"/>
      <c r="DBA71" s="204"/>
      <c r="DBB71" s="204"/>
      <c r="DBC71" s="204"/>
      <c r="DBD71" s="204"/>
      <c r="DBE71" s="204"/>
      <c r="DBF71" s="204"/>
      <c r="DBG71" s="204"/>
      <c r="DBH71" s="204"/>
      <c r="DBI71" s="204"/>
      <c r="DBJ71" s="204"/>
      <c r="DBK71" s="204"/>
      <c r="DBL71" s="204"/>
      <c r="DBM71" s="204"/>
      <c r="DBN71" s="204"/>
      <c r="DBO71" s="204"/>
      <c r="DBP71" s="204"/>
      <c r="DBQ71" s="204"/>
      <c r="DBR71" s="204"/>
      <c r="DBS71" s="204"/>
      <c r="DBT71" s="204"/>
      <c r="DBU71" s="204"/>
      <c r="DBV71" s="204"/>
      <c r="DBW71" s="204"/>
      <c r="DBX71" s="204"/>
      <c r="DBY71" s="204"/>
      <c r="DBZ71" s="204"/>
      <c r="DCA71" s="204"/>
      <c r="DCB71" s="204"/>
      <c r="DCC71" s="204"/>
      <c r="DCD71" s="204"/>
      <c r="DCE71" s="204"/>
      <c r="DCF71" s="204"/>
      <c r="DCG71" s="204"/>
      <c r="DCH71" s="204"/>
      <c r="DCI71" s="204"/>
      <c r="DCJ71" s="204"/>
      <c r="DCK71" s="204"/>
      <c r="DCL71" s="204"/>
      <c r="DCM71" s="204"/>
      <c r="DCN71" s="204"/>
      <c r="DCO71" s="204"/>
      <c r="DCP71" s="204"/>
      <c r="DCQ71" s="204"/>
      <c r="DCR71" s="204"/>
      <c r="DCS71" s="204"/>
      <c r="DCT71" s="204"/>
      <c r="DCU71" s="204"/>
      <c r="DCV71" s="204"/>
      <c r="DCW71" s="204"/>
      <c r="DCX71" s="204"/>
      <c r="DCY71" s="204"/>
      <c r="DCZ71" s="204"/>
      <c r="DDA71" s="204"/>
      <c r="DDB71" s="204"/>
      <c r="DDC71" s="204"/>
      <c r="DDD71" s="204"/>
      <c r="DDE71" s="204"/>
      <c r="DDF71" s="204"/>
      <c r="DDG71" s="204"/>
      <c r="DDH71" s="204"/>
      <c r="DDI71" s="204"/>
      <c r="DDJ71" s="204"/>
      <c r="DDK71" s="204"/>
      <c r="DDL71" s="204"/>
      <c r="DDM71" s="204"/>
      <c r="DDN71" s="204"/>
      <c r="DDO71" s="204"/>
      <c r="DDP71" s="204"/>
      <c r="DDQ71" s="204"/>
      <c r="DDR71" s="204"/>
      <c r="DDS71" s="204"/>
      <c r="DDT71" s="204"/>
      <c r="DDU71" s="204"/>
      <c r="DDV71" s="204"/>
      <c r="DDW71" s="204"/>
      <c r="DDX71" s="204"/>
      <c r="DDY71" s="204"/>
      <c r="DDZ71" s="204"/>
      <c r="DEA71" s="204"/>
      <c r="DEB71" s="204"/>
      <c r="DEC71" s="204"/>
      <c r="DED71" s="204"/>
      <c r="DEE71" s="204"/>
      <c r="DEF71" s="204"/>
      <c r="DEG71" s="204"/>
      <c r="DEH71" s="204"/>
      <c r="DEI71" s="204"/>
      <c r="DEJ71" s="204"/>
      <c r="DEK71" s="204"/>
      <c r="DEL71" s="204"/>
      <c r="DEM71" s="204"/>
      <c r="DEN71" s="204"/>
      <c r="DEO71" s="204"/>
      <c r="DEP71" s="204"/>
      <c r="DEQ71" s="204"/>
      <c r="DER71" s="204"/>
      <c r="DES71" s="204"/>
      <c r="DET71" s="204"/>
      <c r="DEU71" s="204"/>
      <c r="DEV71" s="204"/>
      <c r="DEW71" s="204"/>
      <c r="DEX71" s="204"/>
      <c r="DEY71" s="204"/>
      <c r="DEZ71" s="204"/>
      <c r="DFA71" s="204"/>
      <c r="DFB71" s="204"/>
      <c r="DFC71" s="204"/>
      <c r="DFD71" s="204"/>
      <c r="DFE71" s="204"/>
      <c r="DFF71" s="204"/>
      <c r="DFG71" s="204"/>
      <c r="DFH71" s="204"/>
      <c r="DFI71" s="204"/>
      <c r="DFJ71" s="204"/>
      <c r="DFK71" s="204"/>
      <c r="DFL71" s="204"/>
      <c r="DFM71" s="204"/>
      <c r="DFN71" s="204"/>
      <c r="DFO71" s="204"/>
      <c r="DFP71" s="204"/>
      <c r="DFQ71" s="204"/>
      <c r="DFR71" s="204"/>
      <c r="DFS71" s="204"/>
      <c r="DFT71" s="204"/>
      <c r="DFU71" s="204"/>
      <c r="DFV71" s="204"/>
      <c r="DFW71" s="204"/>
      <c r="DFX71" s="204"/>
      <c r="DFY71" s="204"/>
      <c r="DFZ71" s="204"/>
      <c r="DGA71" s="204"/>
      <c r="DGB71" s="204"/>
      <c r="DGC71" s="204"/>
      <c r="DGD71" s="204"/>
      <c r="DGE71" s="204"/>
      <c r="DGF71" s="204"/>
      <c r="DGG71" s="204"/>
      <c r="DGH71" s="204"/>
      <c r="DGI71" s="204"/>
      <c r="DGJ71" s="204"/>
      <c r="DGK71" s="204"/>
      <c r="DGL71" s="204"/>
      <c r="DGM71" s="204"/>
      <c r="DGN71" s="204"/>
      <c r="DGO71" s="204"/>
      <c r="DGP71" s="204"/>
      <c r="DGQ71" s="204"/>
      <c r="DGR71" s="204"/>
      <c r="DGS71" s="204"/>
      <c r="DGT71" s="204"/>
      <c r="DGU71" s="204"/>
      <c r="DGV71" s="204"/>
      <c r="DGW71" s="204"/>
      <c r="DGX71" s="204"/>
      <c r="DGY71" s="204"/>
      <c r="DGZ71" s="204"/>
      <c r="DHA71" s="204"/>
      <c r="DHB71" s="204"/>
      <c r="DHC71" s="204"/>
      <c r="DHD71" s="204"/>
      <c r="DHE71" s="204"/>
      <c r="DHF71" s="204"/>
      <c r="DHG71" s="204"/>
      <c r="DHH71" s="204"/>
      <c r="DHI71" s="204"/>
      <c r="DHJ71" s="204"/>
      <c r="DHK71" s="204"/>
      <c r="DHL71" s="204"/>
      <c r="DHM71" s="204"/>
      <c r="DHN71" s="204"/>
      <c r="DHO71" s="204"/>
      <c r="DHP71" s="204"/>
      <c r="DHQ71" s="204"/>
      <c r="DHR71" s="204"/>
      <c r="DHS71" s="204"/>
      <c r="DHT71" s="204"/>
      <c r="DHU71" s="204"/>
      <c r="DHV71" s="204"/>
      <c r="DHW71" s="204"/>
      <c r="DHX71" s="204"/>
      <c r="DHY71" s="204"/>
      <c r="DHZ71" s="204"/>
      <c r="DIA71" s="204"/>
      <c r="DIB71" s="204"/>
      <c r="DIC71" s="204"/>
      <c r="DID71" s="204"/>
      <c r="DIE71" s="204"/>
      <c r="DIF71" s="204"/>
      <c r="DIG71" s="204"/>
      <c r="DIH71" s="204"/>
      <c r="DII71" s="204"/>
      <c r="DIJ71" s="204"/>
      <c r="DIK71" s="204"/>
      <c r="DIL71" s="204"/>
      <c r="DIM71" s="204"/>
      <c r="DIN71" s="204"/>
      <c r="DIO71" s="204"/>
      <c r="DIP71" s="204"/>
      <c r="DIQ71" s="204"/>
      <c r="DIR71" s="204"/>
      <c r="DIS71" s="204"/>
      <c r="DIT71" s="204"/>
      <c r="DIU71" s="204"/>
      <c r="DIV71" s="204"/>
      <c r="DIW71" s="204"/>
      <c r="DIX71" s="204"/>
      <c r="DIY71" s="204"/>
      <c r="DIZ71" s="204"/>
      <c r="DJA71" s="204"/>
      <c r="DJB71" s="204"/>
      <c r="DJC71" s="204"/>
      <c r="DJD71" s="204"/>
      <c r="DJE71" s="204"/>
      <c r="DJF71" s="204"/>
      <c r="DJG71" s="204"/>
      <c r="DJH71" s="204"/>
      <c r="DJI71" s="204"/>
      <c r="DJJ71" s="204"/>
      <c r="DJK71" s="204"/>
      <c r="DJL71" s="204"/>
      <c r="DJM71" s="204"/>
      <c r="DJN71" s="204"/>
      <c r="DJO71" s="204"/>
      <c r="DJP71" s="204"/>
      <c r="DJQ71" s="204"/>
      <c r="DJR71" s="204"/>
      <c r="DJS71" s="204"/>
      <c r="DJT71" s="204"/>
      <c r="DJU71" s="204"/>
      <c r="DJV71" s="204"/>
      <c r="DJW71" s="204"/>
      <c r="DJX71" s="204"/>
      <c r="DJY71" s="204"/>
      <c r="DJZ71" s="204"/>
      <c r="DKA71" s="204"/>
      <c r="DKB71" s="204"/>
      <c r="DKC71" s="204"/>
      <c r="DKD71" s="204"/>
      <c r="DKE71" s="204"/>
      <c r="DKF71" s="204"/>
      <c r="DKG71" s="204"/>
      <c r="DKH71" s="204"/>
      <c r="DKI71" s="204"/>
      <c r="DKJ71" s="204"/>
      <c r="DKK71" s="204"/>
      <c r="DKL71" s="204"/>
      <c r="DKM71" s="204"/>
      <c r="DKN71" s="204"/>
      <c r="DKO71" s="204"/>
      <c r="DKP71" s="204"/>
      <c r="DKQ71" s="204"/>
      <c r="DKR71" s="204"/>
      <c r="DKS71" s="204"/>
      <c r="DKT71" s="204"/>
      <c r="DKU71" s="204"/>
      <c r="DKV71" s="204"/>
      <c r="DKW71" s="204"/>
      <c r="DKX71" s="204"/>
      <c r="DKY71" s="204"/>
      <c r="DKZ71" s="204"/>
      <c r="DLA71" s="204"/>
      <c r="DLB71" s="204"/>
      <c r="DLC71" s="204"/>
      <c r="DLD71" s="204"/>
      <c r="DLE71" s="204"/>
      <c r="DLF71" s="204"/>
      <c r="DLG71" s="204"/>
      <c r="DLH71" s="204"/>
      <c r="DLI71" s="204"/>
      <c r="DLJ71" s="204"/>
      <c r="DLK71" s="204"/>
      <c r="DLL71" s="204"/>
      <c r="DLM71" s="204"/>
      <c r="DLN71" s="204"/>
      <c r="DLO71" s="204"/>
      <c r="DLP71" s="204"/>
      <c r="DLQ71" s="204"/>
      <c r="DLR71" s="204"/>
      <c r="DLS71" s="204"/>
      <c r="DLT71" s="204"/>
      <c r="DLU71" s="204"/>
      <c r="DLV71" s="204"/>
      <c r="DLW71" s="204"/>
      <c r="DLX71" s="204"/>
      <c r="DLY71" s="204"/>
      <c r="DLZ71" s="204"/>
      <c r="DMA71" s="204"/>
      <c r="DMB71" s="204"/>
      <c r="DMC71" s="204"/>
      <c r="DMD71" s="204"/>
      <c r="DME71" s="204"/>
      <c r="DMF71" s="204"/>
      <c r="DMG71" s="204"/>
      <c r="DMH71" s="204"/>
      <c r="DMI71" s="204"/>
      <c r="DMJ71" s="204"/>
      <c r="DMK71" s="204"/>
      <c r="DML71" s="204"/>
      <c r="DMM71" s="204"/>
      <c r="DMN71" s="204"/>
      <c r="DMO71" s="204"/>
      <c r="DMP71" s="204"/>
      <c r="DMQ71" s="204"/>
      <c r="DMR71" s="204"/>
      <c r="DMS71" s="204"/>
      <c r="DMT71" s="204"/>
      <c r="DMU71" s="204"/>
      <c r="DMV71" s="204"/>
      <c r="DMW71" s="204"/>
      <c r="DMX71" s="204"/>
      <c r="DMY71" s="204"/>
      <c r="DMZ71" s="204"/>
      <c r="DNA71" s="204"/>
      <c r="DNB71" s="204"/>
      <c r="DNC71" s="204"/>
      <c r="DND71" s="204"/>
      <c r="DNE71" s="204"/>
      <c r="DNF71" s="204"/>
      <c r="DNG71" s="204"/>
      <c r="DNH71" s="204"/>
      <c r="DNI71" s="204"/>
      <c r="DNJ71" s="204"/>
      <c r="DNK71" s="204"/>
      <c r="DNL71" s="204"/>
      <c r="DNM71" s="204"/>
      <c r="DNN71" s="204"/>
      <c r="DNO71" s="204"/>
      <c r="DNP71" s="204"/>
      <c r="DNQ71" s="204"/>
      <c r="DNR71" s="204"/>
      <c r="DNS71" s="204"/>
      <c r="DNT71" s="204"/>
      <c r="DNU71" s="204"/>
      <c r="DNV71" s="204"/>
      <c r="DNW71" s="204"/>
      <c r="DNX71" s="204"/>
      <c r="DNY71" s="204"/>
      <c r="DNZ71" s="204"/>
      <c r="DOA71" s="204"/>
      <c r="DOB71" s="204"/>
      <c r="DOC71" s="204"/>
      <c r="DOD71" s="204"/>
      <c r="DOE71" s="204"/>
      <c r="DOF71" s="204"/>
      <c r="DOG71" s="204"/>
      <c r="DOH71" s="204"/>
      <c r="DOI71" s="204"/>
      <c r="DOJ71" s="204"/>
      <c r="DOK71" s="204"/>
      <c r="DOL71" s="204"/>
      <c r="DOM71" s="204"/>
      <c r="DON71" s="204"/>
      <c r="DOO71" s="204"/>
      <c r="DOP71" s="204"/>
      <c r="DOQ71" s="204"/>
      <c r="DOR71" s="204"/>
      <c r="DOS71" s="204"/>
      <c r="DOT71" s="204"/>
      <c r="DOU71" s="204"/>
      <c r="DOV71" s="204"/>
      <c r="DOW71" s="204"/>
      <c r="DOX71" s="204"/>
      <c r="DOY71" s="204"/>
      <c r="DOZ71" s="204"/>
      <c r="DPA71" s="204"/>
      <c r="DPB71" s="204"/>
      <c r="DPC71" s="204"/>
      <c r="DPD71" s="204"/>
      <c r="DPE71" s="204"/>
      <c r="DPF71" s="204"/>
      <c r="DPG71" s="204"/>
      <c r="DPH71" s="204"/>
      <c r="DPI71" s="204"/>
      <c r="DPJ71" s="204"/>
      <c r="DPK71" s="204"/>
      <c r="DPL71" s="204"/>
      <c r="DPM71" s="204"/>
      <c r="DPN71" s="204"/>
      <c r="DPO71" s="204"/>
      <c r="DPP71" s="204"/>
      <c r="DPQ71" s="204"/>
      <c r="DPR71" s="204"/>
      <c r="DPS71" s="204"/>
      <c r="DPT71" s="204"/>
      <c r="DPU71" s="204"/>
      <c r="DPV71" s="204"/>
      <c r="DPW71" s="204"/>
      <c r="DPX71" s="204"/>
      <c r="DPY71" s="204"/>
      <c r="DPZ71" s="204"/>
      <c r="DQA71" s="204"/>
      <c r="DQB71" s="204"/>
      <c r="DQC71" s="204"/>
      <c r="DQD71" s="204"/>
      <c r="DQE71" s="204"/>
      <c r="DQF71" s="204"/>
      <c r="DQG71" s="204"/>
      <c r="DQH71" s="204"/>
      <c r="DQI71" s="204"/>
      <c r="DQJ71" s="204"/>
      <c r="DQK71" s="204"/>
      <c r="DQL71" s="204"/>
      <c r="DQM71" s="204"/>
      <c r="DQN71" s="204"/>
      <c r="DQO71" s="204"/>
      <c r="DQP71" s="204"/>
      <c r="DQQ71" s="204"/>
      <c r="DQR71" s="204"/>
      <c r="DQS71" s="204"/>
      <c r="DQT71" s="204"/>
      <c r="DQU71" s="204"/>
      <c r="DQV71" s="204"/>
      <c r="DQW71" s="204"/>
      <c r="DQX71" s="204"/>
      <c r="DQY71" s="204"/>
      <c r="DQZ71" s="204"/>
      <c r="DRA71" s="204"/>
      <c r="DRB71" s="204"/>
      <c r="DRC71" s="204"/>
      <c r="DRD71" s="204"/>
      <c r="DRE71" s="204"/>
      <c r="DRF71" s="204"/>
      <c r="DRG71" s="204"/>
      <c r="DRH71" s="204"/>
      <c r="DRI71" s="204"/>
      <c r="DRJ71" s="204"/>
      <c r="DRK71" s="204"/>
      <c r="DRL71" s="204"/>
      <c r="DRM71" s="204"/>
      <c r="DRN71" s="204"/>
      <c r="DRO71" s="204"/>
      <c r="DRP71" s="204"/>
      <c r="DRQ71" s="204"/>
      <c r="DRR71" s="204"/>
      <c r="DRS71" s="204"/>
      <c r="DRT71" s="204"/>
      <c r="DRU71" s="204"/>
      <c r="DRV71" s="204"/>
      <c r="DRW71" s="204"/>
      <c r="DRX71" s="204"/>
      <c r="DRY71" s="204"/>
      <c r="DRZ71" s="204"/>
      <c r="DSA71" s="204"/>
      <c r="DSB71" s="204"/>
      <c r="DSC71" s="204"/>
      <c r="DSD71" s="204"/>
      <c r="DSE71" s="204"/>
      <c r="DSF71" s="204"/>
      <c r="DSG71" s="204"/>
      <c r="DSH71" s="204"/>
      <c r="DSI71" s="204"/>
      <c r="DSJ71" s="204"/>
      <c r="DSK71" s="204"/>
      <c r="DSL71" s="204"/>
      <c r="DSM71" s="204"/>
      <c r="DSN71" s="204"/>
      <c r="DSO71" s="204"/>
      <c r="DSP71" s="204"/>
      <c r="DSQ71" s="204"/>
      <c r="DSR71" s="204"/>
      <c r="DSS71" s="204"/>
      <c r="DST71" s="204"/>
      <c r="DSU71" s="204"/>
      <c r="DSV71" s="204"/>
      <c r="DSW71" s="204"/>
      <c r="DSX71" s="204"/>
      <c r="DSY71" s="204"/>
      <c r="DSZ71" s="204"/>
      <c r="DTA71" s="204"/>
      <c r="DTB71" s="204"/>
      <c r="DTC71" s="204"/>
      <c r="DTD71" s="204"/>
      <c r="DTE71" s="204"/>
      <c r="DTF71" s="204"/>
      <c r="DTG71" s="204"/>
      <c r="DTH71" s="204"/>
      <c r="DTI71" s="204"/>
      <c r="DTJ71" s="204"/>
      <c r="DTK71" s="204"/>
      <c r="DTL71" s="204"/>
      <c r="DTM71" s="204"/>
      <c r="DTN71" s="204"/>
      <c r="DTO71" s="204"/>
      <c r="DTP71" s="204"/>
      <c r="DTQ71" s="204"/>
      <c r="DTR71" s="204"/>
      <c r="DTS71" s="204"/>
      <c r="DTT71" s="204"/>
      <c r="DTU71" s="204"/>
      <c r="DTV71" s="204"/>
      <c r="DTW71" s="204"/>
      <c r="DTX71" s="204"/>
      <c r="DTY71" s="204"/>
      <c r="DTZ71" s="204"/>
      <c r="DUA71" s="204"/>
      <c r="DUB71" s="204"/>
      <c r="DUC71" s="204"/>
      <c r="DUD71" s="204"/>
      <c r="DUE71" s="204"/>
      <c r="DUF71" s="204"/>
      <c r="DUG71" s="204"/>
      <c r="DUH71" s="204"/>
      <c r="DUI71" s="204"/>
      <c r="DUJ71" s="204"/>
      <c r="DUK71" s="204"/>
      <c r="DUL71" s="204"/>
      <c r="DUM71" s="204"/>
      <c r="DUN71" s="204"/>
      <c r="DUO71" s="204"/>
      <c r="DUP71" s="204"/>
      <c r="DUQ71" s="204"/>
      <c r="DUR71" s="204"/>
      <c r="DUS71" s="204"/>
      <c r="DUT71" s="204"/>
      <c r="DUU71" s="204"/>
      <c r="DUV71" s="204"/>
      <c r="DUW71" s="204"/>
      <c r="DUX71" s="204"/>
      <c r="DUY71" s="204"/>
      <c r="DUZ71" s="204"/>
      <c r="DVA71" s="204"/>
      <c r="DVB71" s="204"/>
      <c r="DVC71" s="204"/>
      <c r="DVD71" s="204"/>
      <c r="DVE71" s="204"/>
      <c r="DVF71" s="204"/>
      <c r="DVG71" s="204"/>
      <c r="DVH71" s="204"/>
      <c r="DVI71" s="204"/>
      <c r="DVJ71" s="204"/>
      <c r="DVK71" s="204"/>
      <c r="DVL71" s="204"/>
      <c r="DVM71" s="204"/>
      <c r="DVN71" s="204"/>
      <c r="DVO71" s="204"/>
      <c r="DVP71" s="204"/>
      <c r="DVQ71" s="204"/>
      <c r="DVR71" s="204"/>
      <c r="DVS71" s="204"/>
      <c r="DVT71" s="204"/>
      <c r="DVU71" s="204"/>
      <c r="DVV71" s="204"/>
      <c r="DVW71" s="204"/>
      <c r="DVX71" s="204"/>
      <c r="DVY71" s="204"/>
      <c r="DVZ71" s="204"/>
      <c r="DWA71" s="204"/>
      <c r="DWB71" s="204"/>
      <c r="DWC71" s="204"/>
      <c r="DWD71" s="204"/>
      <c r="DWE71" s="204"/>
      <c r="DWF71" s="204"/>
      <c r="DWG71" s="204"/>
      <c r="DWH71" s="204"/>
      <c r="DWI71" s="204"/>
      <c r="DWJ71" s="204"/>
      <c r="DWK71" s="204"/>
      <c r="DWL71" s="204"/>
      <c r="DWM71" s="204"/>
      <c r="DWN71" s="204"/>
      <c r="DWO71" s="204"/>
      <c r="DWP71" s="204"/>
      <c r="DWQ71" s="204"/>
      <c r="DWR71" s="204"/>
      <c r="DWS71" s="204"/>
      <c r="DWT71" s="204"/>
      <c r="DWU71" s="204"/>
      <c r="DWV71" s="204"/>
      <c r="DWW71" s="204"/>
      <c r="DWX71" s="204"/>
      <c r="DWY71" s="204"/>
      <c r="DWZ71" s="204"/>
      <c r="DXA71" s="204"/>
      <c r="DXB71" s="204"/>
      <c r="DXC71" s="204"/>
      <c r="DXD71" s="204"/>
      <c r="DXE71" s="204"/>
      <c r="DXF71" s="204"/>
      <c r="DXG71" s="204"/>
      <c r="DXH71" s="204"/>
      <c r="DXI71" s="204"/>
      <c r="DXJ71" s="204"/>
      <c r="DXK71" s="204"/>
      <c r="DXL71" s="204"/>
      <c r="DXM71" s="204"/>
      <c r="DXN71" s="204"/>
      <c r="DXO71" s="204"/>
      <c r="DXP71" s="204"/>
      <c r="DXQ71" s="204"/>
      <c r="DXR71" s="204"/>
      <c r="DXS71" s="204"/>
      <c r="DXT71" s="204"/>
      <c r="DXU71" s="204"/>
      <c r="DXV71" s="204"/>
      <c r="DXW71" s="204"/>
      <c r="DXX71" s="204"/>
      <c r="DXY71" s="204"/>
      <c r="DXZ71" s="204"/>
      <c r="DYA71" s="204"/>
      <c r="DYB71" s="204"/>
      <c r="DYC71" s="204"/>
      <c r="DYD71" s="204"/>
      <c r="DYE71" s="204"/>
      <c r="DYF71" s="204"/>
      <c r="DYG71" s="204"/>
      <c r="DYH71" s="204"/>
      <c r="DYI71" s="204"/>
      <c r="DYJ71" s="204"/>
      <c r="DYK71" s="204"/>
      <c r="DYL71" s="204"/>
      <c r="DYM71" s="204"/>
      <c r="DYN71" s="204"/>
      <c r="DYO71" s="204"/>
      <c r="DYP71" s="204"/>
      <c r="DYQ71" s="204"/>
      <c r="DYR71" s="204"/>
      <c r="DYS71" s="204"/>
      <c r="DYT71" s="204"/>
      <c r="DYU71" s="204"/>
      <c r="DYV71" s="204"/>
      <c r="DYW71" s="204"/>
      <c r="DYX71" s="204"/>
      <c r="DYY71" s="204"/>
      <c r="DYZ71" s="204"/>
      <c r="DZA71" s="204"/>
      <c r="DZB71" s="204"/>
      <c r="DZC71" s="204"/>
      <c r="DZD71" s="204"/>
      <c r="DZE71" s="204"/>
      <c r="DZF71" s="204"/>
      <c r="DZG71" s="204"/>
      <c r="DZH71" s="204"/>
      <c r="DZI71" s="204"/>
      <c r="DZJ71" s="204"/>
      <c r="DZK71" s="204"/>
      <c r="DZL71" s="204"/>
      <c r="DZM71" s="204"/>
      <c r="DZN71" s="204"/>
      <c r="DZO71" s="204"/>
      <c r="DZP71" s="204"/>
      <c r="DZQ71" s="204"/>
      <c r="DZR71" s="204"/>
      <c r="DZS71" s="204"/>
      <c r="DZT71" s="204"/>
      <c r="DZU71" s="204"/>
      <c r="DZV71" s="204"/>
      <c r="DZW71" s="204"/>
      <c r="DZX71" s="204"/>
      <c r="DZY71" s="204"/>
      <c r="DZZ71" s="204"/>
      <c r="EAA71" s="204"/>
      <c r="EAB71" s="204"/>
      <c r="EAC71" s="204"/>
      <c r="EAD71" s="204"/>
      <c r="EAE71" s="204"/>
      <c r="EAF71" s="204"/>
      <c r="EAG71" s="204"/>
      <c r="EAH71" s="204"/>
      <c r="EAI71" s="204"/>
      <c r="EAJ71" s="204"/>
      <c r="EAK71" s="204"/>
      <c r="EAL71" s="204"/>
      <c r="EAM71" s="204"/>
      <c r="EAN71" s="204"/>
      <c r="EAO71" s="204"/>
      <c r="EAP71" s="204"/>
      <c r="EAQ71" s="204"/>
      <c r="EAR71" s="204"/>
      <c r="EAS71" s="204"/>
      <c r="EAT71" s="204"/>
      <c r="EAU71" s="204"/>
      <c r="EAV71" s="204"/>
      <c r="EAW71" s="204"/>
      <c r="EAX71" s="204"/>
      <c r="EAY71" s="204"/>
      <c r="EAZ71" s="204"/>
      <c r="EBA71" s="204"/>
      <c r="EBB71" s="204"/>
      <c r="EBC71" s="204"/>
      <c r="EBD71" s="204"/>
      <c r="EBE71" s="204"/>
      <c r="EBF71" s="204"/>
      <c r="EBG71" s="204"/>
      <c r="EBH71" s="204"/>
      <c r="EBI71" s="204"/>
      <c r="EBJ71" s="204"/>
      <c r="EBK71" s="204"/>
      <c r="EBL71" s="204"/>
      <c r="EBM71" s="204"/>
      <c r="EBN71" s="204"/>
      <c r="EBO71" s="204"/>
      <c r="EBP71" s="204"/>
      <c r="EBQ71" s="204"/>
      <c r="EBR71" s="204"/>
      <c r="EBS71" s="204"/>
      <c r="EBT71" s="204"/>
      <c r="EBU71" s="204"/>
      <c r="EBV71" s="204"/>
      <c r="EBW71" s="204"/>
      <c r="EBX71" s="204"/>
      <c r="EBY71" s="204"/>
      <c r="EBZ71" s="204"/>
      <c r="ECA71" s="204"/>
      <c r="ECB71" s="204"/>
      <c r="ECC71" s="204"/>
      <c r="ECD71" s="204"/>
      <c r="ECE71" s="204"/>
      <c r="ECF71" s="204"/>
      <c r="ECG71" s="204"/>
      <c r="ECH71" s="204"/>
      <c r="ECI71" s="204"/>
      <c r="ECJ71" s="204"/>
      <c r="ECK71" s="204"/>
      <c r="ECL71" s="204"/>
      <c r="ECM71" s="204"/>
      <c r="ECN71" s="204"/>
      <c r="ECO71" s="204"/>
      <c r="ECP71" s="204"/>
      <c r="ECQ71" s="204"/>
      <c r="ECR71" s="204"/>
      <c r="ECS71" s="204"/>
      <c r="ECT71" s="204"/>
      <c r="ECU71" s="204"/>
      <c r="ECV71" s="204"/>
      <c r="ECW71" s="204"/>
      <c r="ECX71" s="204"/>
      <c r="ECY71" s="204"/>
      <c r="ECZ71" s="204"/>
      <c r="EDA71" s="204"/>
      <c r="EDB71" s="204"/>
      <c r="EDC71" s="204"/>
      <c r="EDD71" s="204"/>
      <c r="EDE71" s="204"/>
      <c r="EDF71" s="204"/>
      <c r="EDG71" s="204"/>
      <c r="EDH71" s="204"/>
      <c r="EDI71" s="204"/>
      <c r="EDJ71" s="204"/>
      <c r="EDK71" s="204"/>
      <c r="EDL71" s="204"/>
      <c r="EDM71" s="204"/>
      <c r="EDN71" s="204"/>
      <c r="EDO71" s="204"/>
      <c r="EDP71" s="204"/>
      <c r="EDQ71" s="204"/>
      <c r="EDR71" s="204"/>
      <c r="EDS71" s="204"/>
      <c r="EDT71" s="204"/>
      <c r="EDU71" s="204"/>
      <c r="EDV71" s="204"/>
      <c r="EDW71" s="204"/>
      <c r="EDX71" s="204"/>
      <c r="EDY71" s="204"/>
      <c r="EDZ71" s="204"/>
      <c r="EEA71" s="204"/>
      <c r="EEB71" s="204"/>
      <c r="EEC71" s="204"/>
      <c r="EED71" s="204"/>
      <c r="EEE71" s="204"/>
      <c r="EEF71" s="204"/>
      <c r="EEG71" s="204"/>
      <c r="EEH71" s="204"/>
      <c r="EEI71" s="204"/>
      <c r="EEJ71" s="204"/>
      <c r="EEK71" s="204"/>
      <c r="EEL71" s="204"/>
      <c r="EEM71" s="204"/>
      <c r="EEN71" s="204"/>
      <c r="EEO71" s="204"/>
      <c r="EEP71" s="204"/>
      <c r="EEQ71" s="204"/>
      <c r="EER71" s="204"/>
      <c r="EES71" s="204"/>
      <c r="EET71" s="204"/>
      <c r="EEU71" s="204"/>
      <c r="EEV71" s="204"/>
      <c r="EEW71" s="204"/>
      <c r="EEX71" s="204"/>
      <c r="EEY71" s="204"/>
      <c r="EEZ71" s="204"/>
      <c r="EFA71" s="204"/>
      <c r="EFB71" s="204"/>
      <c r="EFC71" s="204"/>
      <c r="EFD71" s="204"/>
      <c r="EFE71" s="204"/>
      <c r="EFF71" s="204"/>
      <c r="EFG71" s="204"/>
      <c r="EFH71" s="204"/>
      <c r="EFI71" s="204"/>
      <c r="EFJ71" s="204"/>
      <c r="EFK71" s="204"/>
      <c r="EFL71" s="204"/>
      <c r="EFM71" s="204"/>
      <c r="EFN71" s="204"/>
      <c r="EFO71" s="204"/>
      <c r="EFP71" s="204"/>
      <c r="EFQ71" s="204"/>
      <c r="EFR71" s="204"/>
      <c r="EFS71" s="204"/>
      <c r="EFT71" s="204"/>
      <c r="EFU71" s="204"/>
      <c r="EFV71" s="204"/>
      <c r="EFW71" s="204"/>
      <c r="EFX71" s="204"/>
      <c r="EFY71" s="204"/>
      <c r="EFZ71" s="204"/>
      <c r="EGA71" s="204"/>
      <c r="EGB71" s="204"/>
      <c r="EGC71" s="204"/>
      <c r="EGD71" s="204"/>
      <c r="EGE71" s="204"/>
      <c r="EGF71" s="204"/>
      <c r="EGG71" s="204"/>
      <c r="EGH71" s="204"/>
      <c r="EGI71" s="204"/>
      <c r="EGJ71" s="204"/>
      <c r="EGK71" s="204"/>
      <c r="EGL71" s="204"/>
      <c r="EGM71" s="204"/>
      <c r="EGN71" s="204"/>
      <c r="EGO71" s="204"/>
      <c r="EGP71" s="204"/>
      <c r="EGQ71" s="204"/>
      <c r="EGR71" s="204"/>
      <c r="EGS71" s="204"/>
      <c r="EGT71" s="204"/>
      <c r="EGU71" s="204"/>
      <c r="EGV71" s="204"/>
      <c r="EGW71" s="204"/>
      <c r="EGX71" s="204"/>
      <c r="EGY71" s="204"/>
      <c r="EGZ71" s="204"/>
      <c r="EHA71" s="204"/>
      <c r="EHB71" s="204"/>
      <c r="EHC71" s="204"/>
      <c r="EHD71" s="204"/>
      <c r="EHE71" s="204"/>
      <c r="EHF71" s="204"/>
      <c r="EHG71" s="204"/>
      <c r="EHH71" s="204"/>
      <c r="EHI71" s="204"/>
      <c r="EHJ71" s="204"/>
      <c r="EHK71" s="204"/>
      <c r="EHL71" s="204"/>
      <c r="EHM71" s="204"/>
      <c r="EHN71" s="204"/>
      <c r="EHO71" s="204"/>
      <c r="EHP71" s="204"/>
      <c r="EHQ71" s="204"/>
      <c r="EHR71" s="204"/>
      <c r="EHS71" s="204"/>
      <c r="EHT71" s="204"/>
      <c r="EHU71" s="204"/>
      <c r="EHV71" s="204"/>
      <c r="EHW71" s="204"/>
      <c r="EHX71" s="204"/>
      <c r="EHY71" s="204"/>
      <c r="EHZ71" s="204"/>
      <c r="EIA71" s="204"/>
      <c r="EIB71" s="204"/>
      <c r="EIC71" s="204"/>
      <c r="EID71" s="204"/>
      <c r="EIE71" s="204"/>
      <c r="EIF71" s="204"/>
      <c r="EIG71" s="204"/>
      <c r="EIH71" s="204"/>
      <c r="EII71" s="204"/>
      <c r="EIJ71" s="204"/>
      <c r="EIK71" s="204"/>
      <c r="EIL71" s="204"/>
      <c r="EIM71" s="204"/>
      <c r="EIN71" s="204"/>
      <c r="EIO71" s="204"/>
      <c r="EIP71" s="204"/>
      <c r="EIQ71" s="204"/>
      <c r="EIR71" s="204"/>
      <c r="EIS71" s="204"/>
      <c r="EIT71" s="204"/>
      <c r="EIU71" s="204"/>
      <c r="EIV71" s="204"/>
      <c r="EIW71" s="204"/>
      <c r="EIX71" s="204"/>
      <c r="EIY71" s="204"/>
      <c r="EIZ71" s="204"/>
      <c r="EJA71" s="204"/>
      <c r="EJB71" s="204"/>
      <c r="EJC71" s="204"/>
      <c r="EJD71" s="204"/>
      <c r="EJE71" s="204"/>
      <c r="EJF71" s="204"/>
      <c r="EJG71" s="204"/>
      <c r="EJH71" s="204"/>
      <c r="EJI71" s="204"/>
      <c r="EJJ71" s="204"/>
      <c r="EJK71" s="204"/>
      <c r="EJL71" s="204"/>
      <c r="EJM71" s="204"/>
      <c r="EJN71" s="204"/>
      <c r="EJO71" s="204"/>
      <c r="EJP71" s="204"/>
      <c r="EJQ71" s="204"/>
      <c r="EJR71" s="204"/>
      <c r="EJS71" s="204"/>
      <c r="EJT71" s="204"/>
      <c r="EJU71" s="204"/>
      <c r="EJV71" s="204"/>
      <c r="EJW71" s="204"/>
      <c r="EJX71" s="204"/>
      <c r="EJY71" s="204"/>
      <c r="EJZ71" s="204"/>
      <c r="EKA71" s="204"/>
      <c r="EKB71" s="204"/>
      <c r="EKC71" s="204"/>
      <c r="EKD71" s="204"/>
      <c r="EKE71" s="204"/>
      <c r="EKF71" s="204"/>
      <c r="EKG71" s="204"/>
      <c r="EKH71" s="204"/>
      <c r="EKI71" s="204"/>
      <c r="EKJ71" s="204"/>
      <c r="EKK71" s="204"/>
      <c r="EKL71" s="204"/>
      <c r="EKM71" s="204"/>
      <c r="EKN71" s="204"/>
      <c r="EKO71" s="204"/>
      <c r="EKP71" s="204"/>
      <c r="EKQ71" s="204"/>
      <c r="EKR71" s="204"/>
      <c r="EKS71" s="204"/>
      <c r="EKT71" s="204"/>
      <c r="EKU71" s="204"/>
      <c r="EKV71" s="204"/>
      <c r="EKW71" s="204"/>
      <c r="EKX71" s="204"/>
      <c r="EKY71" s="204"/>
      <c r="EKZ71" s="204"/>
      <c r="ELA71" s="204"/>
      <c r="ELB71" s="204"/>
      <c r="ELC71" s="204"/>
      <c r="ELD71" s="204"/>
      <c r="ELE71" s="204"/>
      <c r="ELF71" s="204"/>
      <c r="ELG71" s="204"/>
      <c r="ELH71" s="204"/>
      <c r="ELI71" s="204"/>
      <c r="ELJ71" s="204"/>
      <c r="ELK71" s="204"/>
      <c r="ELL71" s="204"/>
      <c r="ELM71" s="204"/>
      <c r="ELN71" s="204"/>
      <c r="ELO71" s="204"/>
      <c r="ELP71" s="204"/>
      <c r="ELQ71" s="204"/>
      <c r="ELR71" s="204"/>
      <c r="ELS71" s="204"/>
      <c r="ELT71" s="204"/>
      <c r="ELU71" s="204"/>
      <c r="ELV71" s="204"/>
      <c r="ELW71" s="204"/>
      <c r="ELX71" s="204"/>
      <c r="ELY71" s="204"/>
      <c r="ELZ71" s="204"/>
      <c r="EMA71" s="204"/>
      <c r="EMB71" s="204"/>
      <c r="EMC71" s="204"/>
      <c r="EMD71" s="204"/>
      <c r="EME71" s="204"/>
      <c r="EMF71" s="204"/>
      <c r="EMG71" s="204"/>
      <c r="EMH71" s="204"/>
      <c r="EMI71" s="204"/>
      <c r="EMJ71" s="204"/>
      <c r="EMK71" s="204"/>
      <c r="EML71" s="204"/>
      <c r="EMM71" s="204"/>
      <c r="EMN71" s="204"/>
      <c r="EMO71" s="204"/>
      <c r="EMP71" s="204"/>
      <c r="EMQ71" s="204"/>
      <c r="EMR71" s="204"/>
      <c r="EMS71" s="204"/>
      <c r="EMT71" s="204"/>
      <c r="EMU71" s="204"/>
      <c r="EMV71" s="204"/>
      <c r="EMW71" s="204"/>
      <c r="EMX71" s="204"/>
      <c r="EMY71" s="204"/>
      <c r="EMZ71" s="204"/>
      <c r="ENA71" s="204"/>
      <c r="ENB71" s="204"/>
      <c r="ENC71" s="204"/>
      <c r="END71" s="204"/>
      <c r="ENE71" s="204"/>
      <c r="ENF71" s="204"/>
      <c r="ENG71" s="204"/>
      <c r="ENH71" s="204"/>
      <c r="ENI71" s="204"/>
      <c r="ENJ71" s="204"/>
      <c r="ENK71" s="204"/>
      <c r="ENL71" s="204"/>
      <c r="ENM71" s="204"/>
      <c r="ENN71" s="204"/>
      <c r="ENO71" s="204"/>
      <c r="ENP71" s="204"/>
      <c r="ENQ71" s="204"/>
      <c r="ENR71" s="204"/>
      <c r="ENS71" s="204"/>
      <c r="ENT71" s="204"/>
      <c r="ENU71" s="204"/>
      <c r="ENV71" s="204"/>
      <c r="ENW71" s="204"/>
      <c r="ENX71" s="204"/>
      <c r="ENY71" s="204"/>
      <c r="ENZ71" s="204"/>
      <c r="EOA71" s="204"/>
      <c r="EOB71" s="204"/>
      <c r="EOC71" s="204"/>
      <c r="EOD71" s="204"/>
      <c r="EOE71" s="204"/>
      <c r="EOF71" s="204"/>
      <c r="EOG71" s="204"/>
      <c r="EOH71" s="204"/>
      <c r="EOI71" s="204"/>
      <c r="EOJ71" s="204"/>
      <c r="EOK71" s="204"/>
      <c r="EOL71" s="204"/>
      <c r="EOM71" s="204"/>
      <c r="EON71" s="204"/>
      <c r="EOO71" s="204"/>
      <c r="EOP71" s="204"/>
      <c r="EOQ71" s="204"/>
      <c r="EOR71" s="204"/>
      <c r="EOS71" s="204"/>
      <c r="EOT71" s="204"/>
      <c r="EOU71" s="204"/>
      <c r="EOV71" s="204"/>
      <c r="EOW71" s="204"/>
      <c r="EOX71" s="204"/>
      <c r="EOY71" s="204"/>
      <c r="EOZ71" s="204"/>
      <c r="EPA71" s="204"/>
      <c r="EPB71" s="204"/>
      <c r="EPC71" s="204"/>
      <c r="EPD71" s="204"/>
      <c r="EPE71" s="204"/>
      <c r="EPF71" s="204"/>
      <c r="EPG71" s="204"/>
      <c r="EPH71" s="204"/>
      <c r="EPI71" s="204"/>
      <c r="EPJ71" s="204"/>
      <c r="EPK71" s="204"/>
      <c r="EPL71" s="204"/>
      <c r="EPM71" s="204"/>
      <c r="EPN71" s="204"/>
      <c r="EPO71" s="204"/>
      <c r="EPP71" s="204"/>
      <c r="EPQ71" s="204"/>
      <c r="EPR71" s="204"/>
      <c r="EPS71" s="204"/>
      <c r="EPT71" s="204"/>
      <c r="EPU71" s="204"/>
      <c r="EPV71" s="204"/>
      <c r="EPW71" s="204"/>
      <c r="EPX71" s="204"/>
      <c r="EPY71" s="204"/>
      <c r="EPZ71" s="204"/>
      <c r="EQA71" s="204"/>
      <c r="EQB71" s="204"/>
      <c r="EQC71" s="204"/>
      <c r="EQD71" s="204"/>
      <c r="EQE71" s="204"/>
      <c r="EQF71" s="204"/>
      <c r="EQG71" s="204"/>
      <c r="EQH71" s="204"/>
      <c r="EQI71" s="204"/>
      <c r="EQJ71" s="204"/>
      <c r="EQK71" s="204"/>
      <c r="EQL71" s="204"/>
      <c r="EQM71" s="204"/>
      <c r="EQN71" s="204"/>
      <c r="EQO71" s="204"/>
      <c r="EQP71" s="204"/>
      <c r="EQQ71" s="204"/>
      <c r="EQR71" s="204"/>
      <c r="EQS71" s="204"/>
      <c r="EQT71" s="204"/>
      <c r="EQU71" s="204"/>
      <c r="EQV71" s="204"/>
      <c r="EQW71" s="204"/>
      <c r="EQX71" s="204"/>
      <c r="EQY71" s="204"/>
      <c r="EQZ71" s="204"/>
      <c r="ERA71" s="204"/>
      <c r="ERB71" s="204"/>
      <c r="ERC71" s="204"/>
      <c r="ERD71" s="204"/>
      <c r="ERE71" s="204"/>
      <c r="ERF71" s="204"/>
      <c r="ERG71" s="204"/>
      <c r="ERH71" s="204"/>
      <c r="ERI71" s="204"/>
      <c r="ERJ71" s="204"/>
      <c r="ERK71" s="204"/>
      <c r="ERL71" s="204"/>
      <c r="ERM71" s="204"/>
      <c r="ERN71" s="204"/>
      <c r="ERO71" s="204"/>
      <c r="ERP71" s="204"/>
      <c r="ERQ71" s="204"/>
      <c r="ERR71" s="204"/>
      <c r="ERS71" s="204"/>
      <c r="ERT71" s="204"/>
      <c r="ERU71" s="204"/>
      <c r="ERV71" s="204"/>
      <c r="ERW71" s="204"/>
      <c r="ERX71" s="204"/>
      <c r="ERY71" s="204"/>
      <c r="ERZ71" s="204"/>
      <c r="ESA71" s="204"/>
      <c r="ESB71" s="204"/>
      <c r="ESC71" s="204"/>
      <c r="ESD71" s="204"/>
      <c r="ESE71" s="204"/>
      <c r="ESF71" s="204"/>
      <c r="ESG71" s="204"/>
      <c r="ESH71" s="204"/>
      <c r="ESI71" s="204"/>
      <c r="ESJ71" s="204"/>
      <c r="ESK71" s="204"/>
      <c r="ESL71" s="204"/>
      <c r="ESM71" s="204"/>
      <c r="ESN71" s="204"/>
      <c r="ESO71" s="204"/>
      <c r="ESP71" s="204"/>
      <c r="ESQ71" s="204"/>
      <c r="ESR71" s="204"/>
      <c r="ESS71" s="204"/>
      <c r="EST71" s="204"/>
      <c r="ESU71" s="204"/>
      <c r="ESV71" s="204"/>
      <c r="ESW71" s="204"/>
      <c r="ESX71" s="204"/>
      <c r="ESY71" s="204"/>
      <c r="ESZ71" s="204"/>
      <c r="ETA71" s="204"/>
      <c r="ETB71" s="204"/>
      <c r="ETC71" s="204"/>
      <c r="ETD71" s="204"/>
      <c r="ETE71" s="204"/>
      <c r="ETF71" s="204"/>
      <c r="ETG71" s="204"/>
      <c r="ETH71" s="204"/>
      <c r="ETI71" s="204"/>
      <c r="ETJ71" s="204"/>
      <c r="ETK71" s="204"/>
      <c r="ETL71" s="204"/>
      <c r="ETM71" s="204"/>
      <c r="ETN71" s="204"/>
      <c r="ETO71" s="204"/>
      <c r="ETP71" s="204"/>
      <c r="ETQ71" s="204"/>
      <c r="ETR71" s="204"/>
      <c r="ETS71" s="204"/>
      <c r="ETT71" s="204"/>
      <c r="ETU71" s="204"/>
      <c r="ETV71" s="204"/>
      <c r="ETW71" s="204"/>
      <c r="ETX71" s="204"/>
      <c r="ETY71" s="204"/>
      <c r="ETZ71" s="204"/>
      <c r="EUA71" s="204"/>
      <c r="EUB71" s="204"/>
      <c r="EUC71" s="204"/>
      <c r="EUD71" s="204"/>
      <c r="EUE71" s="204"/>
      <c r="EUF71" s="204"/>
      <c r="EUG71" s="204"/>
      <c r="EUH71" s="204"/>
      <c r="EUI71" s="204"/>
      <c r="EUJ71" s="204"/>
      <c r="EUK71" s="204"/>
      <c r="EUL71" s="204"/>
      <c r="EUM71" s="204"/>
      <c r="EUN71" s="204"/>
      <c r="EUO71" s="204"/>
      <c r="EUP71" s="204"/>
      <c r="EUQ71" s="204"/>
      <c r="EUR71" s="204"/>
      <c r="EUS71" s="204"/>
      <c r="EUT71" s="204"/>
      <c r="EUU71" s="204"/>
      <c r="EUV71" s="204"/>
      <c r="EUW71" s="204"/>
      <c r="EUX71" s="204"/>
      <c r="EUY71" s="204"/>
      <c r="EUZ71" s="204"/>
      <c r="EVA71" s="204"/>
      <c r="EVB71" s="204"/>
      <c r="EVC71" s="204"/>
      <c r="EVD71" s="204"/>
      <c r="EVE71" s="204"/>
      <c r="EVF71" s="204"/>
      <c r="EVG71" s="204"/>
      <c r="EVH71" s="204"/>
      <c r="EVI71" s="204"/>
      <c r="EVJ71" s="204"/>
      <c r="EVK71" s="204"/>
      <c r="EVL71" s="204"/>
      <c r="EVM71" s="204"/>
      <c r="EVN71" s="204"/>
      <c r="EVO71" s="204"/>
      <c r="EVP71" s="204"/>
      <c r="EVQ71" s="204"/>
      <c r="EVR71" s="204"/>
      <c r="EVS71" s="204"/>
      <c r="EVT71" s="204"/>
      <c r="EVU71" s="204"/>
      <c r="EVV71" s="204"/>
      <c r="EVW71" s="204"/>
      <c r="EVX71" s="204"/>
      <c r="EVY71" s="204"/>
      <c r="EVZ71" s="204"/>
      <c r="EWA71" s="204"/>
      <c r="EWB71" s="204"/>
      <c r="EWC71" s="204"/>
      <c r="EWD71" s="204"/>
      <c r="EWE71" s="204"/>
      <c r="EWF71" s="204"/>
      <c r="EWG71" s="204"/>
      <c r="EWH71" s="204"/>
      <c r="EWI71" s="204"/>
      <c r="EWJ71" s="204"/>
      <c r="EWK71" s="204"/>
      <c r="EWL71" s="204"/>
      <c r="EWM71" s="204"/>
      <c r="EWN71" s="204"/>
      <c r="EWO71" s="204"/>
      <c r="EWP71" s="204"/>
      <c r="EWQ71" s="204"/>
      <c r="EWR71" s="204"/>
      <c r="EWS71" s="204"/>
      <c r="EWT71" s="204"/>
      <c r="EWU71" s="204"/>
      <c r="EWV71" s="204"/>
      <c r="EWW71" s="204"/>
      <c r="EWX71" s="204"/>
      <c r="EWY71" s="204"/>
      <c r="EWZ71" s="204"/>
      <c r="EXA71" s="204"/>
      <c r="EXB71" s="204"/>
      <c r="EXC71" s="204"/>
      <c r="EXD71" s="204"/>
      <c r="EXE71" s="204"/>
      <c r="EXF71" s="204"/>
      <c r="EXG71" s="204"/>
      <c r="EXH71" s="204"/>
      <c r="EXI71" s="204"/>
      <c r="EXJ71" s="204"/>
      <c r="EXK71" s="204"/>
      <c r="EXL71" s="204"/>
      <c r="EXM71" s="204"/>
      <c r="EXN71" s="204"/>
      <c r="EXO71" s="204"/>
      <c r="EXP71" s="204"/>
      <c r="EXQ71" s="204"/>
      <c r="EXR71" s="204"/>
      <c r="EXS71" s="204"/>
      <c r="EXT71" s="204"/>
      <c r="EXU71" s="204"/>
      <c r="EXV71" s="204"/>
      <c r="EXW71" s="204"/>
      <c r="EXX71" s="204"/>
      <c r="EXY71" s="204"/>
      <c r="EXZ71" s="204"/>
      <c r="EYA71" s="204"/>
      <c r="EYB71" s="204"/>
      <c r="EYC71" s="204"/>
      <c r="EYD71" s="204"/>
      <c r="EYE71" s="204"/>
      <c r="EYF71" s="204"/>
      <c r="EYG71" s="204"/>
      <c r="EYH71" s="204"/>
      <c r="EYI71" s="204"/>
      <c r="EYJ71" s="204"/>
      <c r="EYK71" s="204"/>
      <c r="EYL71" s="204"/>
      <c r="EYM71" s="204"/>
      <c r="EYN71" s="204"/>
      <c r="EYO71" s="204"/>
      <c r="EYP71" s="204"/>
      <c r="EYQ71" s="204"/>
      <c r="EYR71" s="204"/>
      <c r="EYS71" s="204"/>
      <c r="EYT71" s="204"/>
      <c r="EYU71" s="204"/>
      <c r="EYV71" s="204"/>
      <c r="EYW71" s="204"/>
      <c r="EYX71" s="204"/>
      <c r="EYY71" s="204"/>
      <c r="EYZ71" s="204"/>
      <c r="EZA71" s="204"/>
      <c r="EZB71" s="204"/>
      <c r="EZC71" s="204"/>
      <c r="EZD71" s="204"/>
      <c r="EZE71" s="204"/>
      <c r="EZF71" s="204"/>
      <c r="EZG71" s="204"/>
      <c r="EZH71" s="204"/>
      <c r="EZI71" s="204"/>
      <c r="EZJ71" s="204"/>
      <c r="EZK71" s="204"/>
      <c r="EZL71" s="204"/>
      <c r="EZM71" s="204"/>
      <c r="EZN71" s="204"/>
      <c r="EZO71" s="204"/>
      <c r="EZP71" s="204"/>
      <c r="EZQ71" s="204"/>
      <c r="EZR71" s="204"/>
      <c r="EZS71" s="204"/>
      <c r="EZT71" s="204"/>
      <c r="EZU71" s="204"/>
      <c r="EZV71" s="204"/>
      <c r="EZW71" s="204"/>
      <c r="EZX71" s="204"/>
      <c r="EZY71" s="204"/>
      <c r="EZZ71" s="204"/>
      <c r="FAA71" s="204"/>
      <c r="FAB71" s="204"/>
      <c r="FAC71" s="204"/>
      <c r="FAD71" s="204"/>
      <c r="FAE71" s="204"/>
      <c r="FAF71" s="204"/>
      <c r="FAG71" s="204"/>
      <c r="FAH71" s="204"/>
      <c r="FAI71" s="204"/>
      <c r="FAJ71" s="204"/>
      <c r="FAK71" s="204"/>
      <c r="FAL71" s="204"/>
      <c r="FAM71" s="204"/>
      <c r="FAN71" s="204"/>
      <c r="FAO71" s="204"/>
      <c r="FAP71" s="204"/>
      <c r="FAQ71" s="204"/>
      <c r="FAR71" s="204"/>
      <c r="FAS71" s="204"/>
      <c r="FAT71" s="204"/>
      <c r="FAU71" s="204"/>
      <c r="FAV71" s="204"/>
      <c r="FAW71" s="204"/>
      <c r="FAX71" s="204"/>
      <c r="FAY71" s="204"/>
      <c r="FAZ71" s="204"/>
      <c r="FBA71" s="204"/>
      <c r="FBB71" s="204"/>
      <c r="FBC71" s="204"/>
      <c r="FBD71" s="204"/>
      <c r="FBE71" s="204"/>
      <c r="FBF71" s="204"/>
      <c r="FBG71" s="204"/>
      <c r="FBH71" s="204"/>
      <c r="FBI71" s="204"/>
      <c r="FBJ71" s="204"/>
      <c r="FBK71" s="204"/>
      <c r="FBL71" s="204"/>
      <c r="FBM71" s="204"/>
      <c r="FBN71" s="204"/>
      <c r="FBO71" s="204"/>
      <c r="FBP71" s="204"/>
      <c r="FBQ71" s="204"/>
      <c r="FBR71" s="204"/>
      <c r="FBS71" s="204"/>
      <c r="FBT71" s="204"/>
      <c r="FBU71" s="204"/>
      <c r="FBV71" s="204"/>
      <c r="FBW71" s="204"/>
      <c r="FBX71" s="204"/>
      <c r="FBY71" s="204"/>
      <c r="FBZ71" s="204"/>
      <c r="FCA71" s="204"/>
      <c r="FCB71" s="204"/>
      <c r="FCC71" s="204"/>
      <c r="FCD71" s="204"/>
      <c r="FCE71" s="204"/>
      <c r="FCF71" s="204"/>
      <c r="FCG71" s="204"/>
      <c r="FCH71" s="204"/>
      <c r="FCI71" s="204"/>
      <c r="FCJ71" s="204"/>
      <c r="FCK71" s="204"/>
      <c r="FCL71" s="204"/>
      <c r="FCM71" s="204"/>
      <c r="FCN71" s="204"/>
      <c r="FCO71" s="204"/>
      <c r="FCP71" s="204"/>
      <c r="FCQ71" s="204"/>
      <c r="FCR71" s="204"/>
      <c r="FCS71" s="204"/>
      <c r="FCT71" s="204"/>
      <c r="FCU71" s="204"/>
      <c r="FCV71" s="204"/>
      <c r="FCW71" s="204"/>
      <c r="FCX71" s="204"/>
      <c r="FCY71" s="204"/>
      <c r="FCZ71" s="204"/>
      <c r="FDA71" s="204"/>
      <c r="FDB71" s="204"/>
      <c r="FDC71" s="204"/>
      <c r="FDD71" s="204"/>
      <c r="FDE71" s="204"/>
      <c r="FDF71" s="204"/>
      <c r="FDG71" s="204"/>
      <c r="FDH71" s="204"/>
      <c r="FDI71" s="204"/>
      <c r="FDJ71" s="204"/>
      <c r="FDK71" s="204"/>
      <c r="FDL71" s="204"/>
      <c r="FDM71" s="204"/>
      <c r="FDN71" s="204"/>
      <c r="FDO71" s="204"/>
      <c r="FDP71" s="204"/>
      <c r="FDQ71" s="204"/>
      <c r="FDR71" s="204"/>
      <c r="FDS71" s="204"/>
      <c r="FDT71" s="204"/>
      <c r="FDU71" s="204"/>
      <c r="FDV71" s="204"/>
      <c r="FDW71" s="204"/>
      <c r="FDX71" s="204"/>
      <c r="FDY71" s="204"/>
      <c r="FDZ71" s="204"/>
      <c r="FEA71" s="204"/>
      <c r="FEB71" s="204"/>
      <c r="FEC71" s="204"/>
      <c r="FED71" s="204"/>
      <c r="FEE71" s="204"/>
      <c r="FEF71" s="204"/>
      <c r="FEG71" s="204"/>
      <c r="FEH71" s="204"/>
      <c r="FEI71" s="204"/>
      <c r="FEJ71" s="204"/>
      <c r="FEK71" s="204"/>
      <c r="FEL71" s="204"/>
      <c r="FEM71" s="204"/>
      <c r="FEN71" s="204"/>
      <c r="FEO71" s="204"/>
      <c r="FEP71" s="204"/>
      <c r="FEQ71" s="204"/>
      <c r="FER71" s="204"/>
      <c r="FES71" s="204"/>
      <c r="FET71" s="204"/>
      <c r="FEU71" s="204"/>
      <c r="FEV71" s="204"/>
      <c r="FEW71" s="204"/>
      <c r="FEX71" s="204"/>
      <c r="FEY71" s="204"/>
      <c r="FEZ71" s="204"/>
      <c r="FFA71" s="204"/>
      <c r="FFB71" s="204"/>
      <c r="FFC71" s="204"/>
      <c r="FFD71" s="204"/>
      <c r="FFE71" s="204"/>
      <c r="FFF71" s="204"/>
      <c r="FFG71" s="204"/>
      <c r="FFH71" s="204"/>
      <c r="FFI71" s="204"/>
      <c r="FFJ71" s="204"/>
      <c r="FFK71" s="204"/>
      <c r="FFL71" s="204"/>
      <c r="FFM71" s="204"/>
      <c r="FFN71" s="204"/>
      <c r="FFO71" s="204"/>
      <c r="FFP71" s="204"/>
      <c r="FFQ71" s="204"/>
      <c r="FFR71" s="204"/>
      <c r="FFS71" s="204"/>
      <c r="FFT71" s="204"/>
      <c r="FFU71" s="204"/>
      <c r="FFV71" s="204"/>
      <c r="FFW71" s="204"/>
      <c r="FFX71" s="204"/>
      <c r="FFY71" s="204"/>
      <c r="FFZ71" s="204"/>
      <c r="FGA71" s="204"/>
      <c r="FGB71" s="204"/>
      <c r="FGC71" s="204"/>
      <c r="FGD71" s="204"/>
      <c r="FGE71" s="204"/>
      <c r="FGF71" s="204"/>
      <c r="FGG71" s="204"/>
      <c r="FGH71" s="204"/>
      <c r="FGI71" s="204"/>
      <c r="FGJ71" s="204"/>
      <c r="FGK71" s="204"/>
      <c r="FGL71" s="204"/>
      <c r="FGM71" s="204"/>
      <c r="FGN71" s="204"/>
      <c r="FGO71" s="204"/>
      <c r="FGP71" s="204"/>
      <c r="FGQ71" s="204"/>
      <c r="FGR71" s="204"/>
      <c r="FGS71" s="204"/>
      <c r="FGT71" s="204"/>
      <c r="FGU71" s="204"/>
      <c r="FGV71" s="204"/>
      <c r="FGW71" s="204"/>
      <c r="FGX71" s="204"/>
      <c r="FGY71" s="204"/>
      <c r="FGZ71" s="204"/>
      <c r="FHA71" s="204"/>
      <c r="FHB71" s="204"/>
      <c r="FHC71" s="204"/>
      <c r="FHD71" s="204"/>
      <c r="FHE71" s="204"/>
      <c r="FHF71" s="204"/>
      <c r="FHG71" s="204"/>
      <c r="FHH71" s="204"/>
      <c r="FHI71" s="204"/>
      <c r="FHJ71" s="204"/>
      <c r="FHK71" s="204"/>
      <c r="FHL71" s="204"/>
      <c r="FHM71" s="204"/>
      <c r="FHN71" s="204"/>
      <c r="FHO71" s="204"/>
      <c r="FHP71" s="204"/>
      <c r="FHQ71" s="204"/>
      <c r="FHR71" s="204"/>
      <c r="FHS71" s="204"/>
      <c r="FHT71" s="204"/>
      <c r="FHU71" s="204"/>
      <c r="FHV71" s="204"/>
      <c r="FHW71" s="204"/>
      <c r="FHX71" s="204"/>
      <c r="FHY71" s="204"/>
      <c r="FHZ71" s="204"/>
      <c r="FIA71" s="204"/>
      <c r="FIB71" s="204"/>
      <c r="FIC71" s="204"/>
      <c r="FID71" s="204"/>
      <c r="FIE71" s="204"/>
      <c r="FIF71" s="204"/>
      <c r="FIG71" s="204"/>
      <c r="FIH71" s="204"/>
      <c r="FII71" s="204"/>
      <c r="FIJ71" s="204"/>
      <c r="FIK71" s="204"/>
      <c r="FIL71" s="204"/>
      <c r="FIM71" s="204"/>
      <c r="FIN71" s="204"/>
      <c r="FIO71" s="204"/>
      <c r="FIP71" s="204"/>
      <c r="FIQ71" s="204"/>
      <c r="FIR71" s="204"/>
      <c r="FIS71" s="204"/>
      <c r="FIT71" s="204"/>
      <c r="FIU71" s="204"/>
      <c r="FIV71" s="204"/>
      <c r="FIW71" s="204"/>
      <c r="FIX71" s="204"/>
      <c r="FIY71" s="204"/>
      <c r="FIZ71" s="204"/>
      <c r="FJA71" s="204"/>
      <c r="FJB71" s="204"/>
      <c r="FJC71" s="204"/>
      <c r="FJD71" s="204"/>
      <c r="FJE71" s="204"/>
      <c r="FJF71" s="204"/>
      <c r="FJG71" s="204"/>
      <c r="FJH71" s="204"/>
      <c r="FJI71" s="204"/>
      <c r="FJJ71" s="204"/>
      <c r="FJK71" s="204"/>
      <c r="FJL71" s="204"/>
      <c r="FJM71" s="204"/>
      <c r="FJN71" s="204"/>
      <c r="FJO71" s="204"/>
      <c r="FJP71" s="204"/>
      <c r="FJQ71" s="204"/>
      <c r="FJR71" s="204"/>
      <c r="FJS71" s="204"/>
      <c r="FJT71" s="204"/>
      <c r="FJU71" s="204"/>
      <c r="FJV71" s="204"/>
      <c r="FJW71" s="204"/>
      <c r="FJX71" s="204"/>
      <c r="FJY71" s="204"/>
      <c r="FJZ71" s="204"/>
      <c r="FKA71" s="204"/>
      <c r="FKB71" s="204"/>
      <c r="FKC71" s="204"/>
      <c r="FKD71" s="204"/>
      <c r="FKE71" s="204"/>
      <c r="FKF71" s="204"/>
      <c r="FKG71" s="204"/>
      <c r="FKH71" s="204"/>
      <c r="FKI71" s="204"/>
      <c r="FKJ71" s="204"/>
      <c r="FKK71" s="204"/>
      <c r="FKL71" s="204"/>
      <c r="FKM71" s="204"/>
      <c r="FKN71" s="204"/>
      <c r="FKO71" s="204"/>
      <c r="FKP71" s="204"/>
      <c r="FKQ71" s="204"/>
      <c r="FKR71" s="204"/>
      <c r="FKS71" s="204"/>
      <c r="FKT71" s="204"/>
      <c r="FKU71" s="204"/>
      <c r="FKV71" s="204"/>
      <c r="FKW71" s="204"/>
      <c r="FKX71" s="204"/>
      <c r="FKY71" s="204"/>
      <c r="FKZ71" s="204"/>
      <c r="FLA71" s="204"/>
      <c r="FLB71" s="204"/>
      <c r="FLC71" s="204"/>
      <c r="FLD71" s="204"/>
      <c r="FLE71" s="204"/>
      <c r="FLF71" s="204"/>
      <c r="FLG71" s="204"/>
      <c r="FLH71" s="204"/>
      <c r="FLI71" s="204"/>
      <c r="FLJ71" s="204"/>
      <c r="FLK71" s="204"/>
      <c r="FLL71" s="204"/>
      <c r="FLM71" s="204"/>
      <c r="FLN71" s="204"/>
      <c r="FLO71" s="204"/>
      <c r="FLP71" s="204"/>
      <c r="FLQ71" s="204"/>
      <c r="FLR71" s="204"/>
      <c r="FLS71" s="204"/>
      <c r="FLT71" s="204"/>
      <c r="FLU71" s="204"/>
      <c r="FLV71" s="204"/>
      <c r="FLW71" s="204"/>
      <c r="FLX71" s="204"/>
      <c r="FLY71" s="204"/>
      <c r="FLZ71" s="204"/>
      <c r="FMA71" s="204"/>
      <c r="FMB71" s="204"/>
      <c r="FMC71" s="204"/>
      <c r="FMD71" s="204"/>
      <c r="FME71" s="204"/>
      <c r="FMF71" s="204"/>
      <c r="FMG71" s="204"/>
      <c r="FMH71" s="204"/>
      <c r="FMI71" s="204"/>
      <c r="FMJ71" s="204"/>
      <c r="FMK71" s="204"/>
      <c r="FML71" s="204"/>
      <c r="FMM71" s="204"/>
      <c r="FMN71" s="204"/>
      <c r="FMO71" s="204"/>
      <c r="FMP71" s="204"/>
      <c r="FMQ71" s="204"/>
      <c r="FMR71" s="204"/>
      <c r="FMS71" s="204"/>
      <c r="FMT71" s="204"/>
      <c r="FMU71" s="204"/>
      <c r="FMV71" s="204"/>
      <c r="FMW71" s="204"/>
      <c r="FMX71" s="204"/>
      <c r="FMY71" s="204"/>
      <c r="FMZ71" s="204"/>
      <c r="FNA71" s="204"/>
      <c r="FNB71" s="204"/>
      <c r="FNC71" s="204"/>
      <c r="FND71" s="204"/>
      <c r="FNE71" s="204"/>
      <c r="FNF71" s="204"/>
      <c r="FNG71" s="204"/>
      <c r="FNH71" s="204"/>
      <c r="FNI71" s="204"/>
      <c r="FNJ71" s="204"/>
      <c r="FNK71" s="204"/>
      <c r="FNL71" s="204"/>
      <c r="FNM71" s="204"/>
      <c r="FNN71" s="204"/>
      <c r="FNO71" s="204"/>
      <c r="FNP71" s="204"/>
      <c r="FNQ71" s="204"/>
      <c r="FNR71" s="204"/>
      <c r="FNS71" s="204"/>
      <c r="FNT71" s="204"/>
      <c r="FNU71" s="204"/>
      <c r="FNV71" s="204"/>
      <c r="FNW71" s="204"/>
      <c r="FNX71" s="204"/>
      <c r="FNY71" s="204"/>
      <c r="FNZ71" s="204"/>
      <c r="FOA71" s="204"/>
      <c r="FOB71" s="204"/>
      <c r="FOC71" s="204"/>
      <c r="FOD71" s="204"/>
      <c r="FOE71" s="204"/>
      <c r="FOF71" s="204"/>
      <c r="FOG71" s="204"/>
      <c r="FOH71" s="204"/>
      <c r="FOI71" s="204"/>
      <c r="FOJ71" s="204"/>
      <c r="FOK71" s="204"/>
      <c r="FOL71" s="204"/>
      <c r="FOM71" s="204"/>
      <c r="FON71" s="204"/>
      <c r="FOO71" s="204"/>
      <c r="FOP71" s="204"/>
      <c r="FOQ71" s="204"/>
      <c r="FOR71" s="204"/>
      <c r="FOS71" s="204"/>
      <c r="FOT71" s="204"/>
      <c r="FOU71" s="204"/>
      <c r="FOV71" s="204"/>
      <c r="FOW71" s="204"/>
      <c r="FOX71" s="204"/>
      <c r="FOY71" s="204"/>
      <c r="FOZ71" s="204"/>
      <c r="FPA71" s="204"/>
      <c r="FPB71" s="204"/>
      <c r="FPC71" s="204"/>
      <c r="FPD71" s="204"/>
      <c r="FPE71" s="204"/>
      <c r="FPF71" s="204"/>
      <c r="FPG71" s="204"/>
      <c r="FPH71" s="204"/>
      <c r="FPI71" s="204"/>
      <c r="FPJ71" s="204"/>
      <c r="FPK71" s="204"/>
      <c r="FPL71" s="204"/>
      <c r="FPM71" s="204"/>
      <c r="FPN71" s="204"/>
      <c r="FPO71" s="204"/>
      <c r="FPP71" s="204"/>
      <c r="FPQ71" s="204"/>
      <c r="FPR71" s="204"/>
      <c r="FPS71" s="204"/>
      <c r="FPT71" s="204"/>
      <c r="FPU71" s="204"/>
      <c r="FPV71" s="204"/>
      <c r="FPW71" s="204"/>
      <c r="FPX71" s="204"/>
      <c r="FPY71" s="204"/>
      <c r="FPZ71" s="204"/>
      <c r="FQA71" s="204"/>
      <c r="FQB71" s="204"/>
      <c r="FQC71" s="204"/>
      <c r="FQD71" s="204"/>
      <c r="FQE71" s="204"/>
      <c r="FQF71" s="204"/>
      <c r="FQG71" s="204"/>
      <c r="FQH71" s="204"/>
      <c r="FQI71" s="204"/>
      <c r="FQJ71" s="204"/>
      <c r="FQK71" s="204"/>
      <c r="FQL71" s="204"/>
      <c r="FQM71" s="204"/>
      <c r="FQN71" s="204"/>
      <c r="FQO71" s="204"/>
      <c r="FQP71" s="204"/>
      <c r="FQQ71" s="204"/>
      <c r="FQR71" s="204"/>
      <c r="FQS71" s="204"/>
      <c r="FQT71" s="204"/>
      <c r="FQU71" s="204"/>
      <c r="FQV71" s="204"/>
      <c r="FQW71" s="204"/>
      <c r="FQX71" s="204"/>
      <c r="FQY71" s="204"/>
      <c r="FQZ71" s="204"/>
      <c r="FRA71" s="204"/>
      <c r="FRB71" s="204"/>
      <c r="FRC71" s="204"/>
      <c r="FRD71" s="204"/>
      <c r="FRE71" s="204"/>
      <c r="FRF71" s="204"/>
      <c r="FRG71" s="204"/>
      <c r="FRH71" s="204"/>
      <c r="FRI71" s="204"/>
      <c r="FRJ71" s="204"/>
      <c r="FRK71" s="204"/>
      <c r="FRL71" s="204"/>
      <c r="FRM71" s="204"/>
      <c r="FRN71" s="204"/>
      <c r="FRO71" s="204"/>
      <c r="FRP71" s="204"/>
      <c r="FRQ71" s="204"/>
      <c r="FRR71" s="204"/>
      <c r="FRS71" s="204"/>
      <c r="FRT71" s="204"/>
      <c r="FRU71" s="204"/>
      <c r="FRV71" s="204"/>
      <c r="FRW71" s="204"/>
      <c r="FRX71" s="204"/>
      <c r="FRY71" s="204"/>
      <c r="FRZ71" s="204"/>
      <c r="FSA71" s="204"/>
      <c r="FSB71" s="204"/>
      <c r="FSC71" s="204"/>
      <c r="FSD71" s="204"/>
      <c r="FSE71" s="204"/>
      <c r="FSF71" s="204"/>
      <c r="FSG71" s="204"/>
      <c r="FSH71" s="204"/>
      <c r="FSI71" s="204"/>
      <c r="FSJ71" s="204"/>
      <c r="FSK71" s="204"/>
      <c r="FSL71" s="204"/>
      <c r="FSM71" s="204"/>
      <c r="FSN71" s="204"/>
      <c r="FSO71" s="204"/>
      <c r="FSP71" s="204"/>
      <c r="FSQ71" s="204"/>
      <c r="FSR71" s="204"/>
      <c r="FSS71" s="204"/>
      <c r="FST71" s="204"/>
      <c r="FSU71" s="204"/>
      <c r="FSV71" s="204"/>
      <c r="FSW71" s="204"/>
      <c r="FSX71" s="204"/>
      <c r="FSY71" s="204"/>
      <c r="FSZ71" s="204"/>
      <c r="FTA71" s="204"/>
      <c r="FTB71" s="204"/>
      <c r="FTC71" s="204"/>
      <c r="FTD71" s="204"/>
      <c r="FTE71" s="204"/>
      <c r="FTF71" s="204"/>
      <c r="FTG71" s="204"/>
      <c r="FTH71" s="204"/>
      <c r="FTI71" s="204"/>
      <c r="FTJ71" s="204"/>
      <c r="FTK71" s="204"/>
      <c r="FTL71" s="204"/>
      <c r="FTM71" s="204"/>
      <c r="FTN71" s="204"/>
      <c r="FTO71" s="204"/>
      <c r="FTP71" s="204"/>
      <c r="FTQ71" s="204"/>
      <c r="FTR71" s="204"/>
      <c r="FTS71" s="204"/>
      <c r="FTT71" s="204"/>
      <c r="FTU71" s="204"/>
      <c r="FTV71" s="204"/>
      <c r="FTW71" s="204"/>
      <c r="FTX71" s="204"/>
      <c r="FTY71" s="204"/>
      <c r="FTZ71" s="204"/>
      <c r="FUA71" s="204"/>
      <c r="FUB71" s="204"/>
      <c r="FUC71" s="204"/>
      <c r="FUD71" s="204"/>
      <c r="FUE71" s="204"/>
      <c r="FUF71" s="204"/>
      <c r="FUG71" s="204"/>
      <c r="FUH71" s="204"/>
      <c r="FUI71" s="204"/>
      <c r="FUJ71" s="204"/>
      <c r="FUK71" s="204"/>
      <c r="FUL71" s="204"/>
      <c r="FUM71" s="204"/>
      <c r="FUN71" s="204"/>
      <c r="FUO71" s="204"/>
      <c r="FUP71" s="204"/>
      <c r="FUQ71" s="204"/>
      <c r="FUR71" s="204"/>
      <c r="FUS71" s="204"/>
      <c r="FUT71" s="204"/>
      <c r="FUU71" s="204"/>
      <c r="FUV71" s="204"/>
      <c r="FUW71" s="204"/>
      <c r="FUX71" s="204"/>
      <c r="FUY71" s="204"/>
      <c r="FUZ71" s="204"/>
      <c r="FVA71" s="204"/>
      <c r="FVB71" s="204"/>
      <c r="FVC71" s="204"/>
      <c r="FVD71" s="204"/>
      <c r="FVE71" s="204"/>
      <c r="FVF71" s="204"/>
      <c r="FVG71" s="204"/>
      <c r="FVH71" s="204"/>
      <c r="FVI71" s="204"/>
      <c r="FVJ71" s="204"/>
      <c r="FVK71" s="204"/>
      <c r="FVL71" s="204"/>
      <c r="FVM71" s="204"/>
      <c r="FVN71" s="204"/>
      <c r="FVO71" s="204"/>
      <c r="FVP71" s="204"/>
      <c r="FVQ71" s="204"/>
      <c r="FVR71" s="204"/>
      <c r="FVS71" s="204"/>
      <c r="FVT71" s="204"/>
      <c r="FVU71" s="204"/>
      <c r="FVV71" s="204"/>
      <c r="FVW71" s="204"/>
      <c r="FVX71" s="204"/>
      <c r="FVY71" s="204"/>
      <c r="FVZ71" s="204"/>
      <c r="FWA71" s="204"/>
      <c r="FWB71" s="204"/>
      <c r="FWC71" s="204"/>
      <c r="FWD71" s="204"/>
      <c r="FWE71" s="204"/>
      <c r="FWF71" s="204"/>
      <c r="FWG71" s="204"/>
      <c r="FWH71" s="204"/>
      <c r="FWI71" s="204"/>
      <c r="FWJ71" s="204"/>
      <c r="FWK71" s="204"/>
      <c r="FWL71" s="204"/>
      <c r="FWM71" s="204"/>
      <c r="FWN71" s="204"/>
      <c r="FWO71" s="204"/>
      <c r="FWP71" s="204"/>
      <c r="FWQ71" s="204"/>
      <c r="FWR71" s="204"/>
      <c r="FWS71" s="204"/>
      <c r="FWT71" s="204"/>
      <c r="FWU71" s="204"/>
      <c r="FWV71" s="204"/>
      <c r="FWW71" s="204"/>
      <c r="FWX71" s="204"/>
      <c r="FWY71" s="204"/>
      <c r="FWZ71" s="204"/>
      <c r="FXA71" s="204"/>
      <c r="FXB71" s="204"/>
      <c r="FXC71" s="204"/>
      <c r="FXD71" s="204"/>
      <c r="FXE71" s="204"/>
      <c r="FXF71" s="204"/>
      <c r="FXG71" s="204"/>
      <c r="FXH71" s="204"/>
      <c r="FXI71" s="204"/>
      <c r="FXJ71" s="204"/>
      <c r="FXK71" s="204"/>
      <c r="FXL71" s="204"/>
      <c r="FXM71" s="204"/>
      <c r="FXN71" s="204"/>
      <c r="FXO71" s="204"/>
      <c r="FXP71" s="204"/>
      <c r="FXQ71" s="204"/>
      <c r="FXR71" s="204"/>
      <c r="FXS71" s="204"/>
      <c r="FXT71" s="204"/>
      <c r="FXU71" s="204"/>
      <c r="FXV71" s="204"/>
      <c r="FXW71" s="204"/>
      <c r="FXX71" s="204"/>
      <c r="FXY71" s="204"/>
      <c r="FXZ71" s="204"/>
      <c r="FYA71" s="204"/>
      <c r="FYB71" s="204"/>
      <c r="FYC71" s="204"/>
      <c r="FYD71" s="204"/>
      <c r="FYE71" s="204"/>
      <c r="FYF71" s="204"/>
      <c r="FYG71" s="204"/>
      <c r="FYH71" s="204"/>
      <c r="FYI71" s="204"/>
      <c r="FYJ71" s="204"/>
      <c r="FYK71" s="204"/>
      <c r="FYL71" s="204"/>
      <c r="FYM71" s="204"/>
      <c r="FYN71" s="204"/>
      <c r="FYO71" s="204"/>
      <c r="FYP71" s="204"/>
      <c r="FYQ71" s="204"/>
      <c r="FYR71" s="204"/>
      <c r="FYS71" s="204"/>
      <c r="FYT71" s="204"/>
      <c r="FYU71" s="204"/>
      <c r="FYV71" s="204"/>
      <c r="FYW71" s="204"/>
      <c r="FYX71" s="204"/>
      <c r="FYY71" s="204"/>
      <c r="FYZ71" s="204"/>
      <c r="FZA71" s="204"/>
      <c r="FZB71" s="204"/>
      <c r="FZC71" s="204"/>
      <c r="FZD71" s="204"/>
      <c r="FZE71" s="204"/>
      <c r="FZF71" s="204"/>
      <c r="FZG71" s="204"/>
      <c r="FZH71" s="204"/>
      <c r="FZI71" s="204"/>
      <c r="FZJ71" s="204"/>
      <c r="FZK71" s="204"/>
      <c r="FZL71" s="204"/>
      <c r="FZM71" s="204"/>
      <c r="FZN71" s="204"/>
      <c r="FZO71" s="204"/>
      <c r="FZP71" s="204"/>
      <c r="FZQ71" s="204"/>
      <c r="FZR71" s="204"/>
      <c r="FZS71" s="204"/>
      <c r="FZT71" s="204"/>
      <c r="FZU71" s="204"/>
      <c r="FZV71" s="204"/>
      <c r="FZW71" s="204"/>
      <c r="FZX71" s="204"/>
      <c r="FZY71" s="204"/>
      <c r="FZZ71" s="204"/>
      <c r="GAA71" s="204"/>
      <c r="GAB71" s="204"/>
      <c r="GAC71" s="204"/>
      <c r="GAD71" s="204"/>
      <c r="GAE71" s="204"/>
      <c r="GAF71" s="204"/>
      <c r="GAG71" s="204"/>
      <c r="GAH71" s="204"/>
      <c r="GAI71" s="204"/>
      <c r="GAJ71" s="204"/>
      <c r="GAK71" s="204"/>
      <c r="GAL71" s="204"/>
      <c r="GAM71" s="204"/>
      <c r="GAN71" s="204"/>
      <c r="GAO71" s="204"/>
      <c r="GAP71" s="204"/>
      <c r="GAQ71" s="204"/>
      <c r="GAR71" s="204"/>
      <c r="GAS71" s="204"/>
      <c r="GAT71" s="204"/>
      <c r="GAU71" s="204"/>
      <c r="GAV71" s="204"/>
      <c r="GAW71" s="204"/>
      <c r="GAX71" s="204"/>
      <c r="GAY71" s="204"/>
      <c r="GAZ71" s="204"/>
      <c r="GBA71" s="204"/>
      <c r="GBB71" s="204"/>
      <c r="GBC71" s="204"/>
      <c r="GBD71" s="204"/>
      <c r="GBE71" s="204"/>
      <c r="GBF71" s="204"/>
      <c r="GBG71" s="204"/>
      <c r="GBH71" s="204"/>
      <c r="GBI71" s="204"/>
      <c r="GBJ71" s="204"/>
      <c r="GBK71" s="204"/>
      <c r="GBL71" s="204"/>
      <c r="GBM71" s="204"/>
      <c r="GBN71" s="204"/>
      <c r="GBO71" s="204"/>
      <c r="GBP71" s="204"/>
      <c r="GBQ71" s="204"/>
      <c r="GBR71" s="204"/>
      <c r="GBS71" s="204"/>
      <c r="GBT71" s="204"/>
      <c r="GBU71" s="204"/>
      <c r="GBV71" s="204"/>
      <c r="GBW71" s="204"/>
      <c r="GBX71" s="204"/>
      <c r="GBY71" s="204"/>
      <c r="GBZ71" s="204"/>
      <c r="GCA71" s="204"/>
      <c r="GCB71" s="204"/>
      <c r="GCC71" s="204"/>
      <c r="GCD71" s="204"/>
      <c r="GCE71" s="204"/>
      <c r="GCF71" s="204"/>
      <c r="GCG71" s="204"/>
      <c r="GCH71" s="204"/>
      <c r="GCI71" s="204"/>
      <c r="GCJ71" s="204"/>
      <c r="GCK71" s="204"/>
      <c r="GCL71" s="204"/>
      <c r="GCM71" s="204"/>
      <c r="GCN71" s="204"/>
      <c r="GCO71" s="204"/>
      <c r="GCP71" s="204"/>
      <c r="GCQ71" s="204"/>
      <c r="GCR71" s="204"/>
      <c r="GCS71" s="204"/>
      <c r="GCT71" s="204"/>
      <c r="GCU71" s="204"/>
      <c r="GCV71" s="204"/>
      <c r="GCW71" s="204"/>
      <c r="GCX71" s="204"/>
      <c r="GCY71" s="204"/>
      <c r="GCZ71" s="204"/>
      <c r="GDA71" s="204"/>
      <c r="GDB71" s="204"/>
      <c r="GDC71" s="204"/>
      <c r="GDD71" s="204"/>
      <c r="GDE71" s="204"/>
      <c r="GDF71" s="204"/>
      <c r="GDG71" s="204"/>
      <c r="GDH71" s="204"/>
      <c r="GDI71" s="204"/>
      <c r="GDJ71" s="204"/>
      <c r="GDK71" s="204"/>
      <c r="GDL71" s="204"/>
      <c r="GDM71" s="204"/>
      <c r="GDN71" s="204"/>
      <c r="GDO71" s="204"/>
      <c r="GDP71" s="204"/>
      <c r="GDQ71" s="204"/>
      <c r="GDR71" s="204"/>
      <c r="GDS71" s="204"/>
      <c r="GDT71" s="204"/>
      <c r="GDU71" s="204"/>
      <c r="GDV71" s="204"/>
      <c r="GDW71" s="204"/>
      <c r="GDX71" s="204"/>
      <c r="GDY71" s="204"/>
      <c r="GDZ71" s="204"/>
      <c r="GEA71" s="204"/>
      <c r="GEB71" s="204"/>
      <c r="GEC71" s="204"/>
      <c r="GED71" s="204"/>
      <c r="GEE71" s="204"/>
      <c r="GEF71" s="204"/>
      <c r="GEG71" s="204"/>
      <c r="GEH71" s="204"/>
      <c r="GEI71" s="204"/>
      <c r="GEJ71" s="204"/>
      <c r="GEK71" s="204"/>
      <c r="GEL71" s="204"/>
      <c r="GEM71" s="204"/>
      <c r="GEN71" s="204"/>
      <c r="GEO71" s="204"/>
      <c r="GEP71" s="204"/>
      <c r="GEQ71" s="204"/>
      <c r="GER71" s="204"/>
      <c r="GES71" s="204"/>
      <c r="GET71" s="204"/>
      <c r="GEU71" s="204"/>
      <c r="GEV71" s="204"/>
      <c r="GEW71" s="204"/>
      <c r="GEX71" s="204"/>
      <c r="GEY71" s="204"/>
      <c r="GEZ71" s="204"/>
      <c r="GFA71" s="204"/>
      <c r="GFB71" s="204"/>
      <c r="GFC71" s="204"/>
      <c r="GFD71" s="204"/>
      <c r="GFE71" s="204"/>
      <c r="GFF71" s="204"/>
      <c r="GFG71" s="204"/>
      <c r="GFH71" s="204"/>
      <c r="GFI71" s="204"/>
      <c r="GFJ71" s="204"/>
      <c r="GFK71" s="204"/>
      <c r="GFL71" s="204"/>
      <c r="GFM71" s="204"/>
      <c r="GFN71" s="204"/>
      <c r="GFO71" s="204"/>
      <c r="GFP71" s="204"/>
      <c r="GFQ71" s="204"/>
      <c r="GFR71" s="204"/>
      <c r="GFS71" s="204"/>
      <c r="GFT71" s="204"/>
      <c r="GFU71" s="204"/>
      <c r="GFV71" s="204"/>
      <c r="GFW71" s="204"/>
      <c r="GFX71" s="204"/>
      <c r="GFY71" s="204"/>
      <c r="GFZ71" s="204"/>
      <c r="GGA71" s="204"/>
      <c r="GGB71" s="204"/>
      <c r="GGC71" s="204"/>
      <c r="GGD71" s="204"/>
      <c r="GGE71" s="204"/>
      <c r="GGF71" s="204"/>
      <c r="GGG71" s="204"/>
      <c r="GGH71" s="204"/>
      <c r="GGI71" s="204"/>
      <c r="GGJ71" s="204"/>
      <c r="GGK71" s="204"/>
      <c r="GGL71" s="204"/>
      <c r="GGM71" s="204"/>
      <c r="GGN71" s="204"/>
      <c r="GGO71" s="204"/>
      <c r="GGP71" s="204"/>
      <c r="GGQ71" s="204"/>
      <c r="GGR71" s="204"/>
      <c r="GGS71" s="204"/>
      <c r="GGT71" s="204"/>
      <c r="GGU71" s="204"/>
      <c r="GGV71" s="204"/>
      <c r="GGW71" s="204"/>
      <c r="GGX71" s="204"/>
      <c r="GGY71" s="204"/>
      <c r="GGZ71" s="204"/>
      <c r="GHA71" s="204"/>
      <c r="GHB71" s="204"/>
      <c r="GHC71" s="204"/>
      <c r="GHD71" s="204"/>
      <c r="GHE71" s="204"/>
      <c r="GHF71" s="204"/>
      <c r="GHG71" s="204"/>
      <c r="GHH71" s="204"/>
      <c r="GHI71" s="204"/>
      <c r="GHJ71" s="204"/>
      <c r="GHK71" s="204"/>
      <c r="GHL71" s="204"/>
      <c r="GHM71" s="204"/>
      <c r="GHN71" s="204"/>
      <c r="GHO71" s="204"/>
      <c r="GHP71" s="204"/>
      <c r="GHQ71" s="204"/>
      <c r="GHR71" s="204"/>
      <c r="GHS71" s="204"/>
      <c r="GHT71" s="204"/>
      <c r="GHU71" s="204"/>
      <c r="GHV71" s="204"/>
      <c r="GHW71" s="204"/>
      <c r="GHX71" s="204"/>
      <c r="GHY71" s="204"/>
      <c r="GHZ71" s="204"/>
      <c r="GIA71" s="204"/>
      <c r="GIB71" s="204"/>
      <c r="GIC71" s="204"/>
      <c r="GID71" s="204"/>
      <c r="GIE71" s="204"/>
      <c r="GIF71" s="204"/>
      <c r="GIG71" s="204"/>
      <c r="GIH71" s="204"/>
      <c r="GII71" s="204"/>
      <c r="GIJ71" s="204"/>
      <c r="GIK71" s="204"/>
      <c r="GIL71" s="204"/>
      <c r="GIM71" s="204"/>
      <c r="GIN71" s="204"/>
      <c r="GIO71" s="204"/>
      <c r="GIP71" s="204"/>
      <c r="GIQ71" s="204"/>
      <c r="GIR71" s="204"/>
      <c r="GIS71" s="204"/>
      <c r="GIT71" s="204"/>
      <c r="GIU71" s="204"/>
      <c r="GIV71" s="204"/>
      <c r="GIW71" s="204"/>
      <c r="GIX71" s="204"/>
      <c r="GIY71" s="204"/>
      <c r="GIZ71" s="204"/>
      <c r="GJA71" s="204"/>
      <c r="GJB71" s="204"/>
      <c r="GJC71" s="204"/>
      <c r="GJD71" s="204"/>
      <c r="GJE71" s="204"/>
      <c r="GJF71" s="204"/>
      <c r="GJG71" s="204"/>
      <c r="GJH71" s="204"/>
      <c r="GJI71" s="204"/>
      <c r="GJJ71" s="204"/>
      <c r="GJK71" s="204"/>
      <c r="GJL71" s="204"/>
      <c r="GJM71" s="204"/>
      <c r="GJN71" s="204"/>
      <c r="GJO71" s="204"/>
      <c r="GJP71" s="204"/>
      <c r="GJQ71" s="204"/>
      <c r="GJR71" s="204"/>
      <c r="GJS71" s="204"/>
      <c r="GJT71" s="204"/>
      <c r="GJU71" s="204"/>
      <c r="GJV71" s="204"/>
      <c r="GJW71" s="204"/>
      <c r="GJX71" s="204"/>
      <c r="GJY71" s="204"/>
      <c r="GJZ71" s="204"/>
      <c r="GKA71" s="204"/>
      <c r="GKB71" s="204"/>
      <c r="GKC71" s="204"/>
      <c r="GKD71" s="204"/>
      <c r="GKE71" s="204"/>
      <c r="GKF71" s="204"/>
      <c r="GKG71" s="204"/>
      <c r="GKH71" s="204"/>
      <c r="GKI71" s="204"/>
      <c r="GKJ71" s="204"/>
      <c r="GKK71" s="204"/>
      <c r="GKL71" s="204"/>
      <c r="GKM71" s="204"/>
      <c r="GKN71" s="204"/>
      <c r="GKO71" s="204"/>
      <c r="GKP71" s="204"/>
      <c r="GKQ71" s="204"/>
      <c r="GKR71" s="204"/>
      <c r="GKS71" s="204"/>
      <c r="GKT71" s="204"/>
      <c r="GKU71" s="204"/>
      <c r="GKV71" s="204"/>
      <c r="GKW71" s="204"/>
      <c r="GKX71" s="204"/>
      <c r="GKY71" s="204"/>
      <c r="GKZ71" s="204"/>
      <c r="GLA71" s="204"/>
      <c r="GLB71" s="204"/>
      <c r="GLC71" s="204"/>
      <c r="GLD71" s="204"/>
      <c r="GLE71" s="204"/>
      <c r="GLF71" s="204"/>
      <c r="GLG71" s="204"/>
      <c r="GLH71" s="204"/>
      <c r="GLI71" s="204"/>
      <c r="GLJ71" s="204"/>
      <c r="GLK71" s="204"/>
      <c r="GLL71" s="204"/>
      <c r="GLM71" s="204"/>
      <c r="GLN71" s="204"/>
      <c r="GLO71" s="204"/>
      <c r="GLP71" s="204"/>
      <c r="GLQ71" s="204"/>
      <c r="GLR71" s="204"/>
      <c r="GLS71" s="204"/>
      <c r="GLT71" s="204"/>
      <c r="GLU71" s="204"/>
      <c r="GLV71" s="204"/>
      <c r="GLW71" s="204"/>
      <c r="GLX71" s="204"/>
      <c r="GLY71" s="204"/>
      <c r="GLZ71" s="204"/>
      <c r="GMA71" s="204"/>
      <c r="GMB71" s="204"/>
      <c r="GMC71" s="204"/>
      <c r="GMD71" s="204"/>
      <c r="GME71" s="204"/>
      <c r="GMF71" s="204"/>
      <c r="GMG71" s="204"/>
      <c r="GMH71" s="204"/>
      <c r="GMI71" s="204"/>
      <c r="GMJ71" s="204"/>
      <c r="GMK71" s="204"/>
      <c r="GML71" s="204"/>
      <c r="GMM71" s="204"/>
      <c r="GMN71" s="204"/>
      <c r="GMO71" s="204"/>
      <c r="GMP71" s="204"/>
      <c r="GMQ71" s="204"/>
      <c r="GMR71" s="204"/>
      <c r="GMS71" s="204"/>
      <c r="GMT71" s="204"/>
      <c r="GMU71" s="204"/>
      <c r="GMV71" s="204"/>
      <c r="GMW71" s="204"/>
      <c r="GMX71" s="204"/>
      <c r="GMY71" s="204"/>
      <c r="GMZ71" s="204"/>
      <c r="GNA71" s="204"/>
      <c r="GNB71" s="204"/>
      <c r="GNC71" s="204"/>
      <c r="GND71" s="204"/>
      <c r="GNE71" s="204"/>
      <c r="GNF71" s="204"/>
      <c r="GNG71" s="204"/>
      <c r="GNH71" s="204"/>
      <c r="GNI71" s="204"/>
      <c r="GNJ71" s="204"/>
      <c r="GNK71" s="204"/>
      <c r="GNL71" s="204"/>
      <c r="GNM71" s="204"/>
      <c r="GNN71" s="204"/>
      <c r="GNO71" s="204"/>
      <c r="GNP71" s="204"/>
      <c r="GNQ71" s="204"/>
      <c r="GNR71" s="204"/>
      <c r="GNS71" s="204"/>
      <c r="GNT71" s="204"/>
      <c r="GNU71" s="204"/>
      <c r="GNV71" s="204"/>
      <c r="GNW71" s="204"/>
      <c r="GNX71" s="204"/>
      <c r="GNY71" s="204"/>
      <c r="GNZ71" s="204"/>
      <c r="GOA71" s="204"/>
      <c r="GOB71" s="204"/>
      <c r="GOC71" s="204"/>
      <c r="GOD71" s="204"/>
      <c r="GOE71" s="204"/>
      <c r="GOF71" s="204"/>
      <c r="GOG71" s="204"/>
      <c r="GOH71" s="204"/>
      <c r="GOI71" s="204"/>
      <c r="GOJ71" s="204"/>
      <c r="GOK71" s="204"/>
      <c r="GOL71" s="204"/>
      <c r="GOM71" s="204"/>
      <c r="GON71" s="204"/>
      <c r="GOO71" s="204"/>
      <c r="GOP71" s="204"/>
      <c r="GOQ71" s="204"/>
      <c r="GOR71" s="204"/>
      <c r="GOS71" s="204"/>
      <c r="GOT71" s="204"/>
      <c r="GOU71" s="204"/>
      <c r="GOV71" s="204"/>
      <c r="GOW71" s="204"/>
      <c r="GOX71" s="204"/>
      <c r="GOY71" s="204"/>
      <c r="GOZ71" s="204"/>
      <c r="GPA71" s="204"/>
      <c r="GPB71" s="204"/>
      <c r="GPC71" s="204"/>
      <c r="GPD71" s="204"/>
      <c r="GPE71" s="204"/>
      <c r="GPF71" s="204"/>
      <c r="GPG71" s="204"/>
      <c r="GPH71" s="204"/>
      <c r="GPI71" s="204"/>
      <c r="GPJ71" s="204"/>
      <c r="GPK71" s="204"/>
      <c r="GPL71" s="204"/>
      <c r="GPM71" s="204"/>
      <c r="GPN71" s="204"/>
      <c r="GPO71" s="204"/>
      <c r="GPP71" s="204"/>
      <c r="GPQ71" s="204"/>
      <c r="GPR71" s="204"/>
      <c r="GPS71" s="204"/>
      <c r="GPT71" s="204"/>
      <c r="GPU71" s="204"/>
      <c r="GPV71" s="204"/>
      <c r="GPW71" s="204"/>
      <c r="GPX71" s="204"/>
      <c r="GPY71" s="204"/>
      <c r="GPZ71" s="204"/>
      <c r="GQA71" s="204"/>
      <c r="GQB71" s="204"/>
      <c r="GQC71" s="204"/>
      <c r="GQD71" s="204"/>
      <c r="GQE71" s="204"/>
      <c r="GQF71" s="204"/>
      <c r="GQG71" s="204"/>
      <c r="GQH71" s="204"/>
      <c r="GQI71" s="204"/>
      <c r="GQJ71" s="204"/>
      <c r="GQK71" s="204"/>
      <c r="GQL71" s="204"/>
      <c r="GQM71" s="204"/>
      <c r="GQN71" s="204"/>
      <c r="GQO71" s="204"/>
      <c r="GQP71" s="204"/>
      <c r="GQQ71" s="204"/>
      <c r="GQR71" s="204"/>
      <c r="GQS71" s="204"/>
      <c r="GQT71" s="204"/>
      <c r="GQU71" s="204"/>
      <c r="GQV71" s="204"/>
      <c r="GQW71" s="204"/>
      <c r="GQX71" s="204"/>
      <c r="GQY71" s="204"/>
      <c r="GQZ71" s="204"/>
      <c r="GRA71" s="204"/>
      <c r="GRB71" s="204"/>
      <c r="GRC71" s="204"/>
      <c r="GRD71" s="204"/>
      <c r="GRE71" s="204"/>
      <c r="GRF71" s="204"/>
      <c r="GRG71" s="204"/>
      <c r="GRH71" s="204"/>
      <c r="GRI71" s="204"/>
      <c r="GRJ71" s="204"/>
      <c r="GRK71" s="204"/>
      <c r="GRL71" s="204"/>
      <c r="GRM71" s="204"/>
      <c r="GRN71" s="204"/>
      <c r="GRO71" s="204"/>
      <c r="GRP71" s="204"/>
      <c r="GRQ71" s="204"/>
      <c r="GRR71" s="204"/>
      <c r="GRS71" s="204"/>
      <c r="GRT71" s="204"/>
      <c r="GRU71" s="204"/>
      <c r="GRV71" s="204"/>
      <c r="GRW71" s="204"/>
      <c r="GRX71" s="204"/>
      <c r="GRY71" s="204"/>
      <c r="GRZ71" s="204"/>
      <c r="GSA71" s="204"/>
      <c r="GSB71" s="204"/>
      <c r="GSC71" s="204"/>
      <c r="GSD71" s="204"/>
      <c r="GSE71" s="204"/>
      <c r="GSF71" s="204"/>
      <c r="GSG71" s="204"/>
      <c r="GSH71" s="204"/>
      <c r="GSI71" s="204"/>
      <c r="GSJ71" s="204"/>
      <c r="GSK71" s="204"/>
      <c r="GSL71" s="204"/>
      <c r="GSM71" s="204"/>
      <c r="GSN71" s="204"/>
      <c r="GSO71" s="204"/>
      <c r="GSP71" s="204"/>
      <c r="GSQ71" s="204"/>
      <c r="GSR71" s="204"/>
      <c r="GSS71" s="204"/>
      <c r="GST71" s="204"/>
      <c r="GSU71" s="204"/>
      <c r="GSV71" s="204"/>
      <c r="GSW71" s="204"/>
      <c r="GSX71" s="204"/>
      <c r="GSY71" s="204"/>
      <c r="GSZ71" s="204"/>
      <c r="GTA71" s="204"/>
      <c r="GTB71" s="204"/>
      <c r="GTC71" s="204"/>
      <c r="GTD71" s="204"/>
      <c r="GTE71" s="204"/>
      <c r="GTF71" s="204"/>
      <c r="GTG71" s="204"/>
      <c r="GTH71" s="204"/>
      <c r="GTI71" s="204"/>
      <c r="GTJ71" s="204"/>
      <c r="GTK71" s="204"/>
      <c r="GTL71" s="204"/>
      <c r="GTM71" s="204"/>
      <c r="GTN71" s="204"/>
      <c r="GTO71" s="204"/>
      <c r="GTP71" s="204"/>
      <c r="GTQ71" s="204"/>
      <c r="GTR71" s="204"/>
      <c r="GTS71" s="204"/>
      <c r="GTT71" s="204"/>
      <c r="GTU71" s="204"/>
      <c r="GTV71" s="204"/>
      <c r="GTW71" s="204"/>
      <c r="GTX71" s="204"/>
      <c r="GTY71" s="204"/>
      <c r="GTZ71" s="204"/>
      <c r="GUA71" s="204"/>
      <c r="GUB71" s="204"/>
      <c r="GUC71" s="204"/>
      <c r="GUD71" s="204"/>
      <c r="GUE71" s="204"/>
      <c r="GUF71" s="204"/>
      <c r="GUG71" s="204"/>
      <c r="GUH71" s="204"/>
      <c r="GUI71" s="204"/>
      <c r="GUJ71" s="204"/>
      <c r="GUK71" s="204"/>
      <c r="GUL71" s="204"/>
      <c r="GUM71" s="204"/>
      <c r="GUN71" s="204"/>
      <c r="GUO71" s="204"/>
      <c r="GUP71" s="204"/>
      <c r="GUQ71" s="204"/>
      <c r="GUR71" s="204"/>
      <c r="GUS71" s="204"/>
      <c r="GUT71" s="204"/>
      <c r="GUU71" s="204"/>
      <c r="GUV71" s="204"/>
      <c r="GUW71" s="204"/>
      <c r="GUX71" s="204"/>
      <c r="GUY71" s="204"/>
      <c r="GUZ71" s="204"/>
      <c r="GVA71" s="204"/>
      <c r="GVB71" s="204"/>
      <c r="GVC71" s="204"/>
      <c r="GVD71" s="204"/>
      <c r="GVE71" s="204"/>
      <c r="GVF71" s="204"/>
      <c r="GVG71" s="204"/>
      <c r="GVH71" s="204"/>
      <c r="GVI71" s="204"/>
      <c r="GVJ71" s="204"/>
      <c r="GVK71" s="204"/>
      <c r="GVL71" s="204"/>
      <c r="GVM71" s="204"/>
      <c r="GVN71" s="204"/>
      <c r="GVO71" s="204"/>
      <c r="GVP71" s="204"/>
      <c r="GVQ71" s="204"/>
      <c r="GVR71" s="204"/>
      <c r="GVS71" s="204"/>
      <c r="GVT71" s="204"/>
      <c r="GVU71" s="204"/>
      <c r="GVV71" s="204"/>
      <c r="GVW71" s="204"/>
      <c r="GVX71" s="204"/>
      <c r="GVY71" s="204"/>
      <c r="GVZ71" s="204"/>
      <c r="GWA71" s="204"/>
      <c r="GWB71" s="204"/>
      <c r="GWC71" s="204"/>
      <c r="GWD71" s="204"/>
      <c r="GWE71" s="204"/>
      <c r="GWF71" s="204"/>
      <c r="GWG71" s="204"/>
      <c r="GWH71" s="204"/>
      <c r="GWI71" s="204"/>
      <c r="GWJ71" s="204"/>
      <c r="GWK71" s="204"/>
      <c r="GWL71" s="204"/>
      <c r="GWM71" s="204"/>
      <c r="GWN71" s="204"/>
      <c r="GWO71" s="204"/>
      <c r="GWP71" s="204"/>
      <c r="GWQ71" s="204"/>
      <c r="GWR71" s="204"/>
      <c r="GWS71" s="204"/>
      <c r="GWT71" s="204"/>
      <c r="GWU71" s="204"/>
      <c r="GWV71" s="204"/>
      <c r="GWW71" s="204"/>
      <c r="GWX71" s="204"/>
      <c r="GWY71" s="204"/>
      <c r="GWZ71" s="204"/>
      <c r="GXA71" s="204"/>
      <c r="GXB71" s="204"/>
      <c r="GXC71" s="204"/>
      <c r="GXD71" s="204"/>
      <c r="GXE71" s="204"/>
      <c r="GXF71" s="204"/>
      <c r="GXG71" s="204"/>
      <c r="GXH71" s="204"/>
      <c r="GXI71" s="204"/>
      <c r="GXJ71" s="204"/>
      <c r="GXK71" s="204"/>
      <c r="GXL71" s="204"/>
      <c r="GXM71" s="204"/>
      <c r="GXN71" s="204"/>
      <c r="GXO71" s="204"/>
      <c r="GXP71" s="204"/>
      <c r="GXQ71" s="204"/>
      <c r="GXR71" s="204"/>
      <c r="GXS71" s="204"/>
      <c r="GXT71" s="204"/>
      <c r="GXU71" s="204"/>
      <c r="GXV71" s="204"/>
      <c r="GXW71" s="204"/>
      <c r="GXX71" s="204"/>
      <c r="GXY71" s="204"/>
      <c r="GXZ71" s="204"/>
      <c r="GYA71" s="204"/>
      <c r="GYB71" s="204"/>
      <c r="GYC71" s="204"/>
      <c r="GYD71" s="204"/>
      <c r="GYE71" s="204"/>
      <c r="GYF71" s="204"/>
      <c r="GYG71" s="204"/>
      <c r="GYH71" s="204"/>
      <c r="GYI71" s="204"/>
      <c r="GYJ71" s="204"/>
      <c r="GYK71" s="204"/>
      <c r="GYL71" s="204"/>
      <c r="GYM71" s="204"/>
      <c r="GYN71" s="204"/>
      <c r="GYO71" s="204"/>
      <c r="GYP71" s="204"/>
      <c r="GYQ71" s="204"/>
      <c r="GYR71" s="204"/>
      <c r="GYS71" s="204"/>
      <c r="GYT71" s="204"/>
      <c r="GYU71" s="204"/>
      <c r="GYV71" s="204"/>
      <c r="GYW71" s="204"/>
      <c r="GYX71" s="204"/>
      <c r="GYY71" s="204"/>
      <c r="GYZ71" s="204"/>
      <c r="GZA71" s="204"/>
      <c r="GZB71" s="204"/>
      <c r="GZC71" s="204"/>
      <c r="GZD71" s="204"/>
      <c r="GZE71" s="204"/>
      <c r="GZF71" s="204"/>
      <c r="GZG71" s="204"/>
      <c r="GZH71" s="204"/>
      <c r="GZI71" s="204"/>
      <c r="GZJ71" s="204"/>
      <c r="GZK71" s="204"/>
      <c r="GZL71" s="204"/>
      <c r="GZM71" s="204"/>
      <c r="GZN71" s="204"/>
      <c r="GZO71" s="204"/>
      <c r="GZP71" s="204"/>
      <c r="GZQ71" s="204"/>
      <c r="GZR71" s="204"/>
      <c r="GZS71" s="204"/>
      <c r="GZT71" s="204"/>
      <c r="GZU71" s="204"/>
      <c r="GZV71" s="204"/>
      <c r="GZW71" s="204"/>
      <c r="GZX71" s="204"/>
      <c r="GZY71" s="204"/>
      <c r="GZZ71" s="204"/>
      <c r="HAA71" s="204"/>
      <c r="HAB71" s="204"/>
      <c r="HAC71" s="204"/>
      <c r="HAD71" s="204"/>
      <c r="HAE71" s="204"/>
      <c r="HAF71" s="204"/>
      <c r="HAG71" s="204"/>
      <c r="HAH71" s="204"/>
      <c r="HAI71" s="204"/>
      <c r="HAJ71" s="204"/>
      <c r="HAK71" s="204"/>
      <c r="HAL71" s="204"/>
      <c r="HAM71" s="204"/>
      <c r="HAN71" s="204"/>
      <c r="HAO71" s="204"/>
      <c r="HAP71" s="204"/>
      <c r="HAQ71" s="204"/>
      <c r="HAR71" s="204"/>
      <c r="HAS71" s="204"/>
      <c r="HAT71" s="204"/>
      <c r="HAU71" s="204"/>
      <c r="HAV71" s="204"/>
      <c r="HAW71" s="204"/>
      <c r="HAX71" s="204"/>
      <c r="HAY71" s="204"/>
      <c r="HAZ71" s="204"/>
      <c r="HBA71" s="204"/>
      <c r="HBB71" s="204"/>
      <c r="HBC71" s="204"/>
      <c r="HBD71" s="204"/>
      <c r="HBE71" s="204"/>
      <c r="HBF71" s="204"/>
      <c r="HBG71" s="204"/>
      <c r="HBH71" s="204"/>
      <c r="HBI71" s="204"/>
      <c r="HBJ71" s="204"/>
      <c r="HBK71" s="204"/>
      <c r="HBL71" s="204"/>
      <c r="HBM71" s="204"/>
      <c r="HBN71" s="204"/>
      <c r="HBO71" s="204"/>
      <c r="HBP71" s="204"/>
      <c r="HBQ71" s="204"/>
      <c r="HBR71" s="204"/>
      <c r="HBS71" s="204"/>
      <c r="HBT71" s="204"/>
      <c r="HBU71" s="204"/>
      <c r="HBV71" s="204"/>
      <c r="HBW71" s="204"/>
      <c r="HBX71" s="204"/>
      <c r="HBY71" s="204"/>
      <c r="HBZ71" s="204"/>
      <c r="HCA71" s="204"/>
      <c r="HCB71" s="204"/>
      <c r="HCC71" s="204"/>
      <c r="HCD71" s="204"/>
      <c r="HCE71" s="204"/>
      <c r="HCF71" s="204"/>
      <c r="HCG71" s="204"/>
      <c r="HCH71" s="204"/>
      <c r="HCI71" s="204"/>
      <c r="HCJ71" s="204"/>
      <c r="HCK71" s="204"/>
      <c r="HCL71" s="204"/>
      <c r="HCM71" s="204"/>
      <c r="HCN71" s="204"/>
      <c r="HCO71" s="204"/>
      <c r="HCP71" s="204"/>
      <c r="HCQ71" s="204"/>
      <c r="HCR71" s="204"/>
      <c r="HCS71" s="204"/>
      <c r="HCT71" s="204"/>
      <c r="HCU71" s="204"/>
      <c r="HCV71" s="204"/>
      <c r="HCW71" s="204"/>
      <c r="HCX71" s="204"/>
      <c r="HCY71" s="204"/>
      <c r="HCZ71" s="204"/>
      <c r="HDA71" s="204"/>
      <c r="HDB71" s="204"/>
      <c r="HDC71" s="204"/>
      <c r="HDD71" s="204"/>
      <c r="HDE71" s="204"/>
      <c r="HDF71" s="204"/>
      <c r="HDG71" s="204"/>
      <c r="HDH71" s="204"/>
      <c r="HDI71" s="204"/>
      <c r="HDJ71" s="204"/>
      <c r="HDK71" s="204"/>
      <c r="HDL71" s="204"/>
      <c r="HDM71" s="204"/>
      <c r="HDN71" s="204"/>
      <c r="HDO71" s="204"/>
      <c r="HDP71" s="204"/>
      <c r="HDQ71" s="204"/>
      <c r="HDR71" s="204"/>
      <c r="HDS71" s="204"/>
      <c r="HDT71" s="204"/>
      <c r="HDU71" s="204"/>
      <c r="HDV71" s="204"/>
      <c r="HDW71" s="204"/>
      <c r="HDX71" s="204"/>
      <c r="HDY71" s="204"/>
      <c r="HDZ71" s="204"/>
      <c r="HEA71" s="204"/>
      <c r="HEB71" s="204"/>
      <c r="HEC71" s="204"/>
      <c r="HED71" s="204"/>
      <c r="HEE71" s="204"/>
      <c r="HEF71" s="204"/>
      <c r="HEG71" s="204"/>
      <c r="HEH71" s="204"/>
      <c r="HEI71" s="204"/>
      <c r="HEJ71" s="204"/>
      <c r="HEK71" s="204"/>
      <c r="HEL71" s="204"/>
      <c r="HEM71" s="204"/>
      <c r="HEN71" s="204"/>
      <c r="HEO71" s="204"/>
      <c r="HEP71" s="204"/>
      <c r="HEQ71" s="204"/>
      <c r="HER71" s="204"/>
      <c r="HES71" s="204"/>
      <c r="HET71" s="204"/>
      <c r="HEU71" s="204"/>
      <c r="HEV71" s="204"/>
      <c r="HEW71" s="204"/>
      <c r="HEX71" s="204"/>
      <c r="HEY71" s="204"/>
      <c r="HEZ71" s="204"/>
      <c r="HFA71" s="204"/>
      <c r="HFB71" s="204"/>
      <c r="HFC71" s="204"/>
      <c r="HFD71" s="204"/>
      <c r="HFE71" s="204"/>
      <c r="HFF71" s="204"/>
      <c r="HFG71" s="204"/>
      <c r="HFH71" s="204"/>
      <c r="HFI71" s="204"/>
      <c r="HFJ71" s="204"/>
      <c r="HFK71" s="204"/>
      <c r="HFL71" s="204"/>
      <c r="HFM71" s="204"/>
      <c r="HFN71" s="204"/>
      <c r="HFO71" s="204"/>
      <c r="HFP71" s="204"/>
      <c r="HFQ71" s="204"/>
      <c r="HFR71" s="204"/>
      <c r="HFS71" s="204"/>
      <c r="HFT71" s="204"/>
      <c r="HFU71" s="204"/>
      <c r="HFV71" s="204"/>
      <c r="HFW71" s="204"/>
      <c r="HFX71" s="204"/>
      <c r="HFY71" s="204"/>
      <c r="HFZ71" s="204"/>
      <c r="HGA71" s="204"/>
      <c r="HGB71" s="204"/>
      <c r="HGC71" s="204"/>
      <c r="HGD71" s="204"/>
      <c r="HGE71" s="204"/>
      <c r="HGF71" s="204"/>
      <c r="HGG71" s="204"/>
      <c r="HGH71" s="204"/>
      <c r="HGI71" s="204"/>
      <c r="HGJ71" s="204"/>
      <c r="HGK71" s="204"/>
      <c r="HGL71" s="204"/>
      <c r="HGM71" s="204"/>
      <c r="HGN71" s="204"/>
      <c r="HGO71" s="204"/>
      <c r="HGP71" s="204"/>
      <c r="HGQ71" s="204"/>
      <c r="HGR71" s="204"/>
      <c r="HGS71" s="204"/>
      <c r="HGT71" s="204"/>
      <c r="HGU71" s="204"/>
      <c r="HGV71" s="204"/>
      <c r="HGW71" s="204"/>
      <c r="HGX71" s="204"/>
      <c r="HGY71" s="204"/>
      <c r="HGZ71" s="204"/>
      <c r="HHA71" s="204"/>
      <c r="HHB71" s="204"/>
      <c r="HHC71" s="204"/>
      <c r="HHD71" s="204"/>
      <c r="HHE71" s="204"/>
      <c r="HHF71" s="204"/>
      <c r="HHG71" s="204"/>
      <c r="HHH71" s="204"/>
      <c r="HHI71" s="204"/>
      <c r="HHJ71" s="204"/>
      <c r="HHK71" s="204"/>
      <c r="HHL71" s="204"/>
      <c r="HHM71" s="204"/>
      <c r="HHN71" s="204"/>
      <c r="HHO71" s="204"/>
      <c r="HHP71" s="204"/>
      <c r="HHQ71" s="204"/>
      <c r="HHR71" s="204"/>
      <c r="HHS71" s="204"/>
      <c r="HHT71" s="204"/>
      <c r="HHU71" s="204"/>
      <c r="HHV71" s="204"/>
      <c r="HHW71" s="204"/>
      <c r="HHX71" s="204"/>
      <c r="HHY71" s="204"/>
      <c r="HHZ71" s="204"/>
      <c r="HIA71" s="204"/>
      <c r="HIB71" s="204"/>
      <c r="HIC71" s="204"/>
      <c r="HID71" s="204"/>
      <c r="HIE71" s="204"/>
      <c r="HIF71" s="204"/>
      <c r="HIG71" s="204"/>
      <c r="HIH71" s="204"/>
      <c r="HII71" s="204"/>
      <c r="HIJ71" s="204"/>
      <c r="HIK71" s="204"/>
      <c r="HIL71" s="204"/>
      <c r="HIM71" s="204"/>
      <c r="HIN71" s="204"/>
      <c r="HIO71" s="204"/>
      <c r="HIP71" s="204"/>
      <c r="HIQ71" s="204"/>
      <c r="HIR71" s="204"/>
      <c r="HIS71" s="204"/>
      <c r="HIT71" s="204"/>
      <c r="HIU71" s="204"/>
      <c r="HIV71" s="204"/>
      <c r="HIW71" s="204"/>
      <c r="HIX71" s="204"/>
      <c r="HIY71" s="204"/>
      <c r="HIZ71" s="204"/>
      <c r="HJA71" s="204"/>
      <c r="HJB71" s="204"/>
      <c r="HJC71" s="204"/>
      <c r="HJD71" s="204"/>
      <c r="HJE71" s="204"/>
      <c r="HJF71" s="204"/>
      <c r="HJG71" s="204"/>
      <c r="HJH71" s="204"/>
      <c r="HJI71" s="204"/>
      <c r="HJJ71" s="204"/>
      <c r="HJK71" s="204"/>
      <c r="HJL71" s="204"/>
      <c r="HJM71" s="204"/>
      <c r="HJN71" s="204"/>
      <c r="HJO71" s="204"/>
      <c r="HJP71" s="204"/>
      <c r="HJQ71" s="204"/>
      <c r="HJR71" s="204"/>
      <c r="HJS71" s="204"/>
      <c r="HJT71" s="204"/>
      <c r="HJU71" s="204"/>
      <c r="HJV71" s="204"/>
      <c r="HJW71" s="204"/>
      <c r="HJX71" s="204"/>
      <c r="HJY71" s="204"/>
      <c r="HJZ71" s="204"/>
      <c r="HKA71" s="204"/>
      <c r="HKB71" s="204"/>
      <c r="HKC71" s="204"/>
      <c r="HKD71" s="204"/>
      <c r="HKE71" s="204"/>
      <c r="HKF71" s="204"/>
      <c r="HKG71" s="204"/>
      <c r="HKH71" s="204"/>
      <c r="HKI71" s="204"/>
      <c r="HKJ71" s="204"/>
      <c r="HKK71" s="204"/>
      <c r="HKL71" s="204"/>
      <c r="HKM71" s="204"/>
      <c r="HKN71" s="204"/>
      <c r="HKO71" s="204"/>
      <c r="HKP71" s="204"/>
      <c r="HKQ71" s="204"/>
      <c r="HKR71" s="204"/>
      <c r="HKS71" s="204"/>
      <c r="HKT71" s="204"/>
      <c r="HKU71" s="204"/>
      <c r="HKV71" s="204"/>
      <c r="HKW71" s="204"/>
      <c r="HKX71" s="204"/>
      <c r="HKY71" s="204"/>
      <c r="HKZ71" s="204"/>
      <c r="HLA71" s="204"/>
      <c r="HLB71" s="204"/>
      <c r="HLC71" s="204"/>
      <c r="HLD71" s="204"/>
      <c r="HLE71" s="204"/>
      <c r="HLF71" s="204"/>
      <c r="HLG71" s="204"/>
      <c r="HLH71" s="204"/>
      <c r="HLI71" s="204"/>
      <c r="HLJ71" s="204"/>
      <c r="HLK71" s="204"/>
      <c r="HLL71" s="204"/>
      <c r="HLM71" s="204"/>
      <c r="HLN71" s="204"/>
      <c r="HLO71" s="204"/>
      <c r="HLP71" s="204"/>
      <c r="HLQ71" s="204"/>
      <c r="HLR71" s="204"/>
      <c r="HLS71" s="204"/>
      <c r="HLT71" s="204"/>
      <c r="HLU71" s="204"/>
      <c r="HLV71" s="204"/>
      <c r="HLW71" s="204"/>
      <c r="HLX71" s="204"/>
      <c r="HLY71" s="204"/>
      <c r="HLZ71" s="204"/>
      <c r="HMA71" s="204"/>
      <c r="HMB71" s="204"/>
      <c r="HMC71" s="204"/>
      <c r="HMD71" s="204"/>
      <c r="HME71" s="204"/>
      <c r="HMF71" s="204"/>
      <c r="HMG71" s="204"/>
      <c r="HMH71" s="204"/>
      <c r="HMI71" s="204"/>
      <c r="HMJ71" s="204"/>
      <c r="HMK71" s="204"/>
      <c r="HML71" s="204"/>
      <c r="HMM71" s="204"/>
      <c r="HMN71" s="204"/>
      <c r="HMO71" s="204"/>
      <c r="HMP71" s="204"/>
      <c r="HMQ71" s="204"/>
      <c r="HMR71" s="204"/>
      <c r="HMS71" s="204"/>
      <c r="HMT71" s="204"/>
      <c r="HMU71" s="204"/>
      <c r="HMV71" s="204"/>
      <c r="HMW71" s="204"/>
      <c r="HMX71" s="204"/>
      <c r="HMY71" s="204"/>
      <c r="HMZ71" s="204"/>
      <c r="HNA71" s="204"/>
      <c r="HNB71" s="204"/>
      <c r="HNC71" s="204"/>
      <c r="HND71" s="204"/>
      <c r="HNE71" s="204"/>
      <c r="HNF71" s="204"/>
      <c r="HNG71" s="204"/>
      <c r="HNH71" s="204"/>
      <c r="HNI71" s="204"/>
      <c r="HNJ71" s="204"/>
      <c r="HNK71" s="204"/>
      <c r="HNL71" s="204"/>
      <c r="HNM71" s="204"/>
      <c r="HNN71" s="204"/>
      <c r="HNO71" s="204"/>
      <c r="HNP71" s="204"/>
      <c r="HNQ71" s="204"/>
      <c r="HNR71" s="204"/>
      <c r="HNS71" s="204"/>
      <c r="HNT71" s="204"/>
      <c r="HNU71" s="204"/>
      <c r="HNV71" s="204"/>
      <c r="HNW71" s="204"/>
      <c r="HNX71" s="204"/>
      <c r="HNY71" s="204"/>
      <c r="HNZ71" s="204"/>
      <c r="HOA71" s="204"/>
      <c r="HOB71" s="204"/>
      <c r="HOC71" s="204"/>
      <c r="HOD71" s="204"/>
      <c r="HOE71" s="204"/>
      <c r="HOF71" s="204"/>
      <c r="HOG71" s="204"/>
      <c r="HOH71" s="204"/>
      <c r="HOI71" s="204"/>
      <c r="HOJ71" s="204"/>
      <c r="HOK71" s="204"/>
      <c r="HOL71" s="204"/>
      <c r="HOM71" s="204"/>
      <c r="HON71" s="204"/>
      <c r="HOO71" s="204"/>
      <c r="HOP71" s="204"/>
      <c r="HOQ71" s="204"/>
      <c r="HOR71" s="204"/>
      <c r="HOS71" s="204"/>
      <c r="HOT71" s="204"/>
      <c r="HOU71" s="204"/>
      <c r="HOV71" s="204"/>
      <c r="HOW71" s="204"/>
      <c r="HOX71" s="204"/>
      <c r="HOY71" s="204"/>
      <c r="HOZ71" s="204"/>
      <c r="HPA71" s="204"/>
      <c r="HPB71" s="204"/>
      <c r="HPC71" s="204"/>
      <c r="HPD71" s="204"/>
      <c r="HPE71" s="204"/>
      <c r="HPF71" s="204"/>
      <c r="HPG71" s="204"/>
      <c r="HPH71" s="204"/>
      <c r="HPI71" s="204"/>
      <c r="HPJ71" s="204"/>
      <c r="HPK71" s="204"/>
      <c r="HPL71" s="204"/>
      <c r="HPM71" s="204"/>
      <c r="HPN71" s="204"/>
      <c r="HPO71" s="204"/>
      <c r="HPP71" s="204"/>
      <c r="HPQ71" s="204"/>
      <c r="HPR71" s="204"/>
      <c r="HPS71" s="204"/>
      <c r="HPT71" s="204"/>
      <c r="HPU71" s="204"/>
      <c r="HPV71" s="204"/>
      <c r="HPW71" s="204"/>
      <c r="HPX71" s="204"/>
      <c r="HPY71" s="204"/>
      <c r="HPZ71" s="204"/>
      <c r="HQA71" s="204"/>
      <c r="HQB71" s="204"/>
      <c r="HQC71" s="204"/>
      <c r="HQD71" s="204"/>
      <c r="HQE71" s="204"/>
      <c r="HQF71" s="204"/>
      <c r="HQG71" s="204"/>
      <c r="HQH71" s="204"/>
      <c r="HQI71" s="204"/>
      <c r="HQJ71" s="204"/>
      <c r="HQK71" s="204"/>
      <c r="HQL71" s="204"/>
      <c r="HQM71" s="204"/>
      <c r="HQN71" s="204"/>
      <c r="HQO71" s="204"/>
      <c r="HQP71" s="204"/>
      <c r="HQQ71" s="204"/>
      <c r="HQR71" s="204"/>
      <c r="HQS71" s="204"/>
      <c r="HQT71" s="204"/>
      <c r="HQU71" s="204"/>
      <c r="HQV71" s="204"/>
      <c r="HQW71" s="204"/>
      <c r="HQX71" s="204"/>
      <c r="HQY71" s="204"/>
      <c r="HQZ71" s="204"/>
      <c r="HRA71" s="204"/>
      <c r="HRB71" s="204"/>
      <c r="HRC71" s="204"/>
      <c r="HRD71" s="204"/>
      <c r="HRE71" s="204"/>
      <c r="HRF71" s="204"/>
      <c r="HRG71" s="204"/>
      <c r="HRH71" s="204"/>
      <c r="HRI71" s="204"/>
      <c r="HRJ71" s="204"/>
      <c r="HRK71" s="204"/>
      <c r="HRL71" s="204"/>
      <c r="HRM71" s="204"/>
      <c r="HRN71" s="204"/>
      <c r="HRO71" s="204"/>
      <c r="HRP71" s="204"/>
      <c r="HRQ71" s="204"/>
      <c r="HRR71" s="204"/>
      <c r="HRS71" s="204"/>
      <c r="HRT71" s="204"/>
      <c r="HRU71" s="204"/>
      <c r="HRV71" s="204"/>
      <c r="HRW71" s="204"/>
      <c r="HRX71" s="204"/>
      <c r="HRY71" s="204"/>
      <c r="HRZ71" s="204"/>
      <c r="HSA71" s="204"/>
      <c r="HSB71" s="204"/>
      <c r="HSC71" s="204"/>
      <c r="HSD71" s="204"/>
      <c r="HSE71" s="204"/>
      <c r="HSF71" s="204"/>
      <c r="HSG71" s="204"/>
      <c r="HSH71" s="204"/>
      <c r="HSI71" s="204"/>
      <c r="HSJ71" s="204"/>
      <c r="HSK71" s="204"/>
      <c r="HSL71" s="204"/>
      <c r="HSM71" s="204"/>
      <c r="HSN71" s="204"/>
      <c r="HSO71" s="204"/>
      <c r="HSP71" s="204"/>
      <c r="HSQ71" s="204"/>
      <c r="HSR71" s="204"/>
      <c r="HSS71" s="204"/>
      <c r="HST71" s="204"/>
      <c r="HSU71" s="204"/>
      <c r="HSV71" s="204"/>
      <c r="HSW71" s="204"/>
      <c r="HSX71" s="204"/>
      <c r="HSY71" s="204"/>
      <c r="HSZ71" s="204"/>
      <c r="HTA71" s="204"/>
      <c r="HTB71" s="204"/>
      <c r="HTC71" s="204"/>
      <c r="HTD71" s="204"/>
      <c r="HTE71" s="204"/>
      <c r="HTF71" s="204"/>
      <c r="HTG71" s="204"/>
      <c r="HTH71" s="204"/>
      <c r="HTI71" s="204"/>
      <c r="HTJ71" s="204"/>
      <c r="HTK71" s="204"/>
      <c r="HTL71" s="204"/>
      <c r="HTM71" s="204"/>
      <c r="HTN71" s="204"/>
      <c r="HTO71" s="204"/>
      <c r="HTP71" s="204"/>
      <c r="HTQ71" s="204"/>
      <c r="HTR71" s="204"/>
      <c r="HTS71" s="204"/>
      <c r="HTT71" s="204"/>
      <c r="HTU71" s="204"/>
      <c r="HTV71" s="204"/>
      <c r="HTW71" s="204"/>
      <c r="HTX71" s="204"/>
      <c r="HTY71" s="204"/>
      <c r="HTZ71" s="204"/>
      <c r="HUA71" s="204"/>
      <c r="HUB71" s="204"/>
      <c r="HUC71" s="204"/>
      <c r="HUD71" s="204"/>
      <c r="HUE71" s="204"/>
      <c r="HUF71" s="204"/>
      <c r="HUG71" s="204"/>
      <c r="HUH71" s="204"/>
      <c r="HUI71" s="204"/>
      <c r="HUJ71" s="204"/>
      <c r="HUK71" s="204"/>
      <c r="HUL71" s="204"/>
      <c r="HUM71" s="204"/>
      <c r="HUN71" s="204"/>
      <c r="HUO71" s="204"/>
      <c r="HUP71" s="204"/>
      <c r="HUQ71" s="204"/>
      <c r="HUR71" s="204"/>
      <c r="HUS71" s="204"/>
      <c r="HUT71" s="204"/>
      <c r="HUU71" s="204"/>
      <c r="HUV71" s="204"/>
      <c r="HUW71" s="204"/>
      <c r="HUX71" s="204"/>
      <c r="HUY71" s="204"/>
      <c r="HUZ71" s="204"/>
      <c r="HVA71" s="204"/>
      <c r="HVB71" s="204"/>
      <c r="HVC71" s="204"/>
      <c r="HVD71" s="204"/>
      <c r="HVE71" s="204"/>
      <c r="HVF71" s="204"/>
      <c r="HVG71" s="204"/>
      <c r="HVH71" s="204"/>
      <c r="HVI71" s="204"/>
      <c r="HVJ71" s="204"/>
      <c r="HVK71" s="204"/>
      <c r="HVL71" s="204"/>
      <c r="HVM71" s="204"/>
      <c r="HVN71" s="204"/>
      <c r="HVO71" s="204"/>
      <c r="HVP71" s="204"/>
      <c r="HVQ71" s="204"/>
      <c r="HVR71" s="204"/>
      <c r="HVS71" s="204"/>
      <c r="HVT71" s="204"/>
      <c r="HVU71" s="204"/>
      <c r="HVV71" s="204"/>
      <c r="HVW71" s="204"/>
      <c r="HVX71" s="204"/>
      <c r="HVY71" s="204"/>
      <c r="HVZ71" s="204"/>
      <c r="HWA71" s="204"/>
      <c r="HWB71" s="204"/>
      <c r="HWC71" s="204"/>
      <c r="HWD71" s="204"/>
      <c r="HWE71" s="204"/>
      <c r="HWF71" s="204"/>
      <c r="HWG71" s="204"/>
      <c r="HWH71" s="204"/>
      <c r="HWI71" s="204"/>
      <c r="HWJ71" s="204"/>
      <c r="HWK71" s="204"/>
      <c r="HWL71" s="204"/>
      <c r="HWM71" s="204"/>
      <c r="HWN71" s="204"/>
      <c r="HWO71" s="204"/>
      <c r="HWP71" s="204"/>
      <c r="HWQ71" s="204"/>
      <c r="HWR71" s="204"/>
      <c r="HWS71" s="204"/>
      <c r="HWT71" s="204"/>
      <c r="HWU71" s="204"/>
      <c r="HWV71" s="204"/>
      <c r="HWW71" s="204"/>
      <c r="HWX71" s="204"/>
      <c r="HWY71" s="204"/>
      <c r="HWZ71" s="204"/>
      <c r="HXA71" s="204"/>
      <c r="HXB71" s="204"/>
      <c r="HXC71" s="204"/>
      <c r="HXD71" s="204"/>
      <c r="HXE71" s="204"/>
      <c r="HXF71" s="204"/>
      <c r="HXG71" s="204"/>
      <c r="HXH71" s="204"/>
      <c r="HXI71" s="204"/>
      <c r="HXJ71" s="204"/>
      <c r="HXK71" s="204"/>
      <c r="HXL71" s="204"/>
      <c r="HXM71" s="204"/>
      <c r="HXN71" s="204"/>
      <c r="HXO71" s="204"/>
      <c r="HXP71" s="204"/>
      <c r="HXQ71" s="204"/>
      <c r="HXR71" s="204"/>
      <c r="HXS71" s="204"/>
      <c r="HXT71" s="204"/>
      <c r="HXU71" s="204"/>
      <c r="HXV71" s="204"/>
      <c r="HXW71" s="204"/>
      <c r="HXX71" s="204"/>
      <c r="HXY71" s="204"/>
      <c r="HXZ71" s="204"/>
      <c r="HYA71" s="204"/>
      <c r="HYB71" s="204"/>
      <c r="HYC71" s="204"/>
      <c r="HYD71" s="204"/>
      <c r="HYE71" s="204"/>
      <c r="HYF71" s="204"/>
      <c r="HYG71" s="204"/>
      <c r="HYH71" s="204"/>
      <c r="HYI71" s="204"/>
      <c r="HYJ71" s="204"/>
      <c r="HYK71" s="204"/>
      <c r="HYL71" s="204"/>
      <c r="HYM71" s="204"/>
      <c r="HYN71" s="204"/>
      <c r="HYO71" s="204"/>
      <c r="HYP71" s="204"/>
      <c r="HYQ71" s="204"/>
      <c r="HYR71" s="204"/>
      <c r="HYS71" s="204"/>
      <c r="HYT71" s="204"/>
      <c r="HYU71" s="204"/>
      <c r="HYV71" s="204"/>
      <c r="HYW71" s="204"/>
      <c r="HYX71" s="204"/>
      <c r="HYY71" s="204"/>
      <c r="HYZ71" s="204"/>
      <c r="HZA71" s="204"/>
      <c r="HZB71" s="204"/>
      <c r="HZC71" s="204"/>
      <c r="HZD71" s="204"/>
      <c r="HZE71" s="204"/>
      <c r="HZF71" s="204"/>
      <c r="HZG71" s="204"/>
      <c r="HZH71" s="204"/>
      <c r="HZI71" s="204"/>
      <c r="HZJ71" s="204"/>
      <c r="HZK71" s="204"/>
      <c r="HZL71" s="204"/>
      <c r="HZM71" s="204"/>
      <c r="HZN71" s="204"/>
      <c r="HZO71" s="204"/>
      <c r="HZP71" s="204"/>
      <c r="HZQ71" s="204"/>
      <c r="HZR71" s="204"/>
      <c r="HZS71" s="204"/>
      <c r="HZT71" s="204"/>
      <c r="HZU71" s="204"/>
      <c r="HZV71" s="204"/>
      <c r="HZW71" s="204"/>
      <c r="HZX71" s="204"/>
      <c r="HZY71" s="204"/>
      <c r="HZZ71" s="204"/>
      <c r="IAA71" s="204"/>
      <c r="IAB71" s="204"/>
      <c r="IAC71" s="204"/>
      <c r="IAD71" s="204"/>
      <c r="IAE71" s="204"/>
      <c r="IAF71" s="204"/>
      <c r="IAG71" s="204"/>
      <c r="IAH71" s="204"/>
      <c r="IAI71" s="204"/>
      <c r="IAJ71" s="204"/>
      <c r="IAK71" s="204"/>
      <c r="IAL71" s="204"/>
      <c r="IAM71" s="204"/>
      <c r="IAN71" s="204"/>
      <c r="IAO71" s="204"/>
      <c r="IAP71" s="204"/>
      <c r="IAQ71" s="204"/>
      <c r="IAR71" s="204"/>
      <c r="IAS71" s="204"/>
      <c r="IAT71" s="204"/>
      <c r="IAU71" s="204"/>
      <c r="IAV71" s="204"/>
      <c r="IAW71" s="204"/>
      <c r="IAX71" s="204"/>
      <c r="IAY71" s="204"/>
      <c r="IAZ71" s="204"/>
      <c r="IBA71" s="204"/>
      <c r="IBB71" s="204"/>
      <c r="IBC71" s="204"/>
      <c r="IBD71" s="204"/>
      <c r="IBE71" s="204"/>
      <c r="IBF71" s="204"/>
      <c r="IBG71" s="204"/>
      <c r="IBH71" s="204"/>
      <c r="IBI71" s="204"/>
      <c r="IBJ71" s="204"/>
      <c r="IBK71" s="204"/>
      <c r="IBL71" s="204"/>
      <c r="IBM71" s="204"/>
      <c r="IBN71" s="204"/>
      <c r="IBO71" s="204"/>
      <c r="IBP71" s="204"/>
      <c r="IBQ71" s="204"/>
      <c r="IBR71" s="204"/>
      <c r="IBS71" s="204"/>
      <c r="IBT71" s="204"/>
      <c r="IBU71" s="204"/>
      <c r="IBV71" s="204"/>
      <c r="IBW71" s="204"/>
      <c r="IBX71" s="204"/>
      <c r="IBY71" s="204"/>
      <c r="IBZ71" s="204"/>
      <c r="ICA71" s="204"/>
      <c r="ICB71" s="204"/>
      <c r="ICC71" s="204"/>
      <c r="ICD71" s="204"/>
      <c r="ICE71" s="204"/>
      <c r="ICF71" s="204"/>
      <c r="ICG71" s="204"/>
      <c r="ICH71" s="204"/>
      <c r="ICI71" s="204"/>
      <c r="ICJ71" s="204"/>
      <c r="ICK71" s="204"/>
      <c r="ICL71" s="204"/>
      <c r="ICM71" s="204"/>
      <c r="ICN71" s="204"/>
      <c r="ICO71" s="204"/>
      <c r="ICP71" s="204"/>
      <c r="ICQ71" s="204"/>
      <c r="ICR71" s="204"/>
      <c r="ICS71" s="204"/>
      <c r="ICT71" s="204"/>
      <c r="ICU71" s="204"/>
      <c r="ICV71" s="204"/>
      <c r="ICW71" s="204"/>
      <c r="ICX71" s="204"/>
      <c r="ICY71" s="204"/>
      <c r="ICZ71" s="204"/>
      <c r="IDA71" s="204"/>
      <c r="IDB71" s="204"/>
      <c r="IDC71" s="204"/>
      <c r="IDD71" s="204"/>
      <c r="IDE71" s="204"/>
      <c r="IDF71" s="204"/>
      <c r="IDG71" s="204"/>
      <c r="IDH71" s="204"/>
      <c r="IDI71" s="204"/>
      <c r="IDJ71" s="204"/>
      <c r="IDK71" s="204"/>
      <c r="IDL71" s="204"/>
      <c r="IDM71" s="204"/>
      <c r="IDN71" s="204"/>
      <c r="IDO71" s="204"/>
      <c r="IDP71" s="204"/>
      <c r="IDQ71" s="204"/>
      <c r="IDR71" s="204"/>
      <c r="IDS71" s="204"/>
      <c r="IDT71" s="204"/>
      <c r="IDU71" s="204"/>
      <c r="IDV71" s="204"/>
      <c r="IDW71" s="204"/>
      <c r="IDX71" s="204"/>
      <c r="IDY71" s="204"/>
      <c r="IDZ71" s="204"/>
      <c r="IEA71" s="204"/>
      <c r="IEB71" s="204"/>
      <c r="IEC71" s="204"/>
      <c r="IED71" s="204"/>
      <c r="IEE71" s="204"/>
      <c r="IEF71" s="204"/>
      <c r="IEG71" s="204"/>
      <c r="IEH71" s="204"/>
      <c r="IEI71" s="204"/>
      <c r="IEJ71" s="204"/>
      <c r="IEK71" s="204"/>
      <c r="IEL71" s="204"/>
      <c r="IEM71" s="204"/>
      <c r="IEN71" s="204"/>
      <c r="IEO71" s="204"/>
      <c r="IEP71" s="204"/>
      <c r="IEQ71" s="204"/>
      <c r="IER71" s="204"/>
      <c r="IES71" s="204"/>
      <c r="IET71" s="204"/>
      <c r="IEU71" s="204"/>
      <c r="IEV71" s="204"/>
      <c r="IEW71" s="204"/>
      <c r="IEX71" s="204"/>
      <c r="IEY71" s="204"/>
      <c r="IEZ71" s="204"/>
      <c r="IFA71" s="204"/>
      <c r="IFB71" s="204"/>
      <c r="IFC71" s="204"/>
      <c r="IFD71" s="204"/>
      <c r="IFE71" s="204"/>
      <c r="IFF71" s="204"/>
      <c r="IFG71" s="204"/>
      <c r="IFH71" s="204"/>
      <c r="IFI71" s="204"/>
      <c r="IFJ71" s="204"/>
      <c r="IFK71" s="204"/>
      <c r="IFL71" s="204"/>
      <c r="IFM71" s="204"/>
      <c r="IFN71" s="204"/>
      <c r="IFO71" s="204"/>
      <c r="IFP71" s="204"/>
      <c r="IFQ71" s="204"/>
      <c r="IFR71" s="204"/>
      <c r="IFS71" s="204"/>
      <c r="IFT71" s="204"/>
      <c r="IFU71" s="204"/>
      <c r="IFV71" s="204"/>
      <c r="IFW71" s="204"/>
      <c r="IFX71" s="204"/>
      <c r="IFY71" s="204"/>
      <c r="IFZ71" s="204"/>
      <c r="IGA71" s="204"/>
      <c r="IGB71" s="204"/>
      <c r="IGC71" s="204"/>
      <c r="IGD71" s="204"/>
      <c r="IGE71" s="204"/>
      <c r="IGF71" s="204"/>
      <c r="IGG71" s="204"/>
      <c r="IGH71" s="204"/>
      <c r="IGI71" s="204"/>
      <c r="IGJ71" s="204"/>
      <c r="IGK71" s="204"/>
      <c r="IGL71" s="204"/>
      <c r="IGM71" s="204"/>
      <c r="IGN71" s="204"/>
      <c r="IGO71" s="204"/>
      <c r="IGP71" s="204"/>
      <c r="IGQ71" s="204"/>
      <c r="IGR71" s="204"/>
      <c r="IGS71" s="204"/>
      <c r="IGT71" s="204"/>
      <c r="IGU71" s="204"/>
      <c r="IGV71" s="204"/>
      <c r="IGW71" s="204"/>
      <c r="IGX71" s="204"/>
      <c r="IGY71" s="204"/>
      <c r="IGZ71" s="204"/>
      <c r="IHA71" s="204"/>
      <c r="IHB71" s="204"/>
      <c r="IHC71" s="204"/>
      <c r="IHD71" s="204"/>
      <c r="IHE71" s="204"/>
      <c r="IHF71" s="204"/>
      <c r="IHG71" s="204"/>
      <c r="IHH71" s="204"/>
      <c r="IHI71" s="204"/>
      <c r="IHJ71" s="204"/>
      <c r="IHK71" s="204"/>
      <c r="IHL71" s="204"/>
      <c r="IHM71" s="204"/>
      <c r="IHN71" s="204"/>
      <c r="IHO71" s="204"/>
      <c r="IHP71" s="204"/>
      <c r="IHQ71" s="204"/>
      <c r="IHR71" s="204"/>
      <c r="IHS71" s="204"/>
      <c r="IHT71" s="204"/>
      <c r="IHU71" s="204"/>
      <c r="IHV71" s="204"/>
      <c r="IHW71" s="204"/>
      <c r="IHX71" s="204"/>
      <c r="IHY71" s="204"/>
      <c r="IHZ71" s="204"/>
      <c r="IIA71" s="204"/>
      <c r="IIB71" s="204"/>
      <c r="IIC71" s="204"/>
      <c r="IID71" s="204"/>
      <c r="IIE71" s="204"/>
      <c r="IIF71" s="204"/>
      <c r="IIG71" s="204"/>
      <c r="IIH71" s="204"/>
      <c r="III71" s="204"/>
      <c r="IIJ71" s="204"/>
      <c r="IIK71" s="204"/>
      <c r="IIL71" s="204"/>
      <c r="IIM71" s="204"/>
      <c r="IIN71" s="204"/>
      <c r="IIO71" s="204"/>
      <c r="IIP71" s="204"/>
      <c r="IIQ71" s="204"/>
      <c r="IIR71" s="204"/>
      <c r="IIS71" s="204"/>
      <c r="IIT71" s="204"/>
      <c r="IIU71" s="204"/>
      <c r="IIV71" s="204"/>
      <c r="IIW71" s="204"/>
      <c r="IIX71" s="204"/>
      <c r="IIY71" s="204"/>
      <c r="IIZ71" s="204"/>
      <c r="IJA71" s="204"/>
      <c r="IJB71" s="204"/>
      <c r="IJC71" s="204"/>
      <c r="IJD71" s="204"/>
      <c r="IJE71" s="204"/>
      <c r="IJF71" s="204"/>
      <c r="IJG71" s="204"/>
      <c r="IJH71" s="204"/>
      <c r="IJI71" s="204"/>
      <c r="IJJ71" s="204"/>
      <c r="IJK71" s="204"/>
      <c r="IJL71" s="204"/>
      <c r="IJM71" s="204"/>
      <c r="IJN71" s="204"/>
      <c r="IJO71" s="204"/>
      <c r="IJP71" s="204"/>
      <c r="IJQ71" s="204"/>
      <c r="IJR71" s="204"/>
      <c r="IJS71" s="204"/>
      <c r="IJT71" s="204"/>
      <c r="IJU71" s="204"/>
      <c r="IJV71" s="204"/>
      <c r="IJW71" s="204"/>
      <c r="IJX71" s="204"/>
      <c r="IJY71" s="204"/>
      <c r="IJZ71" s="204"/>
      <c r="IKA71" s="204"/>
      <c r="IKB71" s="204"/>
      <c r="IKC71" s="204"/>
      <c r="IKD71" s="204"/>
      <c r="IKE71" s="204"/>
      <c r="IKF71" s="204"/>
      <c r="IKG71" s="204"/>
      <c r="IKH71" s="204"/>
      <c r="IKI71" s="204"/>
      <c r="IKJ71" s="204"/>
      <c r="IKK71" s="204"/>
      <c r="IKL71" s="204"/>
      <c r="IKM71" s="204"/>
      <c r="IKN71" s="204"/>
      <c r="IKO71" s="204"/>
      <c r="IKP71" s="204"/>
      <c r="IKQ71" s="204"/>
      <c r="IKR71" s="204"/>
      <c r="IKS71" s="204"/>
      <c r="IKT71" s="204"/>
      <c r="IKU71" s="204"/>
      <c r="IKV71" s="204"/>
      <c r="IKW71" s="204"/>
      <c r="IKX71" s="204"/>
      <c r="IKY71" s="204"/>
      <c r="IKZ71" s="204"/>
      <c r="ILA71" s="204"/>
      <c r="ILB71" s="204"/>
      <c r="ILC71" s="204"/>
      <c r="ILD71" s="204"/>
      <c r="ILE71" s="204"/>
      <c r="ILF71" s="204"/>
      <c r="ILG71" s="204"/>
      <c r="ILH71" s="204"/>
      <c r="ILI71" s="204"/>
      <c r="ILJ71" s="204"/>
      <c r="ILK71" s="204"/>
      <c r="ILL71" s="204"/>
      <c r="ILM71" s="204"/>
      <c r="ILN71" s="204"/>
      <c r="ILO71" s="204"/>
      <c r="ILP71" s="204"/>
      <c r="ILQ71" s="204"/>
      <c r="ILR71" s="204"/>
      <c r="ILS71" s="204"/>
      <c r="ILT71" s="204"/>
      <c r="ILU71" s="204"/>
      <c r="ILV71" s="204"/>
      <c r="ILW71" s="204"/>
      <c r="ILX71" s="204"/>
      <c r="ILY71" s="204"/>
      <c r="ILZ71" s="204"/>
      <c r="IMA71" s="204"/>
      <c r="IMB71" s="204"/>
      <c r="IMC71" s="204"/>
      <c r="IMD71" s="204"/>
      <c r="IME71" s="204"/>
      <c r="IMF71" s="204"/>
      <c r="IMG71" s="204"/>
      <c r="IMH71" s="204"/>
      <c r="IMI71" s="204"/>
      <c r="IMJ71" s="204"/>
      <c r="IMK71" s="204"/>
      <c r="IML71" s="204"/>
      <c r="IMM71" s="204"/>
      <c r="IMN71" s="204"/>
      <c r="IMO71" s="204"/>
      <c r="IMP71" s="204"/>
      <c r="IMQ71" s="204"/>
      <c r="IMR71" s="204"/>
      <c r="IMS71" s="204"/>
      <c r="IMT71" s="204"/>
      <c r="IMU71" s="204"/>
      <c r="IMV71" s="204"/>
      <c r="IMW71" s="204"/>
      <c r="IMX71" s="204"/>
      <c r="IMY71" s="204"/>
      <c r="IMZ71" s="204"/>
      <c r="INA71" s="204"/>
      <c r="INB71" s="204"/>
      <c r="INC71" s="204"/>
      <c r="IND71" s="204"/>
      <c r="INE71" s="204"/>
      <c r="INF71" s="204"/>
      <c r="ING71" s="204"/>
      <c r="INH71" s="204"/>
      <c r="INI71" s="204"/>
      <c r="INJ71" s="204"/>
      <c r="INK71" s="204"/>
      <c r="INL71" s="204"/>
      <c r="INM71" s="204"/>
      <c r="INN71" s="204"/>
      <c r="INO71" s="204"/>
      <c r="INP71" s="204"/>
      <c r="INQ71" s="204"/>
      <c r="INR71" s="204"/>
      <c r="INS71" s="204"/>
      <c r="INT71" s="204"/>
      <c r="INU71" s="204"/>
      <c r="INV71" s="204"/>
      <c r="INW71" s="204"/>
      <c r="INX71" s="204"/>
      <c r="INY71" s="204"/>
      <c r="INZ71" s="204"/>
      <c r="IOA71" s="204"/>
      <c r="IOB71" s="204"/>
      <c r="IOC71" s="204"/>
      <c r="IOD71" s="204"/>
      <c r="IOE71" s="204"/>
      <c r="IOF71" s="204"/>
      <c r="IOG71" s="204"/>
      <c r="IOH71" s="204"/>
      <c r="IOI71" s="204"/>
      <c r="IOJ71" s="204"/>
      <c r="IOK71" s="204"/>
      <c r="IOL71" s="204"/>
      <c r="IOM71" s="204"/>
      <c r="ION71" s="204"/>
      <c r="IOO71" s="204"/>
      <c r="IOP71" s="204"/>
      <c r="IOQ71" s="204"/>
      <c r="IOR71" s="204"/>
      <c r="IOS71" s="204"/>
      <c r="IOT71" s="204"/>
      <c r="IOU71" s="204"/>
      <c r="IOV71" s="204"/>
      <c r="IOW71" s="204"/>
      <c r="IOX71" s="204"/>
      <c r="IOY71" s="204"/>
      <c r="IOZ71" s="204"/>
      <c r="IPA71" s="204"/>
      <c r="IPB71" s="204"/>
      <c r="IPC71" s="204"/>
      <c r="IPD71" s="204"/>
      <c r="IPE71" s="204"/>
      <c r="IPF71" s="204"/>
      <c r="IPG71" s="204"/>
      <c r="IPH71" s="204"/>
      <c r="IPI71" s="204"/>
      <c r="IPJ71" s="204"/>
      <c r="IPK71" s="204"/>
      <c r="IPL71" s="204"/>
      <c r="IPM71" s="204"/>
      <c r="IPN71" s="204"/>
      <c r="IPO71" s="204"/>
      <c r="IPP71" s="204"/>
      <c r="IPQ71" s="204"/>
      <c r="IPR71" s="204"/>
      <c r="IPS71" s="204"/>
      <c r="IPT71" s="204"/>
      <c r="IPU71" s="204"/>
      <c r="IPV71" s="204"/>
      <c r="IPW71" s="204"/>
      <c r="IPX71" s="204"/>
      <c r="IPY71" s="204"/>
      <c r="IPZ71" s="204"/>
      <c r="IQA71" s="204"/>
      <c r="IQB71" s="204"/>
      <c r="IQC71" s="204"/>
      <c r="IQD71" s="204"/>
      <c r="IQE71" s="204"/>
      <c r="IQF71" s="204"/>
      <c r="IQG71" s="204"/>
      <c r="IQH71" s="204"/>
      <c r="IQI71" s="204"/>
      <c r="IQJ71" s="204"/>
      <c r="IQK71" s="204"/>
      <c r="IQL71" s="204"/>
      <c r="IQM71" s="204"/>
      <c r="IQN71" s="204"/>
      <c r="IQO71" s="204"/>
      <c r="IQP71" s="204"/>
      <c r="IQQ71" s="204"/>
      <c r="IQR71" s="204"/>
      <c r="IQS71" s="204"/>
      <c r="IQT71" s="204"/>
      <c r="IQU71" s="204"/>
      <c r="IQV71" s="204"/>
      <c r="IQW71" s="204"/>
      <c r="IQX71" s="204"/>
      <c r="IQY71" s="204"/>
      <c r="IQZ71" s="204"/>
      <c r="IRA71" s="204"/>
      <c r="IRB71" s="204"/>
      <c r="IRC71" s="204"/>
      <c r="IRD71" s="204"/>
      <c r="IRE71" s="204"/>
      <c r="IRF71" s="204"/>
      <c r="IRG71" s="204"/>
      <c r="IRH71" s="204"/>
      <c r="IRI71" s="204"/>
      <c r="IRJ71" s="204"/>
      <c r="IRK71" s="204"/>
      <c r="IRL71" s="204"/>
      <c r="IRM71" s="204"/>
      <c r="IRN71" s="204"/>
      <c r="IRO71" s="204"/>
      <c r="IRP71" s="204"/>
      <c r="IRQ71" s="204"/>
      <c r="IRR71" s="204"/>
      <c r="IRS71" s="204"/>
      <c r="IRT71" s="204"/>
      <c r="IRU71" s="204"/>
      <c r="IRV71" s="204"/>
      <c r="IRW71" s="204"/>
      <c r="IRX71" s="204"/>
      <c r="IRY71" s="204"/>
      <c r="IRZ71" s="204"/>
      <c r="ISA71" s="204"/>
      <c r="ISB71" s="204"/>
      <c r="ISC71" s="204"/>
      <c r="ISD71" s="204"/>
      <c r="ISE71" s="204"/>
      <c r="ISF71" s="204"/>
      <c r="ISG71" s="204"/>
      <c r="ISH71" s="204"/>
      <c r="ISI71" s="204"/>
      <c r="ISJ71" s="204"/>
      <c r="ISK71" s="204"/>
      <c r="ISL71" s="204"/>
      <c r="ISM71" s="204"/>
      <c r="ISN71" s="204"/>
      <c r="ISO71" s="204"/>
      <c r="ISP71" s="204"/>
      <c r="ISQ71" s="204"/>
      <c r="ISR71" s="204"/>
      <c r="ISS71" s="204"/>
      <c r="IST71" s="204"/>
      <c r="ISU71" s="204"/>
      <c r="ISV71" s="204"/>
      <c r="ISW71" s="204"/>
      <c r="ISX71" s="204"/>
      <c r="ISY71" s="204"/>
      <c r="ISZ71" s="204"/>
      <c r="ITA71" s="204"/>
      <c r="ITB71" s="204"/>
      <c r="ITC71" s="204"/>
      <c r="ITD71" s="204"/>
      <c r="ITE71" s="204"/>
      <c r="ITF71" s="204"/>
      <c r="ITG71" s="204"/>
      <c r="ITH71" s="204"/>
      <c r="ITI71" s="204"/>
      <c r="ITJ71" s="204"/>
      <c r="ITK71" s="204"/>
      <c r="ITL71" s="204"/>
      <c r="ITM71" s="204"/>
      <c r="ITN71" s="204"/>
      <c r="ITO71" s="204"/>
      <c r="ITP71" s="204"/>
      <c r="ITQ71" s="204"/>
      <c r="ITR71" s="204"/>
      <c r="ITS71" s="204"/>
      <c r="ITT71" s="204"/>
      <c r="ITU71" s="204"/>
      <c r="ITV71" s="204"/>
      <c r="ITW71" s="204"/>
      <c r="ITX71" s="204"/>
      <c r="ITY71" s="204"/>
      <c r="ITZ71" s="204"/>
      <c r="IUA71" s="204"/>
      <c r="IUB71" s="204"/>
      <c r="IUC71" s="204"/>
      <c r="IUD71" s="204"/>
      <c r="IUE71" s="204"/>
      <c r="IUF71" s="204"/>
      <c r="IUG71" s="204"/>
      <c r="IUH71" s="204"/>
      <c r="IUI71" s="204"/>
      <c r="IUJ71" s="204"/>
      <c r="IUK71" s="204"/>
      <c r="IUL71" s="204"/>
      <c r="IUM71" s="204"/>
      <c r="IUN71" s="204"/>
      <c r="IUO71" s="204"/>
      <c r="IUP71" s="204"/>
      <c r="IUQ71" s="204"/>
      <c r="IUR71" s="204"/>
      <c r="IUS71" s="204"/>
      <c r="IUT71" s="204"/>
      <c r="IUU71" s="204"/>
      <c r="IUV71" s="204"/>
      <c r="IUW71" s="204"/>
      <c r="IUX71" s="204"/>
      <c r="IUY71" s="204"/>
      <c r="IUZ71" s="204"/>
      <c r="IVA71" s="204"/>
      <c r="IVB71" s="204"/>
      <c r="IVC71" s="204"/>
      <c r="IVD71" s="204"/>
      <c r="IVE71" s="204"/>
      <c r="IVF71" s="204"/>
      <c r="IVG71" s="204"/>
      <c r="IVH71" s="204"/>
      <c r="IVI71" s="204"/>
      <c r="IVJ71" s="204"/>
      <c r="IVK71" s="204"/>
      <c r="IVL71" s="204"/>
      <c r="IVM71" s="204"/>
      <c r="IVN71" s="204"/>
      <c r="IVO71" s="204"/>
      <c r="IVP71" s="204"/>
      <c r="IVQ71" s="204"/>
      <c r="IVR71" s="204"/>
      <c r="IVS71" s="204"/>
      <c r="IVT71" s="204"/>
      <c r="IVU71" s="204"/>
      <c r="IVV71" s="204"/>
      <c r="IVW71" s="204"/>
      <c r="IVX71" s="204"/>
      <c r="IVY71" s="204"/>
      <c r="IVZ71" s="204"/>
      <c r="IWA71" s="204"/>
      <c r="IWB71" s="204"/>
      <c r="IWC71" s="204"/>
      <c r="IWD71" s="204"/>
      <c r="IWE71" s="204"/>
      <c r="IWF71" s="204"/>
      <c r="IWG71" s="204"/>
      <c r="IWH71" s="204"/>
      <c r="IWI71" s="204"/>
      <c r="IWJ71" s="204"/>
      <c r="IWK71" s="204"/>
      <c r="IWL71" s="204"/>
      <c r="IWM71" s="204"/>
      <c r="IWN71" s="204"/>
      <c r="IWO71" s="204"/>
      <c r="IWP71" s="204"/>
      <c r="IWQ71" s="204"/>
      <c r="IWR71" s="204"/>
      <c r="IWS71" s="204"/>
      <c r="IWT71" s="204"/>
      <c r="IWU71" s="204"/>
      <c r="IWV71" s="204"/>
      <c r="IWW71" s="204"/>
      <c r="IWX71" s="204"/>
      <c r="IWY71" s="204"/>
      <c r="IWZ71" s="204"/>
      <c r="IXA71" s="204"/>
      <c r="IXB71" s="204"/>
      <c r="IXC71" s="204"/>
      <c r="IXD71" s="204"/>
      <c r="IXE71" s="204"/>
      <c r="IXF71" s="204"/>
      <c r="IXG71" s="204"/>
      <c r="IXH71" s="204"/>
      <c r="IXI71" s="204"/>
      <c r="IXJ71" s="204"/>
      <c r="IXK71" s="204"/>
      <c r="IXL71" s="204"/>
      <c r="IXM71" s="204"/>
      <c r="IXN71" s="204"/>
      <c r="IXO71" s="204"/>
      <c r="IXP71" s="204"/>
      <c r="IXQ71" s="204"/>
      <c r="IXR71" s="204"/>
      <c r="IXS71" s="204"/>
      <c r="IXT71" s="204"/>
      <c r="IXU71" s="204"/>
      <c r="IXV71" s="204"/>
      <c r="IXW71" s="204"/>
      <c r="IXX71" s="204"/>
      <c r="IXY71" s="204"/>
      <c r="IXZ71" s="204"/>
      <c r="IYA71" s="204"/>
      <c r="IYB71" s="204"/>
      <c r="IYC71" s="204"/>
      <c r="IYD71" s="204"/>
      <c r="IYE71" s="204"/>
      <c r="IYF71" s="204"/>
      <c r="IYG71" s="204"/>
      <c r="IYH71" s="204"/>
      <c r="IYI71" s="204"/>
      <c r="IYJ71" s="204"/>
      <c r="IYK71" s="204"/>
      <c r="IYL71" s="204"/>
      <c r="IYM71" s="204"/>
      <c r="IYN71" s="204"/>
      <c r="IYO71" s="204"/>
      <c r="IYP71" s="204"/>
      <c r="IYQ71" s="204"/>
      <c r="IYR71" s="204"/>
      <c r="IYS71" s="204"/>
      <c r="IYT71" s="204"/>
      <c r="IYU71" s="204"/>
      <c r="IYV71" s="204"/>
      <c r="IYW71" s="204"/>
      <c r="IYX71" s="204"/>
      <c r="IYY71" s="204"/>
      <c r="IYZ71" s="204"/>
      <c r="IZA71" s="204"/>
      <c r="IZB71" s="204"/>
      <c r="IZC71" s="204"/>
      <c r="IZD71" s="204"/>
      <c r="IZE71" s="204"/>
      <c r="IZF71" s="204"/>
      <c r="IZG71" s="204"/>
      <c r="IZH71" s="204"/>
      <c r="IZI71" s="204"/>
      <c r="IZJ71" s="204"/>
      <c r="IZK71" s="204"/>
      <c r="IZL71" s="204"/>
      <c r="IZM71" s="204"/>
      <c r="IZN71" s="204"/>
      <c r="IZO71" s="204"/>
      <c r="IZP71" s="204"/>
      <c r="IZQ71" s="204"/>
      <c r="IZR71" s="204"/>
      <c r="IZS71" s="204"/>
      <c r="IZT71" s="204"/>
      <c r="IZU71" s="204"/>
      <c r="IZV71" s="204"/>
      <c r="IZW71" s="204"/>
      <c r="IZX71" s="204"/>
      <c r="IZY71" s="204"/>
      <c r="IZZ71" s="204"/>
      <c r="JAA71" s="204"/>
      <c r="JAB71" s="204"/>
      <c r="JAC71" s="204"/>
      <c r="JAD71" s="204"/>
      <c r="JAE71" s="204"/>
      <c r="JAF71" s="204"/>
      <c r="JAG71" s="204"/>
      <c r="JAH71" s="204"/>
      <c r="JAI71" s="204"/>
      <c r="JAJ71" s="204"/>
      <c r="JAK71" s="204"/>
      <c r="JAL71" s="204"/>
      <c r="JAM71" s="204"/>
      <c r="JAN71" s="204"/>
      <c r="JAO71" s="204"/>
      <c r="JAP71" s="204"/>
      <c r="JAQ71" s="204"/>
      <c r="JAR71" s="204"/>
      <c r="JAS71" s="204"/>
      <c r="JAT71" s="204"/>
      <c r="JAU71" s="204"/>
      <c r="JAV71" s="204"/>
      <c r="JAW71" s="204"/>
      <c r="JAX71" s="204"/>
      <c r="JAY71" s="204"/>
      <c r="JAZ71" s="204"/>
      <c r="JBA71" s="204"/>
      <c r="JBB71" s="204"/>
      <c r="JBC71" s="204"/>
      <c r="JBD71" s="204"/>
      <c r="JBE71" s="204"/>
      <c r="JBF71" s="204"/>
      <c r="JBG71" s="204"/>
      <c r="JBH71" s="204"/>
      <c r="JBI71" s="204"/>
      <c r="JBJ71" s="204"/>
      <c r="JBK71" s="204"/>
      <c r="JBL71" s="204"/>
      <c r="JBM71" s="204"/>
      <c r="JBN71" s="204"/>
      <c r="JBO71" s="204"/>
      <c r="JBP71" s="204"/>
      <c r="JBQ71" s="204"/>
      <c r="JBR71" s="204"/>
      <c r="JBS71" s="204"/>
      <c r="JBT71" s="204"/>
      <c r="JBU71" s="204"/>
      <c r="JBV71" s="204"/>
      <c r="JBW71" s="204"/>
      <c r="JBX71" s="204"/>
      <c r="JBY71" s="204"/>
      <c r="JBZ71" s="204"/>
      <c r="JCA71" s="204"/>
      <c r="JCB71" s="204"/>
      <c r="JCC71" s="204"/>
      <c r="JCD71" s="204"/>
      <c r="JCE71" s="204"/>
      <c r="JCF71" s="204"/>
      <c r="JCG71" s="204"/>
      <c r="JCH71" s="204"/>
      <c r="JCI71" s="204"/>
      <c r="JCJ71" s="204"/>
      <c r="JCK71" s="204"/>
      <c r="JCL71" s="204"/>
      <c r="JCM71" s="204"/>
      <c r="JCN71" s="204"/>
      <c r="JCO71" s="204"/>
      <c r="JCP71" s="204"/>
      <c r="JCQ71" s="204"/>
      <c r="JCR71" s="204"/>
      <c r="JCS71" s="204"/>
      <c r="JCT71" s="204"/>
      <c r="JCU71" s="204"/>
      <c r="JCV71" s="204"/>
      <c r="JCW71" s="204"/>
      <c r="JCX71" s="204"/>
      <c r="JCY71" s="204"/>
      <c r="JCZ71" s="204"/>
      <c r="JDA71" s="204"/>
      <c r="JDB71" s="204"/>
      <c r="JDC71" s="204"/>
      <c r="JDD71" s="204"/>
      <c r="JDE71" s="204"/>
      <c r="JDF71" s="204"/>
      <c r="JDG71" s="204"/>
      <c r="JDH71" s="204"/>
      <c r="JDI71" s="204"/>
      <c r="JDJ71" s="204"/>
      <c r="JDK71" s="204"/>
      <c r="JDL71" s="204"/>
      <c r="JDM71" s="204"/>
      <c r="JDN71" s="204"/>
      <c r="JDO71" s="204"/>
      <c r="JDP71" s="204"/>
      <c r="JDQ71" s="204"/>
      <c r="JDR71" s="204"/>
      <c r="JDS71" s="204"/>
      <c r="JDT71" s="204"/>
      <c r="JDU71" s="204"/>
      <c r="JDV71" s="204"/>
      <c r="JDW71" s="204"/>
      <c r="JDX71" s="204"/>
      <c r="JDY71" s="204"/>
      <c r="JDZ71" s="204"/>
      <c r="JEA71" s="204"/>
      <c r="JEB71" s="204"/>
      <c r="JEC71" s="204"/>
      <c r="JED71" s="204"/>
      <c r="JEE71" s="204"/>
      <c r="JEF71" s="204"/>
      <c r="JEG71" s="204"/>
      <c r="JEH71" s="204"/>
      <c r="JEI71" s="204"/>
      <c r="JEJ71" s="204"/>
      <c r="JEK71" s="204"/>
      <c r="JEL71" s="204"/>
      <c r="JEM71" s="204"/>
      <c r="JEN71" s="204"/>
      <c r="JEO71" s="204"/>
      <c r="JEP71" s="204"/>
      <c r="JEQ71" s="204"/>
      <c r="JER71" s="204"/>
      <c r="JES71" s="204"/>
      <c r="JET71" s="204"/>
      <c r="JEU71" s="204"/>
      <c r="JEV71" s="204"/>
      <c r="JEW71" s="204"/>
      <c r="JEX71" s="204"/>
      <c r="JEY71" s="204"/>
      <c r="JEZ71" s="204"/>
      <c r="JFA71" s="204"/>
      <c r="JFB71" s="204"/>
      <c r="JFC71" s="204"/>
      <c r="JFD71" s="204"/>
      <c r="JFE71" s="204"/>
      <c r="JFF71" s="204"/>
      <c r="JFG71" s="204"/>
      <c r="JFH71" s="204"/>
      <c r="JFI71" s="204"/>
      <c r="JFJ71" s="204"/>
      <c r="JFK71" s="204"/>
      <c r="JFL71" s="204"/>
      <c r="JFM71" s="204"/>
      <c r="JFN71" s="204"/>
      <c r="JFO71" s="204"/>
      <c r="JFP71" s="204"/>
      <c r="JFQ71" s="204"/>
      <c r="JFR71" s="204"/>
      <c r="JFS71" s="204"/>
      <c r="JFT71" s="204"/>
      <c r="JFU71" s="204"/>
      <c r="JFV71" s="204"/>
      <c r="JFW71" s="204"/>
      <c r="JFX71" s="204"/>
      <c r="JFY71" s="204"/>
      <c r="JFZ71" s="204"/>
      <c r="JGA71" s="204"/>
      <c r="JGB71" s="204"/>
      <c r="JGC71" s="204"/>
      <c r="JGD71" s="204"/>
      <c r="JGE71" s="204"/>
      <c r="JGF71" s="204"/>
      <c r="JGG71" s="204"/>
      <c r="JGH71" s="204"/>
      <c r="JGI71" s="204"/>
      <c r="JGJ71" s="204"/>
      <c r="JGK71" s="204"/>
      <c r="JGL71" s="204"/>
      <c r="JGM71" s="204"/>
      <c r="JGN71" s="204"/>
      <c r="JGO71" s="204"/>
      <c r="JGP71" s="204"/>
      <c r="JGQ71" s="204"/>
      <c r="JGR71" s="204"/>
      <c r="JGS71" s="204"/>
      <c r="JGT71" s="204"/>
      <c r="JGU71" s="204"/>
      <c r="JGV71" s="204"/>
      <c r="JGW71" s="204"/>
      <c r="JGX71" s="204"/>
      <c r="JGY71" s="204"/>
      <c r="JGZ71" s="204"/>
      <c r="JHA71" s="204"/>
      <c r="JHB71" s="204"/>
      <c r="JHC71" s="204"/>
      <c r="JHD71" s="204"/>
      <c r="JHE71" s="204"/>
      <c r="JHF71" s="204"/>
      <c r="JHG71" s="204"/>
      <c r="JHH71" s="204"/>
      <c r="JHI71" s="204"/>
      <c r="JHJ71" s="204"/>
      <c r="JHK71" s="204"/>
      <c r="JHL71" s="204"/>
      <c r="JHM71" s="204"/>
      <c r="JHN71" s="204"/>
      <c r="JHO71" s="204"/>
      <c r="JHP71" s="204"/>
      <c r="JHQ71" s="204"/>
      <c r="JHR71" s="204"/>
      <c r="JHS71" s="204"/>
      <c r="JHT71" s="204"/>
      <c r="JHU71" s="204"/>
      <c r="JHV71" s="204"/>
      <c r="JHW71" s="204"/>
      <c r="JHX71" s="204"/>
      <c r="JHY71" s="204"/>
      <c r="JHZ71" s="204"/>
      <c r="JIA71" s="204"/>
      <c r="JIB71" s="204"/>
      <c r="JIC71" s="204"/>
      <c r="JID71" s="204"/>
      <c r="JIE71" s="204"/>
      <c r="JIF71" s="204"/>
      <c r="JIG71" s="204"/>
      <c r="JIH71" s="204"/>
      <c r="JII71" s="204"/>
      <c r="JIJ71" s="204"/>
      <c r="JIK71" s="204"/>
      <c r="JIL71" s="204"/>
      <c r="JIM71" s="204"/>
      <c r="JIN71" s="204"/>
      <c r="JIO71" s="204"/>
      <c r="JIP71" s="204"/>
      <c r="JIQ71" s="204"/>
      <c r="JIR71" s="204"/>
      <c r="JIS71" s="204"/>
      <c r="JIT71" s="204"/>
      <c r="JIU71" s="204"/>
      <c r="JIV71" s="204"/>
      <c r="JIW71" s="204"/>
      <c r="JIX71" s="204"/>
      <c r="JIY71" s="204"/>
      <c r="JIZ71" s="204"/>
      <c r="JJA71" s="204"/>
      <c r="JJB71" s="204"/>
      <c r="JJC71" s="204"/>
      <c r="JJD71" s="204"/>
      <c r="JJE71" s="204"/>
      <c r="JJF71" s="204"/>
      <c r="JJG71" s="204"/>
      <c r="JJH71" s="204"/>
      <c r="JJI71" s="204"/>
      <c r="JJJ71" s="204"/>
      <c r="JJK71" s="204"/>
      <c r="JJL71" s="204"/>
      <c r="JJM71" s="204"/>
      <c r="JJN71" s="204"/>
      <c r="JJO71" s="204"/>
      <c r="JJP71" s="204"/>
      <c r="JJQ71" s="204"/>
      <c r="JJR71" s="204"/>
      <c r="JJS71" s="204"/>
      <c r="JJT71" s="204"/>
      <c r="JJU71" s="204"/>
      <c r="JJV71" s="204"/>
      <c r="JJW71" s="204"/>
      <c r="JJX71" s="204"/>
      <c r="JJY71" s="204"/>
      <c r="JJZ71" s="204"/>
      <c r="JKA71" s="204"/>
      <c r="JKB71" s="204"/>
      <c r="JKC71" s="204"/>
      <c r="JKD71" s="204"/>
      <c r="JKE71" s="204"/>
      <c r="JKF71" s="204"/>
      <c r="JKG71" s="204"/>
      <c r="JKH71" s="204"/>
      <c r="JKI71" s="204"/>
      <c r="JKJ71" s="204"/>
      <c r="JKK71" s="204"/>
      <c r="JKL71" s="204"/>
      <c r="JKM71" s="204"/>
      <c r="JKN71" s="204"/>
      <c r="JKO71" s="204"/>
      <c r="JKP71" s="204"/>
      <c r="JKQ71" s="204"/>
      <c r="JKR71" s="204"/>
      <c r="JKS71" s="204"/>
      <c r="JKT71" s="204"/>
      <c r="JKU71" s="204"/>
      <c r="JKV71" s="204"/>
      <c r="JKW71" s="204"/>
      <c r="JKX71" s="204"/>
      <c r="JKY71" s="204"/>
      <c r="JKZ71" s="204"/>
      <c r="JLA71" s="204"/>
      <c r="JLB71" s="204"/>
      <c r="JLC71" s="204"/>
      <c r="JLD71" s="204"/>
      <c r="JLE71" s="204"/>
      <c r="JLF71" s="204"/>
      <c r="JLG71" s="204"/>
      <c r="JLH71" s="204"/>
      <c r="JLI71" s="204"/>
      <c r="JLJ71" s="204"/>
      <c r="JLK71" s="204"/>
      <c r="JLL71" s="204"/>
      <c r="JLM71" s="204"/>
      <c r="JLN71" s="204"/>
      <c r="JLO71" s="204"/>
      <c r="JLP71" s="204"/>
      <c r="JLQ71" s="204"/>
      <c r="JLR71" s="204"/>
      <c r="JLS71" s="204"/>
      <c r="JLT71" s="204"/>
      <c r="JLU71" s="204"/>
      <c r="JLV71" s="204"/>
      <c r="JLW71" s="204"/>
      <c r="JLX71" s="204"/>
      <c r="JLY71" s="204"/>
      <c r="JLZ71" s="204"/>
      <c r="JMA71" s="204"/>
      <c r="JMB71" s="204"/>
      <c r="JMC71" s="204"/>
      <c r="JMD71" s="204"/>
      <c r="JME71" s="204"/>
      <c r="JMF71" s="204"/>
      <c r="JMG71" s="204"/>
      <c r="JMH71" s="204"/>
      <c r="JMI71" s="204"/>
      <c r="JMJ71" s="204"/>
      <c r="JMK71" s="204"/>
      <c r="JML71" s="204"/>
      <c r="JMM71" s="204"/>
      <c r="JMN71" s="204"/>
      <c r="JMO71" s="204"/>
      <c r="JMP71" s="204"/>
      <c r="JMQ71" s="204"/>
      <c r="JMR71" s="204"/>
      <c r="JMS71" s="204"/>
      <c r="JMT71" s="204"/>
      <c r="JMU71" s="204"/>
      <c r="JMV71" s="204"/>
      <c r="JMW71" s="204"/>
      <c r="JMX71" s="204"/>
      <c r="JMY71" s="204"/>
      <c r="JMZ71" s="204"/>
      <c r="JNA71" s="204"/>
      <c r="JNB71" s="204"/>
      <c r="JNC71" s="204"/>
      <c r="JND71" s="204"/>
      <c r="JNE71" s="204"/>
      <c r="JNF71" s="204"/>
      <c r="JNG71" s="204"/>
      <c r="JNH71" s="204"/>
      <c r="JNI71" s="204"/>
      <c r="JNJ71" s="204"/>
      <c r="JNK71" s="204"/>
      <c r="JNL71" s="204"/>
      <c r="JNM71" s="204"/>
      <c r="JNN71" s="204"/>
      <c r="JNO71" s="204"/>
      <c r="JNP71" s="204"/>
      <c r="JNQ71" s="204"/>
      <c r="JNR71" s="204"/>
      <c r="JNS71" s="204"/>
      <c r="JNT71" s="204"/>
      <c r="JNU71" s="204"/>
      <c r="JNV71" s="204"/>
      <c r="JNW71" s="204"/>
      <c r="JNX71" s="204"/>
      <c r="JNY71" s="204"/>
      <c r="JNZ71" s="204"/>
      <c r="JOA71" s="204"/>
      <c r="JOB71" s="204"/>
      <c r="JOC71" s="204"/>
      <c r="JOD71" s="204"/>
      <c r="JOE71" s="204"/>
      <c r="JOF71" s="204"/>
      <c r="JOG71" s="204"/>
      <c r="JOH71" s="204"/>
      <c r="JOI71" s="204"/>
      <c r="JOJ71" s="204"/>
      <c r="JOK71" s="204"/>
      <c r="JOL71" s="204"/>
      <c r="JOM71" s="204"/>
      <c r="JON71" s="204"/>
      <c r="JOO71" s="204"/>
      <c r="JOP71" s="204"/>
      <c r="JOQ71" s="204"/>
      <c r="JOR71" s="204"/>
      <c r="JOS71" s="204"/>
      <c r="JOT71" s="204"/>
      <c r="JOU71" s="204"/>
      <c r="JOV71" s="204"/>
      <c r="JOW71" s="204"/>
      <c r="JOX71" s="204"/>
      <c r="JOY71" s="204"/>
      <c r="JOZ71" s="204"/>
      <c r="JPA71" s="204"/>
      <c r="JPB71" s="204"/>
      <c r="JPC71" s="204"/>
      <c r="JPD71" s="204"/>
      <c r="JPE71" s="204"/>
      <c r="JPF71" s="204"/>
      <c r="JPG71" s="204"/>
      <c r="JPH71" s="204"/>
      <c r="JPI71" s="204"/>
      <c r="JPJ71" s="204"/>
      <c r="JPK71" s="204"/>
      <c r="JPL71" s="204"/>
      <c r="JPM71" s="204"/>
      <c r="JPN71" s="204"/>
      <c r="JPO71" s="204"/>
      <c r="JPP71" s="204"/>
      <c r="JPQ71" s="204"/>
      <c r="JPR71" s="204"/>
      <c r="JPS71" s="204"/>
      <c r="JPT71" s="204"/>
      <c r="JPU71" s="204"/>
      <c r="JPV71" s="204"/>
      <c r="JPW71" s="204"/>
      <c r="JPX71" s="204"/>
      <c r="JPY71" s="204"/>
      <c r="JPZ71" s="204"/>
      <c r="JQA71" s="204"/>
      <c r="JQB71" s="204"/>
      <c r="JQC71" s="204"/>
      <c r="JQD71" s="204"/>
      <c r="JQE71" s="204"/>
      <c r="JQF71" s="204"/>
      <c r="JQG71" s="204"/>
      <c r="JQH71" s="204"/>
      <c r="JQI71" s="204"/>
      <c r="JQJ71" s="204"/>
      <c r="JQK71" s="204"/>
      <c r="JQL71" s="204"/>
      <c r="JQM71" s="204"/>
      <c r="JQN71" s="204"/>
      <c r="JQO71" s="204"/>
      <c r="JQP71" s="204"/>
      <c r="JQQ71" s="204"/>
      <c r="JQR71" s="204"/>
      <c r="JQS71" s="204"/>
      <c r="JQT71" s="204"/>
      <c r="JQU71" s="204"/>
      <c r="JQV71" s="204"/>
      <c r="JQW71" s="204"/>
      <c r="JQX71" s="204"/>
      <c r="JQY71" s="204"/>
      <c r="JQZ71" s="204"/>
      <c r="JRA71" s="204"/>
      <c r="JRB71" s="204"/>
      <c r="JRC71" s="204"/>
      <c r="JRD71" s="204"/>
      <c r="JRE71" s="204"/>
      <c r="JRF71" s="204"/>
      <c r="JRG71" s="204"/>
      <c r="JRH71" s="204"/>
      <c r="JRI71" s="204"/>
      <c r="JRJ71" s="204"/>
      <c r="JRK71" s="204"/>
      <c r="JRL71" s="204"/>
      <c r="JRM71" s="204"/>
      <c r="JRN71" s="204"/>
      <c r="JRO71" s="204"/>
      <c r="JRP71" s="204"/>
      <c r="JRQ71" s="204"/>
      <c r="JRR71" s="204"/>
      <c r="JRS71" s="204"/>
      <c r="JRT71" s="204"/>
      <c r="JRU71" s="204"/>
      <c r="JRV71" s="204"/>
      <c r="JRW71" s="204"/>
      <c r="JRX71" s="204"/>
      <c r="JRY71" s="204"/>
      <c r="JRZ71" s="204"/>
      <c r="JSA71" s="204"/>
      <c r="JSB71" s="204"/>
      <c r="JSC71" s="204"/>
      <c r="JSD71" s="204"/>
      <c r="JSE71" s="204"/>
      <c r="JSF71" s="204"/>
      <c r="JSG71" s="204"/>
      <c r="JSH71" s="204"/>
      <c r="JSI71" s="204"/>
      <c r="JSJ71" s="204"/>
      <c r="JSK71" s="204"/>
      <c r="JSL71" s="204"/>
      <c r="JSM71" s="204"/>
      <c r="JSN71" s="204"/>
      <c r="JSO71" s="204"/>
      <c r="JSP71" s="204"/>
      <c r="JSQ71" s="204"/>
      <c r="JSR71" s="204"/>
      <c r="JSS71" s="204"/>
      <c r="JST71" s="204"/>
      <c r="JSU71" s="204"/>
      <c r="JSV71" s="204"/>
      <c r="JSW71" s="204"/>
      <c r="JSX71" s="204"/>
      <c r="JSY71" s="204"/>
      <c r="JSZ71" s="204"/>
      <c r="JTA71" s="204"/>
      <c r="JTB71" s="204"/>
      <c r="JTC71" s="204"/>
      <c r="JTD71" s="204"/>
      <c r="JTE71" s="204"/>
      <c r="JTF71" s="204"/>
      <c r="JTG71" s="204"/>
      <c r="JTH71" s="204"/>
      <c r="JTI71" s="204"/>
      <c r="JTJ71" s="204"/>
      <c r="JTK71" s="204"/>
      <c r="JTL71" s="204"/>
      <c r="JTM71" s="204"/>
      <c r="JTN71" s="204"/>
      <c r="JTO71" s="204"/>
      <c r="JTP71" s="204"/>
      <c r="JTQ71" s="204"/>
      <c r="JTR71" s="204"/>
      <c r="JTS71" s="204"/>
      <c r="JTT71" s="204"/>
      <c r="JTU71" s="204"/>
      <c r="JTV71" s="204"/>
      <c r="JTW71" s="204"/>
      <c r="JTX71" s="204"/>
      <c r="JTY71" s="204"/>
      <c r="JTZ71" s="204"/>
      <c r="JUA71" s="204"/>
      <c r="JUB71" s="204"/>
      <c r="JUC71" s="204"/>
      <c r="JUD71" s="204"/>
      <c r="JUE71" s="204"/>
      <c r="JUF71" s="204"/>
      <c r="JUG71" s="204"/>
      <c r="JUH71" s="204"/>
      <c r="JUI71" s="204"/>
      <c r="JUJ71" s="204"/>
      <c r="JUK71" s="204"/>
      <c r="JUL71" s="204"/>
      <c r="JUM71" s="204"/>
      <c r="JUN71" s="204"/>
      <c r="JUO71" s="204"/>
      <c r="JUP71" s="204"/>
      <c r="JUQ71" s="204"/>
      <c r="JUR71" s="204"/>
      <c r="JUS71" s="204"/>
      <c r="JUT71" s="204"/>
      <c r="JUU71" s="204"/>
      <c r="JUV71" s="204"/>
      <c r="JUW71" s="204"/>
      <c r="JUX71" s="204"/>
      <c r="JUY71" s="204"/>
      <c r="JUZ71" s="204"/>
      <c r="JVA71" s="204"/>
      <c r="JVB71" s="204"/>
      <c r="JVC71" s="204"/>
      <c r="JVD71" s="204"/>
      <c r="JVE71" s="204"/>
      <c r="JVF71" s="204"/>
      <c r="JVG71" s="204"/>
      <c r="JVH71" s="204"/>
      <c r="JVI71" s="204"/>
      <c r="JVJ71" s="204"/>
      <c r="JVK71" s="204"/>
      <c r="JVL71" s="204"/>
      <c r="JVM71" s="204"/>
      <c r="JVN71" s="204"/>
      <c r="JVO71" s="204"/>
      <c r="JVP71" s="204"/>
      <c r="JVQ71" s="204"/>
      <c r="JVR71" s="204"/>
      <c r="JVS71" s="204"/>
      <c r="JVT71" s="204"/>
      <c r="JVU71" s="204"/>
      <c r="JVV71" s="204"/>
      <c r="JVW71" s="204"/>
      <c r="JVX71" s="204"/>
      <c r="JVY71" s="204"/>
      <c r="JVZ71" s="204"/>
      <c r="JWA71" s="204"/>
      <c r="JWB71" s="204"/>
      <c r="JWC71" s="204"/>
      <c r="JWD71" s="204"/>
      <c r="JWE71" s="204"/>
      <c r="JWF71" s="204"/>
      <c r="JWG71" s="204"/>
      <c r="JWH71" s="204"/>
      <c r="JWI71" s="204"/>
      <c r="JWJ71" s="204"/>
      <c r="JWK71" s="204"/>
      <c r="JWL71" s="204"/>
      <c r="JWM71" s="204"/>
      <c r="JWN71" s="204"/>
      <c r="JWO71" s="204"/>
      <c r="JWP71" s="204"/>
      <c r="JWQ71" s="204"/>
      <c r="JWR71" s="204"/>
      <c r="JWS71" s="204"/>
      <c r="JWT71" s="204"/>
      <c r="JWU71" s="204"/>
      <c r="JWV71" s="204"/>
      <c r="JWW71" s="204"/>
      <c r="JWX71" s="204"/>
      <c r="JWY71" s="204"/>
      <c r="JWZ71" s="204"/>
      <c r="JXA71" s="204"/>
      <c r="JXB71" s="204"/>
      <c r="JXC71" s="204"/>
      <c r="JXD71" s="204"/>
      <c r="JXE71" s="204"/>
      <c r="JXF71" s="204"/>
      <c r="JXG71" s="204"/>
      <c r="JXH71" s="204"/>
      <c r="JXI71" s="204"/>
      <c r="JXJ71" s="204"/>
      <c r="JXK71" s="204"/>
      <c r="JXL71" s="204"/>
      <c r="JXM71" s="204"/>
      <c r="JXN71" s="204"/>
      <c r="JXO71" s="204"/>
      <c r="JXP71" s="204"/>
      <c r="JXQ71" s="204"/>
      <c r="JXR71" s="204"/>
      <c r="JXS71" s="204"/>
      <c r="JXT71" s="204"/>
      <c r="JXU71" s="204"/>
      <c r="JXV71" s="204"/>
      <c r="JXW71" s="204"/>
      <c r="JXX71" s="204"/>
      <c r="JXY71" s="204"/>
      <c r="JXZ71" s="204"/>
      <c r="JYA71" s="204"/>
      <c r="JYB71" s="204"/>
      <c r="JYC71" s="204"/>
      <c r="JYD71" s="204"/>
      <c r="JYE71" s="204"/>
      <c r="JYF71" s="204"/>
      <c r="JYG71" s="204"/>
      <c r="JYH71" s="204"/>
      <c r="JYI71" s="204"/>
      <c r="JYJ71" s="204"/>
      <c r="JYK71" s="204"/>
      <c r="JYL71" s="204"/>
      <c r="JYM71" s="204"/>
      <c r="JYN71" s="204"/>
      <c r="JYO71" s="204"/>
      <c r="JYP71" s="204"/>
      <c r="JYQ71" s="204"/>
      <c r="JYR71" s="204"/>
      <c r="JYS71" s="204"/>
      <c r="JYT71" s="204"/>
      <c r="JYU71" s="204"/>
      <c r="JYV71" s="204"/>
      <c r="JYW71" s="204"/>
      <c r="JYX71" s="204"/>
      <c r="JYY71" s="204"/>
      <c r="JYZ71" s="204"/>
      <c r="JZA71" s="204"/>
      <c r="JZB71" s="204"/>
      <c r="JZC71" s="204"/>
      <c r="JZD71" s="204"/>
      <c r="JZE71" s="204"/>
      <c r="JZF71" s="204"/>
      <c r="JZG71" s="204"/>
      <c r="JZH71" s="204"/>
      <c r="JZI71" s="204"/>
      <c r="JZJ71" s="204"/>
      <c r="JZK71" s="204"/>
      <c r="JZL71" s="204"/>
      <c r="JZM71" s="204"/>
      <c r="JZN71" s="204"/>
      <c r="JZO71" s="204"/>
      <c r="JZP71" s="204"/>
      <c r="JZQ71" s="204"/>
      <c r="JZR71" s="204"/>
      <c r="JZS71" s="204"/>
      <c r="JZT71" s="204"/>
      <c r="JZU71" s="204"/>
      <c r="JZV71" s="204"/>
      <c r="JZW71" s="204"/>
      <c r="JZX71" s="204"/>
      <c r="JZY71" s="204"/>
      <c r="JZZ71" s="204"/>
      <c r="KAA71" s="204"/>
      <c r="KAB71" s="204"/>
      <c r="KAC71" s="204"/>
      <c r="KAD71" s="204"/>
      <c r="KAE71" s="204"/>
      <c r="KAF71" s="204"/>
      <c r="KAG71" s="204"/>
      <c r="KAH71" s="204"/>
      <c r="KAI71" s="204"/>
      <c r="KAJ71" s="204"/>
      <c r="KAK71" s="204"/>
      <c r="KAL71" s="204"/>
      <c r="KAM71" s="204"/>
      <c r="KAN71" s="204"/>
      <c r="KAO71" s="204"/>
      <c r="KAP71" s="204"/>
      <c r="KAQ71" s="204"/>
      <c r="KAR71" s="204"/>
      <c r="KAS71" s="204"/>
      <c r="KAT71" s="204"/>
      <c r="KAU71" s="204"/>
      <c r="KAV71" s="204"/>
      <c r="KAW71" s="204"/>
      <c r="KAX71" s="204"/>
      <c r="KAY71" s="204"/>
      <c r="KAZ71" s="204"/>
      <c r="KBA71" s="204"/>
      <c r="KBB71" s="204"/>
      <c r="KBC71" s="204"/>
      <c r="KBD71" s="204"/>
      <c r="KBE71" s="204"/>
      <c r="KBF71" s="204"/>
      <c r="KBG71" s="204"/>
      <c r="KBH71" s="204"/>
      <c r="KBI71" s="204"/>
      <c r="KBJ71" s="204"/>
      <c r="KBK71" s="204"/>
      <c r="KBL71" s="204"/>
      <c r="KBM71" s="204"/>
      <c r="KBN71" s="204"/>
      <c r="KBO71" s="204"/>
      <c r="KBP71" s="204"/>
      <c r="KBQ71" s="204"/>
      <c r="KBR71" s="204"/>
      <c r="KBS71" s="204"/>
      <c r="KBT71" s="204"/>
      <c r="KBU71" s="204"/>
      <c r="KBV71" s="204"/>
      <c r="KBW71" s="204"/>
      <c r="KBX71" s="204"/>
      <c r="KBY71" s="204"/>
      <c r="KBZ71" s="204"/>
      <c r="KCA71" s="204"/>
      <c r="KCB71" s="204"/>
      <c r="KCC71" s="204"/>
      <c r="KCD71" s="204"/>
      <c r="KCE71" s="204"/>
      <c r="KCF71" s="204"/>
      <c r="KCG71" s="204"/>
      <c r="KCH71" s="204"/>
      <c r="KCI71" s="204"/>
      <c r="KCJ71" s="204"/>
      <c r="KCK71" s="204"/>
      <c r="KCL71" s="204"/>
      <c r="KCM71" s="204"/>
      <c r="KCN71" s="204"/>
      <c r="KCO71" s="204"/>
      <c r="KCP71" s="204"/>
      <c r="KCQ71" s="204"/>
      <c r="KCR71" s="204"/>
      <c r="KCS71" s="204"/>
      <c r="KCT71" s="204"/>
      <c r="KCU71" s="204"/>
      <c r="KCV71" s="204"/>
      <c r="KCW71" s="204"/>
      <c r="KCX71" s="204"/>
      <c r="KCY71" s="204"/>
      <c r="KCZ71" s="204"/>
      <c r="KDA71" s="204"/>
      <c r="KDB71" s="204"/>
      <c r="KDC71" s="204"/>
      <c r="KDD71" s="204"/>
      <c r="KDE71" s="204"/>
      <c r="KDF71" s="204"/>
      <c r="KDG71" s="204"/>
      <c r="KDH71" s="204"/>
      <c r="KDI71" s="204"/>
      <c r="KDJ71" s="204"/>
      <c r="KDK71" s="204"/>
      <c r="KDL71" s="204"/>
      <c r="KDM71" s="204"/>
      <c r="KDN71" s="204"/>
      <c r="KDO71" s="204"/>
      <c r="KDP71" s="204"/>
      <c r="KDQ71" s="204"/>
      <c r="KDR71" s="204"/>
      <c r="KDS71" s="204"/>
      <c r="KDT71" s="204"/>
      <c r="KDU71" s="204"/>
      <c r="KDV71" s="204"/>
      <c r="KDW71" s="204"/>
      <c r="KDX71" s="204"/>
      <c r="KDY71" s="204"/>
      <c r="KDZ71" s="204"/>
      <c r="KEA71" s="204"/>
      <c r="KEB71" s="204"/>
      <c r="KEC71" s="204"/>
      <c r="KED71" s="204"/>
      <c r="KEE71" s="204"/>
      <c r="KEF71" s="204"/>
      <c r="KEG71" s="204"/>
      <c r="KEH71" s="204"/>
      <c r="KEI71" s="204"/>
      <c r="KEJ71" s="204"/>
      <c r="KEK71" s="204"/>
      <c r="KEL71" s="204"/>
      <c r="KEM71" s="204"/>
      <c r="KEN71" s="204"/>
      <c r="KEO71" s="204"/>
      <c r="KEP71" s="204"/>
      <c r="KEQ71" s="204"/>
      <c r="KER71" s="204"/>
      <c r="KES71" s="204"/>
      <c r="KET71" s="204"/>
      <c r="KEU71" s="204"/>
      <c r="KEV71" s="204"/>
      <c r="KEW71" s="204"/>
      <c r="KEX71" s="204"/>
      <c r="KEY71" s="204"/>
      <c r="KEZ71" s="204"/>
      <c r="KFA71" s="204"/>
      <c r="KFB71" s="204"/>
      <c r="KFC71" s="204"/>
      <c r="KFD71" s="204"/>
      <c r="KFE71" s="204"/>
      <c r="KFF71" s="204"/>
      <c r="KFG71" s="204"/>
      <c r="KFH71" s="204"/>
      <c r="KFI71" s="204"/>
      <c r="KFJ71" s="204"/>
      <c r="KFK71" s="204"/>
      <c r="KFL71" s="204"/>
      <c r="KFM71" s="204"/>
      <c r="KFN71" s="204"/>
      <c r="KFO71" s="204"/>
      <c r="KFP71" s="204"/>
      <c r="KFQ71" s="204"/>
      <c r="KFR71" s="204"/>
      <c r="KFS71" s="204"/>
      <c r="KFT71" s="204"/>
      <c r="KFU71" s="204"/>
      <c r="KFV71" s="204"/>
      <c r="KFW71" s="204"/>
      <c r="KFX71" s="204"/>
      <c r="KFY71" s="204"/>
      <c r="KFZ71" s="204"/>
      <c r="KGA71" s="204"/>
      <c r="KGB71" s="204"/>
      <c r="KGC71" s="204"/>
      <c r="KGD71" s="204"/>
      <c r="KGE71" s="204"/>
      <c r="KGF71" s="204"/>
      <c r="KGG71" s="204"/>
      <c r="KGH71" s="204"/>
      <c r="KGI71" s="204"/>
      <c r="KGJ71" s="204"/>
      <c r="KGK71" s="204"/>
      <c r="KGL71" s="204"/>
      <c r="KGM71" s="204"/>
      <c r="KGN71" s="204"/>
      <c r="KGO71" s="204"/>
      <c r="KGP71" s="204"/>
      <c r="KGQ71" s="204"/>
      <c r="KGR71" s="204"/>
      <c r="KGS71" s="204"/>
      <c r="KGT71" s="204"/>
      <c r="KGU71" s="204"/>
      <c r="KGV71" s="204"/>
      <c r="KGW71" s="204"/>
      <c r="KGX71" s="204"/>
      <c r="KGY71" s="204"/>
      <c r="KGZ71" s="204"/>
      <c r="KHA71" s="204"/>
      <c r="KHB71" s="204"/>
      <c r="KHC71" s="204"/>
      <c r="KHD71" s="204"/>
      <c r="KHE71" s="204"/>
      <c r="KHF71" s="204"/>
      <c r="KHG71" s="204"/>
      <c r="KHH71" s="204"/>
      <c r="KHI71" s="204"/>
      <c r="KHJ71" s="204"/>
      <c r="KHK71" s="204"/>
      <c r="KHL71" s="204"/>
      <c r="KHM71" s="204"/>
      <c r="KHN71" s="204"/>
      <c r="KHO71" s="204"/>
      <c r="KHP71" s="204"/>
      <c r="KHQ71" s="204"/>
      <c r="KHR71" s="204"/>
      <c r="KHS71" s="204"/>
      <c r="KHT71" s="204"/>
      <c r="KHU71" s="204"/>
      <c r="KHV71" s="204"/>
      <c r="KHW71" s="204"/>
      <c r="KHX71" s="204"/>
      <c r="KHY71" s="204"/>
      <c r="KHZ71" s="204"/>
      <c r="KIA71" s="204"/>
      <c r="KIB71" s="204"/>
      <c r="KIC71" s="204"/>
      <c r="KID71" s="204"/>
      <c r="KIE71" s="204"/>
      <c r="KIF71" s="204"/>
      <c r="KIG71" s="204"/>
      <c r="KIH71" s="204"/>
      <c r="KII71" s="204"/>
      <c r="KIJ71" s="204"/>
      <c r="KIK71" s="204"/>
      <c r="KIL71" s="204"/>
      <c r="KIM71" s="204"/>
      <c r="KIN71" s="204"/>
      <c r="KIO71" s="204"/>
      <c r="KIP71" s="204"/>
      <c r="KIQ71" s="204"/>
      <c r="KIR71" s="204"/>
      <c r="KIS71" s="204"/>
      <c r="KIT71" s="204"/>
      <c r="KIU71" s="204"/>
      <c r="KIV71" s="204"/>
      <c r="KIW71" s="204"/>
      <c r="KIX71" s="204"/>
      <c r="KIY71" s="204"/>
      <c r="KIZ71" s="204"/>
      <c r="KJA71" s="204"/>
      <c r="KJB71" s="204"/>
      <c r="KJC71" s="204"/>
      <c r="KJD71" s="204"/>
      <c r="KJE71" s="204"/>
      <c r="KJF71" s="204"/>
      <c r="KJG71" s="204"/>
      <c r="KJH71" s="204"/>
      <c r="KJI71" s="204"/>
      <c r="KJJ71" s="204"/>
      <c r="KJK71" s="204"/>
      <c r="KJL71" s="204"/>
      <c r="KJM71" s="204"/>
      <c r="KJN71" s="204"/>
      <c r="KJO71" s="204"/>
      <c r="KJP71" s="204"/>
      <c r="KJQ71" s="204"/>
      <c r="KJR71" s="204"/>
      <c r="KJS71" s="204"/>
      <c r="KJT71" s="204"/>
      <c r="KJU71" s="204"/>
      <c r="KJV71" s="204"/>
      <c r="KJW71" s="204"/>
      <c r="KJX71" s="204"/>
      <c r="KJY71" s="204"/>
      <c r="KJZ71" s="204"/>
      <c r="KKA71" s="204"/>
      <c r="KKB71" s="204"/>
      <c r="KKC71" s="204"/>
      <c r="KKD71" s="204"/>
      <c r="KKE71" s="204"/>
      <c r="KKF71" s="204"/>
      <c r="KKG71" s="204"/>
      <c r="KKH71" s="204"/>
      <c r="KKI71" s="204"/>
      <c r="KKJ71" s="204"/>
      <c r="KKK71" s="204"/>
      <c r="KKL71" s="204"/>
      <c r="KKM71" s="204"/>
      <c r="KKN71" s="204"/>
      <c r="KKO71" s="204"/>
      <c r="KKP71" s="204"/>
      <c r="KKQ71" s="204"/>
      <c r="KKR71" s="204"/>
      <c r="KKS71" s="204"/>
      <c r="KKT71" s="204"/>
      <c r="KKU71" s="204"/>
      <c r="KKV71" s="204"/>
      <c r="KKW71" s="204"/>
      <c r="KKX71" s="204"/>
      <c r="KKY71" s="204"/>
      <c r="KKZ71" s="204"/>
      <c r="KLA71" s="204"/>
      <c r="KLB71" s="204"/>
      <c r="KLC71" s="204"/>
      <c r="KLD71" s="204"/>
      <c r="KLE71" s="204"/>
      <c r="KLF71" s="204"/>
      <c r="KLG71" s="204"/>
      <c r="KLH71" s="204"/>
      <c r="KLI71" s="204"/>
      <c r="KLJ71" s="204"/>
      <c r="KLK71" s="204"/>
      <c r="KLL71" s="204"/>
      <c r="KLM71" s="204"/>
      <c r="KLN71" s="204"/>
      <c r="KLO71" s="204"/>
      <c r="KLP71" s="204"/>
      <c r="KLQ71" s="204"/>
      <c r="KLR71" s="204"/>
      <c r="KLS71" s="204"/>
      <c r="KLT71" s="204"/>
      <c r="KLU71" s="204"/>
      <c r="KLV71" s="204"/>
      <c r="KLW71" s="204"/>
      <c r="KLX71" s="204"/>
      <c r="KLY71" s="204"/>
      <c r="KLZ71" s="204"/>
      <c r="KMA71" s="204"/>
      <c r="KMB71" s="204"/>
      <c r="KMC71" s="204"/>
      <c r="KMD71" s="204"/>
      <c r="KME71" s="204"/>
      <c r="KMF71" s="204"/>
      <c r="KMG71" s="204"/>
      <c r="KMH71" s="204"/>
      <c r="KMI71" s="204"/>
      <c r="KMJ71" s="204"/>
      <c r="KMK71" s="204"/>
      <c r="KML71" s="204"/>
      <c r="KMM71" s="204"/>
      <c r="KMN71" s="204"/>
      <c r="KMO71" s="204"/>
      <c r="KMP71" s="204"/>
      <c r="KMQ71" s="204"/>
      <c r="KMR71" s="204"/>
      <c r="KMS71" s="204"/>
      <c r="KMT71" s="204"/>
      <c r="KMU71" s="204"/>
      <c r="KMV71" s="204"/>
      <c r="KMW71" s="204"/>
      <c r="KMX71" s="204"/>
      <c r="KMY71" s="204"/>
      <c r="KMZ71" s="204"/>
      <c r="KNA71" s="204"/>
      <c r="KNB71" s="204"/>
      <c r="KNC71" s="204"/>
      <c r="KND71" s="204"/>
      <c r="KNE71" s="204"/>
      <c r="KNF71" s="204"/>
      <c r="KNG71" s="204"/>
      <c r="KNH71" s="204"/>
      <c r="KNI71" s="204"/>
      <c r="KNJ71" s="204"/>
      <c r="KNK71" s="204"/>
      <c r="KNL71" s="204"/>
      <c r="KNM71" s="204"/>
      <c r="KNN71" s="204"/>
      <c r="KNO71" s="204"/>
      <c r="KNP71" s="204"/>
      <c r="KNQ71" s="204"/>
      <c r="KNR71" s="204"/>
      <c r="KNS71" s="204"/>
      <c r="KNT71" s="204"/>
      <c r="KNU71" s="204"/>
      <c r="KNV71" s="204"/>
      <c r="KNW71" s="204"/>
      <c r="KNX71" s="204"/>
      <c r="KNY71" s="204"/>
      <c r="KNZ71" s="204"/>
      <c r="KOA71" s="204"/>
      <c r="KOB71" s="204"/>
      <c r="KOC71" s="204"/>
      <c r="KOD71" s="204"/>
      <c r="KOE71" s="204"/>
      <c r="KOF71" s="204"/>
      <c r="KOG71" s="204"/>
      <c r="KOH71" s="204"/>
      <c r="KOI71" s="204"/>
      <c r="KOJ71" s="204"/>
      <c r="KOK71" s="204"/>
      <c r="KOL71" s="204"/>
      <c r="KOM71" s="204"/>
      <c r="KON71" s="204"/>
      <c r="KOO71" s="204"/>
      <c r="KOP71" s="204"/>
      <c r="KOQ71" s="204"/>
      <c r="KOR71" s="204"/>
      <c r="KOS71" s="204"/>
      <c r="KOT71" s="204"/>
      <c r="KOU71" s="204"/>
      <c r="KOV71" s="204"/>
      <c r="KOW71" s="204"/>
      <c r="KOX71" s="204"/>
      <c r="KOY71" s="204"/>
      <c r="KOZ71" s="204"/>
      <c r="KPA71" s="204"/>
      <c r="KPB71" s="204"/>
      <c r="KPC71" s="204"/>
      <c r="KPD71" s="204"/>
      <c r="KPE71" s="204"/>
      <c r="KPF71" s="204"/>
      <c r="KPG71" s="204"/>
      <c r="KPH71" s="204"/>
      <c r="KPI71" s="204"/>
      <c r="KPJ71" s="204"/>
      <c r="KPK71" s="204"/>
      <c r="KPL71" s="204"/>
      <c r="KPM71" s="204"/>
      <c r="KPN71" s="204"/>
      <c r="KPO71" s="204"/>
      <c r="KPP71" s="204"/>
      <c r="KPQ71" s="204"/>
      <c r="KPR71" s="204"/>
      <c r="KPS71" s="204"/>
      <c r="KPT71" s="204"/>
      <c r="KPU71" s="204"/>
      <c r="KPV71" s="204"/>
      <c r="KPW71" s="204"/>
      <c r="KPX71" s="204"/>
      <c r="KPY71" s="204"/>
      <c r="KPZ71" s="204"/>
      <c r="KQA71" s="204"/>
      <c r="KQB71" s="204"/>
      <c r="KQC71" s="204"/>
      <c r="KQD71" s="204"/>
      <c r="KQE71" s="204"/>
      <c r="KQF71" s="204"/>
      <c r="KQG71" s="204"/>
      <c r="KQH71" s="204"/>
      <c r="KQI71" s="204"/>
      <c r="KQJ71" s="204"/>
      <c r="KQK71" s="204"/>
      <c r="KQL71" s="204"/>
      <c r="KQM71" s="204"/>
      <c r="KQN71" s="204"/>
      <c r="KQO71" s="204"/>
      <c r="KQP71" s="204"/>
      <c r="KQQ71" s="204"/>
      <c r="KQR71" s="204"/>
      <c r="KQS71" s="204"/>
      <c r="KQT71" s="204"/>
      <c r="KQU71" s="204"/>
      <c r="KQV71" s="204"/>
      <c r="KQW71" s="204"/>
      <c r="KQX71" s="204"/>
      <c r="KQY71" s="204"/>
      <c r="KQZ71" s="204"/>
      <c r="KRA71" s="204"/>
      <c r="KRB71" s="204"/>
      <c r="KRC71" s="204"/>
      <c r="KRD71" s="204"/>
      <c r="KRE71" s="204"/>
      <c r="KRF71" s="204"/>
      <c r="KRG71" s="204"/>
      <c r="KRH71" s="204"/>
      <c r="KRI71" s="204"/>
      <c r="KRJ71" s="204"/>
      <c r="KRK71" s="204"/>
      <c r="KRL71" s="204"/>
      <c r="KRM71" s="204"/>
      <c r="KRN71" s="204"/>
      <c r="KRO71" s="204"/>
      <c r="KRP71" s="204"/>
      <c r="KRQ71" s="204"/>
      <c r="KRR71" s="204"/>
      <c r="KRS71" s="204"/>
      <c r="KRT71" s="204"/>
      <c r="KRU71" s="204"/>
      <c r="KRV71" s="204"/>
      <c r="KRW71" s="204"/>
      <c r="KRX71" s="204"/>
      <c r="KRY71" s="204"/>
      <c r="KRZ71" s="204"/>
      <c r="KSA71" s="204"/>
      <c r="KSB71" s="204"/>
      <c r="KSC71" s="204"/>
      <c r="KSD71" s="204"/>
      <c r="KSE71" s="204"/>
      <c r="KSF71" s="204"/>
      <c r="KSG71" s="204"/>
      <c r="KSH71" s="204"/>
      <c r="KSI71" s="204"/>
      <c r="KSJ71" s="204"/>
      <c r="KSK71" s="204"/>
      <c r="KSL71" s="204"/>
      <c r="KSM71" s="204"/>
      <c r="KSN71" s="204"/>
      <c r="KSO71" s="204"/>
      <c r="KSP71" s="204"/>
      <c r="KSQ71" s="204"/>
      <c r="KSR71" s="204"/>
      <c r="KSS71" s="204"/>
      <c r="KST71" s="204"/>
      <c r="KSU71" s="204"/>
      <c r="KSV71" s="204"/>
      <c r="KSW71" s="204"/>
      <c r="KSX71" s="204"/>
      <c r="KSY71" s="204"/>
      <c r="KSZ71" s="204"/>
      <c r="KTA71" s="204"/>
      <c r="KTB71" s="204"/>
      <c r="KTC71" s="204"/>
      <c r="KTD71" s="204"/>
      <c r="KTE71" s="204"/>
      <c r="KTF71" s="204"/>
      <c r="KTG71" s="204"/>
      <c r="KTH71" s="204"/>
      <c r="KTI71" s="204"/>
      <c r="KTJ71" s="204"/>
      <c r="KTK71" s="204"/>
      <c r="KTL71" s="204"/>
      <c r="KTM71" s="204"/>
      <c r="KTN71" s="204"/>
      <c r="KTO71" s="204"/>
      <c r="KTP71" s="204"/>
      <c r="KTQ71" s="204"/>
      <c r="KTR71" s="204"/>
      <c r="KTS71" s="204"/>
      <c r="KTT71" s="204"/>
      <c r="KTU71" s="204"/>
      <c r="KTV71" s="204"/>
      <c r="KTW71" s="204"/>
      <c r="KTX71" s="204"/>
      <c r="KTY71" s="204"/>
      <c r="KTZ71" s="204"/>
      <c r="KUA71" s="204"/>
      <c r="KUB71" s="204"/>
      <c r="KUC71" s="204"/>
      <c r="KUD71" s="204"/>
      <c r="KUE71" s="204"/>
      <c r="KUF71" s="204"/>
      <c r="KUG71" s="204"/>
      <c r="KUH71" s="204"/>
      <c r="KUI71" s="204"/>
      <c r="KUJ71" s="204"/>
      <c r="KUK71" s="204"/>
      <c r="KUL71" s="204"/>
      <c r="KUM71" s="204"/>
      <c r="KUN71" s="204"/>
      <c r="KUO71" s="204"/>
      <c r="KUP71" s="204"/>
      <c r="KUQ71" s="204"/>
      <c r="KUR71" s="204"/>
      <c r="KUS71" s="204"/>
      <c r="KUT71" s="204"/>
      <c r="KUU71" s="204"/>
      <c r="KUV71" s="204"/>
      <c r="KUW71" s="204"/>
      <c r="KUX71" s="204"/>
      <c r="KUY71" s="204"/>
      <c r="KUZ71" s="204"/>
      <c r="KVA71" s="204"/>
      <c r="KVB71" s="204"/>
      <c r="KVC71" s="204"/>
      <c r="KVD71" s="204"/>
      <c r="KVE71" s="204"/>
      <c r="KVF71" s="204"/>
      <c r="KVG71" s="204"/>
      <c r="KVH71" s="204"/>
      <c r="KVI71" s="204"/>
      <c r="KVJ71" s="204"/>
      <c r="KVK71" s="204"/>
      <c r="KVL71" s="204"/>
      <c r="KVM71" s="204"/>
      <c r="KVN71" s="204"/>
      <c r="KVO71" s="204"/>
      <c r="KVP71" s="204"/>
      <c r="KVQ71" s="204"/>
      <c r="KVR71" s="204"/>
      <c r="KVS71" s="204"/>
      <c r="KVT71" s="204"/>
      <c r="KVU71" s="204"/>
      <c r="KVV71" s="204"/>
      <c r="KVW71" s="204"/>
      <c r="KVX71" s="204"/>
      <c r="KVY71" s="204"/>
      <c r="KVZ71" s="204"/>
      <c r="KWA71" s="204"/>
      <c r="KWB71" s="204"/>
      <c r="KWC71" s="204"/>
      <c r="KWD71" s="204"/>
      <c r="KWE71" s="204"/>
      <c r="KWF71" s="204"/>
      <c r="KWG71" s="204"/>
      <c r="KWH71" s="204"/>
      <c r="KWI71" s="204"/>
      <c r="KWJ71" s="204"/>
      <c r="KWK71" s="204"/>
      <c r="KWL71" s="204"/>
      <c r="KWM71" s="204"/>
      <c r="KWN71" s="204"/>
      <c r="KWO71" s="204"/>
      <c r="KWP71" s="204"/>
      <c r="KWQ71" s="204"/>
      <c r="KWR71" s="204"/>
      <c r="KWS71" s="204"/>
      <c r="KWT71" s="204"/>
      <c r="KWU71" s="204"/>
      <c r="KWV71" s="204"/>
      <c r="KWW71" s="204"/>
      <c r="KWX71" s="204"/>
      <c r="KWY71" s="204"/>
      <c r="KWZ71" s="204"/>
      <c r="KXA71" s="204"/>
      <c r="KXB71" s="204"/>
      <c r="KXC71" s="204"/>
      <c r="KXD71" s="204"/>
      <c r="KXE71" s="204"/>
      <c r="KXF71" s="204"/>
      <c r="KXG71" s="204"/>
      <c r="KXH71" s="204"/>
      <c r="KXI71" s="204"/>
      <c r="KXJ71" s="204"/>
      <c r="KXK71" s="204"/>
      <c r="KXL71" s="204"/>
      <c r="KXM71" s="204"/>
      <c r="KXN71" s="204"/>
      <c r="KXO71" s="204"/>
      <c r="KXP71" s="204"/>
      <c r="KXQ71" s="204"/>
      <c r="KXR71" s="204"/>
      <c r="KXS71" s="204"/>
      <c r="KXT71" s="204"/>
      <c r="KXU71" s="204"/>
      <c r="KXV71" s="204"/>
      <c r="KXW71" s="204"/>
      <c r="KXX71" s="204"/>
      <c r="KXY71" s="204"/>
      <c r="KXZ71" s="204"/>
      <c r="KYA71" s="204"/>
      <c r="KYB71" s="204"/>
      <c r="KYC71" s="204"/>
      <c r="KYD71" s="204"/>
      <c r="KYE71" s="204"/>
      <c r="KYF71" s="204"/>
      <c r="KYG71" s="204"/>
      <c r="KYH71" s="204"/>
      <c r="KYI71" s="204"/>
      <c r="KYJ71" s="204"/>
      <c r="KYK71" s="204"/>
      <c r="KYL71" s="204"/>
      <c r="KYM71" s="204"/>
      <c r="KYN71" s="204"/>
      <c r="KYO71" s="204"/>
      <c r="KYP71" s="204"/>
      <c r="KYQ71" s="204"/>
      <c r="KYR71" s="204"/>
      <c r="KYS71" s="204"/>
      <c r="KYT71" s="204"/>
      <c r="KYU71" s="204"/>
      <c r="KYV71" s="204"/>
      <c r="KYW71" s="204"/>
      <c r="KYX71" s="204"/>
      <c r="KYY71" s="204"/>
      <c r="KYZ71" s="204"/>
      <c r="KZA71" s="204"/>
      <c r="KZB71" s="204"/>
      <c r="KZC71" s="204"/>
      <c r="KZD71" s="204"/>
      <c r="KZE71" s="204"/>
      <c r="KZF71" s="204"/>
      <c r="KZG71" s="204"/>
      <c r="KZH71" s="204"/>
      <c r="KZI71" s="204"/>
      <c r="KZJ71" s="204"/>
      <c r="KZK71" s="204"/>
      <c r="KZL71" s="204"/>
      <c r="KZM71" s="204"/>
      <c r="KZN71" s="204"/>
      <c r="KZO71" s="204"/>
      <c r="KZP71" s="204"/>
      <c r="KZQ71" s="204"/>
      <c r="KZR71" s="204"/>
      <c r="KZS71" s="204"/>
      <c r="KZT71" s="204"/>
      <c r="KZU71" s="204"/>
      <c r="KZV71" s="204"/>
      <c r="KZW71" s="204"/>
      <c r="KZX71" s="204"/>
      <c r="KZY71" s="204"/>
      <c r="KZZ71" s="204"/>
      <c r="LAA71" s="204"/>
      <c r="LAB71" s="204"/>
      <c r="LAC71" s="204"/>
      <c r="LAD71" s="204"/>
      <c r="LAE71" s="204"/>
      <c r="LAF71" s="204"/>
      <c r="LAG71" s="204"/>
      <c r="LAH71" s="204"/>
      <c r="LAI71" s="204"/>
      <c r="LAJ71" s="204"/>
      <c r="LAK71" s="204"/>
      <c r="LAL71" s="204"/>
      <c r="LAM71" s="204"/>
      <c r="LAN71" s="204"/>
      <c r="LAO71" s="204"/>
      <c r="LAP71" s="204"/>
      <c r="LAQ71" s="204"/>
      <c r="LAR71" s="204"/>
      <c r="LAS71" s="204"/>
      <c r="LAT71" s="204"/>
      <c r="LAU71" s="204"/>
      <c r="LAV71" s="204"/>
      <c r="LAW71" s="204"/>
      <c r="LAX71" s="204"/>
      <c r="LAY71" s="204"/>
      <c r="LAZ71" s="204"/>
      <c r="LBA71" s="204"/>
      <c r="LBB71" s="204"/>
      <c r="LBC71" s="204"/>
      <c r="LBD71" s="204"/>
      <c r="LBE71" s="204"/>
      <c r="LBF71" s="204"/>
      <c r="LBG71" s="204"/>
      <c r="LBH71" s="204"/>
      <c r="LBI71" s="204"/>
      <c r="LBJ71" s="204"/>
      <c r="LBK71" s="204"/>
      <c r="LBL71" s="204"/>
      <c r="LBM71" s="204"/>
      <c r="LBN71" s="204"/>
      <c r="LBO71" s="204"/>
      <c r="LBP71" s="204"/>
      <c r="LBQ71" s="204"/>
      <c r="LBR71" s="204"/>
      <c r="LBS71" s="204"/>
      <c r="LBT71" s="204"/>
      <c r="LBU71" s="204"/>
      <c r="LBV71" s="204"/>
      <c r="LBW71" s="204"/>
      <c r="LBX71" s="204"/>
      <c r="LBY71" s="204"/>
      <c r="LBZ71" s="204"/>
      <c r="LCA71" s="204"/>
      <c r="LCB71" s="204"/>
      <c r="LCC71" s="204"/>
      <c r="LCD71" s="204"/>
      <c r="LCE71" s="204"/>
      <c r="LCF71" s="204"/>
      <c r="LCG71" s="204"/>
      <c r="LCH71" s="204"/>
      <c r="LCI71" s="204"/>
      <c r="LCJ71" s="204"/>
      <c r="LCK71" s="204"/>
      <c r="LCL71" s="204"/>
      <c r="LCM71" s="204"/>
      <c r="LCN71" s="204"/>
      <c r="LCO71" s="204"/>
      <c r="LCP71" s="204"/>
      <c r="LCQ71" s="204"/>
      <c r="LCR71" s="204"/>
      <c r="LCS71" s="204"/>
      <c r="LCT71" s="204"/>
      <c r="LCU71" s="204"/>
      <c r="LCV71" s="204"/>
      <c r="LCW71" s="204"/>
      <c r="LCX71" s="204"/>
      <c r="LCY71" s="204"/>
      <c r="LCZ71" s="204"/>
      <c r="LDA71" s="204"/>
      <c r="LDB71" s="204"/>
      <c r="LDC71" s="204"/>
      <c r="LDD71" s="204"/>
      <c r="LDE71" s="204"/>
      <c r="LDF71" s="204"/>
      <c r="LDG71" s="204"/>
      <c r="LDH71" s="204"/>
      <c r="LDI71" s="204"/>
      <c r="LDJ71" s="204"/>
      <c r="LDK71" s="204"/>
      <c r="LDL71" s="204"/>
      <c r="LDM71" s="204"/>
      <c r="LDN71" s="204"/>
      <c r="LDO71" s="204"/>
      <c r="LDP71" s="204"/>
      <c r="LDQ71" s="204"/>
      <c r="LDR71" s="204"/>
      <c r="LDS71" s="204"/>
      <c r="LDT71" s="204"/>
      <c r="LDU71" s="204"/>
      <c r="LDV71" s="204"/>
      <c r="LDW71" s="204"/>
      <c r="LDX71" s="204"/>
      <c r="LDY71" s="204"/>
      <c r="LDZ71" s="204"/>
      <c r="LEA71" s="204"/>
      <c r="LEB71" s="204"/>
      <c r="LEC71" s="204"/>
      <c r="LED71" s="204"/>
      <c r="LEE71" s="204"/>
      <c r="LEF71" s="204"/>
      <c r="LEG71" s="204"/>
      <c r="LEH71" s="204"/>
      <c r="LEI71" s="204"/>
      <c r="LEJ71" s="204"/>
      <c r="LEK71" s="204"/>
      <c r="LEL71" s="204"/>
      <c r="LEM71" s="204"/>
      <c r="LEN71" s="204"/>
      <c r="LEO71" s="204"/>
      <c r="LEP71" s="204"/>
      <c r="LEQ71" s="204"/>
      <c r="LER71" s="204"/>
      <c r="LES71" s="204"/>
      <c r="LET71" s="204"/>
      <c r="LEU71" s="204"/>
      <c r="LEV71" s="204"/>
      <c r="LEW71" s="204"/>
      <c r="LEX71" s="204"/>
      <c r="LEY71" s="204"/>
      <c r="LEZ71" s="204"/>
      <c r="LFA71" s="204"/>
      <c r="LFB71" s="204"/>
      <c r="LFC71" s="204"/>
      <c r="LFD71" s="204"/>
      <c r="LFE71" s="204"/>
      <c r="LFF71" s="204"/>
      <c r="LFG71" s="204"/>
      <c r="LFH71" s="204"/>
      <c r="LFI71" s="204"/>
      <c r="LFJ71" s="204"/>
      <c r="LFK71" s="204"/>
      <c r="LFL71" s="204"/>
      <c r="LFM71" s="204"/>
      <c r="LFN71" s="204"/>
      <c r="LFO71" s="204"/>
      <c r="LFP71" s="204"/>
      <c r="LFQ71" s="204"/>
      <c r="LFR71" s="204"/>
      <c r="LFS71" s="204"/>
      <c r="LFT71" s="204"/>
      <c r="LFU71" s="204"/>
      <c r="LFV71" s="204"/>
      <c r="LFW71" s="204"/>
      <c r="LFX71" s="204"/>
      <c r="LFY71" s="204"/>
      <c r="LFZ71" s="204"/>
      <c r="LGA71" s="204"/>
      <c r="LGB71" s="204"/>
      <c r="LGC71" s="204"/>
      <c r="LGD71" s="204"/>
      <c r="LGE71" s="204"/>
      <c r="LGF71" s="204"/>
      <c r="LGG71" s="204"/>
      <c r="LGH71" s="204"/>
      <c r="LGI71" s="204"/>
      <c r="LGJ71" s="204"/>
      <c r="LGK71" s="204"/>
      <c r="LGL71" s="204"/>
      <c r="LGM71" s="204"/>
      <c r="LGN71" s="204"/>
      <c r="LGO71" s="204"/>
      <c r="LGP71" s="204"/>
      <c r="LGQ71" s="204"/>
      <c r="LGR71" s="204"/>
      <c r="LGS71" s="204"/>
      <c r="LGT71" s="204"/>
      <c r="LGU71" s="204"/>
      <c r="LGV71" s="204"/>
      <c r="LGW71" s="204"/>
      <c r="LGX71" s="204"/>
      <c r="LGY71" s="204"/>
      <c r="LGZ71" s="204"/>
      <c r="LHA71" s="204"/>
      <c r="LHB71" s="204"/>
      <c r="LHC71" s="204"/>
      <c r="LHD71" s="204"/>
      <c r="LHE71" s="204"/>
      <c r="LHF71" s="204"/>
      <c r="LHG71" s="204"/>
      <c r="LHH71" s="204"/>
      <c r="LHI71" s="204"/>
      <c r="LHJ71" s="204"/>
      <c r="LHK71" s="204"/>
      <c r="LHL71" s="204"/>
      <c r="LHM71" s="204"/>
      <c r="LHN71" s="204"/>
      <c r="LHO71" s="204"/>
      <c r="LHP71" s="204"/>
      <c r="LHQ71" s="204"/>
      <c r="LHR71" s="204"/>
      <c r="LHS71" s="204"/>
      <c r="LHT71" s="204"/>
      <c r="LHU71" s="204"/>
      <c r="LHV71" s="204"/>
      <c r="LHW71" s="204"/>
      <c r="LHX71" s="204"/>
      <c r="LHY71" s="204"/>
      <c r="LHZ71" s="204"/>
      <c r="LIA71" s="204"/>
      <c r="LIB71" s="204"/>
      <c r="LIC71" s="204"/>
      <c r="LID71" s="204"/>
      <c r="LIE71" s="204"/>
      <c r="LIF71" s="204"/>
      <c r="LIG71" s="204"/>
      <c r="LIH71" s="204"/>
      <c r="LII71" s="204"/>
      <c r="LIJ71" s="204"/>
      <c r="LIK71" s="204"/>
      <c r="LIL71" s="204"/>
      <c r="LIM71" s="204"/>
      <c r="LIN71" s="204"/>
      <c r="LIO71" s="204"/>
      <c r="LIP71" s="204"/>
      <c r="LIQ71" s="204"/>
      <c r="LIR71" s="204"/>
      <c r="LIS71" s="204"/>
      <c r="LIT71" s="204"/>
      <c r="LIU71" s="204"/>
      <c r="LIV71" s="204"/>
      <c r="LIW71" s="204"/>
      <c r="LIX71" s="204"/>
      <c r="LIY71" s="204"/>
      <c r="LIZ71" s="204"/>
      <c r="LJA71" s="204"/>
      <c r="LJB71" s="204"/>
      <c r="LJC71" s="204"/>
      <c r="LJD71" s="204"/>
      <c r="LJE71" s="204"/>
      <c r="LJF71" s="204"/>
      <c r="LJG71" s="204"/>
      <c r="LJH71" s="204"/>
      <c r="LJI71" s="204"/>
      <c r="LJJ71" s="204"/>
      <c r="LJK71" s="204"/>
      <c r="LJL71" s="204"/>
      <c r="LJM71" s="204"/>
      <c r="LJN71" s="204"/>
      <c r="LJO71" s="204"/>
      <c r="LJP71" s="204"/>
      <c r="LJQ71" s="204"/>
      <c r="LJR71" s="204"/>
      <c r="LJS71" s="204"/>
      <c r="LJT71" s="204"/>
      <c r="LJU71" s="204"/>
      <c r="LJV71" s="204"/>
      <c r="LJW71" s="204"/>
      <c r="LJX71" s="204"/>
      <c r="LJY71" s="204"/>
      <c r="LJZ71" s="204"/>
      <c r="LKA71" s="204"/>
      <c r="LKB71" s="204"/>
      <c r="LKC71" s="204"/>
      <c r="LKD71" s="204"/>
      <c r="LKE71" s="204"/>
      <c r="LKF71" s="204"/>
      <c r="LKG71" s="204"/>
      <c r="LKH71" s="204"/>
      <c r="LKI71" s="204"/>
      <c r="LKJ71" s="204"/>
      <c r="LKK71" s="204"/>
      <c r="LKL71" s="204"/>
      <c r="LKM71" s="204"/>
      <c r="LKN71" s="204"/>
      <c r="LKO71" s="204"/>
      <c r="LKP71" s="204"/>
      <c r="LKQ71" s="204"/>
      <c r="LKR71" s="204"/>
      <c r="LKS71" s="204"/>
      <c r="LKT71" s="204"/>
      <c r="LKU71" s="204"/>
      <c r="LKV71" s="204"/>
      <c r="LKW71" s="204"/>
      <c r="LKX71" s="204"/>
      <c r="LKY71" s="204"/>
      <c r="LKZ71" s="204"/>
      <c r="LLA71" s="204"/>
      <c r="LLB71" s="204"/>
      <c r="LLC71" s="204"/>
      <c r="LLD71" s="204"/>
      <c r="LLE71" s="204"/>
      <c r="LLF71" s="204"/>
      <c r="LLG71" s="204"/>
      <c r="LLH71" s="204"/>
      <c r="LLI71" s="204"/>
      <c r="LLJ71" s="204"/>
      <c r="LLK71" s="204"/>
      <c r="LLL71" s="204"/>
      <c r="LLM71" s="204"/>
      <c r="LLN71" s="204"/>
      <c r="LLO71" s="204"/>
      <c r="LLP71" s="204"/>
      <c r="LLQ71" s="204"/>
      <c r="LLR71" s="204"/>
      <c r="LLS71" s="204"/>
      <c r="LLT71" s="204"/>
      <c r="LLU71" s="204"/>
      <c r="LLV71" s="204"/>
      <c r="LLW71" s="204"/>
      <c r="LLX71" s="204"/>
      <c r="LLY71" s="204"/>
      <c r="LLZ71" s="204"/>
      <c r="LMA71" s="204"/>
      <c r="LMB71" s="204"/>
      <c r="LMC71" s="204"/>
      <c r="LMD71" s="204"/>
      <c r="LME71" s="204"/>
      <c r="LMF71" s="204"/>
      <c r="LMG71" s="204"/>
      <c r="LMH71" s="204"/>
      <c r="LMI71" s="204"/>
      <c r="LMJ71" s="204"/>
      <c r="LMK71" s="204"/>
      <c r="LML71" s="204"/>
      <c r="LMM71" s="204"/>
      <c r="LMN71" s="204"/>
      <c r="LMO71" s="204"/>
      <c r="LMP71" s="204"/>
      <c r="LMQ71" s="204"/>
      <c r="LMR71" s="204"/>
      <c r="LMS71" s="204"/>
      <c r="LMT71" s="204"/>
      <c r="LMU71" s="204"/>
      <c r="LMV71" s="204"/>
      <c r="LMW71" s="204"/>
      <c r="LMX71" s="204"/>
      <c r="LMY71" s="204"/>
      <c r="LMZ71" s="204"/>
      <c r="LNA71" s="204"/>
      <c r="LNB71" s="204"/>
      <c r="LNC71" s="204"/>
      <c r="LND71" s="204"/>
      <c r="LNE71" s="204"/>
      <c r="LNF71" s="204"/>
      <c r="LNG71" s="204"/>
      <c r="LNH71" s="204"/>
      <c r="LNI71" s="204"/>
      <c r="LNJ71" s="204"/>
      <c r="LNK71" s="204"/>
      <c r="LNL71" s="204"/>
      <c r="LNM71" s="204"/>
      <c r="LNN71" s="204"/>
      <c r="LNO71" s="204"/>
      <c r="LNP71" s="204"/>
      <c r="LNQ71" s="204"/>
      <c r="LNR71" s="204"/>
      <c r="LNS71" s="204"/>
      <c r="LNT71" s="204"/>
      <c r="LNU71" s="204"/>
      <c r="LNV71" s="204"/>
      <c r="LNW71" s="204"/>
      <c r="LNX71" s="204"/>
      <c r="LNY71" s="204"/>
      <c r="LNZ71" s="204"/>
      <c r="LOA71" s="204"/>
      <c r="LOB71" s="204"/>
      <c r="LOC71" s="204"/>
      <c r="LOD71" s="204"/>
      <c r="LOE71" s="204"/>
      <c r="LOF71" s="204"/>
      <c r="LOG71" s="204"/>
      <c r="LOH71" s="204"/>
      <c r="LOI71" s="204"/>
      <c r="LOJ71" s="204"/>
      <c r="LOK71" s="204"/>
      <c r="LOL71" s="204"/>
      <c r="LOM71" s="204"/>
      <c r="LON71" s="204"/>
      <c r="LOO71" s="204"/>
      <c r="LOP71" s="204"/>
      <c r="LOQ71" s="204"/>
      <c r="LOR71" s="204"/>
      <c r="LOS71" s="204"/>
      <c r="LOT71" s="204"/>
      <c r="LOU71" s="204"/>
      <c r="LOV71" s="204"/>
      <c r="LOW71" s="204"/>
      <c r="LOX71" s="204"/>
      <c r="LOY71" s="204"/>
      <c r="LOZ71" s="204"/>
      <c r="LPA71" s="204"/>
      <c r="LPB71" s="204"/>
      <c r="LPC71" s="204"/>
      <c r="LPD71" s="204"/>
      <c r="LPE71" s="204"/>
      <c r="LPF71" s="204"/>
      <c r="LPG71" s="204"/>
      <c r="LPH71" s="204"/>
      <c r="LPI71" s="204"/>
      <c r="LPJ71" s="204"/>
      <c r="LPK71" s="204"/>
      <c r="LPL71" s="204"/>
      <c r="LPM71" s="204"/>
      <c r="LPN71" s="204"/>
      <c r="LPO71" s="204"/>
      <c r="LPP71" s="204"/>
      <c r="LPQ71" s="204"/>
      <c r="LPR71" s="204"/>
      <c r="LPS71" s="204"/>
      <c r="LPT71" s="204"/>
      <c r="LPU71" s="204"/>
      <c r="LPV71" s="204"/>
      <c r="LPW71" s="204"/>
      <c r="LPX71" s="204"/>
      <c r="LPY71" s="204"/>
      <c r="LPZ71" s="204"/>
      <c r="LQA71" s="204"/>
      <c r="LQB71" s="204"/>
      <c r="LQC71" s="204"/>
      <c r="LQD71" s="204"/>
      <c r="LQE71" s="204"/>
      <c r="LQF71" s="204"/>
      <c r="LQG71" s="204"/>
      <c r="LQH71" s="204"/>
      <c r="LQI71" s="204"/>
      <c r="LQJ71" s="204"/>
      <c r="LQK71" s="204"/>
      <c r="LQL71" s="204"/>
      <c r="LQM71" s="204"/>
      <c r="LQN71" s="204"/>
      <c r="LQO71" s="204"/>
      <c r="LQP71" s="204"/>
      <c r="LQQ71" s="204"/>
      <c r="LQR71" s="204"/>
      <c r="LQS71" s="204"/>
      <c r="LQT71" s="204"/>
      <c r="LQU71" s="204"/>
      <c r="LQV71" s="204"/>
      <c r="LQW71" s="204"/>
      <c r="LQX71" s="204"/>
      <c r="LQY71" s="204"/>
      <c r="LQZ71" s="204"/>
      <c r="LRA71" s="204"/>
      <c r="LRB71" s="204"/>
      <c r="LRC71" s="204"/>
      <c r="LRD71" s="204"/>
      <c r="LRE71" s="204"/>
      <c r="LRF71" s="204"/>
      <c r="LRG71" s="204"/>
      <c r="LRH71" s="204"/>
      <c r="LRI71" s="204"/>
      <c r="LRJ71" s="204"/>
      <c r="LRK71" s="204"/>
      <c r="LRL71" s="204"/>
      <c r="LRM71" s="204"/>
      <c r="LRN71" s="204"/>
      <c r="LRO71" s="204"/>
      <c r="LRP71" s="204"/>
      <c r="LRQ71" s="204"/>
      <c r="LRR71" s="204"/>
      <c r="LRS71" s="204"/>
      <c r="LRT71" s="204"/>
      <c r="LRU71" s="204"/>
      <c r="LRV71" s="204"/>
      <c r="LRW71" s="204"/>
      <c r="LRX71" s="204"/>
      <c r="LRY71" s="204"/>
      <c r="LRZ71" s="204"/>
      <c r="LSA71" s="204"/>
      <c r="LSB71" s="204"/>
      <c r="LSC71" s="204"/>
      <c r="LSD71" s="204"/>
      <c r="LSE71" s="204"/>
      <c r="LSF71" s="204"/>
      <c r="LSG71" s="204"/>
      <c r="LSH71" s="204"/>
      <c r="LSI71" s="204"/>
      <c r="LSJ71" s="204"/>
      <c r="LSK71" s="204"/>
      <c r="LSL71" s="204"/>
      <c r="LSM71" s="204"/>
      <c r="LSN71" s="204"/>
      <c r="LSO71" s="204"/>
      <c r="LSP71" s="204"/>
      <c r="LSQ71" s="204"/>
      <c r="LSR71" s="204"/>
      <c r="LSS71" s="204"/>
      <c r="LST71" s="204"/>
      <c r="LSU71" s="204"/>
      <c r="LSV71" s="204"/>
      <c r="LSW71" s="204"/>
      <c r="LSX71" s="204"/>
      <c r="LSY71" s="204"/>
      <c r="LSZ71" s="204"/>
      <c r="LTA71" s="204"/>
      <c r="LTB71" s="204"/>
      <c r="LTC71" s="204"/>
      <c r="LTD71" s="204"/>
      <c r="LTE71" s="204"/>
      <c r="LTF71" s="204"/>
      <c r="LTG71" s="204"/>
      <c r="LTH71" s="204"/>
      <c r="LTI71" s="204"/>
      <c r="LTJ71" s="204"/>
      <c r="LTK71" s="204"/>
      <c r="LTL71" s="204"/>
      <c r="LTM71" s="204"/>
      <c r="LTN71" s="204"/>
      <c r="LTO71" s="204"/>
      <c r="LTP71" s="204"/>
      <c r="LTQ71" s="204"/>
      <c r="LTR71" s="204"/>
      <c r="LTS71" s="204"/>
      <c r="LTT71" s="204"/>
      <c r="LTU71" s="204"/>
      <c r="LTV71" s="204"/>
      <c r="LTW71" s="204"/>
      <c r="LTX71" s="204"/>
      <c r="LTY71" s="204"/>
      <c r="LTZ71" s="204"/>
      <c r="LUA71" s="204"/>
      <c r="LUB71" s="204"/>
      <c r="LUC71" s="204"/>
      <c r="LUD71" s="204"/>
      <c r="LUE71" s="204"/>
      <c r="LUF71" s="204"/>
      <c r="LUG71" s="204"/>
      <c r="LUH71" s="204"/>
      <c r="LUI71" s="204"/>
      <c r="LUJ71" s="204"/>
      <c r="LUK71" s="204"/>
      <c r="LUL71" s="204"/>
      <c r="LUM71" s="204"/>
      <c r="LUN71" s="204"/>
      <c r="LUO71" s="204"/>
      <c r="LUP71" s="204"/>
      <c r="LUQ71" s="204"/>
      <c r="LUR71" s="204"/>
      <c r="LUS71" s="204"/>
      <c r="LUT71" s="204"/>
      <c r="LUU71" s="204"/>
      <c r="LUV71" s="204"/>
      <c r="LUW71" s="204"/>
      <c r="LUX71" s="204"/>
      <c r="LUY71" s="204"/>
      <c r="LUZ71" s="204"/>
      <c r="LVA71" s="204"/>
      <c r="LVB71" s="204"/>
      <c r="LVC71" s="204"/>
      <c r="LVD71" s="204"/>
      <c r="LVE71" s="204"/>
      <c r="LVF71" s="204"/>
      <c r="LVG71" s="204"/>
      <c r="LVH71" s="204"/>
      <c r="LVI71" s="204"/>
      <c r="LVJ71" s="204"/>
      <c r="LVK71" s="204"/>
      <c r="LVL71" s="204"/>
      <c r="LVM71" s="204"/>
      <c r="LVN71" s="204"/>
      <c r="LVO71" s="204"/>
      <c r="LVP71" s="204"/>
      <c r="LVQ71" s="204"/>
      <c r="LVR71" s="204"/>
      <c r="LVS71" s="204"/>
      <c r="LVT71" s="204"/>
      <c r="LVU71" s="204"/>
      <c r="LVV71" s="204"/>
      <c r="LVW71" s="204"/>
      <c r="LVX71" s="204"/>
      <c r="LVY71" s="204"/>
      <c r="LVZ71" s="204"/>
      <c r="LWA71" s="204"/>
      <c r="LWB71" s="204"/>
      <c r="LWC71" s="204"/>
      <c r="LWD71" s="204"/>
      <c r="LWE71" s="204"/>
      <c r="LWF71" s="204"/>
      <c r="LWG71" s="204"/>
      <c r="LWH71" s="204"/>
      <c r="LWI71" s="204"/>
      <c r="LWJ71" s="204"/>
      <c r="LWK71" s="204"/>
      <c r="LWL71" s="204"/>
      <c r="LWM71" s="204"/>
      <c r="LWN71" s="204"/>
      <c r="LWO71" s="204"/>
      <c r="LWP71" s="204"/>
      <c r="LWQ71" s="204"/>
      <c r="LWR71" s="204"/>
      <c r="LWS71" s="204"/>
      <c r="LWT71" s="204"/>
      <c r="LWU71" s="204"/>
      <c r="LWV71" s="204"/>
      <c r="LWW71" s="204"/>
      <c r="LWX71" s="204"/>
      <c r="LWY71" s="204"/>
      <c r="LWZ71" s="204"/>
      <c r="LXA71" s="204"/>
      <c r="LXB71" s="204"/>
      <c r="LXC71" s="204"/>
      <c r="LXD71" s="204"/>
      <c r="LXE71" s="204"/>
      <c r="LXF71" s="204"/>
      <c r="LXG71" s="204"/>
      <c r="LXH71" s="204"/>
      <c r="LXI71" s="204"/>
      <c r="LXJ71" s="204"/>
      <c r="LXK71" s="204"/>
      <c r="LXL71" s="204"/>
      <c r="LXM71" s="204"/>
      <c r="LXN71" s="204"/>
      <c r="LXO71" s="204"/>
      <c r="LXP71" s="204"/>
      <c r="LXQ71" s="204"/>
      <c r="LXR71" s="204"/>
      <c r="LXS71" s="204"/>
      <c r="LXT71" s="204"/>
      <c r="LXU71" s="204"/>
      <c r="LXV71" s="204"/>
      <c r="LXW71" s="204"/>
      <c r="LXX71" s="204"/>
      <c r="LXY71" s="204"/>
      <c r="LXZ71" s="204"/>
      <c r="LYA71" s="204"/>
      <c r="LYB71" s="204"/>
      <c r="LYC71" s="204"/>
      <c r="LYD71" s="204"/>
      <c r="LYE71" s="204"/>
      <c r="LYF71" s="204"/>
      <c r="LYG71" s="204"/>
      <c r="LYH71" s="204"/>
      <c r="LYI71" s="204"/>
      <c r="LYJ71" s="204"/>
      <c r="LYK71" s="204"/>
      <c r="LYL71" s="204"/>
      <c r="LYM71" s="204"/>
      <c r="LYN71" s="204"/>
      <c r="LYO71" s="204"/>
      <c r="LYP71" s="204"/>
      <c r="LYQ71" s="204"/>
      <c r="LYR71" s="204"/>
      <c r="LYS71" s="204"/>
      <c r="LYT71" s="204"/>
      <c r="LYU71" s="204"/>
      <c r="LYV71" s="204"/>
      <c r="LYW71" s="204"/>
      <c r="LYX71" s="204"/>
      <c r="LYY71" s="204"/>
      <c r="LYZ71" s="204"/>
      <c r="LZA71" s="204"/>
      <c r="LZB71" s="204"/>
      <c r="LZC71" s="204"/>
      <c r="LZD71" s="204"/>
      <c r="LZE71" s="204"/>
      <c r="LZF71" s="204"/>
      <c r="LZG71" s="204"/>
      <c r="LZH71" s="204"/>
      <c r="LZI71" s="204"/>
      <c r="LZJ71" s="204"/>
      <c r="LZK71" s="204"/>
      <c r="LZL71" s="204"/>
      <c r="LZM71" s="204"/>
      <c r="LZN71" s="204"/>
      <c r="LZO71" s="204"/>
      <c r="LZP71" s="204"/>
      <c r="LZQ71" s="204"/>
      <c r="LZR71" s="204"/>
      <c r="LZS71" s="204"/>
      <c r="LZT71" s="204"/>
      <c r="LZU71" s="204"/>
      <c r="LZV71" s="204"/>
      <c r="LZW71" s="204"/>
      <c r="LZX71" s="204"/>
      <c r="LZY71" s="204"/>
      <c r="LZZ71" s="204"/>
      <c r="MAA71" s="204"/>
      <c r="MAB71" s="204"/>
      <c r="MAC71" s="204"/>
      <c r="MAD71" s="204"/>
      <c r="MAE71" s="204"/>
      <c r="MAF71" s="204"/>
      <c r="MAG71" s="204"/>
      <c r="MAH71" s="204"/>
      <c r="MAI71" s="204"/>
      <c r="MAJ71" s="204"/>
      <c r="MAK71" s="204"/>
      <c r="MAL71" s="204"/>
      <c r="MAM71" s="204"/>
      <c r="MAN71" s="204"/>
      <c r="MAO71" s="204"/>
      <c r="MAP71" s="204"/>
      <c r="MAQ71" s="204"/>
      <c r="MAR71" s="204"/>
      <c r="MAS71" s="204"/>
      <c r="MAT71" s="204"/>
      <c r="MAU71" s="204"/>
      <c r="MAV71" s="204"/>
      <c r="MAW71" s="204"/>
      <c r="MAX71" s="204"/>
      <c r="MAY71" s="204"/>
      <c r="MAZ71" s="204"/>
      <c r="MBA71" s="204"/>
      <c r="MBB71" s="204"/>
      <c r="MBC71" s="204"/>
      <c r="MBD71" s="204"/>
      <c r="MBE71" s="204"/>
      <c r="MBF71" s="204"/>
      <c r="MBG71" s="204"/>
      <c r="MBH71" s="204"/>
      <c r="MBI71" s="204"/>
      <c r="MBJ71" s="204"/>
      <c r="MBK71" s="204"/>
      <c r="MBL71" s="204"/>
      <c r="MBM71" s="204"/>
      <c r="MBN71" s="204"/>
      <c r="MBO71" s="204"/>
      <c r="MBP71" s="204"/>
      <c r="MBQ71" s="204"/>
      <c r="MBR71" s="204"/>
      <c r="MBS71" s="204"/>
      <c r="MBT71" s="204"/>
      <c r="MBU71" s="204"/>
      <c r="MBV71" s="204"/>
      <c r="MBW71" s="204"/>
      <c r="MBX71" s="204"/>
      <c r="MBY71" s="204"/>
      <c r="MBZ71" s="204"/>
      <c r="MCA71" s="204"/>
      <c r="MCB71" s="204"/>
      <c r="MCC71" s="204"/>
      <c r="MCD71" s="204"/>
      <c r="MCE71" s="204"/>
      <c r="MCF71" s="204"/>
      <c r="MCG71" s="204"/>
      <c r="MCH71" s="204"/>
      <c r="MCI71" s="204"/>
      <c r="MCJ71" s="204"/>
      <c r="MCK71" s="204"/>
      <c r="MCL71" s="204"/>
      <c r="MCM71" s="204"/>
      <c r="MCN71" s="204"/>
      <c r="MCO71" s="204"/>
      <c r="MCP71" s="204"/>
      <c r="MCQ71" s="204"/>
      <c r="MCR71" s="204"/>
      <c r="MCS71" s="204"/>
      <c r="MCT71" s="204"/>
      <c r="MCU71" s="204"/>
      <c r="MCV71" s="204"/>
      <c r="MCW71" s="204"/>
      <c r="MCX71" s="204"/>
      <c r="MCY71" s="204"/>
      <c r="MCZ71" s="204"/>
      <c r="MDA71" s="204"/>
      <c r="MDB71" s="204"/>
      <c r="MDC71" s="204"/>
      <c r="MDD71" s="204"/>
      <c r="MDE71" s="204"/>
      <c r="MDF71" s="204"/>
      <c r="MDG71" s="204"/>
      <c r="MDH71" s="204"/>
      <c r="MDI71" s="204"/>
      <c r="MDJ71" s="204"/>
      <c r="MDK71" s="204"/>
      <c r="MDL71" s="204"/>
      <c r="MDM71" s="204"/>
      <c r="MDN71" s="204"/>
      <c r="MDO71" s="204"/>
      <c r="MDP71" s="204"/>
      <c r="MDQ71" s="204"/>
      <c r="MDR71" s="204"/>
      <c r="MDS71" s="204"/>
      <c r="MDT71" s="204"/>
      <c r="MDU71" s="204"/>
      <c r="MDV71" s="204"/>
      <c r="MDW71" s="204"/>
      <c r="MDX71" s="204"/>
      <c r="MDY71" s="204"/>
      <c r="MDZ71" s="204"/>
      <c r="MEA71" s="204"/>
      <c r="MEB71" s="204"/>
      <c r="MEC71" s="204"/>
      <c r="MED71" s="204"/>
      <c r="MEE71" s="204"/>
      <c r="MEF71" s="204"/>
      <c r="MEG71" s="204"/>
      <c r="MEH71" s="204"/>
      <c r="MEI71" s="204"/>
      <c r="MEJ71" s="204"/>
      <c r="MEK71" s="204"/>
      <c r="MEL71" s="204"/>
      <c r="MEM71" s="204"/>
      <c r="MEN71" s="204"/>
      <c r="MEO71" s="204"/>
      <c r="MEP71" s="204"/>
      <c r="MEQ71" s="204"/>
      <c r="MER71" s="204"/>
      <c r="MES71" s="204"/>
      <c r="MET71" s="204"/>
      <c r="MEU71" s="204"/>
      <c r="MEV71" s="204"/>
      <c r="MEW71" s="204"/>
      <c r="MEX71" s="204"/>
      <c r="MEY71" s="204"/>
      <c r="MEZ71" s="204"/>
      <c r="MFA71" s="204"/>
      <c r="MFB71" s="204"/>
      <c r="MFC71" s="204"/>
      <c r="MFD71" s="204"/>
      <c r="MFE71" s="204"/>
      <c r="MFF71" s="204"/>
      <c r="MFG71" s="204"/>
      <c r="MFH71" s="204"/>
      <c r="MFI71" s="204"/>
      <c r="MFJ71" s="204"/>
      <c r="MFK71" s="204"/>
      <c r="MFL71" s="204"/>
      <c r="MFM71" s="204"/>
      <c r="MFN71" s="204"/>
      <c r="MFO71" s="204"/>
      <c r="MFP71" s="204"/>
      <c r="MFQ71" s="204"/>
      <c r="MFR71" s="204"/>
      <c r="MFS71" s="204"/>
      <c r="MFT71" s="204"/>
      <c r="MFU71" s="204"/>
      <c r="MFV71" s="204"/>
      <c r="MFW71" s="204"/>
      <c r="MFX71" s="204"/>
      <c r="MFY71" s="204"/>
      <c r="MFZ71" s="204"/>
      <c r="MGA71" s="204"/>
      <c r="MGB71" s="204"/>
      <c r="MGC71" s="204"/>
      <c r="MGD71" s="204"/>
      <c r="MGE71" s="204"/>
      <c r="MGF71" s="204"/>
      <c r="MGG71" s="204"/>
      <c r="MGH71" s="204"/>
      <c r="MGI71" s="204"/>
      <c r="MGJ71" s="204"/>
      <c r="MGK71" s="204"/>
      <c r="MGL71" s="204"/>
      <c r="MGM71" s="204"/>
      <c r="MGN71" s="204"/>
      <c r="MGO71" s="204"/>
      <c r="MGP71" s="204"/>
      <c r="MGQ71" s="204"/>
      <c r="MGR71" s="204"/>
      <c r="MGS71" s="204"/>
      <c r="MGT71" s="204"/>
      <c r="MGU71" s="204"/>
      <c r="MGV71" s="204"/>
      <c r="MGW71" s="204"/>
      <c r="MGX71" s="204"/>
      <c r="MGY71" s="204"/>
      <c r="MGZ71" s="204"/>
      <c r="MHA71" s="204"/>
      <c r="MHB71" s="204"/>
      <c r="MHC71" s="204"/>
      <c r="MHD71" s="204"/>
      <c r="MHE71" s="204"/>
      <c r="MHF71" s="204"/>
      <c r="MHG71" s="204"/>
      <c r="MHH71" s="204"/>
      <c r="MHI71" s="204"/>
      <c r="MHJ71" s="204"/>
      <c r="MHK71" s="204"/>
      <c r="MHL71" s="204"/>
      <c r="MHM71" s="204"/>
      <c r="MHN71" s="204"/>
      <c r="MHO71" s="204"/>
      <c r="MHP71" s="204"/>
      <c r="MHQ71" s="204"/>
      <c r="MHR71" s="204"/>
      <c r="MHS71" s="204"/>
      <c r="MHT71" s="204"/>
      <c r="MHU71" s="204"/>
      <c r="MHV71" s="204"/>
      <c r="MHW71" s="204"/>
      <c r="MHX71" s="204"/>
      <c r="MHY71" s="204"/>
      <c r="MHZ71" s="204"/>
      <c r="MIA71" s="204"/>
      <c r="MIB71" s="204"/>
      <c r="MIC71" s="204"/>
      <c r="MID71" s="204"/>
      <c r="MIE71" s="204"/>
      <c r="MIF71" s="204"/>
      <c r="MIG71" s="204"/>
      <c r="MIH71" s="204"/>
      <c r="MII71" s="204"/>
      <c r="MIJ71" s="204"/>
      <c r="MIK71" s="204"/>
      <c r="MIL71" s="204"/>
      <c r="MIM71" s="204"/>
      <c r="MIN71" s="204"/>
      <c r="MIO71" s="204"/>
      <c r="MIP71" s="204"/>
      <c r="MIQ71" s="204"/>
      <c r="MIR71" s="204"/>
      <c r="MIS71" s="204"/>
      <c r="MIT71" s="204"/>
      <c r="MIU71" s="204"/>
      <c r="MIV71" s="204"/>
      <c r="MIW71" s="204"/>
      <c r="MIX71" s="204"/>
      <c r="MIY71" s="204"/>
      <c r="MIZ71" s="204"/>
      <c r="MJA71" s="204"/>
      <c r="MJB71" s="204"/>
      <c r="MJC71" s="204"/>
      <c r="MJD71" s="204"/>
      <c r="MJE71" s="204"/>
      <c r="MJF71" s="204"/>
      <c r="MJG71" s="204"/>
      <c r="MJH71" s="204"/>
      <c r="MJI71" s="204"/>
      <c r="MJJ71" s="204"/>
      <c r="MJK71" s="204"/>
      <c r="MJL71" s="204"/>
      <c r="MJM71" s="204"/>
      <c r="MJN71" s="204"/>
      <c r="MJO71" s="204"/>
      <c r="MJP71" s="204"/>
      <c r="MJQ71" s="204"/>
      <c r="MJR71" s="204"/>
      <c r="MJS71" s="204"/>
      <c r="MJT71" s="204"/>
      <c r="MJU71" s="204"/>
      <c r="MJV71" s="204"/>
      <c r="MJW71" s="204"/>
      <c r="MJX71" s="204"/>
      <c r="MJY71" s="204"/>
      <c r="MJZ71" s="204"/>
      <c r="MKA71" s="204"/>
      <c r="MKB71" s="204"/>
      <c r="MKC71" s="204"/>
      <c r="MKD71" s="204"/>
      <c r="MKE71" s="204"/>
      <c r="MKF71" s="204"/>
      <c r="MKG71" s="204"/>
      <c r="MKH71" s="204"/>
      <c r="MKI71" s="204"/>
      <c r="MKJ71" s="204"/>
      <c r="MKK71" s="204"/>
      <c r="MKL71" s="204"/>
      <c r="MKM71" s="204"/>
      <c r="MKN71" s="204"/>
      <c r="MKO71" s="204"/>
      <c r="MKP71" s="204"/>
      <c r="MKQ71" s="204"/>
      <c r="MKR71" s="204"/>
      <c r="MKS71" s="204"/>
      <c r="MKT71" s="204"/>
      <c r="MKU71" s="204"/>
      <c r="MKV71" s="204"/>
      <c r="MKW71" s="204"/>
      <c r="MKX71" s="204"/>
      <c r="MKY71" s="204"/>
      <c r="MKZ71" s="204"/>
      <c r="MLA71" s="204"/>
      <c r="MLB71" s="204"/>
      <c r="MLC71" s="204"/>
      <c r="MLD71" s="204"/>
      <c r="MLE71" s="204"/>
      <c r="MLF71" s="204"/>
      <c r="MLG71" s="204"/>
      <c r="MLH71" s="204"/>
      <c r="MLI71" s="204"/>
      <c r="MLJ71" s="204"/>
      <c r="MLK71" s="204"/>
      <c r="MLL71" s="204"/>
      <c r="MLM71" s="204"/>
      <c r="MLN71" s="204"/>
      <c r="MLO71" s="204"/>
      <c r="MLP71" s="204"/>
      <c r="MLQ71" s="204"/>
      <c r="MLR71" s="204"/>
      <c r="MLS71" s="204"/>
      <c r="MLT71" s="204"/>
      <c r="MLU71" s="204"/>
      <c r="MLV71" s="204"/>
      <c r="MLW71" s="204"/>
      <c r="MLX71" s="204"/>
      <c r="MLY71" s="204"/>
      <c r="MLZ71" s="204"/>
      <c r="MMA71" s="204"/>
      <c r="MMB71" s="204"/>
      <c r="MMC71" s="204"/>
      <c r="MMD71" s="204"/>
      <c r="MME71" s="204"/>
      <c r="MMF71" s="204"/>
      <c r="MMG71" s="204"/>
      <c r="MMH71" s="204"/>
      <c r="MMI71" s="204"/>
      <c r="MMJ71" s="204"/>
      <c r="MMK71" s="204"/>
      <c r="MML71" s="204"/>
      <c r="MMM71" s="204"/>
      <c r="MMN71" s="204"/>
      <c r="MMO71" s="204"/>
      <c r="MMP71" s="204"/>
      <c r="MMQ71" s="204"/>
      <c r="MMR71" s="204"/>
      <c r="MMS71" s="204"/>
      <c r="MMT71" s="204"/>
      <c r="MMU71" s="204"/>
      <c r="MMV71" s="204"/>
      <c r="MMW71" s="204"/>
      <c r="MMX71" s="204"/>
      <c r="MMY71" s="204"/>
      <c r="MMZ71" s="204"/>
      <c r="MNA71" s="204"/>
      <c r="MNB71" s="204"/>
      <c r="MNC71" s="204"/>
      <c r="MND71" s="204"/>
      <c r="MNE71" s="204"/>
      <c r="MNF71" s="204"/>
      <c r="MNG71" s="204"/>
      <c r="MNH71" s="204"/>
      <c r="MNI71" s="204"/>
      <c r="MNJ71" s="204"/>
      <c r="MNK71" s="204"/>
      <c r="MNL71" s="204"/>
      <c r="MNM71" s="204"/>
      <c r="MNN71" s="204"/>
      <c r="MNO71" s="204"/>
      <c r="MNP71" s="204"/>
      <c r="MNQ71" s="204"/>
      <c r="MNR71" s="204"/>
      <c r="MNS71" s="204"/>
      <c r="MNT71" s="204"/>
      <c r="MNU71" s="204"/>
      <c r="MNV71" s="204"/>
      <c r="MNW71" s="204"/>
      <c r="MNX71" s="204"/>
      <c r="MNY71" s="204"/>
      <c r="MNZ71" s="204"/>
      <c r="MOA71" s="204"/>
      <c r="MOB71" s="204"/>
      <c r="MOC71" s="204"/>
      <c r="MOD71" s="204"/>
      <c r="MOE71" s="204"/>
      <c r="MOF71" s="204"/>
      <c r="MOG71" s="204"/>
      <c r="MOH71" s="204"/>
      <c r="MOI71" s="204"/>
      <c r="MOJ71" s="204"/>
      <c r="MOK71" s="204"/>
      <c r="MOL71" s="204"/>
      <c r="MOM71" s="204"/>
      <c r="MON71" s="204"/>
      <c r="MOO71" s="204"/>
      <c r="MOP71" s="204"/>
      <c r="MOQ71" s="204"/>
      <c r="MOR71" s="204"/>
      <c r="MOS71" s="204"/>
      <c r="MOT71" s="204"/>
      <c r="MOU71" s="204"/>
      <c r="MOV71" s="204"/>
      <c r="MOW71" s="204"/>
      <c r="MOX71" s="204"/>
      <c r="MOY71" s="204"/>
      <c r="MOZ71" s="204"/>
      <c r="MPA71" s="204"/>
      <c r="MPB71" s="204"/>
      <c r="MPC71" s="204"/>
      <c r="MPD71" s="204"/>
      <c r="MPE71" s="204"/>
      <c r="MPF71" s="204"/>
      <c r="MPG71" s="204"/>
      <c r="MPH71" s="204"/>
      <c r="MPI71" s="204"/>
      <c r="MPJ71" s="204"/>
      <c r="MPK71" s="204"/>
      <c r="MPL71" s="204"/>
      <c r="MPM71" s="204"/>
      <c r="MPN71" s="204"/>
      <c r="MPO71" s="204"/>
      <c r="MPP71" s="204"/>
      <c r="MPQ71" s="204"/>
      <c r="MPR71" s="204"/>
      <c r="MPS71" s="204"/>
      <c r="MPT71" s="204"/>
      <c r="MPU71" s="204"/>
      <c r="MPV71" s="204"/>
      <c r="MPW71" s="204"/>
      <c r="MPX71" s="204"/>
      <c r="MPY71" s="204"/>
      <c r="MPZ71" s="204"/>
      <c r="MQA71" s="204"/>
      <c r="MQB71" s="204"/>
      <c r="MQC71" s="204"/>
      <c r="MQD71" s="204"/>
      <c r="MQE71" s="204"/>
      <c r="MQF71" s="204"/>
      <c r="MQG71" s="204"/>
      <c r="MQH71" s="204"/>
      <c r="MQI71" s="204"/>
      <c r="MQJ71" s="204"/>
      <c r="MQK71" s="204"/>
      <c r="MQL71" s="204"/>
      <c r="MQM71" s="204"/>
      <c r="MQN71" s="204"/>
      <c r="MQO71" s="204"/>
      <c r="MQP71" s="204"/>
      <c r="MQQ71" s="204"/>
      <c r="MQR71" s="204"/>
      <c r="MQS71" s="204"/>
      <c r="MQT71" s="204"/>
      <c r="MQU71" s="204"/>
      <c r="MQV71" s="204"/>
      <c r="MQW71" s="204"/>
      <c r="MQX71" s="204"/>
      <c r="MQY71" s="204"/>
      <c r="MQZ71" s="204"/>
      <c r="MRA71" s="204"/>
      <c r="MRB71" s="204"/>
      <c r="MRC71" s="204"/>
      <c r="MRD71" s="204"/>
      <c r="MRE71" s="204"/>
      <c r="MRF71" s="204"/>
      <c r="MRG71" s="204"/>
      <c r="MRH71" s="204"/>
      <c r="MRI71" s="204"/>
      <c r="MRJ71" s="204"/>
      <c r="MRK71" s="204"/>
      <c r="MRL71" s="204"/>
      <c r="MRM71" s="204"/>
      <c r="MRN71" s="204"/>
      <c r="MRO71" s="204"/>
      <c r="MRP71" s="204"/>
      <c r="MRQ71" s="204"/>
      <c r="MRR71" s="204"/>
      <c r="MRS71" s="204"/>
      <c r="MRT71" s="204"/>
      <c r="MRU71" s="204"/>
      <c r="MRV71" s="204"/>
      <c r="MRW71" s="204"/>
      <c r="MRX71" s="204"/>
      <c r="MRY71" s="204"/>
      <c r="MRZ71" s="204"/>
      <c r="MSA71" s="204"/>
      <c r="MSB71" s="204"/>
      <c r="MSC71" s="204"/>
      <c r="MSD71" s="204"/>
      <c r="MSE71" s="204"/>
      <c r="MSF71" s="204"/>
      <c r="MSG71" s="204"/>
      <c r="MSH71" s="204"/>
      <c r="MSI71" s="204"/>
      <c r="MSJ71" s="204"/>
      <c r="MSK71" s="204"/>
      <c r="MSL71" s="204"/>
      <c r="MSM71" s="204"/>
      <c r="MSN71" s="204"/>
      <c r="MSO71" s="204"/>
      <c r="MSP71" s="204"/>
      <c r="MSQ71" s="204"/>
      <c r="MSR71" s="204"/>
      <c r="MSS71" s="204"/>
      <c r="MST71" s="204"/>
      <c r="MSU71" s="204"/>
      <c r="MSV71" s="204"/>
      <c r="MSW71" s="204"/>
      <c r="MSX71" s="204"/>
      <c r="MSY71" s="204"/>
      <c r="MSZ71" s="204"/>
      <c r="MTA71" s="204"/>
      <c r="MTB71" s="204"/>
      <c r="MTC71" s="204"/>
      <c r="MTD71" s="204"/>
      <c r="MTE71" s="204"/>
      <c r="MTF71" s="204"/>
      <c r="MTG71" s="204"/>
      <c r="MTH71" s="204"/>
      <c r="MTI71" s="204"/>
      <c r="MTJ71" s="204"/>
      <c r="MTK71" s="204"/>
      <c r="MTL71" s="204"/>
      <c r="MTM71" s="204"/>
      <c r="MTN71" s="204"/>
      <c r="MTO71" s="204"/>
      <c r="MTP71" s="204"/>
      <c r="MTQ71" s="204"/>
      <c r="MTR71" s="204"/>
      <c r="MTS71" s="204"/>
      <c r="MTT71" s="204"/>
      <c r="MTU71" s="204"/>
      <c r="MTV71" s="204"/>
      <c r="MTW71" s="204"/>
      <c r="MTX71" s="204"/>
      <c r="MTY71" s="204"/>
      <c r="MTZ71" s="204"/>
      <c r="MUA71" s="204"/>
      <c r="MUB71" s="204"/>
      <c r="MUC71" s="204"/>
      <c r="MUD71" s="204"/>
      <c r="MUE71" s="204"/>
      <c r="MUF71" s="204"/>
      <c r="MUG71" s="204"/>
      <c r="MUH71" s="204"/>
      <c r="MUI71" s="204"/>
      <c r="MUJ71" s="204"/>
      <c r="MUK71" s="204"/>
      <c r="MUL71" s="204"/>
      <c r="MUM71" s="204"/>
      <c r="MUN71" s="204"/>
      <c r="MUO71" s="204"/>
      <c r="MUP71" s="204"/>
      <c r="MUQ71" s="204"/>
      <c r="MUR71" s="204"/>
      <c r="MUS71" s="204"/>
      <c r="MUT71" s="204"/>
      <c r="MUU71" s="204"/>
      <c r="MUV71" s="204"/>
      <c r="MUW71" s="204"/>
      <c r="MUX71" s="204"/>
      <c r="MUY71" s="204"/>
      <c r="MUZ71" s="204"/>
      <c r="MVA71" s="204"/>
      <c r="MVB71" s="204"/>
      <c r="MVC71" s="204"/>
      <c r="MVD71" s="204"/>
      <c r="MVE71" s="204"/>
      <c r="MVF71" s="204"/>
      <c r="MVG71" s="204"/>
      <c r="MVH71" s="204"/>
      <c r="MVI71" s="204"/>
      <c r="MVJ71" s="204"/>
      <c r="MVK71" s="204"/>
      <c r="MVL71" s="204"/>
      <c r="MVM71" s="204"/>
      <c r="MVN71" s="204"/>
      <c r="MVO71" s="204"/>
      <c r="MVP71" s="204"/>
      <c r="MVQ71" s="204"/>
      <c r="MVR71" s="204"/>
      <c r="MVS71" s="204"/>
      <c r="MVT71" s="204"/>
      <c r="MVU71" s="204"/>
      <c r="MVV71" s="204"/>
      <c r="MVW71" s="204"/>
      <c r="MVX71" s="204"/>
      <c r="MVY71" s="204"/>
      <c r="MVZ71" s="204"/>
      <c r="MWA71" s="204"/>
      <c r="MWB71" s="204"/>
      <c r="MWC71" s="204"/>
      <c r="MWD71" s="204"/>
      <c r="MWE71" s="204"/>
      <c r="MWF71" s="204"/>
      <c r="MWG71" s="204"/>
      <c r="MWH71" s="204"/>
      <c r="MWI71" s="204"/>
      <c r="MWJ71" s="204"/>
      <c r="MWK71" s="204"/>
      <c r="MWL71" s="204"/>
      <c r="MWM71" s="204"/>
      <c r="MWN71" s="204"/>
      <c r="MWO71" s="204"/>
      <c r="MWP71" s="204"/>
      <c r="MWQ71" s="204"/>
      <c r="MWR71" s="204"/>
      <c r="MWS71" s="204"/>
      <c r="MWT71" s="204"/>
      <c r="MWU71" s="204"/>
      <c r="MWV71" s="204"/>
      <c r="MWW71" s="204"/>
      <c r="MWX71" s="204"/>
      <c r="MWY71" s="204"/>
      <c r="MWZ71" s="204"/>
      <c r="MXA71" s="204"/>
      <c r="MXB71" s="204"/>
      <c r="MXC71" s="204"/>
      <c r="MXD71" s="204"/>
      <c r="MXE71" s="204"/>
      <c r="MXF71" s="204"/>
      <c r="MXG71" s="204"/>
      <c r="MXH71" s="204"/>
      <c r="MXI71" s="204"/>
      <c r="MXJ71" s="204"/>
      <c r="MXK71" s="204"/>
      <c r="MXL71" s="204"/>
      <c r="MXM71" s="204"/>
      <c r="MXN71" s="204"/>
      <c r="MXO71" s="204"/>
      <c r="MXP71" s="204"/>
      <c r="MXQ71" s="204"/>
      <c r="MXR71" s="204"/>
      <c r="MXS71" s="204"/>
      <c r="MXT71" s="204"/>
      <c r="MXU71" s="204"/>
      <c r="MXV71" s="204"/>
      <c r="MXW71" s="204"/>
      <c r="MXX71" s="204"/>
      <c r="MXY71" s="204"/>
      <c r="MXZ71" s="204"/>
      <c r="MYA71" s="204"/>
      <c r="MYB71" s="204"/>
      <c r="MYC71" s="204"/>
      <c r="MYD71" s="204"/>
      <c r="MYE71" s="204"/>
      <c r="MYF71" s="204"/>
      <c r="MYG71" s="204"/>
      <c r="MYH71" s="204"/>
      <c r="MYI71" s="204"/>
      <c r="MYJ71" s="204"/>
      <c r="MYK71" s="204"/>
      <c r="MYL71" s="204"/>
      <c r="MYM71" s="204"/>
      <c r="MYN71" s="204"/>
      <c r="MYO71" s="204"/>
      <c r="MYP71" s="204"/>
      <c r="MYQ71" s="204"/>
      <c r="MYR71" s="204"/>
      <c r="MYS71" s="204"/>
      <c r="MYT71" s="204"/>
      <c r="MYU71" s="204"/>
      <c r="MYV71" s="204"/>
      <c r="MYW71" s="204"/>
      <c r="MYX71" s="204"/>
      <c r="MYY71" s="204"/>
      <c r="MYZ71" s="204"/>
      <c r="MZA71" s="204"/>
      <c r="MZB71" s="204"/>
      <c r="MZC71" s="204"/>
      <c r="MZD71" s="204"/>
      <c r="MZE71" s="204"/>
      <c r="MZF71" s="204"/>
      <c r="MZG71" s="204"/>
      <c r="MZH71" s="204"/>
      <c r="MZI71" s="204"/>
      <c r="MZJ71" s="204"/>
      <c r="MZK71" s="204"/>
      <c r="MZL71" s="204"/>
      <c r="MZM71" s="204"/>
      <c r="MZN71" s="204"/>
      <c r="MZO71" s="204"/>
      <c r="MZP71" s="204"/>
      <c r="MZQ71" s="204"/>
      <c r="MZR71" s="204"/>
      <c r="MZS71" s="204"/>
      <c r="MZT71" s="204"/>
      <c r="MZU71" s="204"/>
      <c r="MZV71" s="204"/>
      <c r="MZW71" s="204"/>
      <c r="MZX71" s="204"/>
      <c r="MZY71" s="204"/>
      <c r="MZZ71" s="204"/>
      <c r="NAA71" s="204"/>
      <c r="NAB71" s="204"/>
      <c r="NAC71" s="204"/>
      <c r="NAD71" s="204"/>
      <c r="NAE71" s="204"/>
      <c r="NAF71" s="204"/>
      <c r="NAG71" s="204"/>
      <c r="NAH71" s="204"/>
      <c r="NAI71" s="204"/>
      <c r="NAJ71" s="204"/>
      <c r="NAK71" s="204"/>
      <c r="NAL71" s="204"/>
      <c r="NAM71" s="204"/>
      <c r="NAN71" s="204"/>
      <c r="NAO71" s="204"/>
      <c r="NAP71" s="204"/>
      <c r="NAQ71" s="204"/>
      <c r="NAR71" s="204"/>
      <c r="NAS71" s="204"/>
      <c r="NAT71" s="204"/>
      <c r="NAU71" s="204"/>
      <c r="NAV71" s="204"/>
      <c r="NAW71" s="204"/>
      <c r="NAX71" s="204"/>
      <c r="NAY71" s="204"/>
      <c r="NAZ71" s="204"/>
      <c r="NBA71" s="204"/>
      <c r="NBB71" s="204"/>
      <c r="NBC71" s="204"/>
      <c r="NBD71" s="204"/>
      <c r="NBE71" s="204"/>
      <c r="NBF71" s="204"/>
      <c r="NBG71" s="204"/>
      <c r="NBH71" s="204"/>
      <c r="NBI71" s="204"/>
      <c r="NBJ71" s="204"/>
      <c r="NBK71" s="204"/>
      <c r="NBL71" s="204"/>
      <c r="NBM71" s="204"/>
      <c r="NBN71" s="204"/>
      <c r="NBO71" s="204"/>
      <c r="NBP71" s="204"/>
      <c r="NBQ71" s="204"/>
      <c r="NBR71" s="204"/>
      <c r="NBS71" s="204"/>
      <c r="NBT71" s="204"/>
      <c r="NBU71" s="204"/>
      <c r="NBV71" s="204"/>
      <c r="NBW71" s="204"/>
      <c r="NBX71" s="204"/>
      <c r="NBY71" s="204"/>
      <c r="NBZ71" s="204"/>
      <c r="NCA71" s="204"/>
      <c r="NCB71" s="204"/>
      <c r="NCC71" s="204"/>
      <c r="NCD71" s="204"/>
      <c r="NCE71" s="204"/>
      <c r="NCF71" s="204"/>
      <c r="NCG71" s="204"/>
      <c r="NCH71" s="204"/>
      <c r="NCI71" s="204"/>
      <c r="NCJ71" s="204"/>
      <c r="NCK71" s="204"/>
      <c r="NCL71" s="204"/>
      <c r="NCM71" s="204"/>
      <c r="NCN71" s="204"/>
      <c r="NCO71" s="204"/>
      <c r="NCP71" s="204"/>
      <c r="NCQ71" s="204"/>
      <c r="NCR71" s="204"/>
      <c r="NCS71" s="204"/>
      <c r="NCT71" s="204"/>
      <c r="NCU71" s="204"/>
      <c r="NCV71" s="204"/>
      <c r="NCW71" s="204"/>
      <c r="NCX71" s="204"/>
      <c r="NCY71" s="204"/>
      <c r="NCZ71" s="204"/>
      <c r="NDA71" s="204"/>
      <c r="NDB71" s="204"/>
      <c r="NDC71" s="204"/>
      <c r="NDD71" s="204"/>
      <c r="NDE71" s="204"/>
      <c r="NDF71" s="204"/>
      <c r="NDG71" s="204"/>
      <c r="NDH71" s="204"/>
      <c r="NDI71" s="204"/>
      <c r="NDJ71" s="204"/>
      <c r="NDK71" s="204"/>
      <c r="NDL71" s="204"/>
      <c r="NDM71" s="204"/>
      <c r="NDN71" s="204"/>
      <c r="NDO71" s="204"/>
      <c r="NDP71" s="204"/>
      <c r="NDQ71" s="204"/>
      <c r="NDR71" s="204"/>
      <c r="NDS71" s="204"/>
      <c r="NDT71" s="204"/>
      <c r="NDU71" s="204"/>
      <c r="NDV71" s="204"/>
      <c r="NDW71" s="204"/>
      <c r="NDX71" s="204"/>
      <c r="NDY71" s="204"/>
      <c r="NDZ71" s="204"/>
      <c r="NEA71" s="204"/>
      <c r="NEB71" s="204"/>
      <c r="NEC71" s="204"/>
      <c r="NED71" s="204"/>
      <c r="NEE71" s="204"/>
      <c r="NEF71" s="204"/>
      <c r="NEG71" s="204"/>
      <c r="NEH71" s="204"/>
      <c r="NEI71" s="204"/>
      <c r="NEJ71" s="204"/>
      <c r="NEK71" s="204"/>
      <c r="NEL71" s="204"/>
      <c r="NEM71" s="204"/>
      <c r="NEN71" s="204"/>
      <c r="NEO71" s="204"/>
      <c r="NEP71" s="204"/>
      <c r="NEQ71" s="204"/>
      <c r="NER71" s="204"/>
      <c r="NES71" s="204"/>
      <c r="NET71" s="204"/>
      <c r="NEU71" s="204"/>
      <c r="NEV71" s="204"/>
      <c r="NEW71" s="204"/>
      <c r="NEX71" s="204"/>
      <c r="NEY71" s="204"/>
      <c r="NEZ71" s="204"/>
      <c r="NFA71" s="204"/>
      <c r="NFB71" s="204"/>
      <c r="NFC71" s="204"/>
      <c r="NFD71" s="204"/>
      <c r="NFE71" s="204"/>
      <c r="NFF71" s="204"/>
      <c r="NFG71" s="204"/>
      <c r="NFH71" s="204"/>
      <c r="NFI71" s="204"/>
      <c r="NFJ71" s="204"/>
      <c r="NFK71" s="204"/>
      <c r="NFL71" s="204"/>
      <c r="NFM71" s="204"/>
      <c r="NFN71" s="204"/>
      <c r="NFO71" s="204"/>
      <c r="NFP71" s="204"/>
      <c r="NFQ71" s="204"/>
      <c r="NFR71" s="204"/>
      <c r="NFS71" s="204"/>
      <c r="NFT71" s="204"/>
      <c r="NFU71" s="204"/>
      <c r="NFV71" s="204"/>
      <c r="NFW71" s="204"/>
      <c r="NFX71" s="204"/>
      <c r="NFY71" s="204"/>
      <c r="NFZ71" s="204"/>
      <c r="NGA71" s="204"/>
      <c r="NGB71" s="204"/>
      <c r="NGC71" s="204"/>
      <c r="NGD71" s="204"/>
      <c r="NGE71" s="204"/>
      <c r="NGF71" s="204"/>
      <c r="NGG71" s="204"/>
      <c r="NGH71" s="204"/>
      <c r="NGI71" s="204"/>
      <c r="NGJ71" s="204"/>
      <c r="NGK71" s="204"/>
      <c r="NGL71" s="204"/>
      <c r="NGM71" s="204"/>
      <c r="NGN71" s="204"/>
      <c r="NGO71" s="204"/>
      <c r="NGP71" s="204"/>
      <c r="NGQ71" s="204"/>
      <c r="NGR71" s="204"/>
      <c r="NGS71" s="204"/>
      <c r="NGT71" s="204"/>
      <c r="NGU71" s="204"/>
      <c r="NGV71" s="204"/>
      <c r="NGW71" s="204"/>
      <c r="NGX71" s="204"/>
      <c r="NGY71" s="204"/>
      <c r="NGZ71" s="204"/>
      <c r="NHA71" s="204"/>
      <c r="NHB71" s="204"/>
      <c r="NHC71" s="204"/>
      <c r="NHD71" s="204"/>
      <c r="NHE71" s="204"/>
      <c r="NHF71" s="204"/>
      <c r="NHG71" s="204"/>
      <c r="NHH71" s="204"/>
      <c r="NHI71" s="204"/>
      <c r="NHJ71" s="204"/>
      <c r="NHK71" s="204"/>
      <c r="NHL71" s="204"/>
      <c r="NHM71" s="204"/>
      <c r="NHN71" s="204"/>
      <c r="NHO71" s="204"/>
      <c r="NHP71" s="204"/>
      <c r="NHQ71" s="204"/>
      <c r="NHR71" s="204"/>
      <c r="NHS71" s="204"/>
      <c r="NHT71" s="204"/>
      <c r="NHU71" s="204"/>
      <c r="NHV71" s="204"/>
      <c r="NHW71" s="204"/>
      <c r="NHX71" s="204"/>
      <c r="NHY71" s="204"/>
      <c r="NHZ71" s="204"/>
      <c r="NIA71" s="204"/>
      <c r="NIB71" s="204"/>
      <c r="NIC71" s="204"/>
      <c r="NID71" s="204"/>
      <c r="NIE71" s="204"/>
      <c r="NIF71" s="204"/>
      <c r="NIG71" s="204"/>
      <c r="NIH71" s="204"/>
      <c r="NII71" s="204"/>
      <c r="NIJ71" s="204"/>
      <c r="NIK71" s="204"/>
      <c r="NIL71" s="204"/>
      <c r="NIM71" s="204"/>
      <c r="NIN71" s="204"/>
      <c r="NIO71" s="204"/>
      <c r="NIP71" s="204"/>
      <c r="NIQ71" s="204"/>
      <c r="NIR71" s="204"/>
      <c r="NIS71" s="204"/>
      <c r="NIT71" s="204"/>
      <c r="NIU71" s="204"/>
      <c r="NIV71" s="204"/>
      <c r="NIW71" s="204"/>
      <c r="NIX71" s="204"/>
      <c r="NIY71" s="204"/>
      <c r="NIZ71" s="204"/>
      <c r="NJA71" s="204"/>
      <c r="NJB71" s="204"/>
      <c r="NJC71" s="204"/>
      <c r="NJD71" s="204"/>
      <c r="NJE71" s="204"/>
      <c r="NJF71" s="204"/>
      <c r="NJG71" s="204"/>
      <c r="NJH71" s="204"/>
      <c r="NJI71" s="204"/>
      <c r="NJJ71" s="204"/>
      <c r="NJK71" s="204"/>
      <c r="NJL71" s="204"/>
      <c r="NJM71" s="204"/>
      <c r="NJN71" s="204"/>
      <c r="NJO71" s="204"/>
      <c r="NJP71" s="204"/>
      <c r="NJQ71" s="204"/>
      <c r="NJR71" s="204"/>
      <c r="NJS71" s="204"/>
      <c r="NJT71" s="204"/>
      <c r="NJU71" s="204"/>
      <c r="NJV71" s="204"/>
      <c r="NJW71" s="204"/>
      <c r="NJX71" s="204"/>
      <c r="NJY71" s="204"/>
      <c r="NJZ71" s="204"/>
      <c r="NKA71" s="204"/>
      <c r="NKB71" s="204"/>
      <c r="NKC71" s="204"/>
      <c r="NKD71" s="204"/>
      <c r="NKE71" s="204"/>
      <c r="NKF71" s="204"/>
      <c r="NKG71" s="204"/>
      <c r="NKH71" s="204"/>
      <c r="NKI71" s="204"/>
      <c r="NKJ71" s="204"/>
      <c r="NKK71" s="204"/>
      <c r="NKL71" s="204"/>
      <c r="NKM71" s="204"/>
      <c r="NKN71" s="204"/>
      <c r="NKO71" s="204"/>
      <c r="NKP71" s="204"/>
      <c r="NKQ71" s="204"/>
      <c r="NKR71" s="204"/>
      <c r="NKS71" s="204"/>
      <c r="NKT71" s="204"/>
      <c r="NKU71" s="204"/>
      <c r="NKV71" s="204"/>
      <c r="NKW71" s="204"/>
      <c r="NKX71" s="204"/>
      <c r="NKY71" s="204"/>
      <c r="NKZ71" s="204"/>
      <c r="NLA71" s="204"/>
      <c r="NLB71" s="204"/>
      <c r="NLC71" s="204"/>
      <c r="NLD71" s="204"/>
      <c r="NLE71" s="204"/>
      <c r="NLF71" s="204"/>
      <c r="NLG71" s="204"/>
      <c r="NLH71" s="204"/>
      <c r="NLI71" s="204"/>
      <c r="NLJ71" s="204"/>
      <c r="NLK71" s="204"/>
      <c r="NLL71" s="204"/>
      <c r="NLM71" s="204"/>
      <c r="NLN71" s="204"/>
      <c r="NLO71" s="204"/>
      <c r="NLP71" s="204"/>
      <c r="NLQ71" s="204"/>
      <c r="NLR71" s="204"/>
      <c r="NLS71" s="204"/>
      <c r="NLT71" s="204"/>
      <c r="NLU71" s="204"/>
      <c r="NLV71" s="204"/>
      <c r="NLW71" s="204"/>
      <c r="NLX71" s="204"/>
      <c r="NLY71" s="204"/>
      <c r="NLZ71" s="204"/>
      <c r="NMA71" s="204"/>
      <c r="NMB71" s="204"/>
      <c r="NMC71" s="204"/>
      <c r="NMD71" s="204"/>
      <c r="NME71" s="204"/>
      <c r="NMF71" s="204"/>
      <c r="NMG71" s="204"/>
      <c r="NMH71" s="204"/>
      <c r="NMI71" s="204"/>
      <c r="NMJ71" s="204"/>
      <c r="NMK71" s="204"/>
      <c r="NML71" s="204"/>
      <c r="NMM71" s="204"/>
      <c r="NMN71" s="204"/>
      <c r="NMO71" s="204"/>
      <c r="NMP71" s="204"/>
      <c r="NMQ71" s="204"/>
      <c r="NMR71" s="204"/>
      <c r="NMS71" s="204"/>
      <c r="NMT71" s="204"/>
      <c r="NMU71" s="204"/>
      <c r="NMV71" s="204"/>
      <c r="NMW71" s="204"/>
      <c r="NMX71" s="204"/>
      <c r="NMY71" s="204"/>
      <c r="NMZ71" s="204"/>
      <c r="NNA71" s="204"/>
      <c r="NNB71" s="204"/>
      <c r="NNC71" s="204"/>
      <c r="NND71" s="204"/>
      <c r="NNE71" s="204"/>
      <c r="NNF71" s="204"/>
      <c r="NNG71" s="204"/>
      <c r="NNH71" s="204"/>
      <c r="NNI71" s="204"/>
      <c r="NNJ71" s="204"/>
      <c r="NNK71" s="204"/>
      <c r="NNL71" s="204"/>
      <c r="NNM71" s="204"/>
      <c r="NNN71" s="204"/>
      <c r="NNO71" s="204"/>
      <c r="NNP71" s="204"/>
      <c r="NNQ71" s="204"/>
      <c r="NNR71" s="204"/>
      <c r="NNS71" s="204"/>
      <c r="NNT71" s="204"/>
      <c r="NNU71" s="204"/>
      <c r="NNV71" s="204"/>
      <c r="NNW71" s="204"/>
      <c r="NNX71" s="204"/>
      <c r="NNY71" s="204"/>
      <c r="NNZ71" s="204"/>
      <c r="NOA71" s="204"/>
      <c r="NOB71" s="204"/>
      <c r="NOC71" s="204"/>
      <c r="NOD71" s="204"/>
      <c r="NOE71" s="204"/>
      <c r="NOF71" s="204"/>
      <c r="NOG71" s="204"/>
      <c r="NOH71" s="204"/>
      <c r="NOI71" s="204"/>
      <c r="NOJ71" s="204"/>
      <c r="NOK71" s="204"/>
      <c r="NOL71" s="204"/>
      <c r="NOM71" s="204"/>
      <c r="NON71" s="204"/>
      <c r="NOO71" s="204"/>
      <c r="NOP71" s="204"/>
      <c r="NOQ71" s="204"/>
      <c r="NOR71" s="204"/>
      <c r="NOS71" s="204"/>
      <c r="NOT71" s="204"/>
      <c r="NOU71" s="204"/>
      <c r="NOV71" s="204"/>
      <c r="NOW71" s="204"/>
      <c r="NOX71" s="204"/>
      <c r="NOY71" s="204"/>
      <c r="NOZ71" s="204"/>
      <c r="NPA71" s="204"/>
      <c r="NPB71" s="204"/>
      <c r="NPC71" s="204"/>
      <c r="NPD71" s="204"/>
      <c r="NPE71" s="204"/>
      <c r="NPF71" s="204"/>
      <c r="NPG71" s="204"/>
      <c r="NPH71" s="204"/>
      <c r="NPI71" s="204"/>
      <c r="NPJ71" s="204"/>
      <c r="NPK71" s="204"/>
      <c r="NPL71" s="204"/>
      <c r="NPM71" s="204"/>
      <c r="NPN71" s="204"/>
      <c r="NPO71" s="204"/>
      <c r="NPP71" s="204"/>
      <c r="NPQ71" s="204"/>
      <c r="NPR71" s="204"/>
      <c r="NPS71" s="204"/>
      <c r="NPT71" s="204"/>
      <c r="NPU71" s="204"/>
      <c r="NPV71" s="204"/>
      <c r="NPW71" s="204"/>
      <c r="NPX71" s="204"/>
      <c r="NPY71" s="204"/>
      <c r="NPZ71" s="204"/>
      <c r="NQA71" s="204"/>
      <c r="NQB71" s="204"/>
      <c r="NQC71" s="204"/>
      <c r="NQD71" s="204"/>
      <c r="NQE71" s="204"/>
      <c r="NQF71" s="204"/>
      <c r="NQG71" s="204"/>
      <c r="NQH71" s="204"/>
      <c r="NQI71" s="204"/>
      <c r="NQJ71" s="204"/>
      <c r="NQK71" s="204"/>
      <c r="NQL71" s="204"/>
      <c r="NQM71" s="204"/>
      <c r="NQN71" s="204"/>
      <c r="NQO71" s="204"/>
      <c r="NQP71" s="204"/>
      <c r="NQQ71" s="204"/>
      <c r="NQR71" s="204"/>
      <c r="NQS71" s="204"/>
      <c r="NQT71" s="204"/>
      <c r="NQU71" s="204"/>
      <c r="NQV71" s="204"/>
      <c r="NQW71" s="204"/>
      <c r="NQX71" s="204"/>
      <c r="NQY71" s="204"/>
      <c r="NQZ71" s="204"/>
      <c r="NRA71" s="204"/>
      <c r="NRB71" s="204"/>
      <c r="NRC71" s="204"/>
      <c r="NRD71" s="204"/>
      <c r="NRE71" s="204"/>
      <c r="NRF71" s="204"/>
      <c r="NRG71" s="204"/>
      <c r="NRH71" s="204"/>
      <c r="NRI71" s="204"/>
      <c r="NRJ71" s="204"/>
      <c r="NRK71" s="204"/>
      <c r="NRL71" s="204"/>
      <c r="NRM71" s="204"/>
      <c r="NRN71" s="204"/>
      <c r="NRO71" s="204"/>
      <c r="NRP71" s="204"/>
      <c r="NRQ71" s="204"/>
      <c r="NRR71" s="204"/>
      <c r="NRS71" s="204"/>
      <c r="NRT71" s="204"/>
      <c r="NRU71" s="204"/>
      <c r="NRV71" s="204"/>
      <c r="NRW71" s="204"/>
      <c r="NRX71" s="204"/>
      <c r="NRY71" s="204"/>
      <c r="NRZ71" s="204"/>
      <c r="NSA71" s="204"/>
      <c r="NSB71" s="204"/>
      <c r="NSC71" s="204"/>
      <c r="NSD71" s="204"/>
      <c r="NSE71" s="204"/>
      <c r="NSF71" s="204"/>
      <c r="NSG71" s="204"/>
      <c r="NSH71" s="204"/>
      <c r="NSI71" s="204"/>
      <c r="NSJ71" s="204"/>
      <c r="NSK71" s="204"/>
      <c r="NSL71" s="204"/>
      <c r="NSM71" s="204"/>
      <c r="NSN71" s="204"/>
      <c r="NSO71" s="204"/>
      <c r="NSP71" s="204"/>
      <c r="NSQ71" s="204"/>
      <c r="NSR71" s="204"/>
      <c r="NSS71" s="204"/>
      <c r="NST71" s="204"/>
      <c r="NSU71" s="204"/>
      <c r="NSV71" s="204"/>
      <c r="NSW71" s="204"/>
      <c r="NSX71" s="204"/>
      <c r="NSY71" s="204"/>
      <c r="NSZ71" s="204"/>
      <c r="NTA71" s="204"/>
      <c r="NTB71" s="204"/>
      <c r="NTC71" s="204"/>
      <c r="NTD71" s="204"/>
      <c r="NTE71" s="204"/>
      <c r="NTF71" s="204"/>
      <c r="NTG71" s="204"/>
      <c r="NTH71" s="204"/>
      <c r="NTI71" s="204"/>
      <c r="NTJ71" s="204"/>
      <c r="NTK71" s="204"/>
      <c r="NTL71" s="204"/>
      <c r="NTM71" s="204"/>
      <c r="NTN71" s="204"/>
      <c r="NTO71" s="204"/>
      <c r="NTP71" s="204"/>
      <c r="NTQ71" s="204"/>
      <c r="NTR71" s="204"/>
      <c r="NTS71" s="204"/>
      <c r="NTT71" s="204"/>
      <c r="NTU71" s="204"/>
      <c r="NTV71" s="204"/>
      <c r="NTW71" s="204"/>
      <c r="NTX71" s="204"/>
      <c r="NTY71" s="204"/>
      <c r="NTZ71" s="204"/>
      <c r="NUA71" s="204"/>
      <c r="NUB71" s="204"/>
      <c r="NUC71" s="204"/>
      <c r="NUD71" s="204"/>
      <c r="NUE71" s="204"/>
      <c r="NUF71" s="204"/>
      <c r="NUG71" s="204"/>
      <c r="NUH71" s="204"/>
      <c r="NUI71" s="204"/>
      <c r="NUJ71" s="204"/>
      <c r="NUK71" s="204"/>
      <c r="NUL71" s="204"/>
      <c r="NUM71" s="204"/>
      <c r="NUN71" s="204"/>
      <c r="NUO71" s="204"/>
      <c r="NUP71" s="204"/>
      <c r="NUQ71" s="204"/>
      <c r="NUR71" s="204"/>
      <c r="NUS71" s="204"/>
      <c r="NUT71" s="204"/>
      <c r="NUU71" s="204"/>
      <c r="NUV71" s="204"/>
      <c r="NUW71" s="204"/>
      <c r="NUX71" s="204"/>
      <c r="NUY71" s="204"/>
      <c r="NUZ71" s="204"/>
      <c r="NVA71" s="204"/>
      <c r="NVB71" s="204"/>
      <c r="NVC71" s="204"/>
      <c r="NVD71" s="204"/>
      <c r="NVE71" s="204"/>
      <c r="NVF71" s="204"/>
      <c r="NVG71" s="204"/>
      <c r="NVH71" s="204"/>
      <c r="NVI71" s="204"/>
      <c r="NVJ71" s="204"/>
      <c r="NVK71" s="204"/>
      <c r="NVL71" s="204"/>
      <c r="NVM71" s="204"/>
      <c r="NVN71" s="204"/>
      <c r="NVO71" s="204"/>
      <c r="NVP71" s="204"/>
      <c r="NVQ71" s="204"/>
      <c r="NVR71" s="204"/>
      <c r="NVS71" s="204"/>
      <c r="NVT71" s="204"/>
      <c r="NVU71" s="204"/>
      <c r="NVV71" s="204"/>
      <c r="NVW71" s="204"/>
      <c r="NVX71" s="204"/>
      <c r="NVY71" s="204"/>
      <c r="NVZ71" s="204"/>
      <c r="NWA71" s="204"/>
      <c r="NWB71" s="204"/>
      <c r="NWC71" s="204"/>
      <c r="NWD71" s="204"/>
      <c r="NWE71" s="204"/>
      <c r="NWF71" s="204"/>
      <c r="NWG71" s="204"/>
      <c r="NWH71" s="204"/>
      <c r="NWI71" s="204"/>
      <c r="NWJ71" s="204"/>
      <c r="NWK71" s="204"/>
      <c r="NWL71" s="204"/>
      <c r="NWM71" s="204"/>
      <c r="NWN71" s="204"/>
      <c r="NWO71" s="204"/>
      <c r="NWP71" s="204"/>
      <c r="NWQ71" s="204"/>
      <c r="NWR71" s="204"/>
      <c r="NWS71" s="204"/>
      <c r="NWT71" s="204"/>
      <c r="NWU71" s="204"/>
      <c r="NWV71" s="204"/>
      <c r="NWW71" s="204"/>
      <c r="NWX71" s="204"/>
      <c r="NWY71" s="204"/>
      <c r="NWZ71" s="204"/>
      <c r="NXA71" s="204"/>
      <c r="NXB71" s="204"/>
      <c r="NXC71" s="204"/>
      <c r="NXD71" s="204"/>
      <c r="NXE71" s="204"/>
      <c r="NXF71" s="204"/>
      <c r="NXG71" s="204"/>
      <c r="NXH71" s="204"/>
      <c r="NXI71" s="204"/>
      <c r="NXJ71" s="204"/>
      <c r="NXK71" s="204"/>
      <c r="NXL71" s="204"/>
      <c r="NXM71" s="204"/>
      <c r="NXN71" s="204"/>
      <c r="NXO71" s="204"/>
      <c r="NXP71" s="204"/>
      <c r="NXQ71" s="204"/>
      <c r="NXR71" s="204"/>
      <c r="NXS71" s="204"/>
      <c r="NXT71" s="204"/>
      <c r="NXU71" s="204"/>
      <c r="NXV71" s="204"/>
      <c r="NXW71" s="204"/>
      <c r="NXX71" s="204"/>
      <c r="NXY71" s="204"/>
      <c r="NXZ71" s="204"/>
      <c r="NYA71" s="204"/>
      <c r="NYB71" s="204"/>
      <c r="NYC71" s="204"/>
      <c r="NYD71" s="204"/>
      <c r="NYE71" s="204"/>
      <c r="NYF71" s="204"/>
      <c r="NYG71" s="204"/>
      <c r="NYH71" s="204"/>
      <c r="NYI71" s="204"/>
      <c r="NYJ71" s="204"/>
      <c r="NYK71" s="204"/>
      <c r="NYL71" s="204"/>
      <c r="NYM71" s="204"/>
      <c r="NYN71" s="204"/>
      <c r="NYO71" s="204"/>
      <c r="NYP71" s="204"/>
      <c r="NYQ71" s="204"/>
      <c r="NYR71" s="204"/>
      <c r="NYS71" s="204"/>
      <c r="NYT71" s="204"/>
      <c r="NYU71" s="204"/>
      <c r="NYV71" s="204"/>
      <c r="NYW71" s="204"/>
      <c r="NYX71" s="204"/>
      <c r="NYY71" s="204"/>
      <c r="NYZ71" s="204"/>
      <c r="NZA71" s="204"/>
      <c r="NZB71" s="204"/>
      <c r="NZC71" s="204"/>
      <c r="NZD71" s="204"/>
      <c r="NZE71" s="204"/>
      <c r="NZF71" s="204"/>
      <c r="NZG71" s="204"/>
      <c r="NZH71" s="204"/>
      <c r="NZI71" s="204"/>
      <c r="NZJ71" s="204"/>
      <c r="NZK71" s="204"/>
      <c r="NZL71" s="204"/>
      <c r="NZM71" s="204"/>
      <c r="NZN71" s="204"/>
      <c r="NZO71" s="204"/>
      <c r="NZP71" s="204"/>
      <c r="NZQ71" s="204"/>
      <c r="NZR71" s="204"/>
      <c r="NZS71" s="204"/>
      <c r="NZT71" s="204"/>
      <c r="NZU71" s="204"/>
      <c r="NZV71" s="204"/>
      <c r="NZW71" s="204"/>
      <c r="NZX71" s="204"/>
      <c r="NZY71" s="204"/>
      <c r="NZZ71" s="204"/>
      <c r="OAA71" s="204"/>
      <c r="OAB71" s="204"/>
      <c r="OAC71" s="204"/>
      <c r="OAD71" s="204"/>
      <c r="OAE71" s="204"/>
      <c r="OAF71" s="204"/>
      <c r="OAG71" s="204"/>
      <c r="OAH71" s="204"/>
      <c r="OAI71" s="204"/>
      <c r="OAJ71" s="204"/>
      <c r="OAK71" s="204"/>
      <c r="OAL71" s="204"/>
      <c r="OAM71" s="204"/>
      <c r="OAN71" s="204"/>
      <c r="OAO71" s="204"/>
      <c r="OAP71" s="204"/>
      <c r="OAQ71" s="204"/>
      <c r="OAR71" s="204"/>
      <c r="OAS71" s="204"/>
      <c r="OAT71" s="204"/>
      <c r="OAU71" s="204"/>
      <c r="OAV71" s="204"/>
      <c r="OAW71" s="204"/>
      <c r="OAX71" s="204"/>
      <c r="OAY71" s="204"/>
      <c r="OAZ71" s="204"/>
      <c r="OBA71" s="204"/>
      <c r="OBB71" s="204"/>
      <c r="OBC71" s="204"/>
      <c r="OBD71" s="204"/>
      <c r="OBE71" s="204"/>
      <c r="OBF71" s="204"/>
      <c r="OBG71" s="204"/>
      <c r="OBH71" s="204"/>
      <c r="OBI71" s="204"/>
      <c r="OBJ71" s="204"/>
      <c r="OBK71" s="204"/>
      <c r="OBL71" s="204"/>
      <c r="OBM71" s="204"/>
      <c r="OBN71" s="204"/>
      <c r="OBO71" s="204"/>
      <c r="OBP71" s="204"/>
      <c r="OBQ71" s="204"/>
      <c r="OBR71" s="204"/>
      <c r="OBS71" s="204"/>
      <c r="OBT71" s="204"/>
      <c r="OBU71" s="204"/>
      <c r="OBV71" s="204"/>
      <c r="OBW71" s="204"/>
      <c r="OBX71" s="204"/>
      <c r="OBY71" s="204"/>
      <c r="OBZ71" s="204"/>
      <c r="OCA71" s="204"/>
      <c r="OCB71" s="204"/>
      <c r="OCC71" s="204"/>
      <c r="OCD71" s="204"/>
      <c r="OCE71" s="204"/>
      <c r="OCF71" s="204"/>
      <c r="OCG71" s="204"/>
      <c r="OCH71" s="204"/>
      <c r="OCI71" s="204"/>
      <c r="OCJ71" s="204"/>
      <c r="OCK71" s="204"/>
      <c r="OCL71" s="204"/>
      <c r="OCM71" s="204"/>
      <c r="OCN71" s="204"/>
      <c r="OCO71" s="204"/>
      <c r="OCP71" s="204"/>
      <c r="OCQ71" s="204"/>
      <c r="OCR71" s="204"/>
      <c r="OCS71" s="204"/>
      <c r="OCT71" s="204"/>
      <c r="OCU71" s="204"/>
      <c r="OCV71" s="204"/>
      <c r="OCW71" s="204"/>
      <c r="OCX71" s="204"/>
      <c r="OCY71" s="204"/>
      <c r="OCZ71" s="204"/>
      <c r="ODA71" s="204"/>
      <c r="ODB71" s="204"/>
      <c r="ODC71" s="204"/>
      <c r="ODD71" s="204"/>
      <c r="ODE71" s="204"/>
      <c r="ODF71" s="204"/>
      <c r="ODG71" s="204"/>
      <c r="ODH71" s="204"/>
      <c r="ODI71" s="204"/>
      <c r="ODJ71" s="204"/>
      <c r="ODK71" s="204"/>
      <c r="ODL71" s="204"/>
      <c r="ODM71" s="204"/>
      <c r="ODN71" s="204"/>
      <c r="ODO71" s="204"/>
      <c r="ODP71" s="204"/>
      <c r="ODQ71" s="204"/>
      <c r="ODR71" s="204"/>
      <c r="ODS71" s="204"/>
      <c r="ODT71" s="204"/>
      <c r="ODU71" s="204"/>
      <c r="ODV71" s="204"/>
      <c r="ODW71" s="204"/>
      <c r="ODX71" s="204"/>
      <c r="ODY71" s="204"/>
      <c r="ODZ71" s="204"/>
      <c r="OEA71" s="204"/>
      <c r="OEB71" s="204"/>
      <c r="OEC71" s="204"/>
      <c r="OED71" s="204"/>
      <c r="OEE71" s="204"/>
      <c r="OEF71" s="204"/>
      <c r="OEG71" s="204"/>
      <c r="OEH71" s="204"/>
      <c r="OEI71" s="204"/>
      <c r="OEJ71" s="204"/>
      <c r="OEK71" s="204"/>
      <c r="OEL71" s="204"/>
      <c r="OEM71" s="204"/>
      <c r="OEN71" s="204"/>
      <c r="OEO71" s="204"/>
      <c r="OEP71" s="204"/>
      <c r="OEQ71" s="204"/>
      <c r="OER71" s="204"/>
      <c r="OES71" s="204"/>
      <c r="OET71" s="204"/>
      <c r="OEU71" s="204"/>
      <c r="OEV71" s="204"/>
      <c r="OEW71" s="204"/>
      <c r="OEX71" s="204"/>
      <c r="OEY71" s="204"/>
      <c r="OEZ71" s="204"/>
      <c r="OFA71" s="204"/>
      <c r="OFB71" s="204"/>
      <c r="OFC71" s="204"/>
      <c r="OFD71" s="204"/>
      <c r="OFE71" s="204"/>
      <c r="OFF71" s="204"/>
      <c r="OFG71" s="204"/>
      <c r="OFH71" s="204"/>
      <c r="OFI71" s="204"/>
      <c r="OFJ71" s="204"/>
      <c r="OFK71" s="204"/>
      <c r="OFL71" s="204"/>
      <c r="OFM71" s="204"/>
      <c r="OFN71" s="204"/>
      <c r="OFO71" s="204"/>
      <c r="OFP71" s="204"/>
      <c r="OFQ71" s="204"/>
      <c r="OFR71" s="204"/>
      <c r="OFS71" s="204"/>
      <c r="OFT71" s="204"/>
      <c r="OFU71" s="204"/>
      <c r="OFV71" s="204"/>
      <c r="OFW71" s="204"/>
      <c r="OFX71" s="204"/>
      <c r="OFY71" s="204"/>
      <c r="OFZ71" s="204"/>
      <c r="OGA71" s="204"/>
      <c r="OGB71" s="204"/>
      <c r="OGC71" s="204"/>
      <c r="OGD71" s="204"/>
      <c r="OGE71" s="204"/>
      <c r="OGF71" s="204"/>
      <c r="OGG71" s="204"/>
      <c r="OGH71" s="204"/>
      <c r="OGI71" s="204"/>
      <c r="OGJ71" s="204"/>
      <c r="OGK71" s="204"/>
      <c r="OGL71" s="204"/>
      <c r="OGM71" s="204"/>
      <c r="OGN71" s="204"/>
      <c r="OGO71" s="204"/>
      <c r="OGP71" s="204"/>
      <c r="OGQ71" s="204"/>
      <c r="OGR71" s="204"/>
      <c r="OGS71" s="204"/>
      <c r="OGT71" s="204"/>
      <c r="OGU71" s="204"/>
      <c r="OGV71" s="204"/>
      <c r="OGW71" s="204"/>
      <c r="OGX71" s="204"/>
      <c r="OGY71" s="204"/>
      <c r="OGZ71" s="204"/>
      <c r="OHA71" s="204"/>
      <c r="OHB71" s="204"/>
      <c r="OHC71" s="204"/>
      <c r="OHD71" s="204"/>
      <c r="OHE71" s="204"/>
      <c r="OHF71" s="204"/>
      <c r="OHG71" s="204"/>
      <c r="OHH71" s="204"/>
      <c r="OHI71" s="204"/>
      <c r="OHJ71" s="204"/>
      <c r="OHK71" s="204"/>
      <c r="OHL71" s="204"/>
      <c r="OHM71" s="204"/>
      <c r="OHN71" s="204"/>
      <c r="OHO71" s="204"/>
      <c r="OHP71" s="204"/>
      <c r="OHQ71" s="204"/>
      <c r="OHR71" s="204"/>
      <c r="OHS71" s="204"/>
      <c r="OHT71" s="204"/>
      <c r="OHU71" s="204"/>
      <c r="OHV71" s="204"/>
      <c r="OHW71" s="204"/>
      <c r="OHX71" s="204"/>
      <c r="OHY71" s="204"/>
      <c r="OHZ71" s="204"/>
      <c r="OIA71" s="204"/>
      <c r="OIB71" s="204"/>
      <c r="OIC71" s="204"/>
      <c r="OID71" s="204"/>
      <c r="OIE71" s="204"/>
      <c r="OIF71" s="204"/>
      <c r="OIG71" s="204"/>
      <c r="OIH71" s="204"/>
      <c r="OII71" s="204"/>
      <c r="OIJ71" s="204"/>
      <c r="OIK71" s="204"/>
      <c r="OIL71" s="204"/>
      <c r="OIM71" s="204"/>
      <c r="OIN71" s="204"/>
      <c r="OIO71" s="204"/>
      <c r="OIP71" s="204"/>
      <c r="OIQ71" s="204"/>
      <c r="OIR71" s="204"/>
      <c r="OIS71" s="204"/>
      <c r="OIT71" s="204"/>
      <c r="OIU71" s="204"/>
      <c r="OIV71" s="204"/>
      <c r="OIW71" s="204"/>
      <c r="OIX71" s="204"/>
      <c r="OIY71" s="204"/>
      <c r="OIZ71" s="204"/>
      <c r="OJA71" s="204"/>
      <c r="OJB71" s="204"/>
      <c r="OJC71" s="204"/>
      <c r="OJD71" s="204"/>
      <c r="OJE71" s="204"/>
      <c r="OJF71" s="204"/>
      <c r="OJG71" s="204"/>
      <c r="OJH71" s="204"/>
      <c r="OJI71" s="204"/>
      <c r="OJJ71" s="204"/>
      <c r="OJK71" s="204"/>
      <c r="OJL71" s="204"/>
      <c r="OJM71" s="204"/>
      <c r="OJN71" s="204"/>
      <c r="OJO71" s="204"/>
      <c r="OJP71" s="204"/>
      <c r="OJQ71" s="204"/>
      <c r="OJR71" s="204"/>
      <c r="OJS71" s="204"/>
      <c r="OJT71" s="204"/>
      <c r="OJU71" s="204"/>
      <c r="OJV71" s="204"/>
      <c r="OJW71" s="204"/>
      <c r="OJX71" s="204"/>
      <c r="OJY71" s="204"/>
      <c r="OJZ71" s="204"/>
      <c r="OKA71" s="204"/>
      <c r="OKB71" s="204"/>
      <c r="OKC71" s="204"/>
      <c r="OKD71" s="204"/>
      <c r="OKE71" s="204"/>
      <c r="OKF71" s="204"/>
      <c r="OKG71" s="204"/>
      <c r="OKH71" s="204"/>
      <c r="OKI71" s="204"/>
      <c r="OKJ71" s="204"/>
      <c r="OKK71" s="204"/>
      <c r="OKL71" s="204"/>
      <c r="OKM71" s="204"/>
      <c r="OKN71" s="204"/>
      <c r="OKO71" s="204"/>
      <c r="OKP71" s="204"/>
      <c r="OKQ71" s="204"/>
      <c r="OKR71" s="204"/>
      <c r="OKS71" s="204"/>
      <c r="OKT71" s="204"/>
      <c r="OKU71" s="204"/>
      <c r="OKV71" s="204"/>
      <c r="OKW71" s="204"/>
      <c r="OKX71" s="204"/>
      <c r="OKY71" s="204"/>
      <c r="OKZ71" s="204"/>
      <c r="OLA71" s="204"/>
      <c r="OLB71" s="204"/>
      <c r="OLC71" s="204"/>
      <c r="OLD71" s="204"/>
      <c r="OLE71" s="204"/>
      <c r="OLF71" s="204"/>
      <c r="OLG71" s="204"/>
      <c r="OLH71" s="204"/>
      <c r="OLI71" s="204"/>
      <c r="OLJ71" s="204"/>
      <c r="OLK71" s="204"/>
      <c r="OLL71" s="204"/>
      <c r="OLM71" s="204"/>
      <c r="OLN71" s="204"/>
      <c r="OLO71" s="204"/>
      <c r="OLP71" s="204"/>
      <c r="OLQ71" s="204"/>
      <c r="OLR71" s="204"/>
      <c r="OLS71" s="204"/>
      <c r="OLT71" s="204"/>
      <c r="OLU71" s="204"/>
      <c r="OLV71" s="204"/>
      <c r="OLW71" s="204"/>
      <c r="OLX71" s="204"/>
      <c r="OLY71" s="204"/>
      <c r="OLZ71" s="204"/>
      <c r="OMA71" s="204"/>
      <c r="OMB71" s="204"/>
      <c r="OMC71" s="204"/>
      <c r="OMD71" s="204"/>
      <c r="OME71" s="204"/>
      <c r="OMF71" s="204"/>
      <c r="OMG71" s="204"/>
      <c r="OMH71" s="204"/>
      <c r="OMI71" s="204"/>
      <c r="OMJ71" s="204"/>
      <c r="OMK71" s="204"/>
      <c r="OML71" s="204"/>
      <c r="OMM71" s="204"/>
      <c r="OMN71" s="204"/>
      <c r="OMO71" s="204"/>
      <c r="OMP71" s="204"/>
      <c r="OMQ71" s="204"/>
      <c r="OMR71" s="204"/>
      <c r="OMS71" s="204"/>
      <c r="OMT71" s="204"/>
      <c r="OMU71" s="204"/>
      <c r="OMV71" s="204"/>
      <c r="OMW71" s="204"/>
      <c r="OMX71" s="204"/>
      <c r="OMY71" s="204"/>
      <c r="OMZ71" s="204"/>
      <c r="ONA71" s="204"/>
      <c r="ONB71" s="204"/>
      <c r="ONC71" s="204"/>
      <c r="OND71" s="204"/>
      <c r="ONE71" s="204"/>
      <c r="ONF71" s="204"/>
      <c r="ONG71" s="204"/>
      <c r="ONH71" s="204"/>
      <c r="ONI71" s="204"/>
      <c r="ONJ71" s="204"/>
      <c r="ONK71" s="204"/>
      <c r="ONL71" s="204"/>
      <c r="ONM71" s="204"/>
      <c r="ONN71" s="204"/>
      <c r="ONO71" s="204"/>
      <c r="ONP71" s="204"/>
      <c r="ONQ71" s="204"/>
      <c r="ONR71" s="204"/>
      <c r="ONS71" s="204"/>
      <c r="ONT71" s="204"/>
      <c r="ONU71" s="204"/>
      <c r="ONV71" s="204"/>
      <c r="ONW71" s="204"/>
      <c r="ONX71" s="204"/>
      <c r="ONY71" s="204"/>
      <c r="ONZ71" s="204"/>
      <c r="OOA71" s="204"/>
      <c r="OOB71" s="204"/>
      <c r="OOC71" s="204"/>
      <c r="OOD71" s="204"/>
      <c r="OOE71" s="204"/>
      <c r="OOF71" s="204"/>
      <c r="OOG71" s="204"/>
      <c r="OOH71" s="204"/>
      <c r="OOI71" s="204"/>
      <c r="OOJ71" s="204"/>
      <c r="OOK71" s="204"/>
      <c r="OOL71" s="204"/>
      <c r="OOM71" s="204"/>
      <c r="OON71" s="204"/>
      <c r="OOO71" s="204"/>
      <c r="OOP71" s="204"/>
      <c r="OOQ71" s="204"/>
      <c r="OOR71" s="204"/>
      <c r="OOS71" s="204"/>
      <c r="OOT71" s="204"/>
      <c r="OOU71" s="204"/>
      <c r="OOV71" s="204"/>
      <c r="OOW71" s="204"/>
      <c r="OOX71" s="204"/>
      <c r="OOY71" s="204"/>
      <c r="OOZ71" s="204"/>
      <c r="OPA71" s="204"/>
      <c r="OPB71" s="204"/>
      <c r="OPC71" s="204"/>
      <c r="OPD71" s="204"/>
      <c r="OPE71" s="204"/>
      <c r="OPF71" s="204"/>
      <c r="OPG71" s="204"/>
      <c r="OPH71" s="204"/>
      <c r="OPI71" s="204"/>
      <c r="OPJ71" s="204"/>
      <c r="OPK71" s="204"/>
      <c r="OPL71" s="204"/>
      <c r="OPM71" s="204"/>
      <c r="OPN71" s="204"/>
      <c r="OPO71" s="204"/>
      <c r="OPP71" s="204"/>
      <c r="OPQ71" s="204"/>
      <c r="OPR71" s="204"/>
      <c r="OPS71" s="204"/>
      <c r="OPT71" s="204"/>
      <c r="OPU71" s="204"/>
      <c r="OPV71" s="204"/>
      <c r="OPW71" s="204"/>
      <c r="OPX71" s="204"/>
      <c r="OPY71" s="204"/>
      <c r="OPZ71" s="204"/>
      <c r="OQA71" s="204"/>
      <c r="OQB71" s="204"/>
      <c r="OQC71" s="204"/>
      <c r="OQD71" s="204"/>
      <c r="OQE71" s="204"/>
      <c r="OQF71" s="204"/>
      <c r="OQG71" s="204"/>
      <c r="OQH71" s="204"/>
      <c r="OQI71" s="204"/>
      <c r="OQJ71" s="204"/>
      <c r="OQK71" s="204"/>
      <c r="OQL71" s="204"/>
      <c r="OQM71" s="204"/>
      <c r="OQN71" s="204"/>
      <c r="OQO71" s="204"/>
      <c r="OQP71" s="204"/>
      <c r="OQQ71" s="204"/>
      <c r="OQR71" s="204"/>
      <c r="OQS71" s="204"/>
      <c r="OQT71" s="204"/>
      <c r="OQU71" s="204"/>
      <c r="OQV71" s="204"/>
      <c r="OQW71" s="204"/>
      <c r="OQX71" s="204"/>
      <c r="OQY71" s="204"/>
      <c r="OQZ71" s="204"/>
      <c r="ORA71" s="204"/>
      <c r="ORB71" s="204"/>
      <c r="ORC71" s="204"/>
      <c r="ORD71" s="204"/>
      <c r="ORE71" s="204"/>
      <c r="ORF71" s="204"/>
      <c r="ORG71" s="204"/>
      <c r="ORH71" s="204"/>
      <c r="ORI71" s="204"/>
      <c r="ORJ71" s="204"/>
      <c r="ORK71" s="204"/>
      <c r="ORL71" s="204"/>
      <c r="ORM71" s="204"/>
      <c r="ORN71" s="204"/>
      <c r="ORO71" s="204"/>
      <c r="ORP71" s="204"/>
      <c r="ORQ71" s="204"/>
      <c r="ORR71" s="204"/>
      <c r="ORS71" s="204"/>
      <c r="ORT71" s="204"/>
      <c r="ORU71" s="204"/>
      <c r="ORV71" s="204"/>
      <c r="ORW71" s="204"/>
      <c r="ORX71" s="204"/>
      <c r="ORY71" s="204"/>
      <c r="ORZ71" s="204"/>
      <c r="OSA71" s="204"/>
      <c r="OSB71" s="204"/>
      <c r="OSC71" s="204"/>
      <c r="OSD71" s="204"/>
      <c r="OSE71" s="204"/>
      <c r="OSF71" s="204"/>
      <c r="OSG71" s="204"/>
      <c r="OSH71" s="204"/>
      <c r="OSI71" s="204"/>
      <c r="OSJ71" s="204"/>
      <c r="OSK71" s="204"/>
      <c r="OSL71" s="204"/>
      <c r="OSM71" s="204"/>
      <c r="OSN71" s="204"/>
      <c r="OSO71" s="204"/>
      <c r="OSP71" s="204"/>
      <c r="OSQ71" s="204"/>
      <c r="OSR71" s="204"/>
      <c r="OSS71" s="204"/>
      <c r="OST71" s="204"/>
      <c r="OSU71" s="204"/>
      <c r="OSV71" s="204"/>
      <c r="OSW71" s="204"/>
      <c r="OSX71" s="204"/>
      <c r="OSY71" s="204"/>
      <c r="OSZ71" s="204"/>
      <c r="OTA71" s="204"/>
      <c r="OTB71" s="204"/>
      <c r="OTC71" s="204"/>
      <c r="OTD71" s="204"/>
      <c r="OTE71" s="204"/>
      <c r="OTF71" s="204"/>
      <c r="OTG71" s="204"/>
      <c r="OTH71" s="204"/>
      <c r="OTI71" s="204"/>
      <c r="OTJ71" s="204"/>
      <c r="OTK71" s="204"/>
      <c r="OTL71" s="204"/>
      <c r="OTM71" s="204"/>
      <c r="OTN71" s="204"/>
      <c r="OTO71" s="204"/>
      <c r="OTP71" s="204"/>
      <c r="OTQ71" s="204"/>
      <c r="OTR71" s="204"/>
      <c r="OTS71" s="204"/>
      <c r="OTT71" s="204"/>
      <c r="OTU71" s="204"/>
      <c r="OTV71" s="204"/>
      <c r="OTW71" s="204"/>
      <c r="OTX71" s="204"/>
      <c r="OTY71" s="204"/>
      <c r="OTZ71" s="204"/>
      <c r="OUA71" s="204"/>
      <c r="OUB71" s="204"/>
      <c r="OUC71" s="204"/>
      <c r="OUD71" s="204"/>
      <c r="OUE71" s="204"/>
      <c r="OUF71" s="204"/>
      <c r="OUG71" s="204"/>
      <c r="OUH71" s="204"/>
      <c r="OUI71" s="204"/>
      <c r="OUJ71" s="204"/>
      <c r="OUK71" s="204"/>
      <c r="OUL71" s="204"/>
      <c r="OUM71" s="204"/>
      <c r="OUN71" s="204"/>
      <c r="OUO71" s="204"/>
      <c r="OUP71" s="204"/>
      <c r="OUQ71" s="204"/>
      <c r="OUR71" s="204"/>
      <c r="OUS71" s="204"/>
      <c r="OUT71" s="204"/>
      <c r="OUU71" s="204"/>
      <c r="OUV71" s="204"/>
      <c r="OUW71" s="204"/>
      <c r="OUX71" s="204"/>
      <c r="OUY71" s="204"/>
      <c r="OUZ71" s="204"/>
      <c r="OVA71" s="204"/>
      <c r="OVB71" s="204"/>
      <c r="OVC71" s="204"/>
      <c r="OVD71" s="204"/>
      <c r="OVE71" s="204"/>
      <c r="OVF71" s="204"/>
      <c r="OVG71" s="204"/>
      <c r="OVH71" s="204"/>
      <c r="OVI71" s="204"/>
      <c r="OVJ71" s="204"/>
      <c r="OVK71" s="204"/>
      <c r="OVL71" s="204"/>
      <c r="OVM71" s="204"/>
      <c r="OVN71" s="204"/>
      <c r="OVO71" s="204"/>
      <c r="OVP71" s="204"/>
      <c r="OVQ71" s="204"/>
      <c r="OVR71" s="204"/>
      <c r="OVS71" s="204"/>
      <c r="OVT71" s="204"/>
      <c r="OVU71" s="204"/>
      <c r="OVV71" s="204"/>
      <c r="OVW71" s="204"/>
      <c r="OVX71" s="204"/>
      <c r="OVY71" s="204"/>
      <c r="OVZ71" s="204"/>
      <c r="OWA71" s="204"/>
      <c r="OWB71" s="204"/>
      <c r="OWC71" s="204"/>
      <c r="OWD71" s="204"/>
      <c r="OWE71" s="204"/>
      <c r="OWF71" s="204"/>
      <c r="OWG71" s="204"/>
      <c r="OWH71" s="204"/>
      <c r="OWI71" s="204"/>
      <c r="OWJ71" s="204"/>
      <c r="OWK71" s="204"/>
      <c r="OWL71" s="204"/>
      <c r="OWM71" s="204"/>
      <c r="OWN71" s="204"/>
      <c r="OWO71" s="204"/>
      <c r="OWP71" s="204"/>
      <c r="OWQ71" s="204"/>
      <c r="OWR71" s="204"/>
      <c r="OWS71" s="204"/>
      <c r="OWT71" s="204"/>
      <c r="OWU71" s="204"/>
      <c r="OWV71" s="204"/>
      <c r="OWW71" s="204"/>
      <c r="OWX71" s="204"/>
      <c r="OWY71" s="204"/>
      <c r="OWZ71" s="204"/>
      <c r="OXA71" s="204"/>
      <c r="OXB71" s="204"/>
      <c r="OXC71" s="204"/>
      <c r="OXD71" s="204"/>
      <c r="OXE71" s="204"/>
      <c r="OXF71" s="204"/>
      <c r="OXG71" s="204"/>
      <c r="OXH71" s="204"/>
      <c r="OXI71" s="204"/>
      <c r="OXJ71" s="204"/>
      <c r="OXK71" s="204"/>
      <c r="OXL71" s="204"/>
      <c r="OXM71" s="204"/>
      <c r="OXN71" s="204"/>
      <c r="OXO71" s="204"/>
      <c r="OXP71" s="204"/>
      <c r="OXQ71" s="204"/>
      <c r="OXR71" s="204"/>
      <c r="OXS71" s="204"/>
      <c r="OXT71" s="204"/>
      <c r="OXU71" s="204"/>
      <c r="OXV71" s="204"/>
      <c r="OXW71" s="204"/>
      <c r="OXX71" s="204"/>
      <c r="OXY71" s="204"/>
      <c r="OXZ71" s="204"/>
      <c r="OYA71" s="204"/>
      <c r="OYB71" s="204"/>
      <c r="OYC71" s="204"/>
      <c r="OYD71" s="204"/>
      <c r="OYE71" s="204"/>
      <c r="OYF71" s="204"/>
      <c r="OYG71" s="204"/>
      <c r="OYH71" s="204"/>
      <c r="OYI71" s="204"/>
      <c r="OYJ71" s="204"/>
      <c r="OYK71" s="204"/>
      <c r="OYL71" s="204"/>
      <c r="OYM71" s="204"/>
      <c r="OYN71" s="204"/>
      <c r="OYO71" s="204"/>
      <c r="OYP71" s="204"/>
      <c r="OYQ71" s="204"/>
      <c r="OYR71" s="204"/>
      <c r="OYS71" s="204"/>
      <c r="OYT71" s="204"/>
      <c r="OYU71" s="204"/>
      <c r="OYV71" s="204"/>
      <c r="OYW71" s="204"/>
      <c r="OYX71" s="204"/>
      <c r="OYY71" s="204"/>
      <c r="OYZ71" s="204"/>
      <c r="OZA71" s="204"/>
      <c r="OZB71" s="204"/>
      <c r="OZC71" s="204"/>
      <c r="OZD71" s="204"/>
      <c r="OZE71" s="204"/>
      <c r="OZF71" s="204"/>
      <c r="OZG71" s="204"/>
      <c r="OZH71" s="204"/>
      <c r="OZI71" s="204"/>
      <c r="OZJ71" s="204"/>
      <c r="OZK71" s="204"/>
      <c r="OZL71" s="204"/>
      <c r="OZM71" s="204"/>
      <c r="OZN71" s="204"/>
      <c r="OZO71" s="204"/>
      <c r="OZP71" s="204"/>
      <c r="OZQ71" s="204"/>
      <c r="OZR71" s="204"/>
      <c r="OZS71" s="204"/>
      <c r="OZT71" s="204"/>
      <c r="OZU71" s="204"/>
      <c r="OZV71" s="204"/>
      <c r="OZW71" s="204"/>
      <c r="OZX71" s="204"/>
      <c r="OZY71" s="204"/>
      <c r="OZZ71" s="204"/>
      <c r="PAA71" s="204"/>
      <c r="PAB71" s="204"/>
      <c r="PAC71" s="204"/>
      <c r="PAD71" s="204"/>
      <c r="PAE71" s="204"/>
      <c r="PAF71" s="204"/>
      <c r="PAG71" s="204"/>
      <c r="PAH71" s="204"/>
      <c r="PAI71" s="204"/>
      <c r="PAJ71" s="204"/>
      <c r="PAK71" s="204"/>
      <c r="PAL71" s="204"/>
      <c r="PAM71" s="204"/>
      <c r="PAN71" s="204"/>
      <c r="PAO71" s="204"/>
      <c r="PAP71" s="204"/>
      <c r="PAQ71" s="204"/>
      <c r="PAR71" s="204"/>
      <c r="PAS71" s="204"/>
      <c r="PAT71" s="204"/>
      <c r="PAU71" s="204"/>
      <c r="PAV71" s="204"/>
      <c r="PAW71" s="204"/>
      <c r="PAX71" s="204"/>
      <c r="PAY71" s="204"/>
      <c r="PAZ71" s="204"/>
      <c r="PBA71" s="204"/>
      <c r="PBB71" s="204"/>
      <c r="PBC71" s="204"/>
      <c r="PBD71" s="204"/>
      <c r="PBE71" s="204"/>
      <c r="PBF71" s="204"/>
      <c r="PBG71" s="204"/>
      <c r="PBH71" s="204"/>
      <c r="PBI71" s="204"/>
      <c r="PBJ71" s="204"/>
      <c r="PBK71" s="204"/>
      <c r="PBL71" s="204"/>
      <c r="PBM71" s="204"/>
      <c r="PBN71" s="204"/>
      <c r="PBO71" s="204"/>
      <c r="PBP71" s="204"/>
      <c r="PBQ71" s="204"/>
      <c r="PBR71" s="204"/>
      <c r="PBS71" s="204"/>
      <c r="PBT71" s="204"/>
      <c r="PBU71" s="204"/>
      <c r="PBV71" s="204"/>
      <c r="PBW71" s="204"/>
      <c r="PBX71" s="204"/>
      <c r="PBY71" s="204"/>
      <c r="PBZ71" s="204"/>
      <c r="PCA71" s="204"/>
      <c r="PCB71" s="204"/>
      <c r="PCC71" s="204"/>
      <c r="PCD71" s="204"/>
      <c r="PCE71" s="204"/>
      <c r="PCF71" s="204"/>
      <c r="PCG71" s="204"/>
      <c r="PCH71" s="204"/>
      <c r="PCI71" s="204"/>
      <c r="PCJ71" s="204"/>
      <c r="PCK71" s="204"/>
      <c r="PCL71" s="204"/>
      <c r="PCM71" s="204"/>
      <c r="PCN71" s="204"/>
      <c r="PCO71" s="204"/>
      <c r="PCP71" s="204"/>
      <c r="PCQ71" s="204"/>
      <c r="PCR71" s="204"/>
      <c r="PCS71" s="204"/>
      <c r="PCT71" s="204"/>
      <c r="PCU71" s="204"/>
      <c r="PCV71" s="204"/>
      <c r="PCW71" s="204"/>
      <c r="PCX71" s="204"/>
      <c r="PCY71" s="204"/>
      <c r="PCZ71" s="204"/>
      <c r="PDA71" s="204"/>
      <c r="PDB71" s="204"/>
      <c r="PDC71" s="204"/>
      <c r="PDD71" s="204"/>
      <c r="PDE71" s="204"/>
      <c r="PDF71" s="204"/>
      <c r="PDG71" s="204"/>
      <c r="PDH71" s="204"/>
      <c r="PDI71" s="204"/>
      <c r="PDJ71" s="204"/>
      <c r="PDK71" s="204"/>
      <c r="PDL71" s="204"/>
      <c r="PDM71" s="204"/>
      <c r="PDN71" s="204"/>
      <c r="PDO71" s="204"/>
      <c r="PDP71" s="204"/>
      <c r="PDQ71" s="204"/>
      <c r="PDR71" s="204"/>
      <c r="PDS71" s="204"/>
      <c r="PDT71" s="204"/>
      <c r="PDU71" s="204"/>
      <c r="PDV71" s="204"/>
      <c r="PDW71" s="204"/>
      <c r="PDX71" s="204"/>
      <c r="PDY71" s="204"/>
      <c r="PDZ71" s="204"/>
      <c r="PEA71" s="204"/>
      <c r="PEB71" s="204"/>
      <c r="PEC71" s="204"/>
      <c r="PED71" s="204"/>
      <c r="PEE71" s="204"/>
      <c r="PEF71" s="204"/>
      <c r="PEG71" s="204"/>
      <c r="PEH71" s="204"/>
      <c r="PEI71" s="204"/>
      <c r="PEJ71" s="204"/>
      <c r="PEK71" s="204"/>
      <c r="PEL71" s="204"/>
      <c r="PEM71" s="204"/>
      <c r="PEN71" s="204"/>
      <c r="PEO71" s="204"/>
      <c r="PEP71" s="204"/>
      <c r="PEQ71" s="204"/>
      <c r="PER71" s="204"/>
      <c r="PES71" s="204"/>
      <c r="PET71" s="204"/>
      <c r="PEU71" s="204"/>
      <c r="PEV71" s="204"/>
      <c r="PEW71" s="204"/>
      <c r="PEX71" s="204"/>
      <c r="PEY71" s="204"/>
      <c r="PEZ71" s="204"/>
      <c r="PFA71" s="204"/>
      <c r="PFB71" s="204"/>
      <c r="PFC71" s="204"/>
      <c r="PFD71" s="204"/>
      <c r="PFE71" s="204"/>
      <c r="PFF71" s="204"/>
      <c r="PFG71" s="204"/>
      <c r="PFH71" s="204"/>
      <c r="PFI71" s="204"/>
      <c r="PFJ71" s="204"/>
      <c r="PFK71" s="204"/>
      <c r="PFL71" s="204"/>
      <c r="PFM71" s="204"/>
      <c r="PFN71" s="204"/>
      <c r="PFO71" s="204"/>
      <c r="PFP71" s="204"/>
      <c r="PFQ71" s="204"/>
      <c r="PFR71" s="204"/>
      <c r="PFS71" s="204"/>
      <c r="PFT71" s="204"/>
      <c r="PFU71" s="204"/>
      <c r="PFV71" s="204"/>
      <c r="PFW71" s="204"/>
      <c r="PFX71" s="204"/>
      <c r="PFY71" s="204"/>
      <c r="PFZ71" s="204"/>
      <c r="PGA71" s="204"/>
      <c r="PGB71" s="204"/>
      <c r="PGC71" s="204"/>
      <c r="PGD71" s="204"/>
      <c r="PGE71" s="204"/>
      <c r="PGF71" s="204"/>
      <c r="PGG71" s="204"/>
      <c r="PGH71" s="204"/>
      <c r="PGI71" s="204"/>
      <c r="PGJ71" s="204"/>
      <c r="PGK71" s="204"/>
      <c r="PGL71" s="204"/>
      <c r="PGM71" s="204"/>
      <c r="PGN71" s="204"/>
      <c r="PGO71" s="204"/>
      <c r="PGP71" s="204"/>
      <c r="PGQ71" s="204"/>
      <c r="PGR71" s="204"/>
      <c r="PGS71" s="204"/>
      <c r="PGT71" s="204"/>
      <c r="PGU71" s="204"/>
      <c r="PGV71" s="204"/>
      <c r="PGW71" s="204"/>
      <c r="PGX71" s="204"/>
      <c r="PGY71" s="204"/>
      <c r="PGZ71" s="204"/>
      <c r="PHA71" s="204"/>
      <c r="PHB71" s="204"/>
      <c r="PHC71" s="204"/>
      <c r="PHD71" s="204"/>
      <c r="PHE71" s="204"/>
      <c r="PHF71" s="204"/>
      <c r="PHG71" s="204"/>
      <c r="PHH71" s="204"/>
      <c r="PHI71" s="204"/>
      <c r="PHJ71" s="204"/>
      <c r="PHK71" s="204"/>
      <c r="PHL71" s="204"/>
      <c r="PHM71" s="204"/>
      <c r="PHN71" s="204"/>
      <c r="PHO71" s="204"/>
      <c r="PHP71" s="204"/>
      <c r="PHQ71" s="204"/>
      <c r="PHR71" s="204"/>
      <c r="PHS71" s="204"/>
      <c r="PHT71" s="204"/>
      <c r="PHU71" s="204"/>
      <c r="PHV71" s="204"/>
      <c r="PHW71" s="204"/>
      <c r="PHX71" s="204"/>
      <c r="PHY71" s="204"/>
      <c r="PHZ71" s="204"/>
      <c r="PIA71" s="204"/>
      <c r="PIB71" s="204"/>
      <c r="PIC71" s="204"/>
      <c r="PID71" s="204"/>
      <c r="PIE71" s="204"/>
      <c r="PIF71" s="204"/>
      <c r="PIG71" s="204"/>
      <c r="PIH71" s="204"/>
      <c r="PII71" s="204"/>
      <c r="PIJ71" s="204"/>
      <c r="PIK71" s="204"/>
      <c r="PIL71" s="204"/>
      <c r="PIM71" s="204"/>
      <c r="PIN71" s="204"/>
      <c r="PIO71" s="204"/>
      <c r="PIP71" s="204"/>
      <c r="PIQ71" s="204"/>
      <c r="PIR71" s="204"/>
      <c r="PIS71" s="204"/>
      <c r="PIT71" s="204"/>
      <c r="PIU71" s="204"/>
      <c r="PIV71" s="204"/>
      <c r="PIW71" s="204"/>
      <c r="PIX71" s="204"/>
      <c r="PIY71" s="204"/>
      <c r="PIZ71" s="204"/>
      <c r="PJA71" s="204"/>
      <c r="PJB71" s="204"/>
      <c r="PJC71" s="204"/>
      <c r="PJD71" s="204"/>
      <c r="PJE71" s="204"/>
      <c r="PJF71" s="204"/>
      <c r="PJG71" s="204"/>
      <c r="PJH71" s="204"/>
      <c r="PJI71" s="204"/>
      <c r="PJJ71" s="204"/>
      <c r="PJK71" s="204"/>
      <c r="PJL71" s="204"/>
      <c r="PJM71" s="204"/>
      <c r="PJN71" s="204"/>
      <c r="PJO71" s="204"/>
      <c r="PJP71" s="204"/>
      <c r="PJQ71" s="204"/>
      <c r="PJR71" s="204"/>
      <c r="PJS71" s="204"/>
      <c r="PJT71" s="204"/>
      <c r="PJU71" s="204"/>
      <c r="PJV71" s="204"/>
      <c r="PJW71" s="204"/>
      <c r="PJX71" s="204"/>
      <c r="PJY71" s="204"/>
      <c r="PJZ71" s="204"/>
      <c r="PKA71" s="204"/>
      <c r="PKB71" s="204"/>
      <c r="PKC71" s="204"/>
      <c r="PKD71" s="204"/>
      <c r="PKE71" s="204"/>
      <c r="PKF71" s="204"/>
      <c r="PKG71" s="204"/>
      <c r="PKH71" s="204"/>
      <c r="PKI71" s="204"/>
      <c r="PKJ71" s="204"/>
      <c r="PKK71" s="204"/>
      <c r="PKL71" s="204"/>
      <c r="PKM71" s="204"/>
      <c r="PKN71" s="204"/>
      <c r="PKO71" s="204"/>
      <c r="PKP71" s="204"/>
      <c r="PKQ71" s="204"/>
      <c r="PKR71" s="204"/>
      <c r="PKS71" s="204"/>
      <c r="PKT71" s="204"/>
      <c r="PKU71" s="204"/>
      <c r="PKV71" s="204"/>
      <c r="PKW71" s="204"/>
      <c r="PKX71" s="204"/>
      <c r="PKY71" s="204"/>
      <c r="PKZ71" s="204"/>
      <c r="PLA71" s="204"/>
      <c r="PLB71" s="204"/>
      <c r="PLC71" s="204"/>
      <c r="PLD71" s="204"/>
      <c r="PLE71" s="204"/>
      <c r="PLF71" s="204"/>
      <c r="PLG71" s="204"/>
      <c r="PLH71" s="204"/>
      <c r="PLI71" s="204"/>
      <c r="PLJ71" s="204"/>
      <c r="PLK71" s="204"/>
      <c r="PLL71" s="204"/>
      <c r="PLM71" s="204"/>
      <c r="PLN71" s="204"/>
      <c r="PLO71" s="204"/>
      <c r="PLP71" s="204"/>
      <c r="PLQ71" s="204"/>
      <c r="PLR71" s="204"/>
      <c r="PLS71" s="204"/>
      <c r="PLT71" s="204"/>
      <c r="PLU71" s="204"/>
      <c r="PLV71" s="204"/>
      <c r="PLW71" s="204"/>
      <c r="PLX71" s="204"/>
      <c r="PLY71" s="204"/>
      <c r="PLZ71" s="204"/>
      <c r="PMA71" s="204"/>
      <c r="PMB71" s="204"/>
      <c r="PMC71" s="204"/>
      <c r="PMD71" s="204"/>
      <c r="PME71" s="204"/>
      <c r="PMF71" s="204"/>
      <c r="PMG71" s="204"/>
      <c r="PMH71" s="204"/>
      <c r="PMI71" s="204"/>
      <c r="PMJ71" s="204"/>
      <c r="PMK71" s="204"/>
      <c r="PML71" s="204"/>
      <c r="PMM71" s="204"/>
      <c r="PMN71" s="204"/>
      <c r="PMO71" s="204"/>
      <c r="PMP71" s="204"/>
      <c r="PMQ71" s="204"/>
      <c r="PMR71" s="204"/>
      <c r="PMS71" s="204"/>
      <c r="PMT71" s="204"/>
      <c r="PMU71" s="204"/>
      <c r="PMV71" s="204"/>
      <c r="PMW71" s="204"/>
      <c r="PMX71" s="204"/>
      <c r="PMY71" s="204"/>
      <c r="PMZ71" s="204"/>
      <c r="PNA71" s="204"/>
      <c r="PNB71" s="204"/>
      <c r="PNC71" s="204"/>
      <c r="PND71" s="204"/>
      <c r="PNE71" s="204"/>
      <c r="PNF71" s="204"/>
      <c r="PNG71" s="204"/>
      <c r="PNH71" s="204"/>
      <c r="PNI71" s="204"/>
      <c r="PNJ71" s="204"/>
      <c r="PNK71" s="204"/>
      <c r="PNL71" s="204"/>
      <c r="PNM71" s="204"/>
      <c r="PNN71" s="204"/>
      <c r="PNO71" s="204"/>
      <c r="PNP71" s="204"/>
      <c r="PNQ71" s="204"/>
      <c r="PNR71" s="204"/>
      <c r="PNS71" s="204"/>
      <c r="PNT71" s="204"/>
      <c r="PNU71" s="204"/>
      <c r="PNV71" s="204"/>
      <c r="PNW71" s="204"/>
      <c r="PNX71" s="204"/>
      <c r="PNY71" s="204"/>
      <c r="PNZ71" s="204"/>
      <c r="POA71" s="204"/>
      <c r="POB71" s="204"/>
      <c r="POC71" s="204"/>
      <c r="POD71" s="204"/>
      <c r="POE71" s="204"/>
      <c r="POF71" s="204"/>
      <c r="POG71" s="204"/>
      <c r="POH71" s="204"/>
      <c r="POI71" s="204"/>
      <c r="POJ71" s="204"/>
      <c r="POK71" s="204"/>
      <c r="POL71" s="204"/>
      <c r="POM71" s="204"/>
      <c r="PON71" s="204"/>
      <c r="POO71" s="204"/>
      <c r="POP71" s="204"/>
      <c r="POQ71" s="204"/>
      <c r="POR71" s="204"/>
      <c r="POS71" s="204"/>
      <c r="POT71" s="204"/>
      <c r="POU71" s="204"/>
      <c r="POV71" s="204"/>
      <c r="POW71" s="204"/>
      <c r="POX71" s="204"/>
      <c r="POY71" s="204"/>
      <c r="POZ71" s="204"/>
      <c r="PPA71" s="204"/>
      <c r="PPB71" s="204"/>
      <c r="PPC71" s="204"/>
      <c r="PPD71" s="204"/>
      <c r="PPE71" s="204"/>
      <c r="PPF71" s="204"/>
      <c r="PPG71" s="204"/>
      <c r="PPH71" s="204"/>
      <c r="PPI71" s="204"/>
      <c r="PPJ71" s="204"/>
      <c r="PPK71" s="204"/>
      <c r="PPL71" s="204"/>
      <c r="PPM71" s="204"/>
      <c r="PPN71" s="204"/>
      <c r="PPO71" s="204"/>
      <c r="PPP71" s="204"/>
      <c r="PPQ71" s="204"/>
      <c r="PPR71" s="204"/>
      <c r="PPS71" s="204"/>
      <c r="PPT71" s="204"/>
      <c r="PPU71" s="204"/>
      <c r="PPV71" s="204"/>
      <c r="PPW71" s="204"/>
      <c r="PPX71" s="204"/>
      <c r="PPY71" s="204"/>
      <c r="PPZ71" s="204"/>
      <c r="PQA71" s="204"/>
      <c r="PQB71" s="204"/>
      <c r="PQC71" s="204"/>
      <c r="PQD71" s="204"/>
      <c r="PQE71" s="204"/>
      <c r="PQF71" s="204"/>
      <c r="PQG71" s="204"/>
      <c r="PQH71" s="204"/>
      <c r="PQI71" s="204"/>
      <c r="PQJ71" s="204"/>
      <c r="PQK71" s="204"/>
      <c r="PQL71" s="204"/>
      <c r="PQM71" s="204"/>
      <c r="PQN71" s="204"/>
      <c r="PQO71" s="204"/>
      <c r="PQP71" s="204"/>
      <c r="PQQ71" s="204"/>
      <c r="PQR71" s="204"/>
      <c r="PQS71" s="204"/>
      <c r="PQT71" s="204"/>
      <c r="PQU71" s="204"/>
      <c r="PQV71" s="204"/>
      <c r="PQW71" s="204"/>
      <c r="PQX71" s="204"/>
      <c r="PQY71" s="204"/>
      <c r="PQZ71" s="204"/>
      <c r="PRA71" s="204"/>
      <c r="PRB71" s="204"/>
      <c r="PRC71" s="204"/>
      <c r="PRD71" s="204"/>
      <c r="PRE71" s="204"/>
      <c r="PRF71" s="204"/>
      <c r="PRG71" s="204"/>
      <c r="PRH71" s="204"/>
      <c r="PRI71" s="204"/>
      <c r="PRJ71" s="204"/>
      <c r="PRK71" s="204"/>
      <c r="PRL71" s="204"/>
      <c r="PRM71" s="204"/>
      <c r="PRN71" s="204"/>
      <c r="PRO71" s="204"/>
      <c r="PRP71" s="204"/>
      <c r="PRQ71" s="204"/>
      <c r="PRR71" s="204"/>
      <c r="PRS71" s="204"/>
      <c r="PRT71" s="204"/>
      <c r="PRU71" s="204"/>
      <c r="PRV71" s="204"/>
      <c r="PRW71" s="204"/>
      <c r="PRX71" s="204"/>
      <c r="PRY71" s="204"/>
      <c r="PRZ71" s="204"/>
      <c r="PSA71" s="204"/>
      <c r="PSB71" s="204"/>
      <c r="PSC71" s="204"/>
      <c r="PSD71" s="204"/>
      <c r="PSE71" s="204"/>
      <c r="PSF71" s="204"/>
      <c r="PSG71" s="204"/>
      <c r="PSH71" s="204"/>
      <c r="PSI71" s="204"/>
      <c r="PSJ71" s="204"/>
      <c r="PSK71" s="204"/>
      <c r="PSL71" s="204"/>
      <c r="PSM71" s="204"/>
      <c r="PSN71" s="204"/>
      <c r="PSO71" s="204"/>
      <c r="PSP71" s="204"/>
      <c r="PSQ71" s="204"/>
      <c r="PSR71" s="204"/>
      <c r="PSS71" s="204"/>
      <c r="PST71" s="204"/>
      <c r="PSU71" s="204"/>
      <c r="PSV71" s="204"/>
      <c r="PSW71" s="204"/>
      <c r="PSX71" s="204"/>
      <c r="PSY71" s="204"/>
      <c r="PSZ71" s="204"/>
      <c r="PTA71" s="204"/>
      <c r="PTB71" s="204"/>
      <c r="PTC71" s="204"/>
      <c r="PTD71" s="204"/>
      <c r="PTE71" s="204"/>
      <c r="PTF71" s="204"/>
      <c r="PTG71" s="204"/>
      <c r="PTH71" s="204"/>
      <c r="PTI71" s="204"/>
      <c r="PTJ71" s="204"/>
      <c r="PTK71" s="204"/>
      <c r="PTL71" s="204"/>
      <c r="PTM71" s="204"/>
      <c r="PTN71" s="204"/>
      <c r="PTO71" s="204"/>
      <c r="PTP71" s="204"/>
      <c r="PTQ71" s="204"/>
      <c r="PTR71" s="204"/>
      <c r="PTS71" s="204"/>
      <c r="PTT71" s="204"/>
      <c r="PTU71" s="204"/>
      <c r="PTV71" s="204"/>
      <c r="PTW71" s="204"/>
      <c r="PTX71" s="204"/>
      <c r="PTY71" s="204"/>
      <c r="PTZ71" s="204"/>
      <c r="PUA71" s="204"/>
      <c r="PUB71" s="204"/>
      <c r="PUC71" s="204"/>
      <c r="PUD71" s="204"/>
      <c r="PUE71" s="204"/>
      <c r="PUF71" s="204"/>
      <c r="PUG71" s="204"/>
      <c r="PUH71" s="204"/>
      <c r="PUI71" s="204"/>
      <c r="PUJ71" s="204"/>
      <c r="PUK71" s="204"/>
      <c r="PUL71" s="204"/>
      <c r="PUM71" s="204"/>
      <c r="PUN71" s="204"/>
      <c r="PUO71" s="204"/>
      <c r="PUP71" s="204"/>
      <c r="PUQ71" s="204"/>
      <c r="PUR71" s="204"/>
      <c r="PUS71" s="204"/>
      <c r="PUT71" s="204"/>
      <c r="PUU71" s="204"/>
      <c r="PUV71" s="204"/>
      <c r="PUW71" s="204"/>
      <c r="PUX71" s="204"/>
      <c r="PUY71" s="204"/>
      <c r="PUZ71" s="204"/>
      <c r="PVA71" s="204"/>
      <c r="PVB71" s="204"/>
      <c r="PVC71" s="204"/>
      <c r="PVD71" s="204"/>
      <c r="PVE71" s="204"/>
      <c r="PVF71" s="204"/>
      <c r="PVG71" s="204"/>
      <c r="PVH71" s="204"/>
      <c r="PVI71" s="204"/>
      <c r="PVJ71" s="204"/>
      <c r="PVK71" s="204"/>
      <c r="PVL71" s="204"/>
      <c r="PVM71" s="204"/>
      <c r="PVN71" s="204"/>
      <c r="PVO71" s="204"/>
      <c r="PVP71" s="204"/>
      <c r="PVQ71" s="204"/>
      <c r="PVR71" s="204"/>
      <c r="PVS71" s="204"/>
      <c r="PVT71" s="204"/>
      <c r="PVU71" s="204"/>
      <c r="PVV71" s="204"/>
      <c r="PVW71" s="204"/>
      <c r="PVX71" s="204"/>
      <c r="PVY71" s="204"/>
      <c r="PVZ71" s="204"/>
      <c r="PWA71" s="204"/>
      <c r="PWB71" s="204"/>
      <c r="PWC71" s="204"/>
      <c r="PWD71" s="204"/>
      <c r="PWE71" s="204"/>
      <c r="PWF71" s="204"/>
      <c r="PWG71" s="204"/>
      <c r="PWH71" s="204"/>
      <c r="PWI71" s="204"/>
      <c r="PWJ71" s="204"/>
      <c r="PWK71" s="204"/>
      <c r="PWL71" s="204"/>
      <c r="PWM71" s="204"/>
      <c r="PWN71" s="204"/>
      <c r="PWO71" s="204"/>
      <c r="PWP71" s="204"/>
      <c r="PWQ71" s="204"/>
      <c r="PWR71" s="204"/>
      <c r="PWS71" s="204"/>
      <c r="PWT71" s="204"/>
      <c r="PWU71" s="204"/>
      <c r="PWV71" s="204"/>
      <c r="PWW71" s="204"/>
      <c r="PWX71" s="204"/>
      <c r="PWY71" s="204"/>
      <c r="PWZ71" s="204"/>
      <c r="PXA71" s="204"/>
      <c r="PXB71" s="204"/>
      <c r="PXC71" s="204"/>
      <c r="PXD71" s="204"/>
      <c r="PXE71" s="204"/>
      <c r="PXF71" s="204"/>
      <c r="PXG71" s="204"/>
      <c r="PXH71" s="204"/>
      <c r="PXI71" s="204"/>
      <c r="PXJ71" s="204"/>
      <c r="PXK71" s="204"/>
      <c r="PXL71" s="204"/>
      <c r="PXM71" s="204"/>
      <c r="PXN71" s="204"/>
      <c r="PXO71" s="204"/>
      <c r="PXP71" s="204"/>
      <c r="PXQ71" s="204"/>
      <c r="PXR71" s="204"/>
      <c r="PXS71" s="204"/>
      <c r="PXT71" s="204"/>
      <c r="PXU71" s="204"/>
      <c r="PXV71" s="204"/>
      <c r="PXW71" s="204"/>
      <c r="PXX71" s="204"/>
      <c r="PXY71" s="204"/>
      <c r="PXZ71" s="204"/>
      <c r="PYA71" s="204"/>
      <c r="PYB71" s="204"/>
      <c r="PYC71" s="204"/>
      <c r="PYD71" s="204"/>
      <c r="PYE71" s="204"/>
      <c r="PYF71" s="204"/>
      <c r="PYG71" s="204"/>
      <c r="PYH71" s="204"/>
      <c r="PYI71" s="204"/>
      <c r="PYJ71" s="204"/>
      <c r="PYK71" s="204"/>
      <c r="PYL71" s="204"/>
      <c r="PYM71" s="204"/>
      <c r="PYN71" s="204"/>
      <c r="PYO71" s="204"/>
      <c r="PYP71" s="204"/>
      <c r="PYQ71" s="204"/>
      <c r="PYR71" s="204"/>
      <c r="PYS71" s="204"/>
      <c r="PYT71" s="204"/>
      <c r="PYU71" s="204"/>
      <c r="PYV71" s="204"/>
      <c r="PYW71" s="204"/>
      <c r="PYX71" s="204"/>
      <c r="PYY71" s="204"/>
      <c r="PYZ71" s="204"/>
      <c r="PZA71" s="204"/>
      <c r="PZB71" s="204"/>
      <c r="PZC71" s="204"/>
      <c r="PZD71" s="204"/>
      <c r="PZE71" s="204"/>
      <c r="PZF71" s="204"/>
      <c r="PZG71" s="204"/>
      <c r="PZH71" s="204"/>
      <c r="PZI71" s="204"/>
      <c r="PZJ71" s="204"/>
      <c r="PZK71" s="204"/>
      <c r="PZL71" s="204"/>
      <c r="PZM71" s="204"/>
      <c r="PZN71" s="204"/>
      <c r="PZO71" s="204"/>
      <c r="PZP71" s="204"/>
      <c r="PZQ71" s="204"/>
      <c r="PZR71" s="204"/>
      <c r="PZS71" s="204"/>
      <c r="PZT71" s="204"/>
      <c r="PZU71" s="204"/>
      <c r="PZV71" s="204"/>
      <c r="PZW71" s="204"/>
      <c r="PZX71" s="204"/>
      <c r="PZY71" s="204"/>
      <c r="PZZ71" s="204"/>
      <c r="QAA71" s="204"/>
      <c r="QAB71" s="204"/>
      <c r="QAC71" s="204"/>
      <c r="QAD71" s="204"/>
      <c r="QAE71" s="204"/>
      <c r="QAF71" s="204"/>
      <c r="QAG71" s="204"/>
      <c r="QAH71" s="204"/>
      <c r="QAI71" s="204"/>
      <c r="QAJ71" s="204"/>
      <c r="QAK71" s="204"/>
      <c r="QAL71" s="204"/>
      <c r="QAM71" s="204"/>
      <c r="QAN71" s="204"/>
      <c r="QAO71" s="204"/>
      <c r="QAP71" s="204"/>
      <c r="QAQ71" s="204"/>
      <c r="QAR71" s="204"/>
      <c r="QAS71" s="204"/>
      <c r="QAT71" s="204"/>
      <c r="QAU71" s="204"/>
      <c r="QAV71" s="204"/>
      <c r="QAW71" s="204"/>
      <c r="QAX71" s="204"/>
      <c r="QAY71" s="204"/>
      <c r="QAZ71" s="204"/>
      <c r="QBA71" s="204"/>
      <c r="QBB71" s="204"/>
      <c r="QBC71" s="204"/>
      <c r="QBD71" s="204"/>
      <c r="QBE71" s="204"/>
      <c r="QBF71" s="204"/>
      <c r="QBG71" s="204"/>
      <c r="QBH71" s="204"/>
      <c r="QBI71" s="204"/>
      <c r="QBJ71" s="204"/>
      <c r="QBK71" s="204"/>
      <c r="QBL71" s="204"/>
      <c r="QBM71" s="204"/>
      <c r="QBN71" s="204"/>
      <c r="QBO71" s="204"/>
      <c r="QBP71" s="204"/>
      <c r="QBQ71" s="204"/>
      <c r="QBR71" s="204"/>
      <c r="QBS71" s="204"/>
      <c r="QBT71" s="204"/>
      <c r="QBU71" s="204"/>
      <c r="QBV71" s="204"/>
      <c r="QBW71" s="204"/>
      <c r="QBX71" s="204"/>
      <c r="QBY71" s="204"/>
      <c r="QBZ71" s="204"/>
      <c r="QCA71" s="204"/>
      <c r="QCB71" s="204"/>
      <c r="QCC71" s="204"/>
      <c r="QCD71" s="204"/>
      <c r="QCE71" s="204"/>
      <c r="QCF71" s="204"/>
      <c r="QCG71" s="204"/>
      <c r="QCH71" s="204"/>
      <c r="QCI71" s="204"/>
      <c r="QCJ71" s="204"/>
      <c r="QCK71" s="204"/>
      <c r="QCL71" s="204"/>
      <c r="QCM71" s="204"/>
      <c r="QCN71" s="204"/>
      <c r="QCO71" s="204"/>
      <c r="QCP71" s="204"/>
      <c r="QCQ71" s="204"/>
      <c r="QCR71" s="204"/>
      <c r="QCS71" s="204"/>
      <c r="QCT71" s="204"/>
      <c r="QCU71" s="204"/>
      <c r="QCV71" s="204"/>
      <c r="QCW71" s="204"/>
      <c r="QCX71" s="204"/>
      <c r="QCY71" s="204"/>
      <c r="QCZ71" s="204"/>
      <c r="QDA71" s="204"/>
      <c r="QDB71" s="204"/>
      <c r="QDC71" s="204"/>
      <c r="QDD71" s="204"/>
      <c r="QDE71" s="204"/>
      <c r="QDF71" s="204"/>
      <c r="QDG71" s="204"/>
      <c r="QDH71" s="204"/>
      <c r="QDI71" s="204"/>
      <c r="QDJ71" s="204"/>
      <c r="QDK71" s="204"/>
      <c r="QDL71" s="204"/>
      <c r="QDM71" s="204"/>
      <c r="QDN71" s="204"/>
      <c r="QDO71" s="204"/>
      <c r="QDP71" s="204"/>
      <c r="QDQ71" s="204"/>
      <c r="QDR71" s="204"/>
      <c r="QDS71" s="204"/>
      <c r="QDT71" s="204"/>
      <c r="QDU71" s="204"/>
      <c r="QDV71" s="204"/>
      <c r="QDW71" s="204"/>
      <c r="QDX71" s="204"/>
      <c r="QDY71" s="204"/>
      <c r="QDZ71" s="204"/>
      <c r="QEA71" s="204"/>
      <c r="QEB71" s="204"/>
      <c r="QEC71" s="204"/>
      <c r="QED71" s="204"/>
      <c r="QEE71" s="204"/>
      <c r="QEF71" s="204"/>
      <c r="QEG71" s="204"/>
      <c r="QEH71" s="204"/>
      <c r="QEI71" s="204"/>
      <c r="QEJ71" s="204"/>
      <c r="QEK71" s="204"/>
      <c r="QEL71" s="204"/>
      <c r="QEM71" s="204"/>
      <c r="QEN71" s="204"/>
      <c r="QEO71" s="204"/>
      <c r="QEP71" s="204"/>
      <c r="QEQ71" s="204"/>
      <c r="QER71" s="204"/>
      <c r="QES71" s="204"/>
      <c r="QET71" s="204"/>
      <c r="QEU71" s="204"/>
      <c r="QEV71" s="204"/>
      <c r="QEW71" s="204"/>
      <c r="QEX71" s="204"/>
      <c r="QEY71" s="204"/>
      <c r="QEZ71" s="204"/>
      <c r="QFA71" s="204"/>
      <c r="QFB71" s="204"/>
      <c r="QFC71" s="204"/>
      <c r="QFD71" s="204"/>
      <c r="QFE71" s="204"/>
      <c r="QFF71" s="204"/>
      <c r="QFG71" s="204"/>
      <c r="QFH71" s="204"/>
      <c r="QFI71" s="204"/>
      <c r="QFJ71" s="204"/>
      <c r="QFK71" s="204"/>
      <c r="QFL71" s="204"/>
      <c r="QFM71" s="204"/>
      <c r="QFN71" s="204"/>
      <c r="QFO71" s="204"/>
      <c r="QFP71" s="204"/>
      <c r="QFQ71" s="204"/>
      <c r="QFR71" s="204"/>
      <c r="QFS71" s="204"/>
      <c r="QFT71" s="204"/>
      <c r="QFU71" s="204"/>
      <c r="QFV71" s="204"/>
      <c r="QFW71" s="204"/>
      <c r="QFX71" s="204"/>
      <c r="QFY71" s="204"/>
      <c r="QFZ71" s="204"/>
      <c r="QGA71" s="204"/>
      <c r="QGB71" s="204"/>
      <c r="QGC71" s="204"/>
      <c r="QGD71" s="204"/>
      <c r="QGE71" s="204"/>
      <c r="QGF71" s="204"/>
      <c r="QGG71" s="204"/>
      <c r="QGH71" s="204"/>
      <c r="QGI71" s="204"/>
      <c r="QGJ71" s="204"/>
      <c r="QGK71" s="204"/>
      <c r="QGL71" s="204"/>
      <c r="QGM71" s="204"/>
      <c r="QGN71" s="204"/>
      <c r="QGO71" s="204"/>
      <c r="QGP71" s="204"/>
      <c r="QGQ71" s="204"/>
      <c r="QGR71" s="204"/>
      <c r="QGS71" s="204"/>
      <c r="QGT71" s="204"/>
      <c r="QGU71" s="204"/>
      <c r="QGV71" s="204"/>
      <c r="QGW71" s="204"/>
      <c r="QGX71" s="204"/>
      <c r="QGY71" s="204"/>
      <c r="QGZ71" s="204"/>
      <c r="QHA71" s="204"/>
      <c r="QHB71" s="204"/>
      <c r="QHC71" s="204"/>
      <c r="QHD71" s="204"/>
      <c r="QHE71" s="204"/>
      <c r="QHF71" s="204"/>
      <c r="QHG71" s="204"/>
      <c r="QHH71" s="204"/>
      <c r="QHI71" s="204"/>
      <c r="QHJ71" s="204"/>
      <c r="QHK71" s="204"/>
      <c r="QHL71" s="204"/>
      <c r="QHM71" s="204"/>
      <c r="QHN71" s="204"/>
      <c r="QHO71" s="204"/>
      <c r="QHP71" s="204"/>
      <c r="QHQ71" s="204"/>
      <c r="QHR71" s="204"/>
      <c r="QHS71" s="204"/>
      <c r="QHT71" s="204"/>
      <c r="QHU71" s="204"/>
      <c r="QHV71" s="204"/>
      <c r="QHW71" s="204"/>
      <c r="QHX71" s="204"/>
      <c r="QHY71" s="204"/>
      <c r="QHZ71" s="204"/>
      <c r="QIA71" s="204"/>
      <c r="QIB71" s="204"/>
      <c r="QIC71" s="204"/>
      <c r="QID71" s="204"/>
      <c r="QIE71" s="204"/>
      <c r="QIF71" s="204"/>
      <c r="QIG71" s="204"/>
      <c r="QIH71" s="204"/>
      <c r="QII71" s="204"/>
      <c r="QIJ71" s="204"/>
      <c r="QIK71" s="204"/>
      <c r="QIL71" s="204"/>
      <c r="QIM71" s="204"/>
      <c r="QIN71" s="204"/>
      <c r="QIO71" s="204"/>
      <c r="QIP71" s="204"/>
      <c r="QIQ71" s="204"/>
      <c r="QIR71" s="204"/>
      <c r="QIS71" s="204"/>
      <c r="QIT71" s="204"/>
      <c r="QIU71" s="204"/>
      <c r="QIV71" s="204"/>
      <c r="QIW71" s="204"/>
      <c r="QIX71" s="204"/>
      <c r="QIY71" s="204"/>
      <c r="QIZ71" s="204"/>
      <c r="QJA71" s="204"/>
      <c r="QJB71" s="204"/>
      <c r="QJC71" s="204"/>
      <c r="QJD71" s="204"/>
      <c r="QJE71" s="204"/>
      <c r="QJF71" s="204"/>
      <c r="QJG71" s="204"/>
      <c r="QJH71" s="204"/>
      <c r="QJI71" s="204"/>
      <c r="QJJ71" s="204"/>
      <c r="QJK71" s="204"/>
      <c r="QJL71" s="204"/>
      <c r="QJM71" s="204"/>
      <c r="QJN71" s="204"/>
      <c r="QJO71" s="204"/>
      <c r="QJP71" s="204"/>
      <c r="QJQ71" s="204"/>
      <c r="QJR71" s="204"/>
      <c r="QJS71" s="204"/>
      <c r="QJT71" s="204"/>
      <c r="QJU71" s="204"/>
      <c r="QJV71" s="204"/>
      <c r="QJW71" s="204"/>
      <c r="QJX71" s="204"/>
      <c r="QJY71" s="204"/>
      <c r="QJZ71" s="204"/>
      <c r="QKA71" s="204"/>
      <c r="QKB71" s="204"/>
      <c r="QKC71" s="204"/>
      <c r="QKD71" s="204"/>
      <c r="QKE71" s="204"/>
      <c r="QKF71" s="204"/>
      <c r="QKG71" s="204"/>
      <c r="QKH71" s="204"/>
      <c r="QKI71" s="204"/>
      <c r="QKJ71" s="204"/>
      <c r="QKK71" s="204"/>
      <c r="QKL71" s="204"/>
      <c r="QKM71" s="204"/>
      <c r="QKN71" s="204"/>
      <c r="QKO71" s="204"/>
      <c r="QKP71" s="204"/>
      <c r="QKQ71" s="204"/>
      <c r="QKR71" s="204"/>
      <c r="QKS71" s="204"/>
      <c r="QKT71" s="204"/>
      <c r="QKU71" s="204"/>
      <c r="QKV71" s="204"/>
      <c r="QKW71" s="204"/>
      <c r="QKX71" s="204"/>
      <c r="QKY71" s="204"/>
      <c r="QKZ71" s="204"/>
      <c r="QLA71" s="204"/>
      <c r="QLB71" s="204"/>
      <c r="QLC71" s="204"/>
      <c r="QLD71" s="204"/>
      <c r="QLE71" s="204"/>
      <c r="QLF71" s="204"/>
      <c r="QLG71" s="204"/>
      <c r="QLH71" s="204"/>
      <c r="QLI71" s="204"/>
      <c r="QLJ71" s="204"/>
      <c r="QLK71" s="204"/>
      <c r="QLL71" s="204"/>
      <c r="QLM71" s="204"/>
      <c r="QLN71" s="204"/>
      <c r="QLO71" s="204"/>
      <c r="QLP71" s="204"/>
      <c r="QLQ71" s="204"/>
      <c r="QLR71" s="204"/>
      <c r="QLS71" s="204"/>
      <c r="QLT71" s="204"/>
      <c r="QLU71" s="204"/>
      <c r="QLV71" s="204"/>
      <c r="QLW71" s="204"/>
      <c r="QLX71" s="204"/>
      <c r="QLY71" s="204"/>
      <c r="QLZ71" s="204"/>
      <c r="QMA71" s="204"/>
      <c r="QMB71" s="204"/>
      <c r="QMC71" s="204"/>
      <c r="QMD71" s="204"/>
      <c r="QME71" s="204"/>
      <c r="QMF71" s="204"/>
      <c r="QMG71" s="204"/>
      <c r="QMH71" s="204"/>
      <c r="QMI71" s="204"/>
      <c r="QMJ71" s="204"/>
      <c r="QMK71" s="204"/>
      <c r="QML71" s="204"/>
      <c r="QMM71" s="204"/>
      <c r="QMN71" s="204"/>
      <c r="QMO71" s="204"/>
      <c r="QMP71" s="204"/>
      <c r="QMQ71" s="204"/>
      <c r="QMR71" s="204"/>
      <c r="QMS71" s="204"/>
      <c r="QMT71" s="204"/>
      <c r="QMU71" s="204"/>
      <c r="QMV71" s="204"/>
      <c r="QMW71" s="204"/>
      <c r="QMX71" s="204"/>
      <c r="QMY71" s="204"/>
      <c r="QMZ71" s="204"/>
      <c r="QNA71" s="204"/>
      <c r="QNB71" s="204"/>
      <c r="QNC71" s="204"/>
      <c r="QND71" s="204"/>
      <c r="QNE71" s="204"/>
      <c r="QNF71" s="204"/>
      <c r="QNG71" s="204"/>
      <c r="QNH71" s="204"/>
      <c r="QNI71" s="204"/>
      <c r="QNJ71" s="204"/>
      <c r="QNK71" s="204"/>
      <c r="QNL71" s="204"/>
      <c r="QNM71" s="204"/>
      <c r="QNN71" s="204"/>
      <c r="QNO71" s="204"/>
      <c r="QNP71" s="204"/>
      <c r="QNQ71" s="204"/>
      <c r="QNR71" s="204"/>
      <c r="QNS71" s="204"/>
      <c r="QNT71" s="204"/>
      <c r="QNU71" s="204"/>
      <c r="QNV71" s="204"/>
      <c r="QNW71" s="204"/>
      <c r="QNX71" s="204"/>
      <c r="QNY71" s="204"/>
      <c r="QNZ71" s="204"/>
      <c r="QOA71" s="204"/>
      <c r="QOB71" s="204"/>
      <c r="QOC71" s="204"/>
      <c r="QOD71" s="204"/>
      <c r="QOE71" s="204"/>
      <c r="QOF71" s="204"/>
      <c r="QOG71" s="204"/>
      <c r="QOH71" s="204"/>
      <c r="QOI71" s="204"/>
      <c r="QOJ71" s="204"/>
      <c r="QOK71" s="204"/>
      <c r="QOL71" s="204"/>
      <c r="QOM71" s="204"/>
      <c r="QON71" s="204"/>
      <c r="QOO71" s="204"/>
      <c r="QOP71" s="204"/>
      <c r="QOQ71" s="204"/>
      <c r="QOR71" s="204"/>
      <c r="QOS71" s="204"/>
      <c r="QOT71" s="204"/>
      <c r="QOU71" s="204"/>
      <c r="QOV71" s="204"/>
      <c r="QOW71" s="204"/>
      <c r="QOX71" s="204"/>
      <c r="QOY71" s="204"/>
      <c r="QOZ71" s="204"/>
      <c r="QPA71" s="204"/>
      <c r="QPB71" s="204"/>
      <c r="QPC71" s="204"/>
      <c r="QPD71" s="204"/>
      <c r="QPE71" s="204"/>
      <c r="QPF71" s="204"/>
      <c r="QPG71" s="204"/>
      <c r="QPH71" s="204"/>
      <c r="QPI71" s="204"/>
      <c r="QPJ71" s="204"/>
      <c r="QPK71" s="204"/>
      <c r="QPL71" s="204"/>
      <c r="QPM71" s="204"/>
      <c r="QPN71" s="204"/>
      <c r="QPO71" s="204"/>
      <c r="QPP71" s="204"/>
      <c r="QPQ71" s="204"/>
      <c r="QPR71" s="204"/>
      <c r="QPS71" s="204"/>
      <c r="QPT71" s="204"/>
      <c r="QPU71" s="204"/>
      <c r="QPV71" s="204"/>
      <c r="QPW71" s="204"/>
      <c r="QPX71" s="204"/>
      <c r="QPY71" s="204"/>
      <c r="QPZ71" s="204"/>
      <c r="QQA71" s="204"/>
      <c r="QQB71" s="204"/>
      <c r="QQC71" s="204"/>
      <c r="QQD71" s="204"/>
      <c r="QQE71" s="204"/>
      <c r="QQF71" s="204"/>
      <c r="QQG71" s="204"/>
      <c r="QQH71" s="204"/>
      <c r="QQI71" s="204"/>
      <c r="QQJ71" s="204"/>
      <c r="QQK71" s="204"/>
      <c r="QQL71" s="204"/>
      <c r="QQM71" s="204"/>
      <c r="QQN71" s="204"/>
      <c r="QQO71" s="204"/>
      <c r="QQP71" s="204"/>
      <c r="QQQ71" s="204"/>
      <c r="QQR71" s="204"/>
      <c r="QQS71" s="204"/>
      <c r="QQT71" s="204"/>
      <c r="QQU71" s="204"/>
      <c r="QQV71" s="204"/>
      <c r="QQW71" s="204"/>
      <c r="QQX71" s="204"/>
      <c r="QQY71" s="204"/>
      <c r="QQZ71" s="204"/>
      <c r="QRA71" s="204"/>
      <c r="QRB71" s="204"/>
      <c r="QRC71" s="204"/>
      <c r="QRD71" s="204"/>
      <c r="QRE71" s="204"/>
      <c r="QRF71" s="204"/>
      <c r="QRG71" s="204"/>
      <c r="QRH71" s="204"/>
      <c r="QRI71" s="204"/>
      <c r="QRJ71" s="204"/>
      <c r="QRK71" s="204"/>
      <c r="QRL71" s="204"/>
      <c r="QRM71" s="204"/>
      <c r="QRN71" s="204"/>
      <c r="QRO71" s="204"/>
      <c r="QRP71" s="204"/>
      <c r="QRQ71" s="204"/>
      <c r="QRR71" s="204"/>
      <c r="QRS71" s="204"/>
      <c r="QRT71" s="204"/>
      <c r="QRU71" s="204"/>
      <c r="QRV71" s="204"/>
      <c r="QRW71" s="204"/>
      <c r="QRX71" s="204"/>
      <c r="QRY71" s="204"/>
      <c r="QRZ71" s="204"/>
      <c r="QSA71" s="204"/>
      <c r="QSB71" s="204"/>
      <c r="QSC71" s="204"/>
      <c r="QSD71" s="204"/>
      <c r="QSE71" s="204"/>
      <c r="QSF71" s="204"/>
      <c r="QSG71" s="204"/>
      <c r="QSH71" s="204"/>
      <c r="QSI71" s="204"/>
      <c r="QSJ71" s="204"/>
      <c r="QSK71" s="204"/>
      <c r="QSL71" s="204"/>
      <c r="QSM71" s="204"/>
      <c r="QSN71" s="204"/>
      <c r="QSO71" s="204"/>
      <c r="QSP71" s="204"/>
      <c r="QSQ71" s="204"/>
      <c r="QSR71" s="204"/>
      <c r="QSS71" s="204"/>
      <c r="QST71" s="204"/>
      <c r="QSU71" s="204"/>
      <c r="QSV71" s="204"/>
      <c r="QSW71" s="204"/>
      <c r="QSX71" s="204"/>
      <c r="QSY71" s="204"/>
      <c r="QSZ71" s="204"/>
      <c r="QTA71" s="204"/>
      <c r="QTB71" s="204"/>
      <c r="QTC71" s="204"/>
      <c r="QTD71" s="204"/>
      <c r="QTE71" s="204"/>
      <c r="QTF71" s="204"/>
      <c r="QTG71" s="204"/>
      <c r="QTH71" s="204"/>
      <c r="QTI71" s="204"/>
      <c r="QTJ71" s="204"/>
      <c r="QTK71" s="204"/>
      <c r="QTL71" s="204"/>
      <c r="QTM71" s="204"/>
      <c r="QTN71" s="204"/>
      <c r="QTO71" s="204"/>
      <c r="QTP71" s="204"/>
      <c r="QTQ71" s="204"/>
      <c r="QTR71" s="204"/>
      <c r="QTS71" s="204"/>
      <c r="QTT71" s="204"/>
      <c r="QTU71" s="204"/>
      <c r="QTV71" s="204"/>
      <c r="QTW71" s="204"/>
      <c r="QTX71" s="204"/>
      <c r="QTY71" s="204"/>
      <c r="QTZ71" s="204"/>
      <c r="QUA71" s="204"/>
      <c r="QUB71" s="204"/>
      <c r="QUC71" s="204"/>
      <c r="QUD71" s="204"/>
      <c r="QUE71" s="204"/>
      <c r="QUF71" s="204"/>
      <c r="QUG71" s="204"/>
      <c r="QUH71" s="204"/>
      <c r="QUI71" s="204"/>
      <c r="QUJ71" s="204"/>
      <c r="QUK71" s="204"/>
      <c r="QUL71" s="204"/>
      <c r="QUM71" s="204"/>
      <c r="QUN71" s="204"/>
      <c r="QUO71" s="204"/>
      <c r="QUP71" s="204"/>
      <c r="QUQ71" s="204"/>
      <c r="QUR71" s="204"/>
      <c r="QUS71" s="204"/>
      <c r="QUT71" s="204"/>
      <c r="QUU71" s="204"/>
      <c r="QUV71" s="204"/>
      <c r="QUW71" s="204"/>
      <c r="QUX71" s="204"/>
      <c r="QUY71" s="204"/>
      <c r="QUZ71" s="204"/>
      <c r="QVA71" s="204"/>
      <c r="QVB71" s="204"/>
      <c r="QVC71" s="204"/>
      <c r="QVD71" s="204"/>
      <c r="QVE71" s="204"/>
      <c r="QVF71" s="204"/>
      <c r="QVG71" s="204"/>
      <c r="QVH71" s="204"/>
      <c r="QVI71" s="204"/>
      <c r="QVJ71" s="204"/>
      <c r="QVK71" s="204"/>
      <c r="QVL71" s="204"/>
      <c r="QVM71" s="204"/>
      <c r="QVN71" s="204"/>
      <c r="QVO71" s="204"/>
      <c r="QVP71" s="204"/>
      <c r="QVQ71" s="204"/>
      <c r="QVR71" s="204"/>
      <c r="QVS71" s="204"/>
      <c r="QVT71" s="204"/>
      <c r="QVU71" s="204"/>
      <c r="QVV71" s="204"/>
      <c r="QVW71" s="204"/>
      <c r="QVX71" s="204"/>
      <c r="QVY71" s="204"/>
      <c r="QVZ71" s="204"/>
      <c r="QWA71" s="204"/>
      <c r="QWB71" s="204"/>
      <c r="QWC71" s="204"/>
      <c r="QWD71" s="204"/>
      <c r="QWE71" s="204"/>
      <c r="QWF71" s="204"/>
      <c r="QWG71" s="204"/>
      <c r="QWH71" s="204"/>
      <c r="QWI71" s="204"/>
      <c r="QWJ71" s="204"/>
      <c r="QWK71" s="204"/>
      <c r="QWL71" s="204"/>
      <c r="QWM71" s="204"/>
      <c r="QWN71" s="204"/>
      <c r="QWO71" s="204"/>
      <c r="QWP71" s="204"/>
      <c r="QWQ71" s="204"/>
      <c r="QWR71" s="204"/>
      <c r="QWS71" s="204"/>
      <c r="QWT71" s="204"/>
      <c r="QWU71" s="204"/>
      <c r="QWV71" s="204"/>
      <c r="QWW71" s="204"/>
      <c r="QWX71" s="204"/>
      <c r="QWY71" s="204"/>
      <c r="QWZ71" s="204"/>
      <c r="QXA71" s="204"/>
      <c r="QXB71" s="204"/>
      <c r="QXC71" s="204"/>
      <c r="QXD71" s="204"/>
      <c r="QXE71" s="204"/>
      <c r="QXF71" s="204"/>
      <c r="QXG71" s="204"/>
      <c r="QXH71" s="204"/>
      <c r="QXI71" s="204"/>
      <c r="QXJ71" s="204"/>
      <c r="QXK71" s="204"/>
      <c r="QXL71" s="204"/>
      <c r="QXM71" s="204"/>
      <c r="QXN71" s="204"/>
      <c r="QXO71" s="204"/>
      <c r="QXP71" s="204"/>
      <c r="QXQ71" s="204"/>
      <c r="QXR71" s="204"/>
      <c r="QXS71" s="204"/>
      <c r="QXT71" s="204"/>
      <c r="QXU71" s="204"/>
      <c r="QXV71" s="204"/>
      <c r="QXW71" s="204"/>
      <c r="QXX71" s="204"/>
      <c r="QXY71" s="204"/>
      <c r="QXZ71" s="204"/>
      <c r="QYA71" s="204"/>
      <c r="QYB71" s="204"/>
      <c r="QYC71" s="204"/>
      <c r="QYD71" s="204"/>
      <c r="QYE71" s="204"/>
      <c r="QYF71" s="204"/>
      <c r="QYG71" s="204"/>
      <c r="QYH71" s="204"/>
      <c r="QYI71" s="204"/>
      <c r="QYJ71" s="204"/>
      <c r="QYK71" s="204"/>
      <c r="QYL71" s="204"/>
      <c r="QYM71" s="204"/>
      <c r="QYN71" s="204"/>
      <c r="QYO71" s="204"/>
      <c r="QYP71" s="204"/>
      <c r="QYQ71" s="204"/>
      <c r="QYR71" s="204"/>
      <c r="QYS71" s="204"/>
      <c r="QYT71" s="204"/>
      <c r="QYU71" s="204"/>
      <c r="QYV71" s="204"/>
      <c r="QYW71" s="204"/>
      <c r="QYX71" s="204"/>
      <c r="QYY71" s="204"/>
      <c r="QYZ71" s="204"/>
      <c r="QZA71" s="204"/>
      <c r="QZB71" s="204"/>
      <c r="QZC71" s="204"/>
      <c r="QZD71" s="204"/>
      <c r="QZE71" s="204"/>
      <c r="QZF71" s="204"/>
      <c r="QZG71" s="204"/>
      <c r="QZH71" s="204"/>
      <c r="QZI71" s="204"/>
      <c r="QZJ71" s="204"/>
      <c r="QZK71" s="204"/>
      <c r="QZL71" s="204"/>
      <c r="QZM71" s="204"/>
      <c r="QZN71" s="204"/>
      <c r="QZO71" s="204"/>
      <c r="QZP71" s="204"/>
      <c r="QZQ71" s="204"/>
      <c r="QZR71" s="204"/>
      <c r="QZS71" s="204"/>
      <c r="QZT71" s="204"/>
      <c r="QZU71" s="204"/>
      <c r="QZV71" s="204"/>
      <c r="QZW71" s="204"/>
      <c r="QZX71" s="204"/>
      <c r="QZY71" s="204"/>
      <c r="QZZ71" s="204"/>
      <c r="RAA71" s="204"/>
      <c r="RAB71" s="204"/>
      <c r="RAC71" s="204"/>
      <c r="RAD71" s="204"/>
      <c r="RAE71" s="204"/>
      <c r="RAF71" s="204"/>
      <c r="RAG71" s="204"/>
      <c r="RAH71" s="204"/>
      <c r="RAI71" s="204"/>
      <c r="RAJ71" s="204"/>
      <c r="RAK71" s="204"/>
      <c r="RAL71" s="204"/>
      <c r="RAM71" s="204"/>
      <c r="RAN71" s="204"/>
      <c r="RAO71" s="204"/>
      <c r="RAP71" s="204"/>
      <c r="RAQ71" s="204"/>
      <c r="RAR71" s="204"/>
      <c r="RAS71" s="204"/>
      <c r="RAT71" s="204"/>
      <c r="RAU71" s="204"/>
      <c r="RAV71" s="204"/>
      <c r="RAW71" s="204"/>
      <c r="RAX71" s="204"/>
      <c r="RAY71" s="204"/>
      <c r="RAZ71" s="204"/>
      <c r="RBA71" s="204"/>
      <c r="RBB71" s="204"/>
      <c r="RBC71" s="204"/>
      <c r="RBD71" s="204"/>
      <c r="RBE71" s="204"/>
      <c r="RBF71" s="204"/>
      <c r="RBG71" s="204"/>
      <c r="RBH71" s="204"/>
      <c r="RBI71" s="204"/>
      <c r="RBJ71" s="204"/>
      <c r="RBK71" s="204"/>
      <c r="RBL71" s="204"/>
      <c r="RBM71" s="204"/>
      <c r="RBN71" s="204"/>
      <c r="RBO71" s="204"/>
      <c r="RBP71" s="204"/>
      <c r="RBQ71" s="204"/>
      <c r="RBR71" s="204"/>
      <c r="RBS71" s="204"/>
      <c r="RBT71" s="204"/>
      <c r="RBU71" s="204"/>
      <c r="RBV71" s="204"/>
      <c r="RBW71" s="204"/>
      <c r="RBX71" s="204"/>
      <c r="RBY71" s="204"/>
      <c r="RBZ71" s="204"/>
      <c r="RCA71" s="204"/>
      <c r="RCB71" s="204"/>
      <c r="RCC71" s="204"/>
      <c r="RCD71" s="204"/>
      <c r="RCE71" s="204"/>
      <c r="RCF71" s="204"/>
      <c r="RCG71" s="204"/>
      <c r="RCH71" s="204"/>
      <c r="RCI71" s="204"/>
      <c r="RCJ71" s="204"/>
      <c r="RCK71" s="204"/>
      <c r="RCL71" s="204"/>
      <c r="RCM71" s="204"/>
      <c r="RCN71" s="204"/>
      <c r="RCO71" s="204"/>
      <c r="RCP71" s="204"/>
      <c r="RCQ71" s="204"/>
      <c r="RCR71" s="204"/>
      <c r="RCS71" s="204"/>
      <c r="RCT71" s="204"/>
      <c r="RCU71" s="204"/>
      <c r="RCV71" s="204"/>
      <c r="RCW71" s="204"/>
      <c r="RCX71" s="204"/>
      <c r="RCY71" s="204"/>
      <c r="RCZ71" s="204"/>
      <c r="RDA71" s="204"/>
      <c r="RDB71" s="204"/>
      <c r="RDC71" s="204"/>
      <c r="RDD71" s="204"/>
      <c r="RDE71" s="204"/>
      <c r="RDF71" s="204"/>
      <c r="RDG71" s="204"/>
      <c r="RDH71" s="204"/>
      <c r="RDI71" s="204"/>
      <c r="RDJ71" s="204"/>
      <c r="RDK71" s="204"/>
      <c r="RDL71" s="204"/>
      <c r="RDM71" s="204"/>
      <c r="RDN71" s="204"/>
      <c r="RDO71" s="204"/>
      <c r="RDP71" s="204"/>
      <c r="RDQ71" s="204"/>
      <c r="RDR71" s="204"/>
      <c r="RDS71" s="204"/>
      <c r="RDT71" s="204"/>
      <c r="RDU71" s="204"/>
      <c r="RDV71" s="204"/>
      <c r="RDW71" s="204"/>
      <c r="RDX71" s="204"/>
      <c r="RDY71" s="204"/>
      <c r="RDZ71" s="204"/>
      <c r="REA71" s="204"/>
      <c r="REB71" s="204"/>
      <c r="REC71" s="204"/>
      <c r="RED71" s="204"/>
      <c r="REE71" s="204"/>
      <c r="REF71" s="204"/>
      <c r="REG71" s="204"/>
      <c r="REH71" s="204"/>
      <c r="REI71" s="204"/>
      <c r="REJ71" s="204"/>
      <c r="REK71" s="204"/>
      <c r="REL71" s="204"/>
      <c r="REM71" s="204"/>
      <c r="REN71" s="204"/>
      <c r="REO71" s="204"/>
      <c r="REP71" s="204"/>
      <c r="REQ71" s="204"/>
      <c r="RER71" s="204"/>
      <c r="RES71" s="204"/>
      <c r="RET71" s="204"/>
      <c r="REU71" s="204"/>
      <c r="REV71" s="204"/>
      <c r="REW71" s="204"/>
      <c r="REX71" s="204"/>
      <c r="REY71" s="204"/>
      <c r="REZ71" s="204"/>
      <c r="RFA71" s="204"/>
      <c r="RFB71" s="204"/>
      <c r="RFC71" s="204"/>
      <c r="RFD71" s="204"/>
      <c r="RFE71" s="204"/>
      <c r="RFF71" s="204"/>
      <c r="RFG71" s="204"/>
      <c r="RFH71" s="204"/>
      <c r="RFI71" s="204"/>
      <c r="RFJ71" s="204"/>
      <c r="RFK71" s="204"/>
      <c r="RFL71" s="204"/>
      <c r="RFM71" s="204"/>
      <c r="RFN71" s="204"/>
      <c r="RFO71" s="204"/>
      <c r="RFP71" s="204"/>
      <c r="RFQ71" s="204"/>
      <c r="RFR71" s="204"/>
      <c r="RFS71" s="204"/>
      <c r="RFT71" s="204"/>
      <c r="RFU71" s="204"/>
      <c r="RFV71" s="204"/>
      <c r="RFW71" s="204"/>
      <c r="RFX71" s="204"/>
      <c r="RFY71" s="204"/>
      <c r="RFZ71" s="204"/>
      <c r="RGA71" s="204"/>
      <c r="RGB71" s="204"/>
      <c r="RGC71" s="204"/>
      <c r="RGD71" s="204"/>
      <c r="RGE71" s="204"/>
      <c r="RGF71" s="204"/>
      <c r="RGG71" s="204"/>
      <c r="RGH71" s="204"/>
      <c r="RGI71" s="204"/>
      <c r="RGJ71" s="204"/>
      <c r="RGK71" s="204"/>
      <c r="RGL71" s="204"/>
      <c r="RGM71" s="204"/>
      <c r="RGN71" s="204"/>
      <c r="RGO71" s="204"/>
      <c r="RGP71" s="204"/>
      <c r="RGQ71" s="204"/>
      <c r="RGR71" s="204"/>
      <c r="RGS71" s="204"/>
      <c r="RGT71" s="204"/>
      <c r="RGU71" s="204"/>
      <c r="RGV71" s="204"/>
      <c r="RGW71" s="204"/>
      <c r="RGX71" s="204"/>
      <c r="RGY71" s="204"/>
      <c r="RGZ71" s="204"/>
      <c r="RHA71" s="204"/>
      <c r="RHB71" s="204"/>
      <c r="RHC71" s="204"/>
      <c r="RHD71" s="204"/>
      <c r="RHE71" s="204"/>
      <c r="RHF71" s="204"/>
      <c r="RHG71" s="204"/>
      <c r="RHH71" s="204"/>
      <c r="RHI71" s="204"/>
      <c r="RHJ71" s="204"/>
      <c r="RHK71" s="204"/>
      <c r="RHL71" s="204"/>
      <c r="RHM71" s="204"/>
      <c r="RHN71" s="204"/>
      <c r="RHO71" s="204"/>
      <c r="RHP71" s="204"/>
      <c r="RHQ71" s="204"/>
      <c r="RHR71" s="204"/>
      <c r="RHS71" s="204"/>
      <c r="RHT71" s="204"/>
      <c r="RHU71" s="204"/>
      <c r="RHV71" s="204"/>
      <c r="RHW71" s="204"/>
      <c r="RHX71" s="204"/>
      <c r="RHY71" s="204"/>
      <c r="RHZ71" s="204"/>
      <c r="RIA71" s="204"/>
      <c r="RIB71" s="204"/>
      <c r="RIC71" s="204"/>
      <c r="RID71" s="204"/>
      <c r="RIE71" s="204"/>
      <c r="RIF71" s="204"/>
      <c r="RIG71" s="204"/>
      <c r="RIH71" s="204"/>
      <c r="RII71" s="204"/>
      <c r="RIJ71" s="204"/>
      <c r="RIK71" s="204"/>
      <c r="RIL71" s="204"/>
      <c r="RIM71" s="204"/>
      <c r="RIN71" s="204"/>
      <c r="RIO71" s="204"/>
      <c r="RIP71" s="204"/>
      <c r="RIQ71" s="204"/>
      <c r="RIR71" s="204"/>
      <c r="RIS71" s="204"/>
      <c r="RIT71" s="204"/>
      <c r="RIU71" s="204"/>
      <c r="RIV71" s="204"/>
      <c r="RIW71" s="204"/>
      <c r="RIX71" s="204"/>
      <c r="RIY71" s="204"/>
      <c r="RIZ71" s="204"/>
      <c r="RJA71" s="204"/>
      <c r="RJB71" s="204"/>
      <c r="RJC71" s="204"/>
      <c r="RJD71" s="204"/>
      <c r="RJE71" s="204"/>
      <c r="RJF71" s="204"/>
      <c r="RJG71" s="204"/>
      <c r="RJH71" s="204"/>
      <c r="RJI71" s="204"/>
      <c r="RJJ71" s="204"/>
      <c r="RJK71" s="204"/>
      <c r="RJL71" s="204"/>
      <c r="RJM71" s="204"/>
      <c r="RJN71" s="204"/>
      <c r="RJO71" s="204"/>
      <c r="RJP71" s="204"/>
      <c r="RJQ71" s="204"/>
      <c r="RJR71" s="204"/>
      <c r="RJS71" s="204"/>
      <c r="RJT71" s="204"/>
      <c r="RJU71" s="204"/>
      <c r="RJV71" s="204"/>
      <c r="RJW71" s="204"/>
      <c r="RJX71" s="204"/>
      <c r="RJY71" s="204"/>
      <c r="RJZ71" s="204"/>
      <c r="RKA71" s="204"/>
      <c r="RKB71" s="204"/>
      <c r="RKC71" s="204"/>
      <c r="RKD71" s="204"/>
      <c r="RKE71" s="204"/>
      <c r="RKF71" s="204"/>
      <c r="RKG71" s="204"/>
      <c r="RKH71" s="204"/>
      <c r="RKI71" s="204"/>
      <c r="RKJ71" s="204"/>
      <c r="RKK71" s="204"/>
      <c r="RKL71" s="204"/>
      <c r="RKM71" s="204"/>
      <c r="RKN71" s="204"/>
      <c r="RKO71" s="204"/>
      <c r="RKP71" s="204"/>
      <c r="RKQ71" s="204"/>
      <c r="RKR71" s="204"/>
      <c r="RKS71" s="204"/>
      <c r="RKT71" s="204"/>
      <c r="RKU71" s="204"/>
      <c r="RKV71" s="204"/>
      <c r="RKW71" s="204"/>
      <c r="RKX71" s="204"/>
      <c r="RKY71" s="204"/>
      <c r="RKZ71" s="204"/>
      <c r="RLA71" s="204"/>
      <c r="RLB71" s="204"/>
      <c r="RLC71" s="204"/>
      <c r="RLD71" s="204"/>
      <c r="RLE71" s="204"/>
      <c r="RLF71" s="204"/>
      <c r="RLG71" s="204"/>
      <c r="RLH71" s="204"/>
      <c r="RLI71" s="204"/>
      <c r="RLJ71" s="204"/>
      <c r="RLK71" s="204"/>
      <c r="RLL71" s="204"/>
      <c r="RLM71" s="204"/>
      <c r="RLN71" s="204"/>
      <c r="RLO71" s="204"/>
      <c r="RLP71" s="204"/>
      <c r="RLQ71" s="204"/>
      <c r="RLR71" s="204"/>
      <c r="RLS71" s="204"/>
      <c r="RLT71" s="204"/>
      <c r="RLU71" s="204"/>
      <c r="RLV71" s="204"/>
      <c r="RLW71" s="204"/>
      <c r="RLX71" s="204"/>
      <c r="RLY71" s="204"/>
      <c r="RLZ71" s="204"/>
      <c r="RMA71" s="204"/>
      <c r="RMB71" s="204"/>
      <c r="RMC71" s="204"/>
      <c r="RMD71" s="204"/>
      <c r="RME71" s="204"/>
      <c r="RMF71" s="204"/>
      <c r="RMG71" s="204"/>
      <c r="RMH71" s="204"/>
      <c r="RMI71" s="204"/>
      <c r="RMJ71" s="204"/>
      <c r="RMK71" s="204"/>
      <c r="RML71" s="204"/>
      <c r="RMM71" s="204"/>
      <c r="RMN71" s="204"/>
      <c r="RMO71" s="204"/>
      <c r="RMP71" s="204"/>
      <c r="RMQ71" s="204"/>
      <c r="RMR71" s="204"/>
      <c r="RMS71" s="204"/>
      <c r="RMT71" s="204"/>
      <c r="RMU71" s="204"/>
      <c r="RMV71" s="204"/>
      <c r="RMW71" s="204"/>
      <c r="RMX71" s="204"/>
      <c r="RMY71" s="204"/>
      <c r="RMZ71" s="204"/>
      <c r="RNA71" s="204"/>
      <c r="RNB71" s="204"/>
      <c r="RNC71" s="204"/>
      <c r="RND71" s="204"/>
      <c r="RNE71" s="204"/>
      <c r="RNF71" s="204"/>
      <c r="RNG71" s="204"/>
      <c r="RNH71" s="204"/>
      <c r="RNI71" s="204"/>
      <c r="RNJ71" s="204"/>
      <c r="RNK71" s="204"/>
      <c r="RNL71" s="204"/>
      <c r="RNM71" s="204"/>
      <c r="RNN71" s="204"/>
      <c r="RNO71" s="204"/>
      <c r="RNP71" s="204"/>
      <c r="RNQ71" s="204"/>
      <c r="RNR71" s="204"/>
      <c r="RNS71" s="204"/>
      <c r="RNT71" s="204"/>
      <c r="RNU71" s="204"/>
      <c r="RNV71" s="204"/>
      <c r="RNW71" s="204"/>
      <c r="RNX71" s="204"/>
      <c r="RNY71" s="204"/>
      <c r="RNZ71" s="204"/>
      <c r="ROA71" s="204"/>
      <c r="ROB71" s="204"/>
      <c r="ROC71" s="204"/>
      <c r="ROD71" s="204"/>
      <c r="ROE71" s="204"/>
      <c r="ROF71" s="204"/>
      <c r="ROG71" s="204"/>
      <c r="ROH71" s="204"/>
      <c r="ROI71" s="204"/>
      <c r="ROJ71" s="204"/>
      <c r="ROK71" s="204"/>
      <c r="ROL71" s="204"/>
      <c r="ROM71" s="204"/>
      <c r="RON71" s="204"/>
      <c r="ROO71" s="204"/>
      <c r="ROP71" s="204"/>
      <c r="ROQ71" s="204"/>
      <c r="ROR71" s="204"/>
      <c r="ROS71" s="204"/>
      <c r="ROT71" s="204"/>
      <c r="ROU71" s="204"/>
      <c r="ROV71" s="204"/>
      <c r="ROW71" s="204"/>
      <c r="ROX71" s="204"/>
      <c r="ROY71" s="204"/>
      <c r="ROZ71" s="204"/>
      <c r="RPA71" s="204"/>
      <c r="RPB71" s="204"/>
      <c r="RPC71" s="204"/>
      <c r="RPD71" s="204"/>
      <c r="RPE71" s="204"/>
      <c r="RPF71" s="204"/>
      <c r="RPG71" s="204"/>
      <c r="RPH71" s="204"/>
      <c r="RPI71" s="204"/>
      <c r="RPJ71" s="204"/>
      <c r="RPK71" s="204"/>
      <c r="RPL71" s="204"/>
      <c r="RPM71" s="204"/>
      <c r="RPN71" s="204"/>
      <c r="RPO71" s="204"/>
      <c r="RPP71" s="204"/>
      <c r="RPQ71" s="204"/>
      <c r="RPR71" s="204"/>
      <c r="RPS71" s="204"/>
      <c r="RPT71" s="204"/>
      <c r="RPU71" s="204"/>
      <c r="RPV71" s="204"/>
      <c r="RPW71" s="204"/>
      <c r="RPX71" s="204"/>
      <c r="RPY71" s="204"/>
      <c r="RPZ71" s="204"/>
      <c r="RQA71" s="204"/>
      <c r="RQB71" s="204"/>
      <c r="RQC71" s="204"/>
      <c r="RQD71" s="204"/>
      <c r="RQE71" s="204"/>
      <c r="RQF71" s="204"/>
      <c r="RQG71" s="204"/>
      <c r="RQH71" s="204"/>
      <c r="RQI71" s="204"/>
      <c r="RQJ71" s="204"/>
      <c r="RQK71" s="204"/>
      <c r="RQL71" s="204"/>
      <c r="RQM71" s="204"/>
      <c r="RQN71" s="204"/>
      <c r="RQO71" s="204"/>
      <c r="RQP71" s="204"/>
      <c r="RQQ71" s="204"/>
      <c r="RQR71" s="204"/>
      <c r="RQS71" s="204"/>
      <c r="RQT71" s="204"/>
      <c r="RQU71" s="204"/>
      <c r="RQV71" s="204"/>
      <c r="RQW71" s="204"/>
      <c r="RQX71" s="204"/>
      <c r="RQY71" s="204"/>
      <c r="RQZ71" s="204"/>
      <c r="RRA71" s="204"/>
      <c r="RRB71" s="204"/>
      <c r="RRC71" s="204"/>
      <c r="RRD71" s="204"/>
      <c r="RRE71" s="204"/>
      <c r="RRF71" s="204"/>
      <c r="RRG71" s="204"/>
      <c r="RRH71" s="204"/>
      <c r="RRI71" s="204"/>
      <c r="RRJ71" s="204"/>
      <c r="RRK71" s="204"/>
      <c r="RRL71" s="204"/>
      <c r="RRM71" s="204"/>
      <c r="RRN71" s="204"/>
      <c r="RRO71" s="204"/>
      <c r="RRP71" s="204"/>
      <c r="RRQ71" s="204"/>
      <c r="RRR71" s="204"/>
      <c r="RRS71" s="204"/>
      <c r="RRT71" s="204"/>
      <c r="RRU71" s="204"/>
      <c r="RRV71" s="204"/>
      <c r="RRW71" s="204"/>
      <c r="RRX71" s="204"/>
      <c r="RRY71" s="204"/>
      <c r="RRZ71" s="204"/>
      <c r="RSA71" s="204"/>
      <c r="RSB71" s="204"/>
      <c r="RSC71" s="204"/>
      <c r="RSD71" s="204"/>
      <c r="RSE71" s="204"/>
      <c r="RSF71" s="204"/>
      <c r="RSG71" s="204"/>
      <c r="RSH71" s="204"/>
      <c r="RSI71" s="204"/>
      <c r="RSJ71" s="204"/>
      <c r="RSK71" s="204"/>
      <c r="RSL71" s="204"/>
      <c r="RSM71" s="204"/>
      <c r="RSN71" s="204"/>
      <c r="RSO71" s="204"/>
      <c r="RSP71" s="204"/>
      <c r="RSQ71" s="204"/>
      <c r="RSR71" s="204"/>
      <c r="RSS71" s="204"/>
      <c r="RST71" s="204"/>
      <c r="RSU71" s="204"/>
      <c r="RSV71" s="204"/>
      <c r="RSW71" s="204"/>
      <c r="RSX71" s="204"/>
      <c r="RSY71" s="204"/>
      <c r="RSZ71" s="204"/>
      <c r="RTA71" s="204"/>
      <c r="RTB71" s="204"/>
      <c r="RTC71" s="204"/>
      <c r="RTD71" s="204"/>
      <c r="RTE71" s="204"/>
      <c r="RTF71" s="204"/>
      <c r="RTG71" s="204"/>
      <c r="RTH71" s="204"/>
      <c r="RTI71" s="204"/>
      <c r="RTJ71" s="204"/>
      <c r="RTK71" s="204"/>
      <c r="RTL71" s="204"/>
      <c r="RTM71" s="204"/>
      <c r="RTN71" s="204"/>
      <c r="RTO71" s="204"/>
      <c r="RTP71" s="204"/>
      <c r="RTQ71" s="204"/>
      <c r="RTR71" s="204"/>
      <c r="RTS71" s="204"/>
      <c r="RTT71" s="204"/>
      <c r="RTU71" s="204"/>
      <c r="RTV71" s="204"/>
      <c r="RTW71" s="204"/>
      <c r="RTX71" s="204"/>
      <c r="RTY71" s="204"/>
      <c r="RTZ71" s="204"/>
      <c r="RUA71" s="204"/>
      <c r="RUB71" s="204"/>
      <c r="RUC71" s="204"/>
      <c r="RUD71" s="204"/>
      <c r="RUE71" s="204"/>
      <c r="RUF71" s="204"/>
      <c r="RUG71" s="204"/>
      <c r="RUH71" s="204"/>
      <c r="RUI71" s="204"/>
      <c r="RUJ71" s="204"/>
      <c r="RUK71" s="204"/>
      <c r="RUL71" s="204"/>
      <c r="RUM71" s="204"/>
      <c r="RUN71" s="204"/>
      <c r="RUO71" s="204"/>
      <c r="RUP71" s="204"/>
      <c r="RUQ71" s="204"/>
      <c r="RUR71" s="204"/>
      <c r="RUS71" s="204"/>
      <c r="RUT71" s="204"/>
      <c r="RUU71" s="204"/>
      <c r="RUV71" s="204"/>
      <c r="RUW71" s="204"/>
      <c r="RUX71" s="204"/>
      <c r="RUY71" s="204"/>
      <c r="RUZ71" s="204"/>
      <c r="RVA71" s="204"/>
      <c r="RVB71" s="204"/>
      <c r="RVC71" s="204"/>
      <c r="RVD71" s="204"/>
      <c r="RVE71" s="204"/>
      <c r="RVF71" s="204"/>
      <c r="RVG71" s="204"/>
      <c r="RVH71" s="204"/>
      <c r="RVI71" s="204"/>
      <c r="RVJ71" s="204"/>
      <c r="RVK71" s="204"/>
      <c r="RVL71" s="204"/>
      <c r="RVM71" s="204"/>
      <c r="RVN71" s="204"/>
      <c r="RVO71" s="204"/>
      <c r="RVP71" s="204"/>
      <c r="RVQ71" s="204"/>
      <c r="RVR71" s="204"/>
      <c r="RVS71" s="204"/>
      <c r="RVT71" s="204"/>
      <c r="RVU71" s="204"/>
      <c r="RVV71" s="204"/>
      <c r="RVW71" s="204"/>
      <c r="RVX71" s="204"/>
      <c r="RVY71" s="204"/>
      <c r="RVZ71" s="204"/>
      <c r="RWA71" s="204"/>
      <c r="RWB71" s="204"/>
      <c r="RWC71" s="204"/>
      <c r="RWD71" s="204"/>
      <c r="RWE71" s="204"/>
      <c r="RWF71" s="204"/>
      <c r="RWG71" s="204"/>
      <c r="RWH71" s="204"/>
      <c r="RWI71" s="204"/>
      <c r="RWJ71" s="204"/>
      <c r="RWK71" s="204"/>
      <c r="RWL71" s="204"/>
      <c r="RWM71" s="204"/>
      <c r="RWN71" s="204"/>
      <c r="RWO71" s="204"/>
      <c r="RWP71" s="204"/>
      <c r="RWQ71" s="204"/>
      <c r="RWR71" s="204"/>
      <c r="RWS71" s="204"/>
      <c r="RWT71" s="204"/>
      <c r="RWU71" s="204"/>
      <c r="RWV71" s="204"/>
      <c r="RWW71" s="204"/>
      <c r="RWX71" s="204"/>
      <c r="RWY71" s="204"/>
      <c r="RWZ71" s="204"/>
      <c r="RXA71" s="204"/>
      <c r="RXB71" s="204"/>
      <c r="RXC71" s="204"/>
      <c r="RXD71" s="204"/>
      <c r="RXE71" s="204"/>
      <c r="RXF71" s="204"/>
      <c r="RXG71" s="204"/>
      <c r="RXH71" s="204"/>
      <c r="RXI71" s="204"/>
      <c r="RXJ71" s="204"/>
      <c r="RXK71" s="204"/>
      <c r="RXL71" s="204"/>
      <c r="RXM71" s="204"/>
      <c r="RXN71" s="204"/>
      <c r="RXO71" s="204"/>
      <c r="RXP71" s="204"/>
      <c r="RXQ71" s="204"/>
      <c r="RXR71" s="204"/>
      <c r="RXS71" s="204"/>
      <c r="RXT71" s="204"/>
      <c r="RXU71" s="204"/>
      <c r="RXV71" s="204"/>
      <c r="RXW71" s="204"/>
      <c r="RXX71" s="204"/>
      <c r="RXY71" s="204"/>
      <c r="RXZ71" s="204"/>
      <c r="RYA71" s="204"/>
      <c r="RYB71" s="204"/>
      <c r="RYC71" s="204"/>
      <c r="RYD71" s="204"/>
      <c r="RYE71" s="204"/>
      <c r="RYF71" s="204"/>
      <c r="RYG71" s="204"/>
      <c r="RYH71" s="204"/>
      <c r="RYI71" s="204"/>
      <c r="RYJ71" s="204"/>
      <c r="RYK71" s="204"/>
      <c r="RYL71" s="204"/>
      <c r="RYM71" s="204"/>
      <c r="RYN71" s="204"/>
      <c r="RYO71" s="204"/>
      <c r="RYP71" s="204"/>
      <c r="RYQ71" s="204"/>
      <c r="RYR71" s="204"/>
      <c r="RYS71" s="204"/>
      <c r="RYT71" s="204"/>
      <c r="RYU71" s="204"/>
      <c r="RYV71" s="204"/>
      <c r="RYW71" s="204"/>
      <c r="RYX71" s="204"/>
      <c r="RYY71" s="204"/>
      <c r="RYZ71" s="204"/>
      <c r="RZA71" s="204"/>
      <c r="RZB71" s="204"/>
      <c r="RZC71" s="204"/>
      <c r="RZD71" s="204"/>
      <c r="RZE71" s="204"/>
      <c r="RZF71" s="204"/>
      <c r="RZG71" s="204"/>
      <c r="RZH71" s="204"/>
      <c r="RZI71" s="204"/>
      <c r="RZJ71" s="204"/>
      <c r="RZK71" s="204"/>
      <c r="RZL71" s="204"/>
      <c r="RZM71" s="204"/>
      <c r="RZN71" s="204"/>
      <c r="RZO71" s="204"/>
      <c r="RZP71" s="204"/>
      <c r="RZQ71" s="204"/>
      <c r="RZR71" s="204"/>
      <c r="RZS71" s="204"/>
      <c r="RZT71" s="204"/>
      <c r="RZU71" s="204"/>
      <c r="RZV71" s="204"/>
      <c r="RZW71" s="204"/>
      <c r="RZX71" s="204"/>
      <c r="RZY71" s="204"/>
      <c r="RZZ71" s="204"/>
      <c r="SAA71" s="204"/>
      <c r="SAB71" s="204"/>
      <c r="SAC71" s="204"/>
      <c r="SAD71" s="204"/>
      <c r="SAE71" s="204"/>
      <c r="SAF71" s="204"/>
      <c r="SAG71" s="204"/>
      <c r="SAH71" s="204"/>
      <c r="SAI71" s="204"/>
      <c r="SAJ71" s="204"/>
      <c r="SAK71" s="204"/>
      <c r="SAL71" s="204"/>
      <c r="SAM71" s="204"/>
      <c r="SAN71" s="204"/>
      <c r="SAO71" s="204"/>
      <c r="SAP71" s="204"/>
      <c r="SAQ71" s="204"/>
      <c r="SAR71" s="204"/>
      <c r="SAS71" s="204"/>
      <c r="SAT71" s="204"/>
      <c r="SAU71" s="204"/>
      <c r="SAV71" s="204"/>
      <c r="SAW71" s="204"/>
      <c r="SAX71" s="204"/>
      <c r="SAY71" s="204"/>
      <c r="SAZ71" s="204"/>
      <c r="SBA71" s="204"/>
      <c r="SBB71" s="204"/>
      <c r="SBC71" s="204"/>
      <c r="SBD71" s="204"/>
      <c r="SBE71" s="204"/>
      <c r="SBF71" s="204"/>
      <c r="SBG71" s="204"/>
      <c r="SBH71" s="204"/>
      <c r="SBI71" s="204"/>
      <c r="SBJ71" s="204"/>
      <c r="SBK71" s="204"/>
      <c r="SBL71" s="204"/>
      <c r="SBM71" s="204"/>
      <c r="SBN71" s="204"/>
      <c r="SBO71" s="204"/>
      <c r="SBP71" s="204"/>
      <c r="SBQ71" s="204"/>
      <c r="SBR71" s="204"/>
      <c r="SBS71" s="204"/>
      <c r="SBT71" s="204"/>
      <c r="SBU71" s="204"/>
      <c r="SBV71" s="204"/>
      <c r="SBW71" s="204"/>
      <c r="SBX71" s="204"/>
      <c r="SBY71" s="204"/>
      <c r="SBZ71" s="204"/>
      <c r="SCA71" s="204"/>
      <c r="SCB71" s="204"/>
      <c r="SCC71" s="204"/>
      <c r="SCD71" s="204"/>
      <c r="SCE71" s="204"/>
      <c r="SCF71" s="204"/>
      <c r="SCG71" s="204"/>
      <c r="SCH71" s="204"/>
      <c r="SCI71" s="204"/>
      <c r="SCJ71" s="204"/>
      <c r="SCK71" s="204"/>
      <c r="SCL71" s="204"/>
      <c r="SCM71" s="204"/>
      <c r="SCN71" s="204"/>
      <c r="SCO71" s="204"/>
      <c r="SCP71" s="204"/>
      <c r="SCQ71" s="204"/>
      <c r="SCR71" s="204"/>
      <c r="SCS71" s="204"/>
      <c r="SCT71" s="204"/>
      <c r="SCU71" s="204"/>
      <c r="SCV71" s="204"/>
      <c r="SCW71" s="204"/>
      <c r="SCX71" s="204"/>
      <c r="SCY71" s="204"/>
      <c r="SCZ71" s="204"/>
      <c r="SDA71" s="204"/>
      <c r="SDB71" s="204"/>
      <c r="SDC71" s="204"/>
      <c r="SDD71" s="204"/>
      <c r="SDE71" s="204"/>
      <c r="SDF71" s="204"/>
      <c r="SDG71" s="204"/>
      <c r="SDH71" s="204"/>
      <c r="SDI71" s="204"/>
      <c r="SDJ71" s="204"/>
      <c r="SDK71" s="204"/>
      <c r="SDL71" s="204"/>
      <c r="SDM71" s="204"/>
      <c r="SDN71" s="204"/>
      <c r="SDO71" s="204"/>
      <c r="SDP71" s="204"/>
      <c r="SDQ71" s="204"/>
      <c r="SDR71" s="204"/>
      <c r="SDS71" s="204"/>
      <c r="SDT71" s="204"/>
      <c r="SDU71" s="204"/>
      <c r="SDV71" s="204"/>
      <c r="SDW71" s="204"/>
      <c r="SDX71" s="204"/>
      <c r="SDY71" s="204"/>
      <c r="SDZ71" s="204"/>
      <c r="SEA71" s="204"/>
      <c r="SEB71" s="204"/>
      <c r="SEC71" s="204"/>
      <c r="SED71" s="204"/>
      <c r="SEE71" s="204"/>
      <c r="SEF71" s="204"/>
      <c r="SEG71" s="204"/>
      <c r="SEH71" s="204"/>
      <c r="SEI71" s="204"/>
      <c r="SEJ71" s="204"/>
      <c r="SEK71" s="204"/>
      <c r="SEL71" s="204"/>
      <c r="SEM71" s="204"/>
      <c r="SEN71" s="204"/>
      <c r="SEO71" s="204"/>
      <c r="SEP71" s="204"/>
      <c r="SEQ71" s="204"/>
      <c r="SER71" s="204"/>
      <c r="SES71" s="204"/>
      <c r="SET71" s="204"/>
      <c r="SEU71" s="204"/>
      <c r="SEV71" s="204"/>
      <c r="SEW71" s="204"/>
      <c r="SEX71" s="204"/>
      <c r="SEY71" s="204"/>
      <c r="SEZ71" s="204"/>
      <c r="SFA71" s="204"/>
      <c r="SFB71" s="204"/>
      <c r="SFC71" s="204"/>
      <c r="SFD71" s="204"/>
      <c r="SFE71" s="204"/>
      <c r="SFF71" s="204"/>
      <c r="SFG71" s="204"/>
      <c r="SFH71" s="204"/>
      <c r="SFI71" s="204"/>
      <c r="SFJ71" s="204"/>
      <c r="SFK71" s="204"/>
      <c r="SFL71" s="204"/>
      <c r="SFM71" s="204"/>
      <c r="SFN71" s="204"/>
      <c r="SFO71" s="204"/>
      <c r="SFP71" s="204"/>
      <c r="SFQ71" s="204"/>
      <c r="SFR71" s="204"/>
      <c r="SFS71" s="204"/>
      <c r="SFT71" s="204"/>
      <c r="SFU71" s="204"/>
      <c r="SFV71" s="204"/>
      <c r="SFW71" s="204"/>
      <c r="SFX71" s="204"/>
      <c r="SFY71" s="204"/>
      <c r="SFZ71" s="204"/>
      <c r="SGA71" s="204"/>
      <c r="SGB71" s="204"/>
      <c r="SGC71" s="204"/>
      <c r="SGD71" s="204"/>
      <c r="SGE71" s="204"/>
      <c r="SGF71" s="204"/>
      <c r="SGG71" s="204"/>
      <c r="SGH71" s="204"/>
      <c r="SGI71" s="204"/>
      <c r="SGJ71" s="204"/>
      <c r="SGK71" s="204"/>
      <c r="SGL71" s="204"/>
      <c r="SGM71" s="204"/>
      <c r="SGN71" s="204"/>
      <c r="SGO71" s="204"/>
      <c r="SGP71" s="204"/>
      <c r="SGQ71" s="204"/>
      <c r="SGR71" s="204"/>
      <c r="SGS71" s="204"/>
      <c r="SGT71" s="204"/>
      <c r="SGU71" s="204"/>
      <c r="SGV71" s="204"/>
      <c r="SGW71" s="204"/>
      <c r="SGX71" s="204"/>
      <c r="SGY71" s="204"/>
      <c r="SGZ71" s="204"/>
      <c r="SHA71" s="204"/>
      <c r="SHB71" s="204"/>
      <c r="SHC71" s="204"/>
      <c r="SHD71" s="204"/>
      <c r="SHE71" s="204"/>
      <c r="SHF71" s="204"/>
      <c r="SHG71" s="204"/>
      <c r="SHH71" s="204"/>
      <c r="SHI71" s="204"/>
      <c r="SHJ71" s="204"/>
      <c r="SHK71" s="204"/>
      <c r="SHL71" s="204"/>
      <c r="SHM71" s="204"/>
      <c r="SHN71" s="204"/>
      <c r="SHO71" s="204"/>
      <c r="SHP71" s="204"/>
      <c r="SHQ71" s="204"/>
      <c r="SHR71" s="204"/>
      <c r="SHS71" s="204"/>
      <c r="SHT71" s="204"/>
      <c r="SHU71" s="204"/>
      <c r="SHV71" s="204"/>
      <c r="SHW71" s="204"/>
      <c r="SHX71" s="204"/>
      <c r="SHY71" s="204"/>
      <c r="SHZ71" s="204"/>
      <c r="SIA71" s="204"/>
      <c r="SIB71" s="204"/>
      <c r="SIC71" s="204"/>
      <c r="SID71" s="204"/>
      <c r="SIE71" s="204"/>
      <c r="SIF71" s="204"/>
      <c r="SIG71" s="204"/>
      <c r="SIH71" s="204"/>
      <c r="SII71" s="204"/>
      <c r="SIJ71" s="204"/>
      <c r="SIK71" s="204"/>
      <c r="SIL71" s="204"/>
      <c r="SIM71" s="204"/>
      <c r="SIN71" s="204"/>
      <c r="SIO71" s="204"/>
      <c r="SIP71" s="204"/>
      <c r="SIQ71" s="204"/>
      <c r="SIR71" s="204"/>
      <c r="SIS71" s="204"/>
      <c r="SIT71" s="204"/>
      <c r="SIU71" s="204"/>
      <c r="SIV71" s="204"/>
      <c r="SIW71" s="204"/>
      <c r="SIX71" s="204"/>
      <c r="SIY71" s="204"/>
      <c r="SIZ71" s="204"/>
      <c r="SJA71" s="204"/>
      <c r="SJB71" s="204"/>
      <c r="SJC71" s="204"/>
      <c r="SJD71" s="204"/>
      <c r="SJE71" s="204"/>
      <c r="SJF71" s="204"/>
      <c r="SJG71" s="204"/>
      <c r="SJH71" s="204"/>
      <c r="SJI71" s="204"/>
      <c r="SJJ71" s="204"/>
      <c r="SJK71" s="204"/>
      <c r="SJL71" s="204"/>
      <c r="SJM71" s="204"/>
      <c r="SJN71" s="204"/>
      <c r="SJO71" s="204"/>
      <c r="SJP71" s="204"/>
      <c r="SJQ71" s="204"/>
      <c r="SJR71" s="204"/>
      <c r="SJS71" s="204"/>
      <c r="SJT71" s="204"/>
      <c r="SJU71" s="204"/>
      <c r="SJV71" s="204"/>
      <c r="SJW71" s="204"/>
      <c r="SJX71" s="204"/>
      <c r="SJY71" s="204"/>
      <c r="SJZ71" s="204"/>
      <c r="SKA71" s="204"/>
      <c r="SKB71" s="204"/>
      <c r="SKC71" s="204"/>
      <c r="SKD71" s="204"/>
      <c r="SKE71" s="204"/>
      <c r="SKF71" s="204"/>
      <c r="SKG71" s="204"/>
      <c r="SKH71" s="204"/>
      <c r="SKI71" s="204"/>
      <c r="SKJ71" s="204"/>
      <c r="SKK71" s="204"/>
      <c r="SKL71" s="204"/>
      <c r="SKM71" s="204"/>
      <c r="SKN71" s="204"/>
      <c r="SKO71" s="204"/>
      <c r="SKP71" s="204"/>
      <c r="SKQ71" s="204"/>
      <c r="SKR71" s="204"/>
      <c r="SKS71" s="204"/>
      <c r="SKT71" s="204"/>
      <c r="SKU71" s="204"/>
      <c r="SKV71" s="204"/>
      <c r="SKW71" s="204"/>
      <c r="SKX71" s="204"/>
      <c r="SKY71" s="204"/>
      <c r="SKZ71" s="204"/>
      <c r="SLA71" s="204"/>
      <c r="SLB71" s="204"/>
      <c r="SLC71" s="204"/>
      <c r="SLD71" s="204"/>
      <c r="SLE71" s="204"/>
      <c r="SLF71" s="204"/>
      <c r="SLG71" s="204"/>
      <c r="SLH71" s="204"/>
      <c r="SLI71" s="204"/>
      <c r="SLJ71" s="204"/>
      <c r="SLK71" s="204"/>
      <c r="SLL71" s="204"/>
      <c r="SLM71" s="204"/>
      <c r="SLN71" s="204"/>
      <c r="SLO71" s="204"/>
      <c r="SLP71" s="204"/>
      <c r="SLQ71" s="204"/>
      <c r="SLR71" s="204"/>
      <c r="SLS71" s="204"/>
      <c r="SLT71" s="204"/>
      <c r="SLU71" s="204"/>
      <c r="SLV71" s="204"/>
      <c r="SLW71" s="204"/>
      <c r="SLX71" s="204"/>
      <c r="SLY71" s="204"/>
      <c r="SLZ71" s="204"/>
      <c r="SMA71" s="204"/>
      <c r="SMB71" s="204"/>
      <c r="SMC71" s="204"/>
      <c r="SMD71" s="204"/>
      <c r="SME71" s="204"/>
      <c r="SMF71" s="204"/>
      <c r="SMG71" s="204"/>
      <c r="SMH71" s="204"/>
      <c r="SMI71" s="204"/>
      <c r="SMJ71" s="204"/>
      <c r="SMK71" s="204"/>
      <c r="SML71" s="204"/>
      <c r="SMM71" s="204"/>
      <c r="SMN71" s="204"/>
      <c r="SMO71" s="204"/>
      <c r="SMP71" s="204"/>
      <c r="SMQ71" s="204"/>
      <c r="SMR71" s="204"/>
      <c r="SMS71" s="204"/>
      <c r="SMT71" s="204"/>
      <c r="SMU71" s="204"/>
      <c r="SMV71" s="204"/>
      <c r="SMW71" s="204"/>
      <c r="SMX71" s="204"/>
      <c r="SMY71" s="204"/>
      <c r="SMZ71" s="204"/>
      <c r="SNA71" s="204"/>
      <c r="SNB71" s="204"/>
      <c r="SNC71" s="204"/>
      <c r="SND71" s="204"/>
      <c r="SNE71" s="204"/>
      <c r="SNF71" s="204"/>
      <c r="SNG71" s="204"/>
      <c r="SNH71" s="204"/>
      <c r="SNI71" s="204"/>
      <c r="SNJ71" s="204"/>
      <c r="SNK71" s="204"/>
      <c r="SNL71" s="204"/>
      <c r="SNM71" s="204"/>
      <c r="SNN71" s="204"/>
      <c r="SNO71" s="204"/>
      <c r="SNP71" s="204"/>
      <c r="SNQ71" s="204"/>
      <c r="SNR71" s="204"/>
      <c r="SNS71" s="204"/>
      <c r="SNT71" s="204"/>
      <c r="SNU71" s="204"/>
      <c r="SNV71" s="204"/>
      <c r="SNW71" s="204"/>
      <c r="SNX71" s="204"/>
      <c r="SNY71" s="204"/>
      <c r="SNZ71" s="204"/>
      <c r="SOA71" s="204"/>
      <c r="SOB71" s="204"/>
      <c r="SOC71" s="204"/>
      <c r="SOD71" s="204"/>
      <c r="SOE71" s="204"/>
      <c r="SOF71" s="204"/>
      <c r="SOG71" s="204"/>
      <c r="SOH71" s="204"/>
      <c r="SOI71" s="204"/>
      <c r="SOJ71" s="204"/>
      <c r="SOK71" s="204"/>
      <c r="SOL71" s="204"/>
      <c r="SOM71" s="204"/>
      <c r="SON71" s="204"/>
      <c r="SOO71" s="204"/>
      <c r="SOP71" s="204"/>
      <c r="SOQ71" s="204"/>
      <c r="SOR71" s="204"/>
      <c r="SOS71" s="204"/>
      <c r="SOT71" s="204"/>
      <c r="SOU71" s="204"/>
      <c r="SOV71" s="204"/>
      <c r="SOW71" s="204"/>
      <c r="SOX71" s="204"/>
      <c r="SOY71" s="204"/>
      <c r="SOZ71" s="204"/>
      <c r="SPA71" s="204"/>
      <c r="SPB71" s="204"/>
      <c r="SPC71" s="204"/>
      <c r="SPD71" s="204"/>
      <c r="SPE71" s="204"/>
      <c r="SPF71" s="204"/>
      <c r="SPG71" s="204"/>
      <c r="SPH71" s="204"/>
      <c r="SPI71" s="204"/>
      <c r="SPJ71" s="204"/>
      <c r="SPK71" s="204"/>
      <c r="SPL71" s="204"/>
      <c r="SPM71" s="204"/>
      <c r="SPN71" s="204"/>
      <c r="SPO71" s="204"/>
      <c r="SPP71" s="204"/>
      <c r="SPQ71" s="204"/>
      <c r="SPR71" s="204"/>
      <c r="SPS71" s="204"/>
      <c r="SPT71" s="204"/>
      <c r="SPU71" s="204"/>
      <c r="SPV71" s="204"/>
      <c r="SPW71" s="204"/>
      <c r="SPX71" s="204"/>
      <c r="SPY71" s="204"/>
      <c r="SPZ71" s="204"/>
      <c r="SQA71" s="204"/>
      <c r="SQB71" s="204"/>
      <c r="SQC71" s="204"/>
      <c r="SQD71" s="204"/>
      <c r="SQE71" s="204"/>
      <c r="SQF71" s="204"/>
      <c r="SQG71" s="204"/>
      <c r="SQH71" s="204"/>
      <c r="SQI71" s="204"/>
      <c r="SQJ71" s="204"/>
      <c r="SQK71" s="204"/>
      <c r="SQL71" s="204"/>
      <c r="SQM71" s="204"/>
      <c r="SQN71" s="204"/>
      <c r="SQO71" s="204"/>
      <c r="SQP71" s="204"/>
      <c r="SQQ71" s="204"/>
      <c r="SQR71" s="204"/>
      <c r="SQS71" s="204"/>
      <c r="SQT71" s="204"/>
      <c r="SQU71" s="204"/>
      <c r="SQV71" s="204"/>
      <c r="SQW71" s="204"/>
      <c r="SQX71" s="204"/>
      <c r="SQY71" s="204"/>
      <c r="SQZ71" s="204"/>
      <c r="SRA71" s="204"/>
      <c r="SRB71" s="204"/>
      <c r="SRC71" s="204"/>
      <c r="SRD71" s="204"/>
      <c r="SRE71" s="204"/>
      <c r="SRF71" s="204"/>
      <c r="SRG71" s="204"/>
      <c r="SRH71" s="204"/>
      <c r="SRI71" s="204"/>
      <c r="SRJ71" s="204"/>
      <c r="SRK71" s="204"/>
      <c r="SRL71" s="204"/>
      <c r="SRM71" s="204"/>
      <c r="SRN71" s="204"/>
      <c r="SRO71" s="204"/>
      <c r="SRP71" s="204"/>
      <c r="SRQ71" s="204"/>
      <c r="SRR71" s="204"/>
      <c r="SRS71" s="204"/>
      <c r="SRT71" s="204"/>
      <c r="SRU71" s="204"/>
      <c r="SRV71" s="204"/>
      <c r="SRW71" s="204"/>
      <c r="SRX71" s="204"/>
      <c r="SRY71" s="204"/>
      <c r="SRZ71" s="204"/>
      <c r="SSA71" s="204"/>
      <c r="SSB71" s="204"/>
      <c r="SSC71" s="204"/>
      <c r="SSD71" s="204"/>
      <c r="SSE71" s="204"/>
      <c r="SSF71" s="204"/>
      <c r="SSG71" s="204"/>
      <c r="SSH71" s="204"/>
      <c r="SSI71" s="204"/>
      <c r="SSJ71" s="204"/>
      <c r="SSK71" s="204"/>
      <c r="SSL71" s="204"/>
      <c r="SSM71" s="204"/>
      <c r="SSN71" s="204"/>
      <c r="SSO71" s="204"/>
      <c r="SSP71" s="204"/>
      <c r="SSQ71" s="204"/>
      <c r="SSR71" s="204"/>
      <c r="SSS71" s="204"/>
      <c r="SST71" s="204"/>
      <c r="SSU71" s="204"/>
      <c r="SSV71" s="204"/>
      <c r="SSW71" s="204"/>
      <c r="SSX71" s="204"/>
      <c r="SSY71" s="204"/>
      <c r="SSZ71" s="204"/>
      <c r="STA71" s="204"/>
      <c r="STB71" s="204"/>
      <c r="STC71" s="204"/>
      <c r="STD71" s="204"/>
      <c r="STE71" s="204"/>
      <c r="STF71" s="204"/>
      <c r="STG71" s="204"/>
      <c r="STH71" s="204"/>
      <c r="STI71" s="204"/>
      <c r="STJ71" s="204"/>
      <c r="STK71" s="204"/>
      <c r="STL71" s="204"/>
      <c r="STM71" s="204"/>
      <c r="STN71" s="204"/>
      <c r="STO71" s="204"/>
      <c r="STP71" s="204"/>
      <c r="STQ71" s="204"/>
      <c r="STR71" s="204"/>
      <c r="STS71" s="204"/>
      <c r="STT71" s="204"/>
      <c r="STU71" s="204"/>
      <c r="STV71" s="204"/>
      <c r="STW71" s="204"/>
      <c r="STX71" s="204"/>
      <c r="STY71" s="204"/>
      <c r="STZ71" s="204"/>
      <c r="SUA71" s="204"/>
      <c r="SUB71" s="204"/>
      <c r="SUC71" s="204"/>
      <c r="SUD71" s="204"/>
      <c r="SUE71" s="204"/>
      <c r="SUF71" s="204"/>
      <c r="SUG71" s="204"/>
      <c r="SUH71" s="204"/>
      <c r="SUI71" s="204"/>
      <c r="SUJ71" s="204"/>
      <c r="SUK71" s="204"/>
      <c r="SUL71" s="204"/>
      <c r="SUM71" s="204"/>
      <c r="SUN71" s="204"/>
      <c r="SUO71" s="204"/>
      <c r="SUP71" s="204"/>
      <c r="SUQ71" s="204"/>
      <c r="SUR71" s="204"/>
      <c r="SUS71" s="204"/>
      <c r="SUT71" s="204"/>
      <c r="SUU71" s="204"/>
      <c r="SUV71" s="204"/>
      <c r="SUW71" s="204"/>
      <c r="SUX71" s="204"/>
      <c r="SUY71" s="204"/>
      <c r="SUZ71" s="204"/>
      <c r="SVA71" s="204"/>
      <c r="SVB71" s="204"/>
      <c r="SVC71" s="204"/>
      <c r="SVD71" s="204"/>
      <c r="SVE71" s="204"/>
      <c r="SVF71" s="204"/>
      <c r="SVG71" s="204"/>
      <c r="SVH71" s="204"/>
      <c r="SVI71" s="204"/>
      <c r="SVJ71" s="204"/>
      <c r="SVK71" s="204"/>
      <c r="SVL71" s="204"/>
      <c r="SVM71" s="204"/>
      <c r="SVN71" s="204"/>
      <c r="SVO71" s="204"/>
      <c r="SVP71" s="204"/>
      <c r="SVQ71" s="204"/>
      <c r="SVR71" s="204"/>
      <c r="SVS71" s="204"/>
      <c r="SVT71" s="204"/>
      <c r="SVU71" s="204"/>
      <c r="SVV71" s="204"/>
      <c r="SVW71" s="204"/>
      <c r="SVX71" s="204"/>
      <c r="SVY71" s="204"/>
      <c r="SVZ71" s="204"/>
      <c r="SWA71" s="204"/>
      <c r="SWB71" s="204"/>
      <c r="SWC71" s="204"/>
      <c r="SWD71" s="204"/>
      <c r="SWE71" s="204"/>
      <c r="SWF71" s="204"/>
      <c r="SWG71" s="204"/>
      <c r="SWH71" s="204"/>
      <c r="SWI71" s="204"/>
      <c r="SWJ71" s="204"/>
      <c r="SWK71" s="204"/>
      <c r="SWL71" s="204"/>
      <c r="SWM71" s="204"/>
      <c r="SWN71" s="204"/>
      <c r="SWO71" s="204"/>
      <c r="SWP71" s="204"/>
      <c r="SWQ71" s="204"/>
      <c r="SWR71" s="204"/>
      <c r="SWS71" s="204"/>
      <c r="SWT71" s="204"/>
      <c r="SWU71" s="204"/>
      <c r="SWV71" s="204"/>
      <c r="SWW71" s="204"/>
      <c r="SWX71" s="204"/>
      <c r="SWY71" s="204"/>
      <c r="SWZ71" s="204"/>
      <c r="SXA71" s="204"/>
      <c r="SXB71" s="204"/>
      <c r="SXC71" s="204"/>
      <c r="SXD71" s="204"/>
      <c r="SXE71" s="204"/>
      <c r="SXF71" s="204"/>
      <c r="SXG71" s="204"/>
      <c r="SXH71" s="204"/>
      <c r="SXI71" s="204"/>
      <c r="SXJ71" s="204"/>
      <c r="SXK71" s="204"/>
      <c r="SXL71" s="204"/>
      <c r="SXM71" s="204"/>
      <c r="SXN71" s="204"/>
      <c r="SXO71" s="204"/>
      <c r="SXP71" s="204"/>
      <c r="SXQ71" s="204"/>
      <c r="SXR71" s="204"/>
      <c r="SXS71" s="204"/>
      <c r="SXT71" s="204"/>
      <c r="SXU71" s="204"/>
      <c r="SXV71" s="204"/>
      <c r="SXW71" s="204"/>
      <c r="SXX71" s="204"/>
      <c r="SXY71" s="204"/>
      <c r="SXZ71" s="204"/>
      <c r="SYA71" s="204"/>
      <c r="SYB71" s="204"/>
      <c r="SYC71" s="204"/>
      <c r="SYD71" s="204"/>
      <c r="SYE71" s="204"/>
      <c r="SYF71" s="204"/>
      <c r="SYG71" s="204"/>
      <c r="SYH71" s="204"/>
      <c r="SYI71" s="204"/>
      <c r="SYJ71" s="204"/>
      <c r="SYK71" s="204"/>
      <c r="SYL71" s="204"/>
      <c r="SYM71" s="204"/>
      <c r="SYN71" s="204"/>
      <c r="SYO71" s="204"/>
      <c r="SYP71" s="204"/>
      <c r="SYQ71" s="204"/>
      <c r="SYR71" s="204"/>
      <c r="SYS71" s="204"/>
      <c r="SYT71" s="204"/>
      <c r="SYU71" s="204"/>
      <c r="SYV71" s="204"/>
      <c r="SYW71" s="204"/>
      <c r="SYX71" s="204"/>
      <c r="SYY71" s="204"/>
      <c r="SYZ71" s="204"/>
      <c r="SZA71" s="204"/>
      <c r="SZB71" s="204"/>
      <c r="SZC71" s="204"/>
      <c r="SZD71" s="204"/>
      <c r="SZE71" s="204"/>
      <c r="SZF71" s="204"/>
      <c r="SZG71" s="204"/>
      <c r="SZH71" s="204"/>
      <c r="SZI71" s="204"/>
      <c r="SZJ71" s="204"/>
      <c r="SZK71" s="204"/>
      <c r="SZL71" s="204"/>
      <c r="SZM71" s="204"/>
      <c r="SZN71" s="204"/>
      <c r="SZO71" s="204"/>
      <c r="SZP71" s="204"/>
      <c r="SZQ71" s="204"/>
      <c r="SZR71" s="204"/>
      <c r="SZS71" s="204"/>
      <c r="SZT71" s="204"/>
      <c r="SZU71" s="204"/>
      <c r="SZV71" s="204"/>
      <c r="SZW71" s="204"/>
      <c r="SZX71" s="204"/>
      <c r="SZY71" s="204"/>
      <c r="SZZ71" s="204"/>
      <c r="TAA71" s="204"/>
      <c r="TAB71" s="204"/>
      <c r="TAC71" s="204"/>
      <c r="TAD71" s="204"/>
      <c r="TAE71" s="204"/>
      <c r="TAF71" s="204"/>
      <c r="TAG71" s="204"/>
      <c r="TAH71" s="204"/>
      <c r="TAI71" s="204"/>
      <c r="TAJ71" s="204"/>
      <c r="TAK71" s="204"/>
      <c r="TAL71" s="204"/>
      <c r="TAM71" s="204"/>
      <c r="TAN71" s="204"/>
      <c r="TAO71" s="204"/>
      <c r="TAP71" s="204"/>
      <c r="TAQ71" s="204"/>
      <c r="TAR71" s="204"/>
      <c r="TAS71" s="204"/>
      <c r="TAT71" s="204"/>
      <c r="TAU71" s="204"/>
      <c r="TAV71" s="204"/>
      <c r="TAW71" s="204"/>
      <c r="TAX71" s="204"/>
      <c r="TAY71" s="204"/>
      <c r="TAZ71" s="204"/>
      <c r="TBA71" s="204"/>
      <c r="TBB71" s="204"/>
      <c r="TBC71" s="204"/>
      <c r="TBD71" s="204"/>
      <c r="TBE71" s="204"/>
      <c r="TBF71" s="204"/>
      <c r="TBG71" s="204"/>
      <c r="TBH71" s="204"/>
      <c r="TBI71" s="204"/>
      <c r="TBJ71" s="204"/>
      <c r="TBK71" s="204"/>
      <c r="TBL71" s="204"/>
      <c r="TBM71" s="204"/>
      <c r="TBN71" s="204"/>
      <c r="TBO71" s="204"/>
      <c r="TBP71" s="204"/>
      <c r="TBQ71" s="204"/>
      <c r="TBR71" s="204"/>
      <c r="TBS71" s="204"/>
      <c r="TBT71" s="204"/>
      <c r="TBU71" s="204"/>
      <c r="TBV71" s="204"/>
      <c r="TBW71" s="204"/>
      <c r="TBX71" s="204"/>
      <c r="TBY71" s="204"/>
      <c r="TBZ71" s="204"/>
      <c r="TCA71" s="204"/>
      <c r="TCB71" s="204"/>
      <c r="TCC71" s="204"/>
      <c r="TCD71" s="204"/>
      <c r="TCE71" s="204"/>
      <c r="TCF71" s="204"/>
      <c r="TCG71" s="204"/>
      <c r="TCH71" s="204"/>
      <c r="TCI71" s="204"/>
      <c r="TCJ71" s="204"/>
      <c r="TCK71" s="204"/>
      <c r="TCL71" s="204"/>
      <c r="TCM71" s="204"/>
      <c r="TCN71" s="204"/>
      <c r="TCO71" s="204"/>
      <c r="TCP71" s="204"/>
      <c r="TCQ71" s="204"/>
      <c r="TCR71" s="204"/>
      <c r="TCS71" s="204"/>
      <c r="TCT71" s="204"/>
      <c r="TCU71" s="204"/>
      <c r="TCV71" s="204"/>
      <c r="TCW71" s="204"/>
      <c r="TCX71" s="204"/>
      <c r="TCY71" s="204"/>
      <c r="TCZ71" s="204"/>
      <c r="TDA71" s="204"/>
      <c r="TDB71" s="204"/>
      <c r="TDC71" s="204"/>
      <c r="TDD71" s="204"/>
      <c r="TDE71" s="204"/>
      <c r="TDF71" s="204"/>
      <c r="TDG71" s="204"/>
      <c r="TDH71" s="204"/>
      <c r="TDI71" s="204"/>
      <c r="TDJ71" s="204"/>
      <c r="TDK71" s="204"/>
      <c r="TDL71" s="204"/>
      <c r="TDM71" s="204"/>
      <c r="TDN71" s="204"/>
      <c r="TDO71" s="204"/>
      <c r="TDP71" s="204"/>
      <c r="TDQ71" s="204"/>
      <c r="TDR71" s="204"/>
      <c r="TDS71" s="204"/>
      <c r="TDT71" s="204"/>
      <c r="TDU71" s="204"/>
      <c r="TDV71" s="204"/>
      <c r="TDW71" s="204"/>
      <c r="TDX71" s="204"/>
      <c r="TDY71" s="204"/>
      <c r="TDZ71" s="204"/>
      <c r="TEA71" s="204"/>
      <c r="TEB71" s="204"/>
      <c r="TEC71" s="204"/>
      <c r="TED71" s="204"/>
      <c r="TEE71" s="204"/>
      <c r="TEF71" s="204"/>
      <c r="TEG71" s="204"/>
      <c r="TEH71" s="204"/>
      <c r="TEI71" s="204"/>
      <c r="TEJ71" s="204"/>
      <c r="TEK71" s="204"/>
      <c r="TEL71" s="204"/>
      <c r="TEM71" s="204"/>
      <c r="TEN71" s="204"/>
      <c r="TEO71" s="204"/>
      <c r="TEP71" s="204"/>
      <c r="TEQ71" s="204"/>
      <c r="TER71" s="204"/>
      <c r="TES71" s="204"/>
      <c r="TET71" s="204"/>
      <c r="TEU71" s="204"/>
      <c r="TEV71" s="204"/>
      <c r="TEW71" s="204"/>
      <c r="TEX71" s="204"/>
      <c r="TEY71" s="204"/>
      <c r="TEZ71" s="204"/>
      <c r="TFA71" s="204"/>
      <c r="TFB71" s="204"/>
      <c r="TFC71" s="204"/>
      <c r="TFD71" s="204"/>
      <c r="TFE71" s="204"/>
      <c r="TFF71" s="204"/>
      <c r="TFG71" s="204"/>
      <c r="TFH71" s="204"/>
      <c r="TFI71" s="204"/>
      <c r="TFJ71" s="204"/>
      <c r="TFK71" s="204"/>
      <c r="TFL71" s="204"/>
      <c r="TFM71" s="204"/>
      <c r="TFN71" s="204"/>
      <c r="TFO71" s="204"/>
      <c r="TFP71" s="204"/>
      <c r="TFQ71" s="204"/>
      <c r="TFR71" s="204"/>
      <c r="TFS71" s="204"/>
      <c r="TFT71" s="204"/>
      <c r="TFU71" s="204"/>
      <c r="TFV71" s="204"/>
      <c r="TFW71" s="204"/>
      <c r="TFX71" s="204"/>
      <c r="TFY71" s="204"/>
      <c r="TFZ71" s="204"/>
      <c r="TGA71" s="204"/>
      <c r="TGB71" s="204"/>
      <c r="TGC71" s="204"/>
      <c r="TGD71" s="204"/>
      <c r="TGE71" s="204"/>
      <c r="TGF71" s="204"/>
      <c r="TGG71" s="204"/>
      <c r="TGH71" s="204"/>
      <c r="TGI71" s="204"/>
      <c r="TGJ71" s="204"/>
      <c r="TGK71" s="204"/>
      <c r="TGL71" s="204"/>
      <c r="TGM71" s="204"/>
      <c r="TGN71" s="204"/>
      <c r="TGO71" s="204"/>
      <c r="TGP71" s="204"/>
      <c r="TGQ71" s="204"/>
      <c r="TGR71" s="204"/>
      <c r="TGS71" s="204"/>
      <c r="TGT71" s="204"/>
      <c r="TGU71" s="204"/>
      <c r="TGV71" s="204"/>
      <c r="TGW71" s="204"/>
      <c r="TGX71" s="204"/>
      <c r="TGY71" s="204"/>
      <c r="TGZ71" s="204"/>
      <c r="THA71" s="204"/>
      <c r="THB71" s="204"/>
      <c r="THC71" s="204"/>
      <c r="THD71" s="204"/>
      <c r="THE71" s="204"/>
      <c r="THF71" s="204"/>
      <c r="THG71" s="204"/>
      <c r="THH71" s="204"/>
      <c r="THI71" s="204"/>
      <c r="THJ71" s="204"/>
      <c r="THK71" s="204"/>
      <c r="THL71" s="204"/>
      <c r="THM71" s="204"/>
      <c r="THN71" s="204"/>
      <c r="THO71" s="204"/>
      <c r="THP71" s="204"/>
      <c r="THQ71" s="204"/>
      <c r="THR71" s="204"/>
      <c r="THS71" s="204"/>
      <c r="THT71" s="204"/>
      <c r="THU71" s="204"/>
      <c r="THV71" s="204"/>
      <c r="THW71" s="204"/>
      <c r="THX71" s="204"/>
      <c r="THY71" s="204"/>
      <c r="THZ71" s="204"/>
      <c r="TIA71" s="204"/>
      <c r="TIB71" s="204"/>
      <c r="TIC71" s="204"/>
      <c r="TID71" s="204"/>
      <c r="TIE71" s="204"/>
      <c r="TIF71" s="204"/>
      <c r="TIG71" s="204"/>
      <c r="TIH71" s="204"/>
      <c r="TII71" s="204"/>
      <c r="TIJ71" s="204"/>
      <c r="TIK71" s="204"/>
      <c r="TIL71" s="204"/>
      <c r="TIM71" s="204"/>
      <c r="TIN71" s="204"/>
      <c r="TIO71" s="204"/>
      <c r="TIP71" s="204"/>
      <c r="TIQ71" s="204"/>
      <c r="TIR71" s="204"/>
      <c r="TIS71" s="204"/>
      <c r="TIT71" s="204"/>
      <c r="TIU71" s="204"/>
      <c r="TIV71" s="204"/>
      <c r="TIW71" s="204"/>
      <c r="TIX71" s="204"/>
      <c r="TIY71" s="204"/>
      <c r="TIZ71" s="204"/>
      <c r="TJA71" s="204"/>
      <c r="TJB71" s="204"/>
      <c r="TJC71" s="204"/>
      <c r="TJD71" s="204"/>
      <c r="TJE71" s="204"/>
      <c r="TJF71" s="204"/>
      <c r="TJG71" s="204"/>
      <c r="TJH71" s="204"/>
      <c r="TJI71" s="204"/>
      <c r="TJJ71" s="204"/>
      <c r="TJK71" s="204"/>
      <c r="TJL71" s="204"/>
      <c r="TJM71" s="204"/>
      <c r="TJN71" s="204"/>
      <c r="TJO71" s="204"/>
      <c r="TJP71" s="204"/>
      <c r="TJQ71" s="204"/>
      <c r="TJR71" s="204"/>
      <c r="TJS71" s="204"/>
      <c r="TJT71" s="204"/>
      <c r="TJU71" s="204"/>
      <c r="TJV71" s="204"/>
      <c r="TJW71" s="204"/>
      <c r="TJX71" s="204"/>
      <c r="TJY71" s="204"/>
      <c r="TJZ71" s="204"/>
      <c r="TKA71" s="204"/>
      <c r="TKB71" s="204"/>
      <c r="TKC71" s="204"/>
      <c r="TKD71" s="204"/>
      <c r="TKE71" s="204"/>
      <c r="TKF71" s="204"/>
      <c r="TKG71" s="204"/>
      <c r="TKH71" s="204"/>
      <c r="TKI71" s="204"/>
      <c r="TKJ71" s="204"/>
      <c r="TKK71" s="204"/>
      <c r="TKL71" s="204"/>
      <c r="TKM71" s="204"/>
      <c r="TKN71" s="204"/>
      <c r="TKO71" s="204"/>
      <c r="TKP71" s="204"/>
      <c r="TKQ71" s="204"/>
      <c r="TKR71" s="204"/>
      <c r="TKS71" s="204"/>
      <c r="TKT71" s="204"/>
      <c r="TKU71" s="204"/>
      <c r="TKV71" s="204"/>
      <c r="TKW71" s="204"/>
      <c r="TKX71" s="204"/>
      <c r="TKY71" s="204"/>
      <c r="TKZ71" s="204"/>
      <c r="TLA71" s="204"/>
      <c r="TLB71" s="204"/>
      <c r="TLC71" s="204"/>
      <c r="TLD71" s="204"/>
      <c r="TLE71" s="204"/>
      <c r="TLF71" s="204"/>
      <c r="TLG71" s="204"/>
      <c r="TLH71" s="204"/>
      <c r="TLI71" s="204"/>
      <c r="TLJ71" s="204"/>
      <c r="TLK71" s="204"/>
      <c r="TLL71" s="204"/>
      <c r="TLM71" s="204"/>
      <c r="TLN71" s="204"/>
      <c r="TLO71" s="204"/>
      <c r="TLP71" s="204"/>
      <c r="TLQ71" s="204"/>
      <c r="TLR71" s="204"/>
      <c r="TLS71" s="204"/>
      <c r="TLT71" s="204"/>
      <c r="TLU71" s="204"/>
      <c r="TLV71" s="204"/>
      <c r="TLW71" s="204"/>
      <c r="TLX71" s="204"/>
      <c r="TLY71" s="204"/>
      <c r="TLZ71" s="204"/>
      <c r="TMA71" s="204"/>
      <c r="TMB71" s="204"/>
      <c r="TMC71" s="204"/>
      <c r="TMD71" s="204"/>
      <c r="TME71" s="204"/>
      <c r="TMF71" s="204"/>
      <c r="TMG71" s="204"/>
      <c r="TMH71" s="204"/>
      <c r="TMI71" s="204"/>
      <c r="TMJ71" s="204"/>
      <c r="TMK71" s="204"/>
      <c r="TML71" s="204"/>
      <c r="TMM71" s="204"/>
      <c r="TMN71" s="204"/>
      <c r="TMO71" s="204"/>
      <c r="TMP71" s="204"/>
      <c r="TMQ71" s="204"/>
      <c r="TMR71" s="204"/>
      <c r="TMS71" s="204"/>
      <c r="TMT71" s="204"/>
      <c r="TMU71" s="204"/>
      <c r="TMV71" s="204"/>
      <c r="TMW71" s="204"/>
      <c r="TMX71" s="204"/>
      <c r="TMY71" s="204"/>
      <c r="TMZ71" s="204"/>
      <c r="TNA71" s="204"/>
      <c r="TNB71" s="204"/>
      <c r="TNC71" s="204"/>
      <c r="TND71" s="204"/>
      <c r="TNE71" s="204"/>
      <c r="TNF71" s="204"/>
      <c r="TNG71" s="204"/>
      <c r="TNH71" s="204"/>
      <c r="TNI71" s="204"/>
      <c r="TNJ71" s="204"/>
      <c r="TNK71" s="204"/>
      <c r="TNL71" s="204"/>
      <c r="TNM71" s="204"/>
      <c r="TNN71" s="204"/>
      <c r="TNO71" s="204"/>
      <c r="TNP71" s="204"/>
      <c r="TNQ71" s="204"/>
      <c r="TNR71" s="204"/>
      <c r="TNS71" s="204"/>
      <c r="TNT71" s="204"/>
      <c r="TNU71" s="204"/>
      <c r="TNV71" s="204"/>
      <c r="TNW71" s="204"/>
      <c r="TNX71" s="204"/>
      <c r="TNY71" s="204"/>
      <c r="TNZ71" s="204"/>
      <c r="TOA71" s="204"/>
      <c r="TOB71" s="204"/>
      <c r="TOC71" s="204"/>
      <c r="TOD71" s="204"/>
      <c r="TOE71" s="204"/>
      <c r="TOF71" s="204"/>
      <c r="TOG71" s="204"/>
      <c r="TOH71" s="204"/>
      <c r="TOI71" s="204"/>
      <c r="TOJ71" s="204"/>
      <c r="TOK71" s="204"/>
      <c r="TOL71" s="204"/>
      <c r="TOM71" s="204"/>
      <c r="TON71" s="204"/>
      <c r="TOO71" s="204"/>
      <c r="TOP71" s="204"/>
      <c r="TOQ71" s="204"/>
      <c r="TOR71" s="204"/>
      <c r="TOS71" s="204"/>
      <c r="TOT71" s="204"/>
      <c r="TOU71" s="204"/>
      <c r="TOV71" s="204"/>
      <c r="TOW71" s="204"/>
      <c r="TOX71" s="204"/>
      <c r="TOY71" s="204"/>
      <c r="TOZ71" s="204"/>
      <c r="TPA71" s="204"/>
      <c r="TPB71" s="204"/>
      <c r="TPC71" s="204"/>
      <c r="TPD71" s="204"/>
      <c r="TPE71" s="204"/>
      <c r="TPF71" s="204"/>
      <c r="TPG71" s="204"/>
      <c r="TPH71" s="204"/>
      <c r="TPI71" s="204"/>
      <c r="TPJ71" s="204"/>
      <c r="TPK71" s="204"/>
      <c r="TPL71" s="204"/>
      <c r="TPM71" s="204"/>
      <c r="TPN71" s="204"/>
      <c r="TPO71" s="204"/>
      <c r="TPP71" s="204"/>
      <c r="TPQ71" s="204"/>
      <c r="TPR71" s="204"/>
      <c r="TPS71" s="204"/>
      <c r="TPT71" s="204"/>
      <c r="TPU71" s="204"/>
      <c r="TPV71" s="204"/>
      <c r="TPW71" s="204"/>
      <c r="TPX71" s="204"/>
      <c r="TPY71" s="204"/>
      <c r="TPZ71" s="204"/>
      <c r="TQA71" s="204"/>
      <c r="TQB71" s="204"/>
      <c r="TQC71" s="204"/>
      <c r="TQD71" s="204"/>
      <c r="TQE71" s="204"/>
      <c r="TQF71" s="204"/>
      <c r="TQG71" s="204"/>
      <c r="TQH71" s="204"/>
      <c r="TQI71" s="204"/>
      <c r="TQJ71" s="204"/>
      <c r="TQK71" s="204"/>
      <c r="TQL71" s="204"/>
      <c r="TQM71" s="204"/>
      <c r="TQN71" s="204"/>
      <c r="TQO71" s="204"/>
      <c r="TQP71" s="204"/>
      <c r="TQQ71" s="204"/>
      <c r="TQR71" s="204"/>
      <c r="TQS71" s="204"/>
      <c r="TQT71" s="204"/>
      <c r="TQU71" s="204"/>
      <c r="TQV71" s="204"/>
      <c r="TQW71" s="204"/>
      <c r="TQX71" s="204"/>
      <c r="TQY71" s="204"/>
      <c r="TQZ71" s="204"/>
      <c r="TRA71" s="204"/>
      <c r="TRB71" s="204"/>
      <c r="TRC71" s="204"/>
      <c r="TRD71" s="204"/>
      <c r="TRE71" s="204"/>
      <c r="TRF71" s="204"/>
      <c r="TRG71" s="204"/>
      <c r="TRH71" s="204"/>
      <c r="TRI71" s="204"/>
      <c r="TRJ71" s="204"/>
      <c r="TRK71" s="204"/>
      <c r="TRL71" s="204"/>
      <c r="TRM71" s="204"/>
      <c r="TRN71" s="204"/>
      <c r="TRO71" s="204"/>
      <c r="TRP71" s="204"/>
      <c r="TRQ71" s="204"/>
      <c r="TRR71" s="204"/>
      <c r="TRS71" s="204"/>
      <c r="TRT71" s="204"/>
      <c r="TRU71" s="204"/>
      <c r="TRV71" s="204"/>
      <c r="TRW71" s="204"/>
      <c r="TRX71" s="204"/>
      <c r="TRY71" s="204"/>
      <c r="TRZ71" s="204"/>
      <c r="TSA71" s="204"/>
      <c r="TSB71" s="204"/>
      <c r="TSC71" s="204"/>
      <c r="TSD71" s="204"/>
      <c r="TSE71" s="204"/>
      <c r="TSF71" s="204"/>
      <c r="TSG71" s="204"/>
      <c r="TSH71" s="204"/>
      <c r="TSI71" s="204"/>
      <c r="TSJ71" s="204"/>
      <c r="TSK71" s="204"/>
      <c r="TSL71" s="204"/>
      <c r="TSM71" s="204"/>
      <c r="TSN71" s="204"/>
      <c r="TSO71" s="204"/>
      <c r="TSP71" s="204"/>
      <c r="TSQ71" s="204"/>
      <c r="TSR71" s="204"/>
      <c r="TSS71" s="204"/>
      <c r="TST71" s="204"/>
      <c r="TSU71" s="204"/>
      <c r="TSV71" s="204"/>
      <c r="TSW71" s="204"/>
      <c r="TSX71" s="204"/>
      <c r="TSY71" s="204"/>
      <c r="TSZ71" s="204"/>
      <c r="TTA71" s="204"/>
      <c r="TTB71" s="204"/>
      <c r="TTC71" s="204"/>
      <c r="TTD71" s="204"/>
      <c r="TTE71" s="204"/>
      <c r="TTF71" s="204"/>
      <c r="TTG71" s="204"/>
      <c r="TTH71" s="204"/>
      <c r="TTI71" s="204"/>
      <c r="TTJ71" s="204"/>
      <c r="TTK71" s="204"/>
      <c r="TTL71" s="204"/>
      <c r="TTM71" s="204"/>
      <c r="TTN71" s="204"/>
      <c r="TTO71" s="204"/>
      <c r="TTP71" s="204"/>
      <c r="TTQ71" s="204"/>
      <c r="TTR71" s="204"/>
      <c r="TTS71" s="204"/>
      <c r="TTT71" s="204"/>
      <c r="TTU71" s="204"/>
      <c r="TTV71" s="204"/>
      <c r="TTW71" s="204"/>
      <c r="TTX71" s="204"/>
      <c r="TTY71" s="204"/>
      <c r="TTZ71" s="204"/>
      <c r="TUA71" s="204"/>
      <c r="TUB71" s="204"/>
      <c r="TUC71" s="204"/>
      <c r="TUD71" s="204"/>
      <c r="TUE71" s="204"/>
      <c r="TUF71" s="204"/>
      <c r="TUG71" s="204"/>
      <c r="TUH71" s="204"/>
      <c r="TUI71" s="204"/>
      <c r="TUJ71" s="204"/>
      <c r="TUK71" s="204"/>
      <c r="TUL71" s="204"/>
      <c r="TUM71" s="204"/>
      <c r="TUN71" s="204"/>
      <c r="TUO71" s="204"/>
      <c r="TUP71" s="204"/>
      <c r="TUQ71" s="204"/>
      <c r="TUR71" s="204"/>
      <c r="TUS71" s="204"/>
      <c r="TUT71" s="204"/>
      <c r="TUU71" s="204"/>
      <c r="TUV71" s="204"/>
      <c r="TUW71" s="204"/>
      <c r="TUX71" s="204"/>
      <c r="TUY71" s="204"/>
      <c r="TUZ71" s="204"/>
      <c r="TVA71" s="204"/>
      <c r="TVB71" s="204"/>
      <c r="TVC71" s="204"/>
      <c r="TVD71" s="204"/>
      <c r="TVE71" s="204"/>
      <c r="TVF71" s="204"/>
      <c r="TVG71" s="204"/>
      <c r="TVH71" s="204"/>
      <c r="TVI71" s="204"/>
      <c r="TVJ71" s="204"/>
      <c r="TVK71" s="204"/>
      <c r="TVL71" s="204"/>
      <c r="TVM71" s="204"/>
      <c r="TVN71" s="204"/>
      <c r="TVO71" s="204"/>
      <c r="TVP71" s="204"/>
      <c r="TVQ71" s="204"/>
      <c r="TVR71" s="204"/>
      <c r="TVS71" s="204"/>
      <c r="TVT71" s="204"/>
      <c r="TVU71" s="204"/>
      <c r="TVV71" s="204"/>
      <c r="TVW71" s="204"/>
      <c r="TVX71" s="204"/>
      <c r="TVY71" s="204"/>
      <c r="TVZ71" s="204"/>
      <c r="TWA71" s="204"/>
      <c r="TWB71" s="204"/>
      <c r="TWC71" s="204"/>
      <c r="TWD71" s="204"/>
      <c r="TWE71" s="204"/>
      <c r="TWF71" s="204"/>
      <c r="TWG71" s="204"/>
      <c r="TWH71" s="204"/>
      <c r="TWI71" s="204"/>
      <c r="TWJ71" s="204"/>
      <c r="TWK71" s="204"/>
      <c r="TWL71" s="204"/>
      <c r="TWM71" s="204"/>
      <c r="TWN71" s="204"/>
      <c r="TWO71" s="204"/>
      <c r="TWP71" s="204"/>
      <c r="TWQ71" s="204"/>
      <c r="TWR71" s="204"/>
      <c r="TWS71" s="204"/>
      <c r="TWT71" s="204"/>
      <c r="TWU71" s="204"/>
      <c r="TWV71" s="204"/>
      <c r="TWW71" s="204"/>
      <c r="TWX71" s="204"/>
      <c r="TWY71" s="204"/>
      <c r="TWZ71" s="204"/>
      <c r="TXA71" s="204"/>
      <c r="TXB71" s="204"/>
      <c r="TXC71" s="204"/>
      <c r="TXD71" s="204"/>
      <c r="TXE71" s="204"/>
      <c r="TXF71" s="204"/>
      <c r="TXG71" s="204"/>
      <c r="TXH71" s="204"/>
      <c r="TXI71" s="204"/>
      <c r="TXJ71" s="204"/>
      <c r="TXK71" s="204"/>
      <c r="TXL71" s="204"/>
      <c r="TXM71" s="204"/>
      <c r="TXN71" s="204"/>
      <c r="TXO71" s="204"/>
      <c r="TXP71" s="204"/>
      <c r="TXQ71" s="204"/>
      <c r="TXR71" s="204"/>
      <c r="TXS71" s="204"/>
      <c r="TXT71" s="204"/>
      <c r="TXU71" s="204"/>
      <c r="TXV71" s="204"/>
      <c r="TXW71" s="204"/>
      <c r="TXX71" s="204"/>
      <c r="TXY71" s="204"/>
      <c r="TXZ71" s="204"/>
      <c r="TYA71" s="204"/>
      <c r="TYB71" s="204"/>
      <c r="TYC71" s="204"/>
      <c r="TYD71" s="204"/>
      <c r="TYE71" s="204"/>
      <c r="TYF71" s="204"/>
      <c r="TYG71" s="204"/>
      <c r="TYH71" s="204"/>
      <c r="TYI71" s="204"/>
      <c r="TYJ71" s="204"/>
      <c r="TYK71" s="204"/>
      <c r="TYL71" s="204"/>
      <c r="TYM71" s="204"/>
      <c r="TYN71" s="204"/>
      <c r="TYO71" s="204"/>
      <c r="TYP71" s="204"/>
      <c r="TYQ71" s="204"/>
      <c r="TYR71" s="204"/>
      <c r="TYS71" s="204"/>
      <c r="TYT71" s="204"/>
      <c r="TYU71" s="204"/>
      <c r="TYV71" s="204"/>
      <c r="TYW71" s="204"/>
      <c r="TYX71" s="204"/>
      <c r="TYY71" s="204"/>
      <c r="TYZ71" s="204"/>
      <c r="TZA71" s="204"/>
      <c r="TZB71" s="204"/>
      <c r="TZC71" s="204"/>
      <c r="TZD71" s="204"/>
      <c r="TZE71" s="204"/>
      <c r="TZF71" s="204"/>
      <c r="TZG71" s="204"/>
      <c r="TZH71" s="204"/>
      <c r="TZI71" s="204"/>
      <c r="TZJ71" s="204"/>
      <c r="TZK71" s="204"/>
      <c r="TZL71" s="204"/>
      <c r="TZM71" s="204"/>
      <c r="TZN71" s="204"/>
      <c r="TZO71" s="204"/>
      <c r="TZP71" s="204"/>
      <c r="TZQ71" s="204"/>
      <c r="TZR71" s="204"/>
      <c r="TZS71" s="204"/>
      <c r="TZT71" s="204"/>
      <c r="TZU71" s="204"/>
      <c r="TZV71" s="204"/>
      <c r="TZW71" s="204"/>
      <c r="TZX71" s="204"/>
      <c r="TZY71" s="204"/>
      <c r="TZZ71" s="204"/>
      <c r="UAA71" s="204"/>
      <c r="UAB71" s="204"/>
      <c r="UAC71" s="204"/>
      <c r="UAD71" s="204"/>
      <c r="UAE71" s="204"/>
      <c r="UAF71" s="204"/>
      <c r="UAG71" s="204"/>
      <c r="UAH71" s="204"/>
      <c r="UAI71" s="204"/>
      <c r="UAJ71" s="204"/>
      <c r="UAK71" s="204"/>
      <c r="UAL71" s="204"/>
      <c r="UAM71" s="204"/>
      <c r="UAN71" s="204"/>
      <c r="UAO71" s="204"/>
      <c r="UAP71" s="204"/>
      <c r="UAQ71" s="204"/>
      <c r="UAR71" s="204"/>
      <c r="UAS71" s="204"/>
      <c r="UAT71" s="204"/>
      <c r="UAU71" s="204"/>
      <c r="UAV71" s="204"/>
      <c r="UAW71" s="204"/>
      <c r="UAX71" s="204"/>
      <c r="UAY71" s="204"/>
      <c r="UAZ71" s="204"/>
      <c r="UBA71" s="204"/>
      <c r="UBB71" s="204"/>
      <c r="UBC71" s="204"/>
      <c r="UBD71" s="204"/>
      <c r="UBE71" s="204"/>
      <c r="UBF71" s="204"/>
      <c r="UBG71" s="204"/>
      <c r="UBH71" s="204"/>
      <c r="UBI71" s="204"/>
      <c r="UBJ71" s="204"/>
      <c r="UBK71" s="204"/>
      <c r="UBL71" s="204"/>
      <c r="UBM71" s="204"/>
      <c r="UBN71" s="204"/>
      <c r="UBO71" s="204"/>
      <c r="UBP71" s="204"/>
      <c r="UBQ71" s="204"/>
      <c r="UBR71" s="204"/>
      <c r="UBS71" s="204"/>
      <c r="UBT71" s="204"/>
      <c r="UBU71" s="204"/>
      <c r="UBV71" s="204"/>
      <c r="UBW71" s="204"/>
      <c r="UBX71" s="204"/>
      <c r="UBY71" s="204"/>
      <c r="UBZ71" s="204"/>
      <c r="UCA71" s="204"/>
      <c r="UCB71" s="204"/>
      <c r="UCC71" s="204"/>
      <c r="UCD71" s="204"/>
      <c r="UCE71" s="204"/>
      <c r="UCF71" s="204"/>
      <c r="UCG71" s="204"/>
      <c r="UCH71" s="204"/>
      <c r="UCI71" s="204"/>
      <c r="UCJ71" s="204"/>
      <c r="UCK71" s="204"/>
      <c r="UCL71" s="204"/>
      <c r="UCM71" s="204"/>
      <c r="UCN71" s="204"/>
      <c r="UCO71" s="204"/>
      <c r="UCP71" s="204"/>
      <c r="UCQ71" s="204"/>
      <c r="UCR71" s="204"/>
      <c r="UCS71" s="204"/>
      <c r="UCT71" s="204"/>
      <c r="UCU71" s="204"/>
      <c r="UCV71" s="204"/>
      <c r="UCW71" s="204"/>
      <c r="UCX71" s="204"/>
      <c r="UCY71" s="204"/>
      <c r="UCZ71" s="204"/>
      <c r="UDA71" s="204"/>
      <c r="UDB71" s="204"/>
      <c r="UDC71" s="204"/>
      <c r="UDD71" s="204"/>
      <c r="UDE71" s="204"/>
      <c r="UDF71" s="204"/>
      <c r="UDG71" s="204"/>
      <c r="UDH71" s="204"/>
      <c r="UDI71" s="204"/>
      <c r="UDJ71" s="204"/>
      <c r="UDK71" s="204"/>
      <c r="UDL71" s="204"/>
      <c r="UDM71" s="204"/>
      <c r="UDN71" s="204"/>
      <c r="UDO71" s="204"/>
      <c r="UDP71" s="204"/>
      <c r="UDQ71" s="204"/>
      <c r="UDR71" s="204"/>
      <c r="UDS71" s="204"/>
      <c r="UDT71" s="204"/>
      <c r="UDU71" s="204"/>
      <c r="UDV71" s="204"/>
      <c r="UDW71" s="204"/>
      <c r="UDX71" s="204"/>
      <c r="UDY71" s="204"/>
      <c r="UDZ71" s="204"/>
      <c r="UEA71" s="204"/>
      <c r="UEB71" s="204"/>
      <c r="UEC71" s="204"/>
      <c r="UED71" s="204"/>
      <c r="UEE71" s="204"/>
      <c r="UEF71" s="204"/>
      <c r="UEG71" s="204"/>
      <c r="UEH71" s="204"/>
      <c r="UEI71" s="204"/>
      <c r="UEJ71" s="204"/>
      <c r="UEK71" s="204"/>
      <c r="UEL71" s="204"/>
      <c r="UEM71" s="204"/>
      <c r="UEN71" s="204"/>
      <c r="UEO71" s="204"/>
      <c r="UEP71" s="204"/>
      <c r="UEQ71" s="204"/>
      <c r="UER71" s="204"/>
      <c r="UES71" s="204"/>
      <c r="UET71" s="204"/>
      <c r="UEU71" s="204"/>
      <c r="UEV71" s="204"/>
      <c r="UEW71" s="204"/>
      <c r="UEX71" s="204"/>
      <c r="UEY71" s="204"/>
      <c r="UEZ71" s="204"/>
      <c r="UFA71" s="204"/>
      <c r="UFB71" s="204"/>
      <c r="UFC71" s="204"/>
      <c r="UFD71" s="204"/>
      <c r="UFE71" s="204"/>
      <c r="UFF71" s="204"/>
      <c r="UFG71" s="204"/>
      <c r="UFH71" s="204"/>
      <c r="UFI71" s="204"/>
      <c r="UFJ71" s="204"/>
      <c r="UFK71" s="204"/>
      <c r="UFL71" s="204"/>
      <c r="UFM71" s="204"/>
      <c r="UFN71" s="204"/>
      <c r="UFO71" s="204"/>
      <c r="UFP71" s="204"/>
      <c r="UFQ71" s="204"/>
      <c r="UFR71" s="204"/>
      <c r="UFS71" s="204"/>
      <c r="UFT71" s="204"/>
      <c r="UFU71" s="204"/>
      <c r="UFV71" s="204"/>
      <c r="UFW71" s="204"/>
      <c r="UFX71" s="204"/>
      <c r="UFY71" s="204"/>
      <c r="UFZ71" s="204"/>
      <c r="UGA71" s="204"/>
      <c r="UGB71" s="204"/>
      <c r="UGC71" s="204"/>
      <c r="UGD71" s="204"/>
      <c r="UGE71" s="204"/>
      <c r="UGF71" s="204"/>
      <c r="UGG71" s="204"/>
      <c r="UGH71" s="204"/>
      <c r="UGI71" s="204"/>
      <c r="UGJ71" s="204"/>
      <c r="UGK71" s="204"/>
      <c r="UGL71" s="204"/>
      <c r="UGM71" s="204"/>
      <c r="UGN71" s="204"/>
      <c r="UGO71" s="204"/>
      <c r="UGP71" s="204"/>
      <c r="UGQ71" s="204"/>
      <c r="UGR71" s="204"/>
      <c r="UGS71" s="204"/>
      <c r="UGT71" s="204"/>
      <c r="UGU71" s="204"/>
      <c r="UGV71" s="204"/>
      <c r="UGW71" s="204"/>
      <c r="UGX71" s="204"/>
      <c r="UGY71" s="204"/>
      <c r="UGZ71" s="204"/>
      <c r="UHA71" s="204"/>
      <c r="UHB71" s="204"/>
      <c r="UHC71" s="204"/>
      <c r="UHD71" s="204"/>
      <c r="UHE71" s="204"/>
      <c r="UHF71" s="204"/>
      <c r="UHG71" s="204"/>
      <c r="UHH71" s="204"/>
      <c r="UHI71" s="204"/>
      <c r="UHJ71" s="204"/>
      <c r="UHK71" s="204"/>
      <c r="UHL71" s="204"/>
      <c r="UHM71" s="204"/>
      <c r="UHN71" s="204"/>
      <c r="UHO71" s="204"/>
      <c r="UHP71" s="204"/>
      <c r="UHQ71" s="204"/>
      <c r="UHR71" s="204"/>
      <c r="UHS71" s="204"/>
      <c r="UHT71" s="204"/>
      <c r="UHU71" s="204"/>
      <c r="UHV71" s="204"/>
      <c r="UHW71" s="204"/>
      <c r="UHX71" s="204"/>
      <c r="UHY71" s="204"/>
      <c r="UHZ71" s="204"/>
      <c r="UIA71" s="204"/>
      <c r="UIB71" s="204"/>
      <c r="UIC71" s="204"/>
      <c r="UID71" s="204"/>
      <c r="UIE71" s="204"/>
      <c r="UIF71" s="204"/>
      <c r="UIG71" s="204"/>
      <c r="UIH71" s="204"/>
      <c r="UII71" s="204"/>
      <c r="UIJ71" s="204"/>
      <c r="UIK71" s="204"/>
      <c r="UIL71" s="204"/>
      <c r="UIM71" s="204"/>
      <c r="UIN71" s="204"/>
      <c r="UIO71" s="204"/>
      <c r="UIP71" s="204"/>
      <c r="UIQ71" s="204"/>
      <c r="UIR71" s="204"/>
      <c r="UIS71" s="204"/>
      <c r="UIT71" s="204"/>
      <c r="UIU71" s="204"/>
      <c r="UIV71" s="204"/>
      <c r="UIW71" s="204"/>
      <c r="UIX71" s="204"/>
      <c r="UIY71" s="204"/>
      <c r="UIZ71" s="204"/>
      <c r="UJA71" s="204"/>
      <c r="UJB71" s="204"/>
      <c r="UJC71" s="204"/>
      <c r="UJD71" s="204"/>
      <c r="UJE71" s="204"/>
      <c r="UJF71" s="204"/>
      <c r="UJG71" s="204"/>
      <c r="UJH71" s="204"/>
      <c r="UJI71" s="204"/>
      <c r="UJJ71" s="204"/>
      <c r="UJK71" s="204"/>
      <c r="UJL71" s="204"/>
      <c r="UJM71" s="204"/>
      <c r="UJN71" s="204"/>
      <c r="UJO71" s="204"/>
      <c r="UJP71" s="204"/>
      <c r="UJQ71" s="204"/>
      <c r="UJR71" s="204"/>
      <c r="UJS71" s="204"/>
      <c r="UJT71" s="204"/>
      <c r="UJU71" s="204"/>
      <c r="UJV71" s="204"/>
      <c r="UJW71" s="204"/>
      <c r="UJX71" s="204"/>
      <c r="UJY71" s="204"/>
      <c r="UJZ71" s="204"/>
      <c r="UKA71" s="204"/>
      <c r="UKB71" s="204"/>
      <c r="UKC71" s="204"/>
      <c r="UKD71" s="204"/>
      <c r="UKE71" s="204"/>
      <c r="UKF71" s="204"/>
      <c r="UKG71" s="204"/>
      <c r="UKH71" s="204"/>
      <c r="UKI71" s="204"/>
      <c r="UKJ71" s="204"/>
      <c r="UKK71" s="204"/>
      <c r="UKL71" s="204"/>
      <c r="UKM71" s="204"/>
      <c r="UKN71" s="204"/>
      <c r="UKO71" s="204"/>
      <c r="UKP71" s="204"/>
      <c r="UKQ71" s="204"/>
      <c r="UKR71" s="204"/>
      <c r="UKS71" s="204"/>
      <c r="UKT71" s="204"/>
      <c r="UKU71" s="204"/>
      <c r="UKV71" s="204"/>
      <c r="UKW71" s="204"/>
      <c r="UKX71" s="204"/>
      <c r="UKY71" s="204"/>
      <c r="UKZ71" s="204"/>
      <c r="ULA71" s="204"/>
      <c r="ULB71" s="204"/>
      <c r="ULC71" s="204"/>
      <c r="ULD71" s="204"/>
      <c r="ULE71" s="204"/>
      <c r="ULF71" s="204"/>
      <c r="ULG71" s="204"/>
      <c r="ULH71" s="204"/>
      <c r="ULI71" s="204"/>
      <c r="ULJ71" s="204"/>
      <c r="ULK71" s="204"/>
      <c r="ULL71" s="204"/>
      <c r="ULM71" s="204"/>
      <c r="ULN71" s="204"/>
      <c r="ULO71" s="204"/>
      <c r="ULP71" s="204"/>
      <c r="ULQ71" s="204"/>
      <c r="ULR71" s="204"/>
      <c r="ULS71" s="204"/>
      <c r="ULT71" s="204"/>
      <c r="ULU71" s="204"/>
      <c r="ULV71" s="204"/>
      <c r="ULW71" s="204"/>
      <c r="ULX71" s="204"/>
      <c r="ULY71" s="204"/>
      <c r="ULZ71" s="204"/>
      <c r="UMA71" s="204"/>
      <c r="UMB71" s="204"/>
      <c r="UMC71" s="204"/>
      <c r="UMD71" s="204"/>
      <c r="UME71" s="204"/>
      <c r="UMF71" s="204"/>
      <c r="UMG71" s="204"/>
      <c r="UMH71" s="204"/>
      <c r="UMI71" s="204"/>
      <c r="UMJ71" s="204"/>
      <c r="UMK71" s="204"/>
      <c r="UML71" s="204"/>
      <c r="UMM71" s="204"/>
      <c r="UMN71" s="204"/>
      <c r="UMO71" s="204"/>
      <c r="UMP71" s="204"/>
      <c r="UMQ71" s="204"/>
      <c r="UMR71" s="204"/>
      <c r="UMS71" s="204"/>
      <c r="UMT71" s="204"/>
      <c r="UMU71" s="204"/>
      <c r="UMV71" s="204"/>
      <c r="UMW71" s="204"/>
      <c r="UMX71" s="204"/>
      <c r="UMY71" s="204"/>
      <c r="UMZ71" s="204"/>
      <c r="UNA71" s="204"/>
      <c r="UNB71" s="204"/>
      <c r="UNC71" s="204"/>
      <c r="UND71" s="204"/>
      <c r="UNE71" s="204"/>
      <c r="UNF71" s="204"/>
      <c r="UNG71" s="204"/>
      <c r="UNH71" s="204"/>
      <c r="UNI71" s="204"/>
      <c r="UNJ71" s="204"/>
      <c r="UNK71" s="204"/>
      <c r="UNL71" s="204"/>
      <c r="UNM71" s="204"/>
      <c r="UNN71" s="204"/>
      <c r="UNO71" s="204"/>
      <c r="UNP71" s="204"/>
      <c r="UNQ71" s="204"/>
      <c r="UNR71" s="204"/>
      <c r="UNS71" s="204"/>
      <c r="UNT71" s="204"/>
      <c r="UNU71" s="204"/>
      <c r="UNV71" s="204"/>
      <c r="UNW71" s="204"/>
      <c r="UNX71" s="204"/>
      <c r="UNY71" s="204"/>
      <c r="UNZ71" s="204"/>
      <c r="UOA71" s="204"/>
      <c r="UOB71" s="204"/>
      <c r="UOC71" s="204"/>
      <c r="UOD71" s="204"/>
      <c r="UOE71" s="204"/>
      <c r="UOF71" s="204"/>
      <c r="UOG71" s="204"/>
      <c r="UOH71" s="204"/>
      <c r="UOI71" s="204"/>
      <c r="UOJ71" s="204"/>
      <c r="UOK71" s="204"/>
      <c r="UOL71" s="204"/>
      <c r="UOM71" s="204"/>
      <c r="UON71" s="204"/>
      <c r="UOO71" s="204"/>
      <c r="UOP71" s="204"/>
      <c r="UOQ71" s="204"/>
      <c r="UOR71" s="204"/>
      <c r="UOS71" s="204"/>
      <c r="UOT71" s="204"/>
      <c r="UOU71" s="204"/>
      <c r="UOV71" s="204"/>
      <c r="UOW71" s="204"/>
      <c r="UOX71" s="204"/>
      <c r="UOY71" s="204"/>
      <c r="UOZ71" s="204"/>
      <c r="UPA71" s="204"/>
      <c r="UPB71" s="204"/>
      <c r="UPC71" s="204"/>
      <c r="UPD71" s="204"/>
      <c r="UPE71" s="204"/>
      <c r="UPF71" s="204"/>
      <c r="UPG71" s="204"/>
      <c r="UPH71" s="204"/>
      <c r="UPI71" s="204"/>
      <c r="UPJ71" s="204"/>
      <c r="UPK71" s="204"/>
      <c r="UPL71" s="204"/>
      <c r="UPM71" s="204"/>
      <c r="UPN71" s="204"/>
      <c r="UPO71" s="204"/>
      <c r="UPP71" s="204"/>
      <c r="UPQ71" s="204"/>
      <c r="UPR71" s="204"/>
      <c r="UPS71" s="204"/>
      <c r="UPT71" s="204"/>
      <c r="UPU71" s="204"/>
      <c r="UPV71" s="204"/>
      <c r="UPW71" s="204"/>
      <c r="UPX71" s="204"/>
      <c r="UPY71" s="204"/>
      <c r="UPZ71" s="204"/>
      <c r="UQA71" s="204"/>
      <c r="UQB71" s="204"/>
      <c r="UQC71" s="204"/>
      <c r="UQD71" s="204"/>
      <c r="UQE71" s="204"/>
      <c r="UQF71" s="204"/>
      <c r="UQG71" s="204"/>
      <c r="UQH71" s="204"/>
      <c r="UQI71" s="204"/>
      <c r="UQJ71" s="204"/>
      <c r="UQK71" s="204"/>
      <c r="UQL71" s="204"/>
      <c r="UQM71" s="204"/>
      <c r="UQN71" s="204"/>
      <c r="UQO71" s="204"/>
      <c r="UQP71" s="204"/>
      <c r="UQQ71" s="204"/>
      <c r="UQR71" s="204"/>
      <c r="UQS71" s="204"/>
      <c r="UQT71" s="204"/>
      <c r="UQU71" s="204"/>
      <c r="UQV71" s="204"/>
      <c r="UQW71" s="204"/>
      <c r="UQX71" s="204"/>
      <c r="UQY71" s="204"/>
      <c r="UQZ71" s="204"/>
      <c r="URA71" s="204"/>
      <c r="URB71" s="204"/>
      <c r="URC71" s="204"/>
      <c r="URD71" s="204"/>
      <c r="URE71" s="204"/>
      <c r="URF71" s="204"/>
      <c r="URG71" s="204"/>
      <c r="URH71" s="204"/>
      <c r="URI71" s="204"/>
      <c r="URJ71" s="204"/>
      <c r="URK71" s="204"/>
      <c r="URL71" s="204"/>
      <c r="URM71" s="204"/>
      <c r="URN71" s="204"/>
      <c r="URO71" s="204"/>
      <c r="URP71" s="204"/>
      <c r="URQ71" s="204"/>
      <c r="URR71" s="204"/>
      <c r="URS71" s="204"/>
      <c r="URT71" s="204"/>
      <c r="URU71" s="204"/>
      <c r="URV71" s="204"/>
      <c r="URW71" s="204"/>
      <c r="URX71" s="204"/>
      <c r="URY71" s="204"/>
      <c r="URZ71" s="204"/>
      <c r="USA71" s="204"/>
      <c r="USB71" s="204"/>
      <c r="USC71" s="204"/>
      <c r="USD71" s="204"/>
      <c r="USE71" s="204"/>
      <c r="USF71" s="204"/>
      <c r="USG71" s="204"/>
      <c r="USH71" s="204"/>
      <c r="USI71" s="204"/>
      <c r="USJ71" s="204"/>
      <c r="USK71" s="204"/>
      <c r="USL71" s="204"/>
      <c r="USM71" s="204"/>
      <c r="USN71" s="204"/>
      <c r="USO71" s="204"/>
      <c r="USP71" s="204"/>
      <c r="USQ71" s="204"/>
      <c r="USR71" s="204"/>
      <c r="USS71" s="204"/>
      <c r="UST71" s="204"/>
      <c r="USU71" s="204"/>
      <c r="USV71" s="204"/>
      <c r="USW71" s="204"/>
      <c r="USX71" s="204"/>
      <c r="USY71" s="204"/>
      <c r="USZ71" s="204"/>
      <c r="UTA71" s="204"/>
      <c r="UTB71" s="204"/>
      <c r="UTC71" s="204"/>
      <c r="UTD71" s="204"/>
      <c r="UTE71" s="204"/>
      <c r="UTF71" s="204"/>
      <c r="UTG71" s="204"/>
      <c r="UTH71" s="204"/>
      <c r="UTI71" s="204"/>
      <c r="UTJ71" s="204"/>
      <c r="UTK71" s="204"/>
      <c r="UTL71" s="204"/>
      <c r="UTM71" s="204"/>
      <c r="UTN71" s="204"/>
      <c r="UTO71" s="204"/>
      <c r="UTP71" s="204"/>
      <c r="UTQ71" s="204"/>
      <c r="UTR71" s="204"/>
      <c r="UTS71" s="204"/>
      <c r="UTT71" s="204"/>
      <c r="UTU71" s="204"/>
      <c r="UTV71" s="204"/>
      <c r="UTW71" s="204"/>
      <c r="UTX71" s="204"/>
      <c r="UTY71" s="204"/>
      <c r="UTZ71" s="204"/>
      <c r="UUA71" s="204"/>
      <c r="UUB71" s="204"/>
      <c r="UUC71" s="204"/>
      <c r="UUD71" s="204"/>
      <c r="UUE71" s="204"/>
      <c r="UUF71" s="204"/>
      <c r="UUG71" s="204"/>
      <c r="UUH71" s="204"/>
      <c r="UUI71" s="204"/>
      <c r="UUJ71" s="204"/>
      <c r="UUK71" s="204"/>
      <c r="UUL71" s="204"/>
      <c r="UUM71" s="204"/>
      <c r="UUN71" s="204"/>
      <c r="UUO71" s="204"/>
      <c r="UUP71" s="204"/>
      <c r="UUQ71" s="204"/>
      <c r="UUR71" s="204"/>
      <c r="UUS71" s="204"/>
      <c r="UUT71" s="204"/>
      <c r="UUU71" s="204"/>
      <c r="UUV71" s="204"/>
      <c r="UUW71" s="204"/>
      <c r="UUX71" s="204"/>
      <c r="UUY71" s="204"/>
      <c r="UUZ71" s="204"/>
      <c r="UVA71" s="204"/>
      <c r="UVB71" s="204"/>
      <c r="UVC71" s="204"/>
      <c r="UVD71" s="204"/>
      <c r="UVE71" s="204"/>
      <c r="UVF71" s="204"/>
      <c r="UVG71" s="204"/>
      <c r="UVH71" s="204"/>
      <c r="UVI71" s="204"/>
      <c r="UVJ71" s="204"/>
      <c r="UVK71" s="204"/>
      <c r="UVL71" s="204"/>
      <c r="UVM71" s="204"/>
      <c r="UVN71" s="204"/>
      <c r="UVO71" s="204"/>
      <c r="UVP71" s="204"/>
      <c r="UVQ71" s="204"/>
      <c r="UVR71" s="204"/>
      <c r="UVS71" s="204"/>
      <c r="UVT71" s="204"/>
      <c r="UVU71" s="204"/>
      <c r="UVV71" s="204"/>
      <c r="UVW71" s="204"/>
      <c r="UVX71" s="204"/>
      <c r="UVY71" s="204"/>
      <c r="UVZ71" s="204"/>
      <c r="UWA71" s="204"/>
      <c r="UWB71" s="204"/>
      <c r="UWC71" s="204"/>
      <c r="UWD71" s="204"/>
      <c r="UWE71" s="204"/>
      <c r="UWF71" s="204"/>
      <c r="UWG71" s="204"/>
      <c r="UWH71" s="204"/>
      <c r="UWI71" s="204"/>
      <c r="UWJ71" s="204"/>
      <c r="UWK71" s="204"/>
      <c r="UWL71" s="204"/>
      <c r="UWM71" s="204"/>
      <c r="UWN71" s="204"/>
      <c r="UWO71" s="204"/>
      <c r="UWP71" s="204"/>
      <c r="UWQ71" s="204"/>
      <c r="UWR71" s="204"/>
      <c r="UWS71" s="204"/>
      <c r="UWT71" s="204"/>
      <c r="UWU71" s="204"/>
      <c r="UWV71" s="204"/>
      <c r="UWW71" s="204"/>
      <c r="UWX71" s="204"/>
      <c r="UWY71" s="204"/>
      <c r="UWZ71" s="204"/>
      <c r="UXA71" s="204"/>
      <c r="UXB71" s="204"/>
      <c r="UXC71" s="204"/>
      <c r="UXD71" s="204"/>
      <c r="UXE71" s="204"/>
      <c r="UXF71" s="204"/>
      <c r="UXG71" s="204"/>
      <c r="UXH71" s="204"/>
      <c r="UXI71" s="204"/>
      <c r="UXJ71" s="204"/>
      <c r="UXK71" s="204"/>
      <c r="UXL71" s="204"/>
      <c r="UXM71" s="204"/>
      <c r="UXN71" s="204"/>
      <c r="UXO71" s="204"/>
      <c r="UXP71" s="204"/>
      <c r="UXQ71" s="204"/>
      <c r="UXR71" s="204"/>
      <c r="UXS71" s="204"/>
      <c r="UXT71" s="204"/>
      <c r="UXU71" s="204"/>
      <c r="UXV71" s="204"/>
      <c r="UXW71" s="204"/>
      <c r="UXX71" s="204"/>
      <c r="UXY71" s="204"/>
      <c r="UXZ71" s="204"/>
      <c r="UYA71" s="204"/>
      <c r="UYB71" s="204"/>
      <c r="UYC71" s="204"/>
      <c r="UYD71" s="204"/>
      <c r="UYE71" s="204"/>
      <c r="UYF71" s="204"/>
      <c r="UYG71" s="204"/>
      <c r="UYH71" s="204"/>
      <c r="UYI71" s="204"/>
      <c r="UYJ71" s="204"/>
      <c r="UYK71" s="204"/>
      <c r="UYL71" s="204"/>
      <c r="UYM71" s="204"/>
      <c r="UYN71" s="204"/>
      <c r="UYO71" s="204"/>
      <c r="UYP71" s="204"/>
      <c r="UYQ71" s="204"/>
      <c r="UYR71" s="204"/>
      <c r="UYS71" s="204"/>
      <c r="UYT71" s="204"/>
      <c r="UYU71" s="204"/>
      <c r="UYV71" s="204"/>
      <c r="UYW71" s="204"/>
      <c r="UYX71" s="204"/>
      <c r="UYY71" s="204"/>
      <c r="UYZ71" s="204"/>
      <c r="UZA71" s="204"/>
      <c r="UZB71" s="204"/>
      <c r="UZC71" s="204"/>
      <c r="UZD71" s="204"/>
      <c r="UZE71" s="204"/>
      <c r="UZF71" s="204"/>
      <c r="UZG71" s="204"/>
      <c r="UZH71" s="204"/>
      <c r="UZI71" s="204"/>
      <c r="UZJ71" s="204"/>
      <c r="UZK71" s="204"/>
      <c r="UZL71" s="204"/>
      <c r="UZM71" s="204"/>
      <c r="UZN71" s="204"/>
      <c r="UZO71" s="204"/>
      <c r="UZP71" s="204"/>
      <c r="UZQ71" s="204"/>
      <c r="UZR71" s="204"/>
      <c r="UZS71" s="204"/>
      <c r="UZT71" s="204"/>
      <c r="UZU71" s="204"/>
      <c r="UZV71" s="204"/>
      <c r="UZW71" s="204"/>
      <c r="UZX71" s="204"/>
      <c r="UZY71" s="204"/>
      <c r="UZZ71" s="204"/>
      <c r="VAA71" s="204"/>
      <c r="VAB71" s="204"/>
      <c r="VAC71" s="204"/>
      <c r="VAD71" s="204"/>
      <c r="VAE71" s="204"/>
      <c r="VAF71" s="204"/>
      <c r="VAG71" s="204"/>
      <c r="VAH71" s="204"/>
      <c r="VAI71" s="204"/>
      <c r="VAJ71" s="204"/>
      <c r="VAK71" s="204"/>
      <c r="VAL71" s="204"/>
      <c r="VAM71" s="204"/>
      <c r="VAN71" s="204"/>
      <c r="VAO71" s="204"/>
      <c r="VAP71" s="204"/>
      <c r="VAQ71" s="204"/>
      <c r="VAR71" s="204"/>
      <c r="VAS71" s="204"/>
      <c r="VAT71" s="204"/>
      <c r="VAU71" s="204"/>
      <c r="VAV71" s="204"/>
      <c r="VAW71" s="204"/>
      <c r="VAX71" s="204"/>
      <c r="VAY71" s="204"/>
      <c r="VAZ71" s="204"/>
      <c r="VBA71" s="204"/>
      <c r="VBB71" s="204"/>
      <c r="VBC71" s="204"/>
      <c r="VBD71" s="204"/>
      <c r="VBE71" s="204"/>
      <c r="VBF71" s="204"/>
      <c r="VBG71" s="204"/>
      <c r="VBH71" s="204"/>
      <c r="VBI71" s="204"/>
      <c r="VBJ71" s="204"/>
      <c r="VBK71" s="204"/>
      <c r="VBL71" s="204"/>
      <c r="VBM71" s="204"/>
      <c r="VBN71" s="204"/>
      <c r="VBO71" s="204"/>
      <c r="VBP71" s="204"/>
      <c r="VBQ71" s="204"/>
      <c r="VBR71" s="204"/>
      <c r="VBS71" s="204"/>
      <c r="VBT71" s="204"/>
      <c r="VBU71" s="204"/>
      <c r="VBV71" s="204"/>
      <c r="VBW71" s="204"/>
      <c r="VBX71" s="204"/>
      <c r="VBY71" s="204"/>
      <c r="VBZ71" s="204"/>
      <c r="VCA71" s="204"/>
      <c r="VCB71" s="204"/>
      <c r="VCC71" s="204"/>
      <c r="VCD71" s="204"/>
      <c r="VCE71" s="204"/>
      <c r="VCF71" s="204"/>
      <c r="VCG71" s="204"/>
      <c r="VCH71" s="204"/>
      <c r="VCI71" s="204"/>
      <c r="VCJ71" s="204"/>
      <c r="VCK71" s="204"/>
      <c r="VCL71" s="204"/>
      <c r="VCM71" s="204"/>
      <c r="VCN71" s="204"/>
      <c r="VCO71" s="204"/>
      <c r="VCP71" s="204"/>
      <c r="VCQ71" s="204"/>
      <c r="VCR71" s="204"/>
      <c r="VCS71" s="204"/>
      <c r="VCT71" s="204"/>
      <c r="VCU71" s="204"/>
      <c r="VCV71" s="204"/>
      <c r="VCW71" s="204"/>
      <c r="VCX71" s="204"/>
      <c r="VCY71" s="204"/>
      <c r="VCZ71" s="204"/>
      <c r="VDA71" s="204"/>
      <c r="VDB71" s="204"/>
      <c r="VDC71" s="204"/>
      <c r="VDD71" s="204"/>
      <c r="VDE71" s="204"/>
      <c r="VDF71" s="204"/>
      <c r="VDG71" s="204"/>
      <c r="VDH71" s="204"/>
      <c r="VDI71" s="204"/>
      <c r="VDJ71" s="204"/>
      <c r="VDK71" s="204"/>
      <c r="VDL71" s="204"/>
      <c r="VDM71" s="204"/>
      <c r="VDN71" s="204"/>
      <c r="VDO71" s="204"/>
      <c r="VDP71" s="204"/>
      <c r="VDQ71" s="204"/>
      <c r="VDR71" s="204"/>
      <c r="VDS71" s="204"/>
      <c r="VDT71" s="204"/>
      <c r="VDU71" s="204"/>
      <c r="VDV71" s="204"/>
      <c r="VDW71" s="204"/>
      <c r="VDX71" s="204"/>
      <c r="VDY71" s="204"/>
      <c r="VDZ71" s="204"/>
      <c r="VEA71" s="204"/>
      <c r="VEB71" s="204"/>
      <c r="VEC71" s="204"/>
      <c r="VED71" s="204"/>
      <c r="VEE71" s="204"/>
      <c r="VEF71" s="204"/>
      <c r="VEG71" s="204"/>
      <c r="VEH71" s="204"/>
      <c r="VEI71" s="204"/>
      <c r="VEJ71" s="204"/>
      <c r="VEK71" s="204"/>
      <c r="VEL71" s="204"/>
      <c r="VEM71" s="204"/>
      <c r="VEN71" s="204"/>
      <c r="VEO71" s="204"/>
      <c r="VEP71" s="204"/>
      <c r="VEQ71" s="204"/>
      <c r="VER71" s="204"/>
      <c r="VES71" s="204"/>
      <c r="VET71" s="204"/>
      <c r="VEU71" s="204"/>
      <c r="VEV71" s="204"/>
      <c r="VEW71" s="204"/>
      <c r="VEX71" s="204"/>
      <c r="VEY71" s="204"/>
      <c r="VEZ71" s="204"/>
      <c r="VFA71" s="204"/>
      <c r="VFB71" s="204"/>
      <c r="VFC71" s="204"/>
      <c r="VFD71" s="204"/>
      <c r="VFE71" s="204"/>
      <c r="VFF71" s="204"/>
      <c r="VFG71" s="204"/>
      <c r="VFH71" s="204"/>
      <c r="VFI71" s="204"/>
      <c r="VFJ71" s="204"/>
      <c r="VFK71" s="204"/>
      <c r="VFL71" s="204"/>
      <c r="VFM71" s="204"/>
      <c r="VFN71" s="204"/>
      <c r="VFO71" s="204"/>
      <c r="VFP71" s="204"/>
      <c r="VFQ71" s="204"/>
      <c r="VFR71" s="204"/>
      <c r="VFS71" s="204"/>
      <c r="VFT71" s="204"/>
      <c r="VFU71" s="204"/>
      <c r="VFV71" s="204"/>
      <c r="VFW71" s="204"/>
      <c r="VFX71" s="204"/>
      <c r="VFY71" s="204"/>
      <c r="VFZ71" s="204"/>
      <c r="VGA71" s="204"/>
      <c r="VGB71" s="204"/>
      <c r="VGC71" s="204"/>
      <c r="VGD71" s="204"/>
      <c r="VGE71" s="204"/>
      <c r="VGF71" s="204"/>
      <c r="VGG71" s="204"/>
      <c r="VGH71" s="204"/>
      <c r="VGI71" s="204"/>
      <c r="VGJ71" s="204"/>
      <c r="VGK71" s="204"/>
      <c r="VGL71" s="204"/>
      <c r="VGM71" s="204"/>
      <c r="VGN71" s="204"/>
      <c r="VGO71" s="204"/>
      <c r="VGP71" s="204"/>
      <c r="VGQ71" s="204"/>
      <c r="VGR71" s="204"/>
      <c r="VGS71" s="204"/>
      <c r="VGT71" s="204"/>
      <c r="VGU71" s="204"/>
      <c r="VGV71" s="204"/>
      <c r="VGW71" s="204"/>
      <c r="VGX71" s="204"/>
      <c r="VGY71" s="204"/>
      <c r="VGZ71" s="204"/>
      <c r="VHA71" s="204"/>
      <c r="VHB71" s="204"/>
      <c r="VHC71" s="204"/>
      <c r="VHD71" s="204"/>
      <c r="VHE71" s="204"/>
      <c r="VHF71" s="204"/>
      <c r="VHG71" s="204"/>
      <c r="VHH71" s="204"/>
      <c r="VHI71" s="204"/>
      <c r="VHJ71" s="204"/>
      <c r="VHK71" s="204"/>
      <c r="VHL71" s="204"/>
      <c r="VHM71" s="204"/>
      <c r="VHN71" s="204"/>
      <c r="VHO71" s="204"/>
      <c r="VHP71" s="204"/>
      <c r="VHQ71" s="204"/>
      <c r="VHR71" s="204"/>
      <c r="VHS71" s="204"/>
      <c r="VHT71" s="204"/>
      <c r="VHU71" s="204"/>
      <c r="VHV71" s="204"/>
      <c r="VHW71" s="204"/>
      <c r="VHX71" s="204"/>
      <c r="VHY71" s="204"/>
      <c r="VHZ71" s="204"/>
      <c r="VIA71" s="204"/>
      <c r="VIB71" s="204"/>
      <c r="VIC71" s="204"/>
      <c r="VID71" s="204"/>
      <c r="VIE71" s="204"/>
      <c r="VIF71" s="204"/>
      <c r="VIG71" s="204"/>
      <c r="VIH71" s="204"/>
      <c r="VII71" s="204"/>
      <c r="VIJ71" s="204"/>
      <c r="VIK71" s="204"/>
      <c r="VIL71" s="204"/>
      <c r="VIM71" s="204"/>
      <c r="VIN71" s="204"/>
      <c r="VIO71" s="204"/>
      <c r="VIP71" s="204"/>
      <c r="VIQ71" s="204"/>
      <c r="VIR71" s="204"/>
      <c r="VIS71" s="204"/>
      <c r="VIT71" s="204"/>
      <c r="VIU71" s="204"/>
      <c r="VIV71" s="204"/>
      <c r="VIW71" s="204"/>
      <c r="VIX71" s="204"/>
      <c r="VIY71" s="204"/>
      <c r="VIZ71" s="204"/>
      <c r="VJA71" s="204"/>
      <c r="VJB71" s="204"/>
      <c r="VJC71" s="204"/>
      <c r="VJD71" s="204"/>
      <c r="VJE71" s="204"/>
      <c r="VJF71" s="204"/>
      <c r="VJG71" s="204"/>
      <c r="VJH71" s="204"/>
      <c r="VJI71" s="204"/>
      <c r="VJJ71" s="204"/>
      <c r="VJK71" s="204"/>
      <c r="VJL71" s="204"/>
      <c r="VJM71" s="204"/>
      <c r="VJN71" s="204"/>
      <c r="VJO71" s="204"/>
      <c r="VJP71" s="204"/>
      <c r="VJQ71" s="204"/>
      <c r="VJR71" s="204"/>
      <c r="VJS71" s="204"/>
      <c r="VJT71" s="204"/>
      <c r="VJU71" s="204"/>
      <c r="VJV71" s="204"/>
      <c r="VJW71" s="204"/>
      <c r="VJX71" s="204"/>
      <c r="VJY71" s="204"/>
      <c r="VJZ71" s="204"/>
      <c r="VKA71" s="204"/>
      <c r="VKB71" s="204"/>
      <c r="VKC71" s="204"/>
      <c r="VKD71" s="204"/>
      <c r="VKE71" s="204"/>
      <c r="VKF71" s="204"/>
      <c r="VKG71" s="204"/>
      <c r="VKH71" s="204"/>
      <c r="VKI71" s="204"/>
      <c r="VKJ71" s="204"/>
      <c r="VKK71" s="204"/>
      <c r="VKL71" s="204"/>
      <c r="VKM71" s="204"/>
      <c r="VKN71" s="204"/>
      <c r="VKO71" s="204"/>
      <c r="VKP71" s="204"/>
      <c r="VKQ71" s="204"/>
      <c r="VKR71" s="204"/>
      <c r="VKS71" s="204"/>
      <c r="VKT71" s="204"/>
      <c r="VKU71" s="204"/>
      <c r="VKV71" s="204"/>
      <c r="VKW71" s="204"/>
      <c r="VKX71" s="204"/>
      <c r="VKY71" s="204"/>
      <c r="VKZ71" s="204"/>
      <c r="VLA71" s="204"/>
      <c r="VLB71" s="204"/>
      <c r="VLC71" s="204"/>
      <c r="VLD71" s="204"/>
      <c r="VLE71" s="204"/>
      <c r="VLF71" s="204"/>
      <c r="VLG71" s="204"/>
      <c r="VLH71" s="204"/>
      <c r="VLI71" s="204"/>
      <c r="VLJ71" s="204"/>
      <c r="VLK71" s="204"/>
      <c r="VLL71" s="204"/>
      <c r="VLM71" s="204"/>
      <c r="VLN71" s="204"/>
      <c r="VLO71" s="204"/>
      <c r="VLP71" s="204"/>
      <c r="VLQ71" s="204"/>
      <c r="VLR71" s="204"/>
      <c r="VLS71" s="204"/>
      <c r="VLT71" s="204"/>
      <c r="VLU71" s="204"/>
      <c r="VLV71" s="204"/>
      <c r="VLW71" s="204"/>
      <c r="VLX71" s="204"/>
      <c r="VLY71" s="204"/>
      <c r="VLZ71" s="204"/>
      <c r="VMA71" s="204"/>
      <c r="VMB71" s="204"/>
      <c r="VMC71" s="204"/>
      <c r="VMD71" s="204"/>
      <c r="VME71" s="204"/>
      <c r="VMF71" s="204"/>
      <c r="VMG71" s="204"/>
      <c r="VMH71" s="204"/>
      <c r="VMI71" s="204"/>
      <c r="VMJ71" s="204"/>
      <c r="VMK71" s="204"/>
      <c r="VML71" s="204"/>
      <c r="VMM71" s="204"/>
      <c r="VMN71" s="204"/>
      <c r="VMO71" s="204"/>
      <c r="VMP71" s="204"/>
      <c r="VMQ71" s="204"/>
      <c r="VMR71" s="204"/>
      <c r="VMS71" s="204"/>
      <c r="VMT71" s="204"/>
      <c r="VMU71" s="204"/>
      <c r="VMV71" s="204"/>
      <c r="VMW71" s="204"/>
      <c r="VMX71" s="204"/>
      <c r="VMY71" s="204"/>
      <c r="VMZ71" s="204"/>
      <c r="VNA71" s="204"/>
      <c r="VNB71" s="204"/>
      <c r="VNC71" s="204"/>
      <c r="VND71" s="204"/>
      <c r="VNE71" s="204"/>
      <c r="VNF71" s="204"/>
      <c r="VNG71" s="204"/>
      <c r="VNH71" s="204"/>
      <c r="VNI71" s="204"/>
      <c r="VNJ71" s="204"/>
      <c r="VNK71" s="204"/>
      <c r="VNL71" s="204"/>
      <c r="VNM71" s="204"/>
      <c r="VNN71" s="204"/>
      <c r="VNO71" s="204"/>
      <c r="VNP71" s="204"/>
      <c r="VNQ71" s="204"/>
      <c r="VNR71" s="204"/>
      <c r="VNS71" s="204"/>
      <c r="VNT71" s="204"/>
      <c r="VNU71" s="204"/>
      <c r="VNV71" s="204"/>
      <c r="VNW71" s="204"/>
      <c r="VNX71" s="204"/>
      <c r="VNY71" s="204"/>
      <c r="VNZ71" s="204"/>
      <c r="VOA71" s="204"/>
      <c r="VOB71" s="204"/>
      <c r="VOC71" s="204"/>
      <c r="VOD71" s="204"/>
      <c r="VOE71" s="204"/>
      <c r="VOF71" s="204"/>
      <c r="VOG71" s="204"/>
      <c r="VOH71" s="204"/>
      <c r="VOI71" s="204"/>
      <c r="VOJ71" s="204"/>
      <c r="VOK71" s="204"/>
      <c r="VOL71" s="204"/>
      <c r="VOM71" s="204"/>
      <c r="VON71" s="204"/>
      <c r="VOO71" s="204"/>
      <c r="VOP71" s="204"/>
      <c r="VOQ71" s="204"/>
      <c r="VOR71" s="204"/>
      <c r="VOS71" s="204"/>
      <c r="VOT71" s="204"/>
      <c r="VOU71" s="204"/>
      <c r="VOV71" s="204"/>
      <c r="VOW71" s="204"/>
      <c r="VOX71" s="204"/>
      <c r="VOY71" s="204"/>
      <c r="VOZ71" s="204"/>
      <c r="VPA71" s="204"/>
      <c r="VPB71" s="204"/>
      <c r="VPC71" s="204"/>
      <c r="VPD71" s="204"/>
      <c r="VPE71" s="204"/>
      <c r="VPF71" s="204"/>
      <c r="VPG71" s="204"/>
      <c r="VPH71" s="204"/>
      <c r="VPI71" s="204"/>
      <c r="VPJ71" s="204"/>
      <c r="VPK71" s="204"/>
      <c r="VPL71" s="204"/>
      <c r="VPM71" s="204"/>
      <c r="VPN71" s="204"/>
      <c r="VPO71" s="204"/>
      <c r="VPP71" s="204"/>
      <c r="VPQ71" s="204"/>
      <c r="VPR71" s="204"/>
      <c r="VPS71" s="204"/>
      <c r="VPT71" s="204"/>
      <c r="VPU71" s="204"/>
      <c r="VPV71" s="204"/>
      <c r="VPW71" s="204"/>
      <c r="VPX71" s="204"/>
      <c r="VPY71" s="204"/>
      <c r="VPZ71" s="204"/>
      <c r="VQA71" s="204"/>
      <c r="VQB71" s="204"/>
      <c r="VQC71" s="204"/>
      <c r="VQD71" s="204"/>
      <c r="VQE71" s="204"/>
      <c r="VQF71" s="204"/>
      <c r="VQG71" s="204"/>
      <c r="VQH71" s="204"/>
      <c r="VQI71" s="204"/>
      <c r="VQJ71" s="204"/>
      <c r="VQK71" s="204"/>
      <c r="VQL71" s="204"/>
      <c r="VQM71" s="204"/>
      <c r="VQN71" s="204"/>
      <c r="VQO71" s="204"/>
      <c r="VQP71" s="204"/>
      <c r="VQQ71" s="204"/>
      <c r="VQR71" s="204"/>
      <c r="VQS71" s="204"/>
      <c r="VQT71" s="204"/>
      <c r="VQU71" s="204"/>
      <c r="VQV71" s="204"/>
      <c r="VQW71" s="204"/>
      <c r="VQX71" s="204"/>
      <c r="VQY71" s="204"/>
      <c r="VQZ71" s="204"/>
      <c r="VRA71" s="204"/>
      <c r="VRB71" s="204"/>
      <c r="VRC71" s="204"/>
      <c r="VRD71" s="204"/>
      <c r="VRE71" s="204"/>
      <c r="VRF71" s="204"/>
      <c r="VRG71" s="204"/>
      <c r="VRH71" s="204"/>
      <c r="VRI71" s="204"/>
      <c r="VRJ71" s="204"/>
      <c r="VRK71" s="204"/>
      <c r="VRL71" s="204"/>
      <c r="VRM71" s="204"/>
      <c r="VRN71" s="204"/>
      <c r="VRO71" s="204"/>
      <c r="VRP71" s="204"/>
      <c r="VRQ71" s="204"/>
      <c r="VRR71" s="204"/>
      <c r="VRS71" s="204"/>
      <c r="VRT71" s="204"/>
      <c r="VRU71" s="204"/>
      <c r="VRV71" s="204"/>
      <c r="VRW71" s="204"/>
      <c r="VRX71" s="204"/>
      <c r="VRY71" s="204"/>
      <c r="VRZ71" s="204"/>
      <c r="VSA71" s="204"/>
      <c r="VSB71" s="204"/>
      <c r="VSC71" s="204"/>
      <c r="VSD71" s="204"/>
      <c r="VSE71" s="204"/>
      <c r="VSF71" s="204"/>
      <c r="VSG71" s="204"/>
      <c r="VSH71" s="204"/>
      <c r="VSI71" s="204"/>
      <c r="VSJ71" s="204"/>
      <c r="VSK71" s="204"/>
      <c r="VSL71" s="204"/>
      <c r="VSM71" s="204"/>
      <c r="VSN71" s="204"/>
      <c r="VSO71" s="204"/>
      <c r="VSP71" s="204"/>
      <c r="VSQ71" s="204"/>
      <c r="VSR71" s="204"/>
      <c r="VSS71" s="204"/>
      <c r="VST71" s="204"/>
      <c r="VSU71" s="204"/>
      <c r="VSV71" s="204"/>
      <c r="VSW71" s="204"/>
      <c r="VSX71" s="204"/>
      <c r="VSY71" s="204"/>
      <c r="VSZ71" s="204"/>
      <c r="VTA71" s="204"/>
      <c r="VTB71" s="204"/>
      <c r="VTC71" s="204"/>
      <c r="VTD71" s="204"/>
      <c r="VTE71" s="204"/>
      <c r="VTF71" s="204"/>
      <c r="VTG71" s="204"/>
      <c r="VTH71" s="204"/>
      <c r="VTI71" s="204"/>
      <c r="VTJ71" s="204"/>
      <c r="VTK71" s="204"/>
      <c r="VTL71" s="204"/>
      <c r="VTM71" s="204"/>
      <c r="VTN71" s="204"/>
      <c r="VTO71" s="204"/>
      <c r="VTP71" s="204"/>
      <c r="VTQ71" s="204"/>
      <c r="VTR71" s="204"/>
      <c r="VTS71" s="204"/>
      <c r="VTT71" s="204"/>
      <c r="VTU71" s="204"/>
      <c r="VTV71" s="204"/>
      <c r="VTW71" s="204"/>
      <c r="VTX71" s="204"/>
      <c r="VTY71" s="204"/>
      <c r="VTZ71" s="204"/>
      <c r="VUA71" s="204"/>
      <c r="VUB71" s="204"/>
      <c r="VUC71" s="204"/>
      <c r="VUD71" s="204"/>
      <c r="VUE71" s="204"/>
      <c r="VUF71" s="204"/>
      <c r="VUG71" s="204"/>
      <c r="VUH71" s="204"/>
      <c r="VUI71" s="204"/>
      <c r="VUJ71" s="204"/>
      <c r="VUK71" s="204"/>
      <c r="VUL71" s="204"/>
      <c r="VUM71" s="204"/>
      <c r="VUN71" s="204"/>
      <c r="VUO71" s="204"/>
      <c r="VUP71" s="204"/>
      <c r="VUQ71" s="204"/>
      <c r="VUR71" s="204"/>
      <c r="VUS71" s="204"/>
      <c r="VUT71" s="204"/>
      <c r="VUU71" s="204"/>
      <c r="VUV71" s="204"/>
      <c r="VUW71" s="204"/>
      <c r="VUX71" s="204"/>
      <c r="VUY71" s="204"/>
      <c r="VUZ71" s="204"/>
      <c r="VVA71" s="204"/>
      <c r="VVB71" s="204"/>
      <c r="VVC71" s="204"/>
      <c r="VVD71" s="204"/>
      <c r="VVE71" s="204"/>
      <c r="VVF71" s="204"/>
      <c r="VVG71" s="204"/>
      <c r="VVH71" s="204"/>
      <c r="VVI71" s="204"/>
      <c r="VVJ71" s="204"/>
      <c r="VVK71" s="204"/>
      <c r="VVL71" s="204"/>
      <c r="VVM71" s="204"/>
      <c r="VVN71" s="204"/>
      <c r="VVO71" s="204"/>
      <c r="VVP71" s="204"/>
      <c r="VVQ71" s="204"/>
      <c r="VVR71" s="204"/>
      <c r="VVS71" s="204"/>
      <c r="VVT71" s="204"/>
      <c r="VVU71" s="204"/>
      <c r="VVV71" s="204"/>
      <c r="VVW71" s="204"/>
      <c r="VVX71" s="204"/>
      <c r="VVY71" s="204"/>
      <c r="VVZ71" s="204"/>
      <c r="VWA71" s="204"/>
      <c r="VWB71" s="204"/>
      <c r="VWC71" s="204"/>
      <c r="VWD71" s="204"/>
      <c r="VWE71" s="204"/>
      <c r="VWF71" s="204"/>
      <c r="VWG71" s="204"/>
      <c r="VWH71" s="204"/>
      <c r="VWI71" s="204"/>
      <c r="VWJ71" s="204"/>
      <c r="VWK71" s="204"/>
      <c r="VWL71" s="204"/>
      <c r="VWM71" s="204"/>
      <c r="VWN71" s="204"/>
      <c r="VWO71" s="204"/>
      <c r="VWP71" s="204"/>
      <c r="VWQ71" s="204"/>
      <c r="VWR71" s="204"/>
      <c r="VWS71" s="204"/>
      <c r="VWT71" s="204"/>
      <c r="VWU71" s="204"/>
      <c r="VWV71" s="204"/>
      <c r="VWW71" s="204"/>
      <c r="VWX71" s="204"/>
      <c r="VWY71" s="204"/>
      <c r="VWZ71" s="204"/>
      <c r="VXA71" s="204"/>
      <c r="VXB71" s="204"/>
      <c r="VXC71" s="204"/>
      <c r="VXD71" s="204"/>
      <c r="VXE71" s="204"/>
      <c r="VXF71" s="204"/>
      <c r="VXG71" s="204"/>
      <c r="VXH71" s="204"/>
      <c r="VXI71" s="204"/>
      <c r="VXJ71" s="204"/>
      <c r="VXK71" s="204"/>
      <c r="VXL71" s="204"/>
      <c r="VXM71" s="204"/>
      <c r="VXN71" s="204"/>
      <c r="VXO71" s="204"/>
      <c r="VXP71" s="204"/>
      <c r="VXQ71" s="204"/>
      <c r="VXR71" s="204"/>
      <c r="VXS71" s="204"/>
      <c r="VXT71" s="204"/>
      <c r="VXU71" s="204"/>
      <c r="VXV71" s="204"/>
      <c r="VXW71" s="204"/>
      <c r="VXX71" s="204"/>
      <c r="VXY71" s="204"/>
      <c r="VXZ71" s="204"/>
      <c r="VYA71" s="204"/>
      <c r="VYB71" s="204"/>
      <c r="VYC71" s="204"/>
      <c r="VYD71" s="204"/>
      <c r="VYE71" s="204"/>
      <c r="VYF71" s="204"/>
      <c r="VYG71" s="204"/>
      <c r="VYH71" s="204"/>
      <c r="VYI71" s="204"/>
      <c r="VYJ71" s="204"/>
      <c r="VYK71" s="204"/>
      <c r="VYL71" s="204"/>
      <c r="VYM71" s="204"/>
      <c r="VYN71" s="204"/>
      <c r="VYO71" s="204"/>
      <c r="VYP71" s="204"/>
      <c r="VYQ71" s="204"/>
      <c r="VYR71" s="204"/>
      <c r="VYS71" s="204"/>
      <c r="VYT71" s="204"/>
      <c r="VYU71" s="204"/>
      <c r="VYV71" s="204"/>
      <c r="VYW71" s="204"/>
      <c r="VYX71" s="204"/>
      <c r="VYY71" s="204"/>
      <c r="VYZ71" s="204"/>
      <c r="VZA71" s="204"/>
      <c r="VZB71" s="204"/>
      <c r="VZC71" s="204"/>
      <c r="VZD71" s="204"/>
      <c r="VZE71" s="204"/>
      <c r="VZF71" s="204"/>
      <c r="VZG71" s="204"/>
      <c r="VZH71" s="204"/>
      <c r="VZI71" s="204"/>
      <c r="VZJ71" s="204"/>
      <c r="VZK71" s="204"/>
      <c r="VZL71" s="204"/>
      <c r="VZM71" s="204"/>
      <c r="VZN71" s="204"/>
      <c r="VZO71" s="204"/>
      <c r="VZP71" s="204"/>
      <c r="VZQ71" s="204"/>
      <c r="VZR71" s="204"/>
      <c r="VZS71" s="204"/>
      <c r="VZT71" s="204"/>
      <c r="VZU71" s="204"/>
      <c r="VZV71" s="204"/>
      <c r="VZW71" s="204"/>
      <c r="VZX71" s="204"/>
      <c r="VZY71" s="204"/>
      <c r="VZZ71" s="204"/>
      <c r="WAA71" s="204"/>
      <c r="WAB71" s="204"/>
      <c r="WAC71" s="204"/>
      <c r="WAD71" s="204"/>
      <c r="WAE71" s="204"/>
      <c r="WAF71" s="204"/>
      <c r="WAG71" s="204"/>
      <c r="WAH71" s="204"/>
      <c r="WAI71" s="204"/>
      <c r="WAJ71" s="204"/>
      <c r="WAK71" s="204"/>
      <c r="WAL71" s="204"/>
      <c r="WAM71" s="204"/>
      <c r="WAN71" s="204"/>
      <c r="WAO71" s="204"/>
      <c r="WAP71" s="204"/>
      <c r="WAQ71" s="204"/>
      <c r="WAR71" s="204"/>
      <c r="WAS71" s="204"/>
      <c r="WAT71" s="204"/>
      <c r="WAU71" s="204"/>
      <c r="WAV71" s="204"/>
      <c r="WAW71" s="204"/>
      <c r="WAX71" s="204"/>
      <c r="WAY71" s="204"/>
      <c r="WAZ71" s="204"/>
      <c r="WBA71" s="204"/>
      <c r="WBB71" s="204"/>
      <c r="WBC71" s="204"/>
      <c r="WBD71" s="204"/>
      <c r="WBE71" s="204"/>
      <c r="WBF71" s="204"/>
      <c r="WBG71" s="204"/>
      <c r="WBH71" s="204"/>
      <c r="WBI71" s="204"/>
      <c r="WBJ71" s="204"/>
      <c r="WBK71" s="204"/>
      <c r="WBL71" s="204"/>
      <c r="WBM71" s="204"/>
      <c r="WBN71" s="204"/>
      <c r="WBO71" s="204"/>
      <c r="WBP71" s="204"/>
      <c r="WBQ71" s="204"/>
      <c r="WBR71" s="204"/>
      <c r="WBS71" s="204"/>
      <c r="WBT71" s="204"/>
      <c r="WBU71" s="204"/>
      <c r="WBV71" s="204"/>
      <c r="WBW71" s="204"/>
      <c r="WBX71" s="204"/>
      <c r="WBY71" s="204"/>
      <c r="WBZ71" s="204"/>
      <c r="WCA71" s="204"/>
      <c r="WCB71" s="204"/>
      <c r="WCC71" s="204"/>
      <c r="WCD71" s="204"/>
      <c r="WCE71" s="204"/>
      <c r="WCF71" s="204"/>
      <c r="WCG71" s="204"/>
      <c r="WCH71" s="204"/>
      <c r="WCI71" s="204"/>
      <c r="WCJ71" s="204"/>
      <c r="WCK71" s="204"/>
      <c r="WCL71" s="204"/>
      <c r="WCM71" s="204"/>
      <c r="WCN71" s="204"/>
      <c r="WCO71" s="204"/>
      <c r="WCP71" s="204"/>
      <c r="WCQ71" s="204"/>
      <c r="WCR71" s="204"/>
      <c r="WCS71" s="204"/>
      <c r="WCT71" s="204"/>
      <c r="WCU71" s="204"/>
      <c r="WCV71" s="204"/>
      <c r="WCW71" s="204"/>
      <c r="WCX71" s="204"/>
      <c r="WCY71" s="204"/>
      <c r="WCZ71" s="204"/>
      <c r="WDA71" s="204"/>
      <c r="WDB71" s="204"/>
      <c r="WDC71" s="204"/>
      <c r="WDD71" s="204"/>
      <c r="WDE71" s="204"/>
      <c r="WDF71" s="204"/>
      <c r="WDG71" s="204"/>
      <c r="WDH71" s="204"/>
      <c r="WDI71" s="204"/>
      <c r="WDJ71" s="204"/>
      <c r="WDK71" s="204"/>
      <c r="WDL71" s="204"/>
      <c r="WDM71" s="204"/>
      <c r="WDN71" s="204"/>
      <c r="WDO71" s="204"/>
      <c r="WDP71" s="204"/>
      <c r="WDQ71" s="204"/>
      <c r="WDR71" s="204"/>
      <c r="WDS71" s="204"/>
      <c r="WDT71" s="204"/>
      <c r="WDU71" s="204"/>
      <c r="WDV71" s="204"/>
      <c r="WDW71" s="204"/>
      <c r="WDX71" s="204"/>
      <c r="WDY71" s="204"/>
      <c r="WDZ71" s="204"/>
      <c r="WEA71" s="204"/>
      <c r="WEB71" s="204"/>
      <c r="WEC71" s="204"/>
      <c r="WED71" s="204"/>
      <c r="WEE71" s="204"/>
      <c r="WEF71" s="204"/>
      <c r="WEG71" s="204"/>
      <c r="WEH71" s="204"/>
      <c r="WEI71" s="204"/>
      <c r="WEJ71" s="204"/>
      <c r="WEK71" s="204"/>
      <c r="WEL71" s="204"/>
      <c r="WEM71" s="204"/>
      <c r="WEN71" s="204"/>
      <c r="WEO71" s="204"/>
      <c r="WEP71" s="204"/>
      <c r="WEQ71" s="204"/>
      <c r="WER71" s="204"/>
      <c r="WES71" s="204"/>
      <c r="WET71" s="204"/>
      <c r="WEU71" s="204"/>
      <c r="WEV71" s="204"/>
      <c r="WEW71" s="204"/>
      <c r="WEX71" s="204"/>
      <c r="WEY71" s="204"/>
      <c r="WEZ71" s="204"/>
      <c r="WFA71" s="204"/>
      <c r="WFB71" s="204"/>
      <c r="WFC71" s="204"/>
      <c r="WFD71" s="204"/>
      <c r="WFE71" s="204"/>
      <c r="WFF71" s="204"/>
      <c r="WFG71" s="204"/>
      <c r="WFH71" s="204"/>
      <c r="WFI71" s="204"/>
      <c r="WFJ71" s="204"/>
      <c r="WFK71" s="204"/>
      <c r="WFL71" s="204"/>
      <c r="WFM71" s="204"/>
      <c r="WFN71" s="204"/>
      <c r="WFO71" s="204"/>
      <c r="WFP71" s="204"/>
      <c r="WFQ71" s="204"/>
      <c r="WFR71" s="204"/>
      <c r="WFS71" s="204"/>
      <c r="WFT71" s="204"/>
      <c r="WFU71" s="204"/>
      <c r="WFV71" s="204"/>
      <c r="WFW71" s="204"/>
      <c r="WFX71" s="204"/>
      <c r="WFY71" s="204"/>
      <c r="WFZ71" s="204"/>
      <c r="WGA71" s="204"/>
      <c r="WGB71" s="204"/>
      <c r="WGC71" s="204"/>
      <c r="WGD71" s="204"/>
      <c r="WGE71" s="204"/>
      <c r="WGF71" s="204"/>
      <c r="WGG71" s="204"/>
      <c r="WGH71" s="204"/>
      <c r="WGI71" s="204"/>
      <c r="WGJ71" s="204"/>
      <c r="WGK71" s="204"/>
      <c r="WGL71" s="204"/>
      <c r="WGM71" s="204"/>
      <c r="WGN71" s="204"/>
      <c r="WGO71" s="204"/>
      <c r="WGP71" s="204"/>
      <c r="WGQ71" s="204"/>
      <c r="WGR71" s="204"/>
      <c r="WGS71" s="204"/>
      <c r="WGT71" s="204"/>
      <c r="WGU71" s="204"/>
      <c r="WGV71" s="204"/>
      <c r="WGW71" s="204"/>
      <c r="WGX71" s="204"/>
      <c r="WGY71" s="204"/>
      <c r="WGZ71" s="204"/>
      <c r="WHA71" s="204"/>
      <c r="WHB71" s="204"/>
      <c r="WHC71" s="204"/>
      <c r="WHD71" s="204"/>
      <c r="WHE71" s="204"/>
      <c r="WHF71" s="204"/>
      <c r="WHG71" s="204"/>
      <c r="WHH71" s="204"/>
      <c r="WHI71" s="204"/>
      <c r="WHJ71" s="204"/>
      <c r="WHK71" s="204"/>
      <c r="WHL71" s="204"/>
      <c r="WHM71" s="204"/>
      <c r="WHN71" s="204"/>
      <c r="WHO71" s="204"/>
      <c r="WHP71" s="204"/>
      <c r="WHQ71" s="204"/>
      <c r="WHR71" s="204"/>
      <c r="WHS71" s="204"/>
      <c r="WHT71" s="204"/>
      <c r="WHU71" s="204"/>
      <c r="WHV71" s="204"/>
      <c r="WHW71" s="204"/>
      <c r="WHX71" s="204"/>
      <c r="WHY71" s="204"/>
      <c r="WHZ71" s="204"/>
      <c r="WIA71" s="204"/>
      <c r="WIB71" s="204"/>
      <c r="WIC71" s="204"/>
      <c r="WID71" s="204"/>
      <c r="WIE71" s="204"/>
      <c r="WIF71" s="204"/>
      <c r="WIG71" s="204"/>
      <c r="WIH71" s="204"/>
      <c r="WII71" s="204"/>
      <c r="WIJ71" s="204"/>
      <c r="WIK71" s="204"/>
      <c r="WIL71" s="204"/>
      <c r="WIM71" s="204"/>
      <c r="WIN71" s="204"/>
      <c r="WIO71" s="204"/>
      <c r="WIP71" s="204"/>
      <c r="WIQ71" s="204"/>
      <c r="WIR71" s="204"/>
      <c r="WIS71" s="204"/>
      <c r="WIT71" s="204"/>
      <c r="WIU71" s="204"/>
      <c r="WIV71" s="204"/>
      <c r="WIW71" s="204"/>
      <c r="WIX71" s="204"/>
      <c r="WIY71" s="204"/>
      <c r="WIZ71" s="204"/>
      <c r="WJA71" s="204"/>
      <c r="WJB71" s="204"/>
      <c r="WJC71" s="204"/>
      <c r="WJD71" s="204"/>
      <c r="WJE71" s="204"/>
      <c r="WJF71" s="204"/>
      <c r="WJG71" s="204"/>
      <c r="WJH71" s="204"/>
      <c r="WJI71" s="204"/>
      <c r="WJJ71" s="204"/>
      <c r="WJK71" s="204"/>
      <c r="WJL71" s="204"/>
      <c r="WJM71" s="204"/>
      <c r="WJN71" s="204"/>
      <c r="WJO71" s="204"/>
      <c r="WJP71" s="204"/>
      <c r="WJQ71" s="204"/>
      <c r="WJR71" s="204"/>
      <c r="WJS71" s="204"/>
      <c r="WJT71" s="204"/>
      <c r="WJU71" s="204"/>
      <c r="WJV71" s="204"/>
      <c r="WJW71" s="204"/>
      <c r="WJX71" s="204"/>
      <c r="WJY71" s="204"/>
      <c r="WJZ71" s="204"/>
      <c r="WKA71" s="204"/>
      <c r="WKB71" s="204"/>
      <c r="WKC71" s="204"/>
      <c r="WKD71" s="204"/>
      <c r="WKE71" s="204"/>
      <c r="WKF71" s="204"/>
      <c r="WKG71" s="204"/>
      <c r="WKH71" s="204"/>
      <c r="WKI71" s="204"/>
      <c r="WKJ71" s="204"/>
      <c r="WKK71" s="204"/>
      <c r="WKL71" s="204"/>
      <c r="WKM71" s="204"/>
      <c r="WKN71" s="204"/>
      <c r="WKO71" s="204"/>
      <c r="WKP71" s="204"/>
      <c r="WKQ71" s="204"/>
      <c r="WKR71" s="204"/>
      <c r="WKS71" s="204"/>
      <c r="WKT71" s="204"/>
      <c r="WKU71" s="204"/>
      <c r="WKV71" s="204"/>
      <c r="WKW71" s="204"/>
      <c r="WKX71" s="204"/>
      <c r="WKY71" s="204"/>
      <c r="WKZ71" s="204"/>
      <c r="WLA71" s="204"/>
      <c r="WLB71" s="204"/>
      <c r="WLC71" s="204"/>
      <c r="WLD71" s="204"/>
      <c r="WLE71" s="204"/>
      <c r="WLF71" s="204"/>
      <c r="WLG71" s="204"/>
      <c r="WLH71" s="204"/>
      <c r="WLI71" s="204"/>
      <c r="WLJ71" s="204"/>
      <c r="WLK71" s="204"/>
      <c r="WLL71" s="204"/>
      <c r="WLM71" s="204"/>
      <c r="WLN71" s="204"/>
      <c r="WLO71" s="204"/>
      <c r="WLP71" s="204"/>
      <c r="WLQ71" s="204"/>
      <c r="WLR71" s="204"/>
      <c r="WLS71" s="204"/>
      <c r="WLT71" s="204"/>
      <c r="WLU71" s="204"/>
      <c r="WLV71" s="204"/>
      <c r="WLW71" s="204"/>
      <c r="WLX71" s="204"/>
      <c r="WLY71" s="204"/>
      <c r="WLZ71" s="204"/>
      <c r="WMA71" s="204"/>
      <c r="WMB71" s="204"/>
      <c r="WMC71" s="204"/>
      <c r="WMD71" s="204"/>
      <c r="WME71" s="204"/>
      <c r="WMF71" s="204"/>
      <c r="WMG71" s="204"/>
      <c r="WMH71" s="204"/>
      <c r="WMI71" s="204"/>
      <c r="WMJ71" s="204"/>
      <c r="WMK71" s="204"/>
      <c r="WML71" s="204"/>
      <c r="WMM71" s="204"/>
      <c r="WMN71" s="204"/>
      <c r="WMO71" s="204"/>
      <c r="WMP71" s="204"/>
      <c r="WMQ71" s="204"/>
      <c r="WMR71" s="204"/>
      <c r="WMS71" s="204"/>
      <c r="WMT71" s="204"/>
      <c r="WMU71" s="204"/>
      <c r="WMV71" s="204"/>
      <c r="WMW71" s="204"/>
      <c r="WMX71" s="204"/>
      <c r="WMY71" s="204"/>
      <c r="WMZ71" s="204"/>
      <c r="WNA71" s="204"/>
      <c r="WNB71" s="204"/>
      <c r="WNC71" s="204"/>
      <c r="WND71" s="204"/>
      <c r="WNE71" s="204"/>
      <c r="WNF71" s="204"/>
      <c r="WNG71" s="204"/>
      <c r="WNH71" s="204"/>
      <c r="WNI71" s="204"/>
      <c r="WNJ71" s="204"/>
      <c r="WNK71" s="204"/>
      <c r="WNL71" s="204"/>
      <c r="WNM71" s="204"/>
      <c r="WNN71" s="204"/>
      <c r="WNO71" s="204"/>
      <c r="WNP71" s="204"/>
      <c r="WNQ71" s="204"/>
      <c r="WNR71" s="204"/>
      <c r="WNS71" s="204"/>
      <c r="WNT71" s="204"/>
      <c r="WNU71" s="204"/>
      <c r="WNV71" s="204"/>
      <c r="WNW71" s="204"/>
      <c r="WNX71" s="204"/>
      <c r="WNY71" s="204"/>
      <c r="WNZ71" s="204"/>
      <c r="WOA71" s="204"/>
      <c r="WOB71" s="204"/>
      <c r="WOC71" s="204"/>
      <c r="WOD71" s="204"/>
      <c r="WOE71" s="204"/>
      <c r="WOF71" s="204"/>
      <c r="WOG71" s="204"/>
      <c r="WOH71" s="204"/>
      <c r="WOI71" s="204"/>
      <c r="WOJ71" s="204"/>
      <c r="WOK71" s="204"/>
      <c r="WOL71" s="204"/>
      <c r="WOM71" s="204"/>
      <c r="WON71" s="204"/>
      <c r="WOO71" s="204"/>
      <c r="WOP71" s="204"/>
      <c r="WOQ71" s="204"/>
      <c r="WOR71" s="204"/>
      <c r="WOS71" s="204"/>
      <c r="WOT71" s="204"/>
      <c r="WOU71" s="204"/>
      <c r="WOV71" s="204"/>
      <c r="WOW71" s="204"/>
      <c r="WOX71" s="204"/>
      <c r="WOY71" s="204"/>
      <c r="WOZ71" s="204"/>
      <c r="WPA71" s="204"/>
      <c r="WPB71" s="204"/>
      <c r="WPC71" s="204"/>
      <c r="WPD71" s="204"/>
      <c r="WPE71" s="204"/>
      <c r="WPF71" s="204"/>
      <c r="WPG71" s="204"/>
      <c r="WPH71" s="204"/>
      <c r="WPI71" s="204"/>
      <c r="WPJ71" s="204"/>
      <c r="WPK71" s="204"/>
      <c r="WPL71" s="204"/>
      <c r="WPM71" s="204"/>
      <c r="WPN71" s="204"/>
      <c r="WPO71" s="204"/>
      <c r="WPP71" s="204"/>
      <c r="WPQ71" s="204"/>
      <c r="WPR71" s="204"/>
      <c r="WPS71" s="204"/>
      <c r="WPT71" s="204"/>
      <c r="WPU71" s="204"/>
      <c r="WPV71" s="204"/>
      <c r="WPW71" s="204"/>
      <c r="WPX71" s="204"/>
      <c r="WPY71" s="204"/>
      <c r="WPZ71" s="204"/>
      <c r="WQA71" s="204"/>
      <c r="WQB71" s="204"/>
      <c r="WQC71" s="204"/>
      <c r="WQD71" s="204"/>
      <c r="WQE71" s="204"/>
      <c r="WQF71" s="204"/>
      <c r="WQG71" s="204"/>
      <c r="WQH71" s="204"/>
      <c r="WQI71" s="204"/>
      <c r="WQJ71" s="204"/>
      <c r="WQK71" s="204"/>
      <c r="WQL71" s="204"/>
      <c r="WQM71" s="204"/>
      <c r="WQN71" s="204"/>
      <c r="WQO71" s="204"/>
      <c r="WQP71" s="204"/>
      <c r="WQQ71" s="204"/>
      <c r="WQR71" s="204"/>
      <c r="WQS71" s="204"/>
      <c r="WQT71" s="204"/>
      <c r="WQU71" s="204"/>
      <c r="WQV71" s="204"/>
      <c r="WQW71" s="204"/>
      <c r="WQX71" s="204"/>
      <c r="WQY71" s="204"/>
      <c r="WQZ71" s="204"/>
      <c r="WRA71" s="204"/>
      <c r="WRB71" s="204"/>
      <c r="WRC71" s="204"/>
      <c r="WRD71" s="204"/>
      <c r="WRE71" s="204"/>
      <c r="WRF71" s="204"/>
      <c r="WRG71" s="204"/>
      <c r="WRH71" s="204"/>
      <c r="WRI71" s="204"/>
      <c r="WRJ71" s="204"/>
      <c r="WRK71" s="204"/>
      <c r="WRL71" s="204"/>
      <c r="WRM71" s="204"/>
      <c r="WRN71" s="204"/>
      <c r="WRO71" s="204"/>
      <c r="WRP71" s="204"/>
      <c r="WRQ71" s="204"/>
      <c r="WRR71" s="204"/>
      <c r="WRS71" s="204"/>
      <c r="WRT71" s="204"/>
      <c r="WRU71" s="204"/>
      <c r="WRV71" s="204"/>
      <c r="WRW71" s="204"/>
      <c r="WRX71" s="204"/>
      <c r="WRY71" s="204"/>
      <c r="WRZ71" s="204"/>
      <c r="WSA71" s="204"/>
      <c r="WSB71" s="204"/>
      <c r="WSC71" s="204"/>
      <c r="WSD71" s="204"/>
      <c r="WSE71" s="204"/>
      <c r="WSF71" s="204"/>
      <c r="WSG71" s="204"/>
      <c r="WSH71" s="204"/>
      <c r="WSI71" s="204"/>
      <c r="WSJ71" s="204"/>
      <c r="WSK71" s="204"/>
      <c r="WSL71" s="204"/>
      <c r="WSM71" s="204"/>
      <c r="WSN71" s="204"/>
      <c r="WSO71" s="204"/>
      <c r="WSP71" s="204"/>
      <c r="WSQ71" s="204"/>
      <c r="WSR71" s="204"/>
      <c r="WSS71" s="204"/>
      <c r="WST71" s="204"/>
      <c r="WSU71" s="204"/>
      <c r="WSV71" s="204"/>
      <c r="WSW71" s="204"/>
      <c r="WSX71" s="204"/>
      <c r="WSY71" s="204"/>
      <c r="WSZ71" s="204"/>
      <c r="WTA71" s="204"/>
      <c r="WTB71" s="204"/>
      <c r="WTC71" s="204"/>
      <c r="WTD71" s="204"/>
      <c r="WTE71" s="204"/>
      <c r="WTF71" s="204"/>
      <c r="WTG71" s="204"/>
      <c r="WTH71" s="204"/>
      <c r="WTI71" s="204"/>
      <c r="WTJ71" s="204"/>
      <c r="WTK71" s="204"/>
      <c r="WTL71" s="204"/>
      <c r="WTM71" s="204"/>
      <c r="WTN71" s="204"/>
      <c r="WTO71" s="204"/>
      <c r="WTP71" s="204"/>
      <c r="WTQ71" s="204"/>
      <c r="WTR71" s="204"/>
      <c r="WTS71" s="204"/>
      <c r="WTT71" s="204"/>
      <c r="WTU71" s="204"/>
      <c r="WTV71" s="204"/>
      <c r="WTW71" s="204"/>
      <c r="WTX71" s="204"/>
      <c r="WTY71" s="204"/>
      <c r="WTZ71" s="204"/>
      <c r="WUA71" s="204"/>
      <c r="WUB71" s="204"/>
      <c r="WUC71" s="204"/>
      <c r="WUD71" s="204"/>
      <c r="WUE71" s="204"/>
      <c r="WUF71" s="204"/>
      <c r="WUG71" s="204"/>
      <c r="WUH71" s="204"/>
      <c r="WUI71" s="204"/>
      <c r="WUJ71" s="204"/>
      <c r="WUK71" s="204"/>
      <c r="WUL71" s="204"/>
      <c r="WUM71" s="204"/>
      <c r="WUN71" s="204"/>
      <c r="WUO71" s="204"/>
      <c r="WUP71" s="204"/>
      <c r="WUQ71" s="204"/>
      <c r="WUR71" s="204"/>
      <c r="WUS71" s="204"/>
      <c r="WUT71" s="204"/>
      <c r="WUU71" s="204"/>
      <c r="WUV71" s="204"/>
      <c r="WUW71" s="204"/>
      <c r="WUX71" s="204"/>
      <c r="WUY71" s="204"/>
      <c r="WUZ71" s="204"/>
      <c r="WVA71" s="204"/>
      <c r="WVB71" s="204"/>
      <c r="WVC71" s="204"/>
      <c r="WVD71" s="204"/>
      <c r="WVE71" s="204"/>
      <c r="WVF71" s="204"/>
      <c r="WVG71" s="204"/>
      <c r="WVH71" s="204"/>
      <c r="WVI71" s="204"/>
      <c r="WVJ71" s="204"/>
      <c r="WVK71" s="204"/>
      <c r="WVL71" s="204"/>
      <c r="WVM71" s="204"/>
      <c r="WVN71" s="204"/>
      <c r="WVO71" s="204"/>
      <c r="WVP71" s="204"/>
      <c r="WVQ71" s="204"/>
      <c r="WVR71" s="204"/>
      <c r="WVS71" s="204"/>
      <c r="WVT71" s="204"/>
      <c r="WVU71" s="204"/>
      <c r="WVV71" s="204"/>
      <c r="WVW71" s="204"/>
      <c r="WVX71" s="204"/>
      <c r="WVY71" s="204"/>
      <c r="WVZ71" s="204"/>
      <c r="WWA71" s="204"/>
      <c r="WWB71" s="204"/>
      <c r="WWC71" s="204"/>
      <c r="WWD71" s="204"/>
      <c r="WWE71" s="204"/>
      <c r="WWF71" s="204"/>
      <c r="WWG71" s="204"/>
      <c r="WWH71" s="204"/>
      <c r="WWI71" s="204"/>
      <c r="WWJ71" s="204"/>
      <c r="WWK71" s="204"/>
      <c r="WWL71" s="204"/>
      <c r="WWM71" s="204"/>
      <c r="WWN71" s="204"/>
      <c r="WWO71" s="204"/>
      <c r="WWP71" s="204"/>
      <c r="WWQ71" s="204"/>
      <c r="WWR71" s="204"/>
      <c r="WWS71" s="204"/>
      <c r="WWT71" s="204"/>
      <c r="WWU71" s="204"/>
      <c r="WWV71" s="204"/>
      <c r="WWW71" s="204"/>
      <c r="WWX71" s="204"/>
      <c r="WWY71" s="204"/>
      <c r="WWZ71" s="204"/>
      <c r="WXA71" s="204"/>
      <c r="WXB71" s="204"/>
      <c r="WXC71" s="204"/>
      <c r="WXD71" s="204"/>
      <c r="WXE71" s="204"/>
      <c r="WXF71" s="204"/>
      <c r="WXG71" s="204"/>
      <c r="WXH71" s="204"/>
      <c r="WXI71" s="204"/>
      <c r="WXJ71" s="204"/>
      <c r="WXK71" s="204"/>
      <c r="WXL71" s="204"/>
      <c r="WXM71" s="204"/>
      <c r="WXN71" s="204"/>
      <c r="WXO71" s="204"/>
      <c r="WXP71" s="204"/>
      <c r="WXQ71" s="204"/>
      <c r="WXR71" s="204"/>
      <c r="WXS71" s="204"/>
      <c r="WXT71" s="204"/>
      <c r="WXU71" s="204"/>
      <c r="WXV71" s="204"/>
      <c r="WXW71" s="204"/>
      <c r="WXX71" s="204"/>
      <c r="WXY71" s="204"/>
      <c r="WXZ71" s="204"/>
      <c r="WYA71" s="204"/>
      <c r="WYB71" s="204"/>
      <c r="WYC71" s="204"/>
      <c r="WYD71" s="204"/>
      <c r="WYE71" s="204"/>
      <c r="WYF71" s="204"/>
      <c r="WYG71" s="204"/>
      <c r="WYH71" s="204"/>
      <c r="WYI71" s="204"/>
      <c r="WYJ71" s="204"/>
      <c r="WYK71" s="204"/>
      <c r="WYL71" s="204"/>
      <c r="WYM71" s="204"/>
      <c r="WYN71" s="204"/>
      <c r="WYO71" s="204"/>
      <c r="WYP71" s="204"/>
      <c r="WYQ71" s="204"/>
      <c r="WYR71" s="204"/>
      <c r="WYS71" s="204"/>
      <c r="WYT71" s="204"/>
      <c r="WYU71" s="204"/>
      <c r="WYV71" s="204"/>
      <c r="WYW71" s="204"/>
      <c r="WYX71" s="204"/>
      <c r="WYY71" s="204"/>
      <c r="WYZ71" s="204"/>
      <c r="WZA71" s="204"/>
      <c r="WZB71" s="204"/>
      <c r="WZC71" s="204"/>
      <c r="WZD71" s="204"/>
      <c r="WZE71" s="204"/>
      <c r="WZF71" s="204"/>
      <c r="WZG71" s="204"/>
      <c r="WZH71" s="204"/>
      <c r="WZI71" s="204"/>
      <c r="WZJ71" s="204"/>
      <c r="WZK71" s="204"/>
      <c r="WZL71" s="204"/>
      <c r="WZM71" s="204"/>
      <c r="WZN71" s="204"/>
      <c r="WZO71" s="204"/>
      <c r="WZP71" s="204"/>
      <c r="WZQ71" s="204"/>
      <c r="WZR71" s="204"/>
      <c r="WZS71" s="204"/>
      <c r="WZT71" s="204"/>
      <c r="WZU71" s="204"/>
      <c r="WZV71" s="204"/>
      <c r="WZW71" s="204"/>
      <c r="WZX71" s="204"/>
      <c r="WZY71" s="204"/>
      <c r="WZZ71" s="204"/>
      <c r="XAA71" s="204"/>
      <c r="XAB71" s="204"/>
      <c r="XAC71" s="204"/>
      <c r="XAD71" s="204"/>
      <c r="XAE71" s="204"/>
      <c r="XAF71" s="204"/>
      <c r="XAG71" s="204"/>
      <c r="XAH71" s="204"/>
      <c r="XAI71" s="204"/>
      <c r="XAJ71" s="204"/>
      <c r="XAK71" s="204"/>
      <c r="XAL71" s="204"/>
      <c r="XAM71" s="204"/>
      <c r="XAN71" s="204"/>
      <c r="XAO71" s="204"/>
      <c r="XAP71" s="204"/>
      <c r="XAQ71" s="204"/>
      <c r="XAR71" s="204"/>
      <c r="XAS71" s="204"/>
      <c r="XAT71" s="204"/>
      <c r="XAU71" s="204"/>
      <c r="XAV71" s="204"/>
      <c r="XAW71" s="204"/>
      <c r="XAX71" s="204"/>
      <c r="XAY71" s="204"/>
      <c r="XAZ71" s="204"/>
      <c r="XBA71" s="204"/>
      <c r="XBB71" s="204"/>
      <c r="XBC71" s="204"/>
      <c r="XBD71" s="204"/>
      <c r="XBE71" s="204"/>
      <c r="XBF71" s="204"/>
      <c r="XBG71" s="204"/>
      <c r="XBH71" s="204"/>
      <c r="XBI71" s="204"/>
      <c r="XBJ71" s="204"/>
      <c r="XBK71" s="204"/>
      <c r="XBL71" s="204"/>
      <c r="XBM71" s="204"/>
      <c r="XBN71" s="204"/>
      <c r="XBO71" s="204"/>
      <c r="XBP71" s="204"/>
      <c r="XBQ71" s="204"/>
      <c r="XBR71" s="204"/>
      <c r="XBS71" s="204"/>
      <c r="XBT71" s="204"/>
      <c r="XBU71" s="204"/>
      <c r="XBV71" s="204"/>
      <c r="XBW71" s="204"/>
      <c r="XBX71" s="204"/>
      <c r="XBY71" s="204"/>
      <c r="XBZ71" s="204"/>
      <c r="XCA71" s="204"/>
      <c r="XCB71" s="204"/>
      <c r="XCC71" s="204"/>
      <c r="XCD71" s="204"/>
      <c r="XCE71" s="204"/>
      <c r="XCF71" s="204"/>
      <c r="XCG71" s="204"/>
      <c r="XCH71" s="204"/>
      <c r="XCI71" s="204"/>
      <c r="XCJ71" s="204"/>
      <c r="XCK71" s="204"/>
      <c r="XCL71" s="204"/>
      <c r="XCM71" s="204"/>
      <c r="XCN71" s="204"/>
      <c r="XCO71" s="204"/>
      <c r="XCP71" s="204"/>
      <c r="XCQ71" s="204"/>
      <c r="XCR71" s="204"/>
      <c r="XCS71" s="204"/>
      <c r="XCT71" s="204"/>
      <c r="XCU71" s="204"/>
      <c r="XCV71" s="204"/>
      <c r="XCW71" s="204"/>
      <c r="XCX71" s="204"/>
      <c r="XCY71" s="204"/>
      <c r="XCZ71" s="204"/>
      <c r="XDA71" s="204"/>
      <c r="XDB71" s="204"/>
      <c r="XDC71" s="204"/>
      <c r="XDD71" s="204"/>
      <c r="XDE71" s="204"/>
      <c r="XDF71" s="204"/>
      <c r="XDG71" s="204"/>
      <c r="XDH71" s="204"/>
      <c r="XDI71" s="204"/>
      <c r="XDJ71" s="204"/>
      <c r="XDK71" s="204"/>
      <c r="XDL71" s="204"/>
      <c r="XDM71" s="204"/>
      <c r="XDN71" s="204"/>
      <c r="XDO71" s="204"/>
      <c r="XDP71" s="204"/>
      <c r="XDQ71" s="204"/>
      <c r="XDR71" s="204"/>
      <c r="XDS71" s="204"/>
      <c r="XDT71" s="204"/>
      <c r="XDU71" s="204"/>
      <c r="XDV71" s="204"/>
      <c r="XDW71" s="204"/>
      <c r="XDX71" s="204"/>
      <c r="XDY71" s="204"/>
      <c r="XDZ71" s="204"/>
      <c r="XEA71" s="204"/>
      <c r="XEB71" s="204"/>
      <c r="XEC71" s="204"/>
      <c r="XED71" s="204"/>
      <c r="XEE71" s="204"/>
      <c r="XEF71" s="204"/>
      <c r="XEG71" s="204"/>
      <c r="XEH71" s="204"/>
      <c r="XEI71" s="204"/>
      <c r="XEJ71" s="204"/>
      <c r="XEK71" s="204"/>
      <c r="XEL71" s="204"/>
      <c r="XEM71" s="204"/>
      <c r="XEN71" s="204"/>
      <c r="XEO71" s="204"/>
      <c r="XEP71" s="204"/>
      <c r="XEQ71" s="204"/>
      <c r="XER71" s="204"/>
    </row>
    <row r="72" spans="1:16372" ht="27" hidden="1">
      <c r="A72" s="186">
        <f t="shared" si="19"/>
        <v>68</v>
      </c>
      <c r="B72" s="189" t="s">
        <v>532</v>
      </c>
      <c r="C72" s="144" t="s">
        <v>3509</v>
      </c>
      <c r="D72" s="189" t="s">
        <v>3277</v>
      </c>
      <c r="E72" s="191" t="s">
        <v>123</v>
      </c>
      <c r="F72" s="197">
        <v>44431</v>
      </c>
      <c r="G72" s="198" t="s">
        <v>4650</v>
      </c>
      <c r="H72" s="199" t="s">
        <v>4653</v>
      </c>
      <c r="I72" s="186" t="s">
        <v>73</v>
      </c>
      <c r="J72" s="200" t="s">
        <v>88</v>
      </c>
      <c r="K72" s="190" t="s">
        <v>412</v>
      </c>
      <c r="L72" s="190" t="s">
        <v>3278</v>
      </c>
      <c r="M72" s="187" t="s">
        <v>3279</v>
      </c>
      <c r="N72" s="201" t="s">
        <v>3280</v>
      </c>
      <c r="O72" s="202" t="s">
        <v>76</v>
      </c>
      <c r="P72" s="190" t="s">
        <v>412</v>
      </c>
      <c r="Q72" s="190"/>
      <c r="R72" s="190"/>
      <c r="S72" s="190"/>
      <c r="T72" s="190"/>
      <c r="U72" s="190"/>
      <c r="V72" s="190"/>
      <c r="W72" s="190"/>
      <c r="X72" s="190"/>
      <c r="Y72" s="454"/>
      <c r="Z72" s="375" t="s">
        <v>4199</v>
      </c>
      <c r="AA72" s="189"/>
      <c r="AB72" s="193"/>
      <c r="AC72" s="209"/>
      <c r="AD72" s="190"/>
      <c r="AE72" s="190"/>
      <c r="AF72" s="190"/>
      <c r="AG72" s="190"/>
      <c r="AH72" s="193"/>
      <c r="AI72" s="193"/>
      <c r="AJ72" s="200" t="s">
        <v>3282</v>
      </c>
      <c r="AK72" s="200" t="s">
        <v>78</v>
      </c>
      <c r="AL72" s="190"/>
      <c r="AM72" s="203">
        <v>1410000</v>
      </c>
      <c r="AN72" s="203">
        <v>390000</v>
      </c>
      <c r="AO72" s="203"/>
      <c r="AP72" s="203"/>
      <c r="AQ72" s="203"/>
      <c r="AR72" s="203"/>
      <c r="AS72" s="203"/>
      <c r="AT72" s="203"/>
      <c r="AU72" s="203"/>
      <c r="AV72" s="203"/>
      <c r="AW72" s="203"/>
      <c r="AX72" s="203"/>
      <c r="AY72" s="203"/>
      <c r="AZ72" s="203"/>
      <c r="BA72" s="203"/>
      <c r="BB72" s="203"/>
      <c r="BC72" s="203"/>
      <c r="BD72" s="203"/>
      <c r="BE72" s="203"/>
      <c r="BF72" s="202"/>
      <c r="BG72" s="190"/>
      <c r="BH72" s="190"/>
      <c r="BI72" s="186">
        <v>0</v>
      </c>
      <c r="BJ72" s="186">
        <v>0</v>
      </c>
      <c r="BK72" s="186">
        <v>0</v>
      </c>
      <c r="BL72" s="190"/>
      <c r="BM72" s="431" t="s">
        <v>4208</v>
      </c>
      <c r="BN72" s="307">
        <v>44470</v>
      </c>
      <c r="BO72" s="190"/>
      <c r="BP72" s="190"/>
      <c r="BQ72" s="190"/>
      <c r="BR72" s="190"/>
      <c r="BS72" s="190"/>
      <c r="BT72" s="190"/>
      <c r="BU72" s="190"/>
      <c r="BV72" s="190"/>
      <c r="BW72" s="204"/>
      <c r="BX72" s="204"/>
      <c r="BY72" s="204"/>
      <c r="BZ72" s="204"/>
      <c r="CA72" s="204"/>
      <c r="CB72" s="204"/>
      <c r="CC72" s="204"/>
      <c r="CD72" s="204"/>
      <c r="CE72" s="204"/>
      <c r="CF72" s="204"/>
      <c r="CG72" s="204"/>
      <c r="CH72" s="204"/>
      <c r="CI72" s="204"/>
      <c r="CJ72" s="204"/>
      <c r="CK72" s="204"/>
      <c r="CL72" s="204"/>
      <c r="CM72" s="204"/>
      <c r="CN72" s="204"/>
      <c r="CO72" s="204"/>
      <c r="CP72" s="204"/>
      <c r="CQ72" s="204"/>
      <c r="CR72" s="204"/>
      <c r="CS72" s="204"/>
      <c r="CT72" s="204"/>
      <c r="CU72" s="204"/>
      <c r="CV72" s="204"/>
      <c r="CW72" s="204"/>
      <c r="CX72" s="204"/>
      <c r="CY72" s="204"/>
      <c r="CZ72" s="204"/>
      <c r="DA72" s="204"/>
      <c r="DB72" s="204"/>
      <c r="DC72" s="204"/>
      <c r="DD72" s="204"/>
      <c r="DE72" s="204"/>
      <c r="DF72" s="204"/>
      <c r="DG72" s="204"/>
      <c r="DH72" s="204"/>
      <c r="DI72" s="204"/>
      <c r="DJ72" s="204"/>
      <c r="DK72" s="204"/>
      <c r="DL72" s="204"/>
      <c r="DM72" s="204"/>
      <c r="DN72" s="204"/>
      <c r="DO72" s="204"/>
      <c r="DP72" s="204"/>
      <c r="DQ72" s="204"/>
      <c r="DR72" s="204"/>
      <c r="DS72" s="204"/>
      <c r="DT72" s="204"/>
      <c r="DU72" s="204"/>
      <c r="DV72" s="204"/>
      <c r="DW72" s="204"/>
      <c r="DX72" s="204"/>
      <c r="DY72" s="204"/>
      <c r="DZ72" s="204"/>
      <c r="EA72" s="204"/>
      <c r="EB72" s="204"/>
      <c r="EC72" s="204"/>
      <c r="ED72" s="204"/>
      <c r="EE72" s="204"/>
      <c r="EF72" s="204"/>
      <c r="EG72" s="204"/>
      <c r="EH72" s="204"/>
      <c r="EI72" s="204"/>
      <c r="EJ72" s="204"/>
      <c r="EK72" s="204"/>
      <c r="EL72" s="204"/>
      <c r="EM72" s="204"/>
      <c r="EN72" s="204"/>
      <c r="EO72" s="204"/>
      <c r="EP72" s="204"/>
      <c r="EQ72" s="204"/>
      <c r="ER72" s="204"/>
      <c r="ES72" s="204"/>
      <c r="ET72" s="204"/>
      <c r="EU72" s="204"/>
      <c r="EV72" s="204"/>
      <c r="EW72" s="204"/>
      <c r="EX72" s="204"/>
      <c r="EY72" s="204"/>
      <c r="EZ72" s="204"/>
      <c r="FA72" s="204"/>
      <c r="FB72" s="204"/>
      <c r="FC72" s="204"/>
      <c r="FD72" s="204"/>
      <c r="FE72" s="204"/>
      <c r="FF72" s="204"/>
      <c r="FG72" s="204"/>
      <c r="FH72" s="204"/>
      <c r="FI72" s="204"/>
      <c r="FJ72" s="204"/>
      <c r="FK72" s="204"/>
      <c r="FL72" s="204"/>
      <c r="FM72" s="204"/>
      <c r="FN72" s="204"/>
      <c r="FO72" s="204"/>
      <c r="FP72" s="204"/>
      <c r="FQ72" s="204"/>
      <c r="FR72" s="204"/>
      <c r="FS72" s="204"/>
      <c r="FT72" s="204"/>
      <c r="FU72" s="204"/>
      <c r="FV72" s="204"/>
      <c r="FW72" s="204"/>
      <c r="FX72" s="204"/>
      <c r="FY72" s="204"/>
      <c r="FZ72" s="204"/>
      <c r="GA72" s="204"/>
      <c r="GB72" s="204"/>
      <c r="GC72" s="204"/>
      <c r="GD72" s="204"/>
      <c r="GE72" s="204"/>
      <c r="GF72" s="204"/>
      <c r="GG72" s="204"/>
      <c r="GH72" s="204"/>
      <c r="GI72" s="204"/>
      <c r="GJ72" s="204"/>
      <c r="GK72" s="204"/>
      <c r="GL72" s="204"/>
      <c r="GM72" s="204"/>
      <c r="GN72" s="204"/>
      <c r="GO72" s="204"/>
      <c r="GP72" s="204"/>
      <c r="GQ72" s="204"/>
      <c r="GR72" s="204"/>
      <c r="GS72" s="204"/>
      <c r="GT72" s="204"/>
      <c r="GU72" s="204"/>
      <c r="GV72" s="204"/>
      <c r="GW72" s="204"/>
      <c r="GX72" s="204"/>
      <c r="GY72" s="204"/>
      <c r="GZ72" s="204"/>
      <c r="HA72" s="204"/>
      <c r="HB72" s="204"/>
      <c r="HC72" s="204"/>
      <c r="HD72" s="204"/>
      <c r="HE72" s="204"/>
      <c r="HF72" s="204"/>
      <c r="HG72" s="204"/>
      <c r="HH72" s="204"/>
      <c r="HI72" s="204"/>
      <c r="HJ72" s="204"/>
      <c r="HK72" s="204"/>
      <c r="HL72" s="204"/>
      <c r="HM72" s="204"/>
      <c r="HN72" s="204"/>
      <c r="HO72" s="204"/>
      <c r="HP72" s="204"/>
      <c r="HQ72" s="204"/>
      <c r="HR72" s="204"/>
      <c r="HS72" s="204"/>
      <c r="HT72" s="204"/>
      <c r="HU72" s="204"/>
      <c r="HV72" s="204"/>
      <c r="HW72" s="204"/>
      <c r="HX72" s="204"/>
      <c r="HY72" s="204"/>
      <c r="HZ72" s="204"/>
      <c r="IA72" s="204"/>
      <c r="IB72" s="204"/>
      <c r="IC72" s="204"/>
      <c r="ID72" s="204"/>
      <c r="IE72" s="204"/>
      <c r="IF72" s="204"/>
      <c r="IG72" s="204"/>
      <c r="IH72" s="204"/>
      <c r="II72" s="204"/>
      <c r="IJ72" s="204"/>
      <c r="IK72" s="204"/>
      <c r="IL72" s="204"/>
      <c r="IM72" s="204"/>
      <c r="IN72" s="204"/>
      <c r="IO72" s="204"/>
      <c r="IP72" s="204"/>
      <c r="IQ72" s="204"/>
      <c r="IR72" s="204"/>
      <c r="IS72" s="204"/>
      <c r="IT72" s="204"/>
      <c r="IU72" s="204"/>
      <c r="IV72" s="204"/>
      <c r="IW72" s="204"/>
      <c r="IX72" s="204"/>
      <c r="IY72" s="204"/>
      <c r="IZ72" s="204"/>
      <c r="JA72" s="204"/>
      <c r="JB72" s="204"/>
      <c r="JC72" s="204"/>
      <c r="JD72" s="204"/>
      <c r="JE72" s="204"/>
      <c r="JF72" s="204"/>
      <c r="JG72" s="204"/>
      <c r="JH72" s="204"/>
      <c r="JI72" s="204"/>
      <c r="JJ72" s="204"/>
      <c r="JK72" s="204"/>
      <c r="JL72" s="204"/>
      <c r="JM72" s="204"/>
      <c r="JN72" s="204"/>
      <c r="JO72" s="204"/>
      <c r="JP72" s="204"/>
      <c r="JQ72" s="204"/>
      <c r="JR72" s="204"/>
      <c r="JS72" s="204"/>
      <c r="JT72" s="204"/>
      <c r="JU72" s="204"/>
      <c r="JV72" s="204"/>
      <c r="JW72" s="204"/>
      <c r="JX72" s="204"/>
      <c r="JY72" s="204"/>
      <c r="JZ72" s="204"/>
      <c r="KA72" s="204"/>
      <c r="KB72" s="204"/>
      <c r="KC72" s="204"/>
      <c r="KD72" s="204"/>
      <c r="KE72" s="204"/>
      <c r="KF72" s="204"/>
      <c r="KG72" s="204"/>
      <c r="KH72" s="204"/>
      <c r="KI72" s="204"/>
      <c r="KJ72" s="204"/>
      <c r="KK72" s="204"/>
      <c r="KL72" s="204"/>
      <c r="KM72" s="204"/>
      <c r="KN72" s="204"/>
      <c r="KO72" s="204"/>
      <c r="KP72" s="204"/>
      <c r="KQ72" s="204"/>
      <c r="KR72" s="204"/>
      <c r="KS72" s="204"/>
      <c r="KT72" s="204"/>
      <c r="KU72" s="204"/>
      <c r="KV72" s="204"/>
      <c r="KW72" s="204"/>
      <c r="KX72" s="204"/>
      <c r="KY72" s="204"/>
      <c r="KZ72" s="204"/>
      <c r="LA72" s="204"/>
      <c r="LB72" s="204"/>
      <c r="LC72" s="204"/>
      <c r="LD72" s="204"/>
      <c r="LE72" s="204"/>
      <c r="LF72" s="204"/>
      <c r="LG72" s="204"/>
      <c r="LH72" s="204"/>
      <c r="LI72" s="204"/>
      <c r="LJ72" s="204"/>
      <c r="LK72" s="204"/>
      <c r="LL72" s="204"/>
      <c r="LM72" s="204"/>
      <c r="LN72" s="204"/>
      <c r="LO72" s="204"/>
      <c r="LP72" s="204"/>
      <c r="LQ72" s="204"/>
      <c r="LR72" s="204"/>
      <c r="LS72" s="204"/>
      <c r="LT72" s="204"/>
      <c r="LU72" s="204"/>
      <c r="LV72" s="204"/>
      <c r="LW72" s="204"/>
      <c r="LX72" s="204"/>
      <c r="LY72" s="204"/>
      <c r="LZ72" s="204"/>
      <c r="MA72" s="204"/>
      <c r="MB72" s="204"/>
      <c r="MC72" s="204"/>
      <c r="MD72" s="204"/>
      <c r="ME72" s="204"/>
      <c r="MF72" s="204"/>
      <c r="MG72" s="204"/>
      <c r="MH72" s="204"/>
      <c r="MI72" s="204"/>
      <c r="MJ72" s="204"/>
      <c r="MK72" s="204"/>
      <c r="ML72" s="204"/>
      <c r="MM72" s="204"/>
      <c r="MN72" s="204"/>
      <c r="MO72" s="204"/>
      <c r="MP72" s="204"/>
      <c r="MQ72" s="204"/>
      <c r="MR72" s="204"/>
      <c r="MS72" s="204"/>
      <c r="MT72" s="204"/>
      <c r="MU72" s="204"/>
      <c r="MV72" s="204"/>
      <c r="MW72" s="204"/>
      <c r="MX72" s="204"/>
      <c r="MY72" s="204"/>
      <c r="MZ72" s="204"/>
      <c r="NA72" s="204"/>
      <c r="NB72" s="204"/>
      <c r="NC72" s="204"/>
      <c r="ND72" s="204"/>
      <c r="NE72" s="204"/>
      <c r="NF72" s="204"/>
      <c r="NG72" s="204"/>
      <c r="NH72" s="204"/>
      <c r="NI72" s="204"/>
      <c r="NJ72" s="204"/>
      <c r="NK72" s="204"/>
      <c r="NL72" s="204"/>
      <c r="NM72" s="204"/>
      <c r="NN72" s="204"/>
      <c r="NO72" s="204"/>
      <c r="NP72" s="204"/>
      <c r="NQ72" s="204"/>
      <c r="NR72" s="204"/>
      <c r="NS72" s="204"/>
      <c r="NT72" s="204"/>
      <c r="NU72" s="204"/>
      <c r="NV72" s="204"/>
      <c r="NW72" s="204"/>
      <c r="NX72" s="204"/>
      <c r="NY72" s="204"/>
      <c r="NZ72" s="204"/>
      <c r="OA72" s="204"/>
      <c r="OB72" s="204"/>
      <c r="OC72" s="204"/>
      <c r="OD72" s="204"/>
      <c r="OE72" s="204"/>
      <c r="OF72" s="204"/>
      <c r="OG72" s="204"/>
      <c r="OH72" s="204"/>
      <c r="OI72" s="204"/>
      <c r="OJ72" s="204"/>
      <c r="OK72" s="204"/>
      <c r="OL72" s="204"/>
      <c r="OM72" s="204"/>
      <c r="ON72" s="204"/>
      <c r="OO72" s="204"/>
      <c r="OP72" s="204"/>
      <c r="OQ72" s="204"/>
      <c r="OR72" s="204"/>
      <c r="OS72" s="204"/>
      <c r="OT72" s="204"/>
      <c r="OU72" s="204"/>
      <c r="OV72" s="204"/>
      <c r="OW72" s="204"/>
      <c r="OX72" s="204"/>
      <c r="OY72" s="204"/>
      <c r="OZ72" s="204"/>
      <c r="PA72" s="204"/>
      <c r="PB72" s="204"/>
      <c r="PC72" s="204"/>
      <c r="PD72" s="204"/>
      <c r="PE72" s="204"/>
      <c r="PF72" s="204"/>
      <c r="PG72" s="204"/>
      <c r="PH72" s="204"/>
      <c r="PI72" s="204"/>
      <c r="PJ72" s="204"/>
      <c r="PK72" s="204"/>
      <c r="PL72" s="204"/>
      <c r="PM72" s="204"/>
      <c r="PN72" s="204"/>
      <c r="PO72" s="204"/>
      <c r="PP72" s="204"/>
      <c r="PQ72" s="204"/>
      <c r="PR72" s="204"/>
      <c r="PS72" s="204"/>
      <c r="PT72" s="204"/>
      <c r="PU72" s="204"/>
      <c r="PV72" s="204"/>
      <c r="PW72" s="204"/>
      <c r="PX72" s="204"/>
      <c r="PY72" s="204"/>
      <c r="PZ72" s="204"/>
      <c r="QA72" s="204"/>
      <c r="QB72" s="204"/>
      <c r="QC72" s="204"/>
      <c r="QD72" s="204"/>
      <c r="QE72" s="204"/>
      <c r="QF72" s="204"/>
      <c r="QG72" s="204"/>
      <c r="QH72" s="204"/>
      <c r="QI72" s="204"/>
      <c r="QJ72" s="204"/>
      <c r="QK72" s="204"/>
      <c r="QL72" s="204"/>
      <c r="QM72" s="204"/>
      <c r="QN72" s="204"/>
      <c r="QO72" s="204"/>
      <c r="QP72" s="204"/>
      <c r="QQ72" s="204"/>
      <c r="QR72" s="204"/>
      <c r="QS72" s="204"/>
      <c r="QT72" s="204"/>
      <c r="QU72" s="204"/>
      <c r="QV72" s="204"/>
      <c r="QW72" s="204"/>
      <c r="QX72" s="204"/>
      <c r="QY72" s="204"/>
      <c r="QZ72" s="204"/>
      <c r="RA72" s="204"/>
      <c r="RB72" s="204"/>
      <c r="RC72" s="204"/>
      <c r="RD72" s="204"/>
      <c r="RE72" s="204"/>
      <c r="RF72" s="204"/>
      <c r="RG72" s="204"/>
      <c r="RH72" s="204"/>
      <c r="RI72" s="204"/>
      <c r="RJ72" s="204"/>
      <c r="RK72" s="204"/>
      <c r="RL72" s="204"/>
      <c r="RM72" s="204"/>
      <c r="RN72" s="204"/>
      <c r="RO72" s="204"/>
      <c r="RP72" s="204"/>
      <c r="RQ72" s="204"/>
      <c r="RR72" s="204"/>
      <c r="RS72" s="204"/>
      <c r="RT72" s="204"/>
      <c r="RU72" s="204"/>
      <c r="RV72" s="204"/>
      <c r="RW72" s="204"/>
      <c r="RX72" s="204"/>
      <c r="RY72" s="204"/>
      <c r="RZ72" s="204"/>
      <c r="SA72" s="204"/>
      <c r="SB72" s="204"/>
      <c r="SC72" s="204"/>
      <c r="SD72" s="204"/>
      <c r="SE72" s="204"/>
      <c r="SF72" s="204"/>
      <c r="SG72" s="204"/>
      <c r="SH72" s="204"/>
      <c r="SI72" s="204"/>
      <c r="SJ72" s="204"/>
      <c r="SK72" s="204"/>
      <c r="SL72" s="204"/>
      <c r="SM72" s="204"/>
      <c r="SN72" s="204"/>
      <c r="SO72" s="204"/>
      <c r="SP72" s="204"/>
      <c r="SQ72" s="204"/>
      <c r="SR72" s="204"/>
      <c r="SS72" s="204"/>
      <c r="ST72" s="204"/>
      <c r="SU72" s="204"/>
      <c r="SV72" s="204"/>
      <c r="SW72" s="204"/>
      <c r="SX72" s="204"/>
      <c r="SY72" s="204"/>
      <c r="SZ72" s="204"/>
      <c r="TA72" s="204"/>
      <c r="TB72" s="204"/>
      <c r="TC72" s="204"/>
      <c r="TD72" s="204"/>
      <c r="TE72" s="204"/>
      <c r="TF72" s="204"/>
      <c r="TG72" s="204"/>
      <c r="TH72" s="204"/>
      <c r="TI72" s="204"/>
      <c r="TJ72" s="204"/>
      <c r="TK72" s="204"/>
      <c r="TL72" s="204"/>
      <c r="TM72" s="204"/>
      <c r="TN72" s="204"/>
      <c r="TO72" s="204"/>
      <c r="TP72" s="204"/>
      <c r="TQ72" s="204"/>
      <c r="TR72" s="204"/>
      <c r="TS72" s="204"/>
      <c r="TT72" s="204"/>
      <c r="TU72" s="204"/>
      <c r="TV72" s="204"/>
      <c r="TW72" s="204"/>
      <c r="TX72" s="204"/>
      <c r="TY72" s="204"/>
      <c r="TZ72" s="204"/>
      <c r="UA72" s="204"/>
      <c r="UB72" s="204"/>
      <c r="UC72" s="204"/>
      <c r="UD72" s="204"/>
      <c r="UE72" s="204"/>
      <c r="UF72" s="204"/>
      <c r="UG72" s="204"/>
      <c r="UH72" s="204"/>
      <c r="UI72" s="204"/>
      <c r="UJ72" s="204"/>
      <c r="UK72" s="204"/>
      <c r="UL72" s="204"/>
      <c r="UM72" s="204"/>
      <c r="UN72" s="204"/>
      <c r="UO72" s="204"/>
      <c r="UP72" s="204"/>
      <c r="UQ72" s="204"/>
      <c r="UR72" s="204"/>
      <c r="US72" s="204"/>
      <c r="UT72" s="204"/>
      <c r="UU72" s="204"/>
      <c r="UV72" s="204"/>
      <c r="UW72" s="204"/>
      <c r="UX72" s="204"/>
      <c r="UY72" s="204"/>
      <c r="UZ72" s="204"/>
      <c r="VA72" s="204"/>
      <c r="VB72" s="204"/>
      <c r="VC72" s="204"/>
      <c r="VD72" s="204"/>
      <c r="VE72" s="204"/>
      <c r="VF72" s="204"/>
      <c r="VG72" s="204"/>
      <c r="VH72" s="204"/>
      <c r="VI72" s="204"/>
      <c r="VJ72" s="204"/>
      <c r="VK72" s="204"/>
      <c r="VL72" s="204"/>
      <c r="VM72" s="204"/>
      <c r="VN72" s="204"/>
      <c r="VO72" s="204"/>
      <c r="VP72" s="204"/>
      <c r="VQ72" s="204"/>
      <c r="VR72" s="204"/>
      <c r="VS72" s="204"/>
      <c r="VT72" s="204"/>
      <c r="VU72" s="204"/>
      <c r="VV72" s="204"/>
      <c r="VW72" s="204"/>
      <c r="VX72" s="204"/>
      <c r="VY72" s="204"/>
      <c r="VZ72" s="204"/>
      <c r="WA72" s="204"/>
      <c r="WB72" s="204"/>
      <c r="WC72" s="204"/>
      <c r="WD72" s="204"/>
      <c r="WE72" s="204"/>
      <c r="WF72" s="204"/>
      <c r="WG72" s="204"/>
      <c r="WH72" s="204"/>
      <c r="WI72" s="204"/>
      <c r="WJ72" s="204"/>
      <c r="WK72" s="204"/>
      <c r="WL72" s="204"/>
      <c r="WM72" s="204"/>
      <c r="WN72" s="204"/>
      <c r="WO72" s="204"/>
      <c r="WP72" s="204"/>
      <c r="WQ72" s="204"/>
      <c r="WR72" s="204"/>
      <c r="WS72" s="204"/>
      <c r="WT72" s="204"/>
      <c r="WU72" s="204"/>
      <c r="WV72" s="204"/>
      <c r="WW72" s="204"/>
      <c r="WX72" s="204"/>
      <c r="WY72" s="204"/>
      <c r="WZ72" s="204"/>
      <c r="XA72" s="204"/>
      <c r="XB72" s="204"/>
      <c r="XC72" s="204"/>
      <c r="XD72" s="204"/>
      <c r="XE72" s="204"/>
      <c r="XF72" s="204"/>
      <c r="XG72" s="204"/>
      <c r="XH72" s="204"/>
      <c r="XI72" s="204"/>
      <c r="XJ72" s="204"/>
      <c r="XK72" s="204"/>
      <c r="XL72" s="204"/>
      <c r="XM72" s="204"/>
      <c r="XN72" s="204"/>
      <c r="XO72" s="204"/>
      <c r="XP72" s="204"/>
      <c r="XQ72" s="204"/>
      <c r="XR72" s="204"/>
      <c r="XS72" s="204"/>
      <c r="XT72" s="204"/>
      <c r="XU72" s="204"/>
      <c r="XV72" s="204"/>
      <c r="XW72" s="204"/>
      <c r="XX72" s="204"/>
      <c r="XY72" s="204"/>
      <c r="XZ72" s="204"/>
      <c r="YA72" s="204"/>
      <c r="YB72" s="204"/>
      <c r="YC72" s="204"/>
      <c r="YD72" s="204"/>
      <c r="YE72" s="204"/>
      <c r="YF72" s="204"/>
      <c r="YG72" s="204"/>
      <c r="YH72" s="204"/>
      <c r="YI72" s="204"/>
      <c r="YJ72" s="204"/>
      <c r="YK72" s="204"/>
      <c r="YL72" s="204"/>
      <c r="YM72" s="204"/>
      <c r="YN72" s="204"/>
      <c r="YO72" s="204"/>
      <c r="YP72" s="204"/>
      <c r="YQ72" s="204"/>
      <c r="YR72" s="204"/>
      <c r="YS72" s="204"/>
      <c r="YT72" s="204"/>
      <c r="YU72" s="204"/>
      <c r="YV72" s="204"/>
      <c r="YW72" s="204"/>
      <c r="YX72" s="204"/>
      <c r="YY72" s="204"/>
      <c r="YZ72" s="204"/>
      <c r="ZA72" s="204"/>
      <c r="ZB72" s="204"/>
      <c r="ZC72" s="204"/>
      <c r="ZD72" s="204"/>
      <c r="ZE72" s="204"/>
      <c r="ZF72" s="204"/>
      <c r="ZG72" s="204"/>
      <c r="ZH72" s="204"/>
      <c r="ZI72" s="204"/>
      <c r="ZJ72" s="204"/>
      <c r="ZK72" s="204"/>
      <c r="ZL72" s="204"/>
      <c r="ZM72" s="204"/>
      <c r="ZN72" s="204"/>
      <c r="ZO72" s="204"/>
      <c r="ZP72" s="204"/>
      <c r="ZQ72" s="204"/>
      <c r="ZR72" s="204"/>
      <c r="ZS72" s="204"/>
      <c r="ZT72" s="204"/>
      <c r="ZU72" s="204"/>
      <c r="ZV72" s="204"/>
      <c r="ZW72" s="204"/>
      <c r="ZX72" s="204"/>
      <c r="ZY72" s="204"/>
      <c r="ZZ72" s="204"/>
      <c r="AAA72" s="204"/>
      <c r="AAB72" s="204"/>
      <c r="AAC72" s="204"/>
      <c r="AAD72" s="204"/>
      <c r="AAE72" s="204"/>
      <c r="AAF72" s="204"/>
      <c r="AAG72" s="204"/>
      <c r="AAH72" s="204"/>
      <c r="AAI72" s="204"/>
      <c r="AAJ72" s="204"/>
      <c r="AAK72" s="204"/>
      <c r="AAL72" s="204"/>
      <c r="AAM72" s="204"/>
      <c r="AAN72" s="204"/>
      <c r="AAO72" s="204"/>
      <c r="AAP72" s="204"/>
      <c r="AAQ72" s="204"/>
      <c r="AAR72" s="204"/>
      <c r="AAS72" s="204"/>
      <c r="AAT72" s="204"/>
      <c r="AAU72" s="204"/>
      <c r="AAV72" s="204"/>
      <c r="AAW72" s="204"/>
      <c r="AAX72" s="204"/>
      <c r="AAY72" s="204"/>
      <c r="AAZ72" s="204"/>
      <c r="ABA72" s="204"/>
      <c r="ABB72" s="204"/>
      <c r="ABC72" s="204"/>
      <c r="ABD72" s="204"/>
      <c r="ABE72" s="204"/>
      <c r="ABF72" s="204"/>
      <c r="ABG72" s="204"/>
      <c r="ABH72" s="204"/>
      <c r="ABI72" s="204"/>
      <c r="ABJ72" s="204"/>
      <c r="ABK72" s="204"/>
      <c r="ABL72" s="204"/>
      <c r="ABM72" s="204"/>
      <c r="ABN72" s="204"/>
      <c r="ABO72" s="204"/>
      <c r="ABP72" s="204"/>
      <c r="ABQ72" s="204"/>
      <c r="ABR72" s="204"/>
      <c r="ABS72" s="204"/>
      <c r="ABT72" s="204"/>
      <c r="ABU72" s="204"/>
      <c r="ABV72" s="204"/>
      <c r="ABW72" s="204"/>
      <c r="ABX72" s="204"/>
      <c r="ABY72" s="204"/>
      <c r="ABZ72" s="204"/>
      <c r="ACA72" s="204"/>
      <c r="ACB72" s="204"/>
      <c r="ACC72" s="204"/>
      <c r="ACD72" s="204"/>
      <c r="ACE72" s="204"/>
      <c r="ACF72" s="204"/>
      <c r="ACG72" s="204"/>
      <c r="ACH72" s="204"/>
      <c r="ACI72" s="204"/>
      <c r="ACJ72" s="204"/>
      <c r="ACK72" s="204"/>
      <c r="ACL72" s="204"/>
      <c r="ACM72" s="204"/>
      <c r="ACN72" s="204"/>
      <c r="ACO72" s="204"/>
      <c r="ACP72" s="204"/>
      <c r="ACQ72" s="204"/>
      <c r="ACR72" s="204"/>
      <c r="ACS72" s="204"/>
      <c r="ACT72" s="204"/>
      <c r="ACU72" s="204"/>
      <c r="ACV72" s="204"/>
      <c r="ACW72" s="204"/>
      <c r="ACX72" s="204"/>
      <c r="ACY72" s="204"/>
      <c r="ACZ72" s="204"/>
      <c r="ADA72" s="204"/>
      <c r="ADB72" s="204"/>
      <c r="ADC72" s="204"/>
      <c r="ADD72" s="204"/>
      <c r="ADE72" s="204"/>
      <c r="ADF72" s="204"/>
      <c r="ADG72" s="204"/>
      <c r="ADH72" s="204"/>
      <c r="ADI72" s="204"/>
      <c r="ADJ72" s="204"/>
      <c r="ADK72" s="204"/>
      <c r="ADL72" s="204"/>
      <c r="ADM72" s="204"/>
      <c r="ADN72" s="204"/>
      <c r="ADO72" s="204"/>
      <c r="ADP72" s="204"/>
      <c r="ADQ72" s="204"/>
      <c r="ADR72" s="204"/>
      <c r="ADS72" s="204"/>
      <c r="ADT72" s="204"/>
      <c r="ADU72" s="204"/>
      <c r="ADV72" s="204"/>
      <c r="ADW72" s="204"/>
      <c r="ADX72" s="204"/>
      <c r="ADY72" s="204"/>
      <c r="ADZ72" s="204"/>
      <c r="AEA72" s="204"/>
      <c r="AEB72" s="204"/>
      <c r="AEC72" s="204"/>
      <c r="AED72" s="204"/>
      <c r="AEE72" s="204"/>
      <c r="AEF72" s="204"/>
      <c r="AEG72" s="204"/>
      <c r="AEH72" s="204"/>
      <c r="AEI72" s="204"/>
      <c r="AEJ72" s="204"/>
      <c r="AEK72" s="204"/>
      <c r="AEL72" s="204"/>
      <c r="AEM72" s="204"/>
      <c r="AEN72" s="204"/>
      <c r="AEO72" s="204"/>
      <c r="AEP72" s="204"/>
      <c r="AEQ72" s="204"/>
      <c r="AER72" s="204"/>
      <c r="AES72" s="204"/>
      <c r="AET72" s="204"/>
      <c r="AEU72" s="204"/>
      <c r="AEV72" s="204"/>
      <c r="AEW72" s="204"/>
      <c r="AEX72" s="204"/>
      <c r="AEY72" s="204"/>
      <c r="AEZ72" s="204"/>
      <c r="AFA72" s="204"/>
      <c r="AFB72" s="204"/>
      <c r="AFC72" s="204"/>
      <c r="AFD72" s="204"/>
      <c r="AFE72" s="204"/>
      <c r="AFF72" s="204"/>
      <c r="AFG72" s="204"/>
      <c r="AFH72" s="204"/>
      <c r="AFI72" s="204"/>
      <c r="AFJ72" s="204"/>
      <c r="AFK72" s="204"/>
      <c r="AFL72" s="204"/>
      <c r="AFM72" s="204"/>
      <c r="AFN72" s="204"/>
      <c r="AFO72" s="204"/>
      <c r="AFP72" s="204"/>
      <c r="AFQ72" s="204"/>
      <c r="AFR72" s="204"/>
      <c r="AFS72" s="204"/>
      <c r="AFT72" s="204"/>
      <c r="AFU72" s="204"/>
      <c r="AFV72" s="204"/>
      <c r="AFW72" s="204"/>
      <c r="AFX72" s="204"/>
      <c r="AFY72" s="204"/>
      <c r="AFZ72" s="204"/>
      <c r="AGA72" s="204"/>
      <c r="AGB72" s="204"/>
      <c r="AGC72" s="204"/>
      <c r="AGD72" s="204"/>
      <c r="AGE72" s="204"/>
      <c r="AGF72" s="204"/>
      <c r="AGG72" s="204"/>
      <c r="AGH72" s="204"/>
      <c r="AGI72" s="204"/>
      <c r="AGJ72" s="204"/>
      <c r="AGK72" s="204"/>
      <c r="AGL72" s="204"/>
      <c r="AGM72" s="204"/>
      <c r="AGN72" s="204"/>
      <c r="AGO72" s="204"/>
      <c r="AGP72" s="204"/>
      <c r="AGQ72" s="204"/>
      <c r="AGR72" s="204"/>
      <c r="AGS72" s="204"/>
      <c r="AGT72" s="204"/>
      <c r="AGU72" s="204"/>
      <c r="AGV72" s="204"/>
      <c r="AGW72" s="204"/>
      <c r="AGX72" s="204"/>
      <c r="AGY72" s="204"/>
      <c r="AGZ72" s="204"/>
      <c r="AHA72" s="204"/>
      <c r="AHB72" s="204"/>
      <c r="AHC72" s="204"/>
      <c r="AHD72" s="204"/>
      <c r="AHE72" s="204"/>
      <c r="AHF72" s="204"/>
      <c r="AHG72" s="204"/>
      <c r="AHH72" s="204"/>
      <c r="AHI72" s="204"/>
      <c r="AHJ72" s="204"/>
      <c r="AHK72" s="204"/>
      <c r="AHL72" s="204"/>
      <c r="AHM72" s="204"/>
      <c r="AHN72" s="204"/>
      <c r="AHO72" s="204"/>
      <c r="AHP72" s="204"/>
      <c r="AHQ72" s="204"/>
      <c r="AHR72" s="204"/>
      <c r="AHS72" s="204"/>
      <c r="AHT72" s="204"/>
      <c r="AHU72" s="204"/>
      <c r="AHV72" s="204"/>
      <c r="AHW72" s="204"/>
      <c r="AHX72" s="204"/>
      <c r="AHY72" s="204"/>
      <c r="AHZ72" s="204"/>
      <c r="AIA72" s="204"/>
      <c r="AIB72" s="204"/>
      <c r="AIC72" s="204"/>
      <c r="AID72" s="204"/>
      <c r="AIE72" s="204"/>
      <c r="AIF72" s="204"/>
      <c r="AIG72" s="204"/>
      <c r="AIH72" s="204"/>
      <c r="AII72" s="204"/>
      <c r="AIJ72" s="204"/>
      <c r="AIK72" s="204"/>
      <c r="AIL72" s="204"/>
      <c r="AIM72" s="204"/>
      <c r="AIN72" s="204"/>
      <c r="AIO72" s="204"/>
      <c r="AIP72" s="204"/>
      <c r="AIQ72" s="204"/>
      <c r="AIR72" s="204"/>
      <c r="AIS72" s="204"/>
      <c r="AIT72" s="204"/>
      <c r="AIU72" s="204"/>
      <c r="AIV72" s="204"/>
      <c r="AIW72" s="204"/>
      <c r="AIX72" s="204"/>
      <c r="AIY72" s="204"/>
      <c r="AIZ72" s="204"/>
      <c r="AJA72" s="204"/>
      <c r="AJB72" s="204"/>
      <c r="AJC72" s="204"/>
      <c r="AJD72" s="204"/>
      <c r="AJE72" s="204"/>
      <c r="AJF72" s="204"/>
      <c r="AJG72" s="204"/>
      <c r="AJH72" s="204"/>
      <c r="AJI72" s="204"/>
      <c r="AJJ72" s="204"/>
      <c r="AJK72" s="204"/>
      <c r="AJL72" s="204"/>
      <c r="AJM72" s="204"/>
      <c r="AJN72" s="204"/>
      <c r="AJO72" s="204"/>
      <c r="AJP72" s="204"/>
      <c r="AJQ72" s="204"/>
      <c r="AJR72" s="204"/>
      <c r="AJS72" s="204"/>
      <c r="AJT72" s="204"/>
      <c r="AJU72" s="204"/>
      <c r="AJV72" s="204"/>
      <c r="AJW72" s="204"/>
      <c r="AJX72" s="204"/>
      <c r="AJY72" s="204"/>
      <c r="AJZ72" s="204"/>
      <c r="AKA72" s="204"/>
      <c r="AKB72" s="204"/>
      <c r="AKC72" s="204"/>
      <c r="AKD72" s="204"/>
      <c r="AKE72" s="204"/>
      <c r="AKF72" s="204"/>
      <c r="AKG72" s="204"/>
      <c r="AKH72" s="204"/>
      <c r="AKI72" s="204"/>
      <c r="AKJ72" s="204"/>
      <c r="AKK72" s="204"/>
      <c r="AKL72" s="204"/>
      <c r="AKM72" s="204"/>
      <c r="AKN72" s="204"/>
      <c r="AKO72" s="204"/>
      <c r="AKP72" s="204"/>
      <c r="AKQ72" s="204"/>
      <c r="AKR72" s="204"/>
      <c r="AKS72" s="204"/>
      <c r="AKT72" s="204"/>
      <c r="AKU72" s="204"/>
      <c r="AKV72" s="204"/>
      <c r="AKW72" s="204"/>
      <c r="AKX72" s="204"/>
      <c r="AKY72" s="204"/>
      <c r="AKZ72" s="204"/>
      <c r="ALA72" s="204"/>
      <c r="ALB72" s="204"/>
      <c r="ALC72" s="204"/>
      <c r="ALD72" s="204"/>
      <c r="ALE72" s="204"/>
      <c r="ALF72" s="204"/>
      <c r="ALG72" s="204"/>
      <c r="ALH72" s="204"/>
      <c r="ALI72" s="204"/>
      <c r="ALJ72" s="204"/>
      <c r="ALK72" s="204"/>
      <c r="ALL72" s="204"/>
      <c r="ALM72" s="204"/>
      <c r="ALN72" s="204"/>
      <c r="ALO72" s="204"/>
      <c r="ALP72" s="204"/>
      <c r="ALQ72" s="204"/>
      <c r="ALR72" s="204"/>
      <c r="ALS72" s="204"/>
      <c r="ALT72" s="204"/>
      <c r="ALU72" s="204"/>
      <c r="ALV72" s="204"/>
      <c r="ALW72" s="204"/>
      <c r="ALX72" s="204"/>
      <c r="ALY72" s="204"/>
      <c r="ALZ72" s="204"/>
      <c r="AMA72" s="204"/>
      <c r="AMB72" s="204"/>
      <c r="AMC72" s="204"/>
      <c r="AMD72" s="204"/>
      <c r="AME72" s="204"/>
      <c r="AMF72" s="204"/>
      <c r="AMG72" s="204"/>
      <c r="AMH72" s="204"/>
      <c r="AMI72" s="204"/>
      <c r="AMJ72" s="204"/>
      <c r="AMK72" s="204"/>
      <c r="AML72" s="204"/>
      <c r="AMM72" s="204"/>
      <c r="AMN72" s="204"/>
      <c r="AMO72" s="204"/>
      <c r="AMP72" s="204"/>
      <c r="AMQ72" s="204"/>
      <c r="AMR72" s="204"/>
      <c r="AMS72" s="204"/>
      <c r="AMT72" s="204"/>
      <c r="AMU72" s="204"/>
      <c r="AMV72" s="204"/>
      <c r="AMW72" s="204"/>
      <c r="AMX72" s="204"/>
      <c r="AMY72" s="204"/>
      <c r="AMZ72" s="204"/>
      <c r="ANA72" s="204"/>
      <c r="ANB72" s="204"/>
      <c r="ANC72" s="204"/>
      <c r="AND72" s="204"/>
      <c r="ANE72" s="204"/>
      <c r="ANF72" s="204"/>
      <c r="ANG72" s="204"/>
      <c r="ANH72" s="204"/>
      <c r="ANI72" s="204"/>
      <c r="ANJ72" s="204"/>
      <c r="ANK72" s="204"/>
      <c r="ANL72" s="204"/>
      <c r="ANM72" s="204"/>
      <c r="ANN72" s="204"/>
      <c r="ANO72" s="204"/>
      <c r="ANP72" s="204"/>
      <c r="ANQ72" s="204"/>
      <c r="ANR72" s="204"/>
      <c r="ANS72" s="204"/>
      <c r="ANT72" s="204"/>
      <c r="ANU72" s="204"/>
      <c r="ANV72" s="204"/>
      <c r="ANW72" s="204"/>
      <c r="ANX72" s="204"/>
      <c r="ANY72" s="204"/>
      <c r="ANZ72" s="204"/>
      <c r="AOA72" s="204"/>
      <c r="AOB72" s="204"/>
      <c r="AOC72" s="204"/>
      <c r="AOD72" s="204"/>
      <c r="AOE72" s="204"/>
      <c r="AOF72" s="204"/>
      <c r="AOG72" s="204"/>
      <c r="AOH72" s="204"/>
      <c r="AOI72" s="204"/>
      <c r="AOJ72" s="204"/>
      <c r="AOK72" s="204"/>
      <c r="AOL72" s="204"/>
      <c r="AOM72" s="204"/>
      <c r="AON72" s="204"/>
      <c r="AOO72" s="204"/>
      <c r="AOP72" s="204"/>
      <c r="AOQ72" s="204"/>
      <c r="AOR72" s="204"/>
      <c r="AOS72" s="204"/>
      <c r="AOT72" s="204"/>
      <c r="AOU72" s="204"/>
      <c r="AOV72" s="204"/>
      <c r="AOW72" s="204"/>
      <c r="AOX72" s="204"/>
      <c r="AOY72" s="204"/>
      <c r="AOZ72" s="204"/>
      <c r="APA72" s="204"/>
      <c r="APB72" s="204"/>
      <c r="APC72" s="204"/>
      <c r="APD72" s="204"/>
      <c r="APE72" s="204"/>
      <c r="APF72" s="204"/>
      <c r="APG72" s="204"/>
      <c r="APH72" s="204"/>
      <c r="API72" s="204"/>
      <c r="APJ72" s="204"/>
      <c r="APK72" s="204"/>
      <c r="APL72" s="204"/>
      <c r="APM72" s="204"/>
      <c r="APN72" s="204"/>
      <c r="APO72" s="204"/>
      <c r="APP72" s="204"/>
      <c r="APQ72" s="204"/>
      <c r="APR72" s="204"/>
      <c r="APS72" s="204"/>
      <c r="APT72" s="204"/>
      <c r="APU72" s="204"/>
      <c r="APV72" s="204"/>
      <c r="APW72" s="204"/>
      <c r="APX72" s="204"/>
      <c r="APY72" s="204"/>
      <c r="APZ72" s="204"/>
      <c r="AQA72" s="204"/>
      <c r="AQB72" s="204"/>
      <c r="AQC72" s="204"/>
      <c r="AQD72" s="204"/>
      <c r="AQE72" s="204"/>
      <c r="AQF72" s="204"/>
      <c r="AQG72" s="204"/>
      <c r="AQH72" s="204"/>
      <c r="AQI72" s="204"/>
      <c r="AQJ72" s="204"/>
      <c r="AQK72" s="204"/>
      <c r="AQL72" s="204"/>
      <c r="AQM72" s="204"/>
      <c r="AQN72" s="204"/>
      <c r="AQO72" s="204"/>
      <c r="AQP72" s="204"/>
      <c r="AQQ72" s="204"/>
      <c r="AQR72" s="204"/>
      <c r="AQS72" s="204"/>
      <c r="AQT72" s="204"/>
      <c r="AQU72" s="204"/>
      <c r="AQV72" s="204"/>
      <c r="AQW72" s="204"/>
      <c r="AQX72" s="204"/>
      <c r="AQY72" s="204"/>
      <c r="AQZ72" s="204"/>
      <c r="ARA72" s="204"/>
      <c r="ARB72" s="204"/>
      <c r="ARC72" s="204"/>
      <c r="ARD72" s="204"/>
      <c r="ARE72" s="204"/>
      <c r="ARF72" s="204"/>
      <c r="ARG72" s="204"/>
      <c r="ARH72" s="204"/>
      <c r="ARI72" s="204"/>
      <c r="ARJ72" s="204"/>
      <c r="ARK72" s="204"/>
      <c r="ARL72" s="204"/>
      <c r="ARM72" s="204"/>
      <c r="ARN72" s="204"/>
      <c r="ARO72" s="204"/>
      <c r="ARP72" s="204"/>
      <c r="ARQ72" s="204"/>
      <c r="ARR72" s="204"/>
      <c r="ARS72" s="204"/>
      <c r="ART72" s="204"/>
      <c r="ARU72" s="204"/>
      <c r="ARV72" s="204"/>
      <c r="ARW72" s="204"/>
      <c r="ARX72" s="204"/>
      <c r="ARY72" s="204"/>
      <c r="ARZ72" s="204"/>
      <c r="ASA72" s="204"/>
      <c r="ASB72" s="204"/>
      <c r="ASC72" s="204"/>
      <c r="ASD72" s="204"/>
      <c r="ASE72" s="204"/>
      <c r="ASF72" s="204"/>
      <c r="ASG72" s="204"/>
      <c r="ASH72" s="204"/>
      <c r="ASI72" s="204"/>
      <c r="ASJ72" s="204"/>
      <c r="ASK72" s="204"/>
      <c r="ASL72" s="204"/>
      <c r="ASM72" s="204"/>
      <c r="ASN72" s="204"/>
      <c r="ASO72" s="204"/>
      <c r="ASP72" s="204"/>
      <c r="ASQ72" s="204"/>
      <c r="ASR72" s="204"/>
      <c r="ASS72" s="204"/>
      <c r="AST72" s="204"/>
      <c r="ASU72" s="204"/>
      <c r="ASV72" s="204"/>
      <c r="ASW72" s="204"/>
      <c r="ASX72" s="204"/>
      <c r="ASY72" s="204"/>
      <c r="ASZ72" s="204"/>
      <c r="ATA72" s="204"/>
      <c r="ATB72" s="204"/>
      <c r="ATC72" s="204"/>
      <c r="ATD72" s="204"/>
      <c r="ATE72" s="204"/>
      <c r="ATF72" s="204"/>
      <c r="ATG72" s="204"/>
      <c r="ATH72" s="204"/>
      <c r="ATI72" s="204"/>
      <c r="ATJ72" s="204"/>
      <c r="ATK72" s="204"/>
      <c r="ATL72" s="204"/>
      <c r="ATM72" s="204"/>
      <c r="ATN72" s="204"/>
      <c r="ATO72" s="204"/>
      <c r="ATP72" s="204"/>
      <c r="ATQ72" s="204"/>
      <c r="ATR72" s="204"/>
      <c r="ATS72" s="204"/>
      <c r="ATT72" s="204"/>
      <c r="ATU72" s="204"/>
      <c r="ATV72" s="204"/>
      <c r="ATW72" s="204"/>
      <c r="ATX72" s="204"/>
      <c r="ATY72" s="204"/>
      <c r="ATZ72" s="204"/>
      <c r="AUA72" s="204"/>
      <c r="AUB72" s="204"/>
      <c r="AUC72" s="204"/>
      <c r="AUD72" s="204"/>
      <c r="AUE72" s="204"/>
      <c r="AUF72" s="204"/>
      <c r="AUG72" s="204"/>
      <c r="AUH72" s="204"/>
      <c r="AUI72" s="204"/>
      <c r="AUJ72" s="204"/>
      <c r="AUK72" s="204"/>
      <c r="AUL72" s="204"/>
      <c r="AUM72" s="204"/>
      <c r="AUN72" s="204"/>
      <c r="AUO72" s="204"/>
      <c r="AUP72" s="204"/>
      <c r="AUQ72" s="204"/>
      <c r="AUR72" s="204"/>
      <c r="AUS72" s="204"/>
      <c r="AUT72" s="204"/>
      <c r="AUU72" s="204"/>
      <c r="AUV72" s="204"/>
      <c r="AUW72" s="204"/>
      <c r="AUX72" s="204"/>
      <c r="AUY72" s="204"/>
      <c r="AUZ72" s="204"/>
      <c r="AVA72" s="204"/>
      <c r="AVB72" s="204"/>
      <c r="AVC72" s="204"/>
      <c r="AVD72" s="204"/>
      <c r="AVE72" s="204"/>
      <c r="AVF72" s="204"/>
      <c r="AVG72" s="204"/>
      <c r="AVH72" s="204"/>
      <c r="AVI72" s="204"/>
      <c r="AVJ72" s="204"/>
      <c r="AVK72" s="204"/>
      <c r="AVL72" s="204"/>
      <c r="AVM72" s="204"/>
      <c r="AVN72" s="204"/>
      <c r="AVO72" s="204"/>
      <c r="AVP72" s="204"/>
      <c r="AVQ72" s="204"/>
      <c r="AVR72" s="204"/>
      <c r="AVS72" s="204"/>
      <c r="AVT72" s="204"/>
      <c r="AVU72" s="204"/>
      <c r="AVV72" s="204"/>
      <c r="AVW72" s="204"/>
      <c r="AVX72" s="204"/>
      <c r="AVY72" s="204"/>
      <c r="AVZ72" s="204"/>
      <c r="AWA72" s="204"/>
      <c r="AWB72" s="204"/>
      <c r="AWC72" s="204"/>
      <c r="AWD72" s="204"/>
      <c r="AWE72" s="204"/>
      <c r="AWF72" s="204"/>
      <c r="AWG72" s="204"/>
      <c r="AWH72" s="204"/>
      <c r="AWI72" s="204"/>
      <c r="AWJ72" s="204"/>
      <c r="AWK72" s="204"/>
      <c r="AWL72" s="204"/>
      <c r="AWM72" s="204"/>
      <c r="AWN72" s="204"/>
      <c r="AWO72" s="204"/>
      <c r="AWP72" s="204"/>
      <c r="AWQ72" s="204"/>
      <c r="AWR72" s="204"/>
      <c r="AWS72" s="204"/>
      <c r="AWT72" s="204"/>
      <c r="AWU72" s="204"/>
      <c r="AWV72" s="204"/>
      <c r="AWW72" s="204"/>
      <c r="AWX72" s="204"/>
      <c r="AWY72" s="204"/>
      <c r="AWZ72" s="204"/>
      <c r="AXA72" s="204"/>
      <c r="AXB72" s="204"/>
      <c r="AXC72" s="204"/>
      <c r="AXD72" s="204"/>
      <c r="AXE72" s="204"/>
      <c r="AXF72" s="204"/>
      <c r="AXG72" s="204"/>
      <c r="AXH72" s="204"/>
      <c r="AXI72" s="204"/>
      <c r="AXJ72" s="204"/>
      <c r="AXK72" s="204"/>
      <c r="AXL72" s="204"/>
      <c r="AXM72" s="204"/>
      <c r="AXN72" s="204"/>
      <c r="AXO72" s="204"/>
      <c r="AXP72" s="204"/>
      <c r="AXQ72" s="204"/>
      <c r="AXR72" s="204"/>
      <c r="AXS72" s="204"/>
      <c r="AXT72" s="204"/>
      <c r="AXU72" s="204"/>
      <c r="AXV72" s="204"/>
      <c r="AXW72" s="204"/>
      <c r="AXX72" s="204"/>
      <c r="AXY72" s="204"/>
      <c r="AXZ72" s="204"/>
      <c r="AYA72" s="204"/>
      <c r="AYB72" s="204"/>
      <c r="AYC72" s="204"/>
      <c r="AYD72" s="204"/>
      <c r="AYE72" s="204"/>
      <c r="AYF72" s="204"/>
      <c r="AYG72" s="204"/>
      <c r="AYH72" s="204"/>
      <c r="AYI72" s="204"/>
      <c r="AYJ72" s="204"/>
      <c r="AYK72" s="204"/>
      <c r="AYL72" s="204"/>
      <c r="AYM72" s="204"/>
      <c r="AYN72" s="204"/>
      <c r="AYO72" s="204"/>
      <c r="AYP72" s="204"/>
      <c r="AYQ72" s="204"/>
      <c r="AYR72" s="204"/>
      <c r="AYS72" s="204"/>
      <c r="AYT72" s="204"/>
      <c r="AYU72" s="204"/>
      <c r="AYV72" s="204"/>
      <c r="AYW72" s="204"/>
      <c r="AYX72" s="204"/>
      <c r="AYY72" s="204"/>
      <c r="AYZ72" s="204"/>
      <c r="AZA72" s="204"/>
      <c r="AZB72" s="204"/>
      <c r="AZC72" s="204"/>
      <c r="AZD72" s="204"/>
      <c r="AZE72" s="204"/>
      <c r="AZF72" s="204"/>
      <c r="AZG72" s="204"/>
      <c r="AZH72" s="204"/>
      <c r="AZI72" s="204"/>
      <c r="AZJ72" s="204"/>
      <c r="AZK72" s="204"/>
      <c r="AZL72" s="204"/>
      <c r="AZM72" s="204"/>
      <c r="AZN72" s="204"/>
      <c r="AZO72" s="204"/>
      <c r="AZP72" s="204"/>
      <c r="AZQ72" s="204"/>
      <c r="AZR72" s="204"/>
      <c r="AZS72" s="204"/>
      <c r="AZT72" s="204"/>
      <c r="AZU72" s="204"/>
      <c r="AZV72" s="204"/>
      <c r="AZW72" s="204"/>
      <c r="AZX72" s="204"/>
      <c r="AZY72" s="204"/>
      <c r="AZZ72" s="204"/>
      <c r="BAA72" s="204"/>
      <c r="BAB72" s="204"/>
      <c r="BAC72" s="204"/>
      <c r="BAD72" s="204"/>
      <c r="BAE72" s="204"/>
      <c r="BAF72" s="204"/>
      <c r="BAG72" s="204"/>
      <c r="BAH72" s="204"/>
      <c r="BAI72" s="204"/>
      <c r="BAJ72" s="204"/>
      <c r="BAK72" s="204"/>
      <c r="BAL72" s="204"/>
      <c r="BAM72" s="204"/>
      <c r="BAN72" s="204"/>
      <c r="BAO72" s="204"/>
      <c r="BAP72" s="204"/>
      <c r="BAQ72" s="204"/>
      <c r="BAR72" s="204"/>
      <c r="BAS72" s="204"/>
      <c r="BAT72" s="204"/>
      <c r="BAU72" s="204"/>
      <c r="BAV72" s="204"/>
      <c r="BAW72" s="204"/>
      <c r="BAX72" s="204"/>
      <c r="BAY72" s="204"/>
      <c r="BAZ72" s="204"/>
      <c r="BBA72" s="204"/>
      <c r="BBB72" s="204"/>
      <c r="BBC72" s="204"/>
      <c r="BBD72" s="204"/>
      <c r="BBE72" s="204"/>
      <c r="BBF72" s="204"/>
      <c r="BBG72" s="204"/>
      <c r="BBH72" s="204"/>
      <c r="BBI72" s="204"/>
      <c r="BBJ72" s="204"/>
      <c r="BBK72" s="204"/>
      <c r="BBL72" s="204"/>
      <c r="BBM72" s="204"/>
      <c r="BBN72" s="204"/>
      <c r="BBO72" s="204"/>
      <c r="BBP72" s="204"/>
      <c r="BBQ72" s="204"/>
      <c r="BBR72" s="204"/>
      <c r="BBS72" s="204"/>
      <c r="BBT72" s="204"/>
      <c r="BBU72" s="204"/>
      <c r="BBV72" s="204"/>
      <c r="BBW72" s="204"/>
      <c r="BBX72" s="204"/>
      <c r="BBY72" s="204"/>
      <c r="BBZ72" s="204"/>
      <c r="BCA72" s="204"/>
      <c r="BCB72" s="204"/>
      <c r="BCC72" s="204"/>
      <c r="BCD72" s="204"/>
      <c r="BCE72" s="204"/>
      <c r="BCF72" s="204"/>
      <c r="BCG72" s="204"/>
      <c r="BCH72" s="204"/>
      <c r="BCI72" s="204"/>
      <c r="BCJ72" s="204"/>
      <c r="BCK72" s="204"/>
      <c r="BCL72" s="204"/>
      <c r="BCM72" s="204"/>
      <c r="BCN72" s="204"/>
      <c r="BCO72" s="204"/>
      <c r="BCP72" s="204"/>
      <c r="BCQ72" s="204"/>
      <c r="BCR72" s="204"/>
      <c r="BCS72" s="204"/>
      <c r="BCT72" s="204"/>
      <c r="BCU72" s="204"/>
      <c r="BCV72" s="204"/>
      <c r="BCW72" s="204"/>
      <c r="BCX72" s="204"/>
      <c r="BCY72" s="204"/>
      <c r="BCZ72" s="204"/>
      <c r="BDA72" s="204"/>
      <c r="BDB72" s="204"/>
      <c r="BDC72" s="204"/>
      <c r="BDD72" s="204"/>
      <c r="BDE72" s="204"/>
      <c r="BDF72" s="204"/>
      <c r="BDG72" s="204"/>
      <c r="BDH72" s="204"/>
      <c r="BDI72" s="204"/>
      <c r="BDJ72" s="204"/>
      <c r="BDK72" s="204"/>
      <c r="BDL72" s="204"/>
      <c r="BDM72" s="204"/>
      <c r="BDN72" s="204"/>
      <c r="BDO72" s="204"/>
      <c r="BDP72" s="204"/>
      <c r="BDQ72" s="204"/>
      <c r="BDR72" s="204"/>
      <c r="BDS72" s="204"/>
      <c r="BDT72" s="204"/>
      <c r="BDU72" s="204"/>
      <c r="BDV72" s="204"/>
      <c r="BDW72" s="204"/>
      <c r="BDX72" s="204"/>
      <c r="BDY72" s="204"/>
      <c r="BDZ72" s="204"/>
      <c r="BEA72" s="204"/>
      <c r="BEB72" s="204"/>
      <c r="BEC72" s="204"/>
      <c r="BED72" s="204"/>
      <c r="BEE72" s="204"/>
      <c r="BEF72" s="204"/>
      <c r="BEG72" s="204"/>
      <c r="BEH72" s="204"/>
      <c r="BEI72" s="204"/>
      <c r="BEJ72" s="204"/>
      <c r="BEK72" s="204"/>
      <c r="BEL72" s="204"/>
      <c r="BEM72" s="204"/>
      <c r="BEN72" s="204"/>
      <c r="BEO72" s="204"/>
      <c r="BEP72" s="204"/>
      <c r="BEQ72" s="204"/>
      <c r="BER72" s="204"/>
      <c r="BES72" s="204"/>
      <c r="BET72" s="204"/>
      <c r="BEU72" s="204"/>
      <c r="BEV72" s="204"/>
      <c r="BEW72" s="204"/>
      <c r="BEX72" s="204"/>
      <c r="BEY72" s="204"/>
      <c r="BEZ72" s="204"/>
      <c r="BFA72" s="204"/>
      <c r="BFB72" s="204"/>
      <c r="BFC72" s="204"/>
      <c r="BFD72" s="204"/>
      <c r="BFE72" s="204"/>
      <c r="BFF72" s="204"/>
      <c r="BFG72" s="204"/>
      <c r="BFH72" s="204"/>
      <c r="BFI72" s="204"/>
      <c r="BFJ72" s="204"/>
      <c r="BFK72" s="204"/>
      <c r="BFL72" s="204"/>
      <c r="BFM72" s="204"/>
      <c r="BFN72" s="204"/>
      <c r="BFO72" s="204"/>
      <c r="BFP72" s="204"/>
      <c r="BFQ72" s="204"/>
      <c r="BFR72" s="204"/>
      <c r="BFS72" s="204"/>
      <c r="BFT72" s="204"/>
      <c r="BFU72" s="204"/>
      <c r="BFV72" s="204"/>
      <c r="BFW72" s="204"/>
      <c r="BFX72" s="204"/>
      <c r="BFY72" s="204"/>
      <c r="BFZ72" s="204"/>
      <c r="BGA72" s="204"/>
      <c r="BGB72" s="204"/>
      <c r="BGC72" s="204"/>
      <c r="BGD72" s="204"/>
      <c r="BGE72" s="204"/>
      <c r="BGF72" s="204"/>
      <c r="BGG72" s="204"/>
      <c r="BGH72" s="204"/>
      <c r="BGI72" s="204"/>
      <c r="BGJ72" s="204"/>
      <c r="BGK72" s="204"/>
      <c r="BGL72" s="204"/>
      <c r="BGM72" s="204"/>
      <c r="BGN72" s="204"/>
      <c r="BGO72" s="204"/>
      <c r="BGP72" s="204"/>
      <c r="BGQ72" s="204"/>
      <c r="BGR72" s="204"/>
      <c r="BGS72" s="204"/>
      <c r="BGT72" s="204"/>
      <c r="BGU72" s="204"/>
      <c r="BGV72" s="204"/>
      <c r="BGW72" s="204"/>
      <c r="BGX72" s="204"/>
      <c r="BGY72" s="204"/>
      <c r="BGZ72" s="204"/>
      <c r="BHA72" s="204"/>
      <c r="BHB72" s="204"/>
      <c r="BHC72" s="204"/>
      <c r="BHD72" s="204"/>
      <c r="BHE72" s="204"/>
      <c r="BHF72" s="204"/>
      <c r="BHG72" s="204"/>
      <c r="BHH72" s="204"/>
      <c r="BHI72" s="204"/>
      <c r="BHJ72" s="204"/>
      <c r="BHK72" s="204"/>
      <c r="BHL72" s="204"/>
      <c r="BHM72" s="204"/>
      <c r="BHN72" s="204"/>
      <c r="BHO72" s="204"/>
      <c r="BHP72" s="204"/>
      <c r="BHQ72" s="204"/>
      <c r="BHR72" s="204"/>
      <c r="BHS72" s="204"/>
      <c r="BHT72" s="204"/>
      <c r="BHU72" s="204"/>
      <c r="BHV72" s="204"/>
      <c r="BHW72" s="204"/>
      <c r="BHX72" s="204"/>
      <c r="BHY72" s="204"/>
      <c r="BHZ72" s="204"/>
      <c r="BIA72" s="204"/>
      <c r="BIB72" s="204"/>
      <c r="BIC72" s="204"/>
      <c r="BID72" s="204"/>
      <c r="BIE72" s="204"/>
      <c r="BIF72" s="204"/>
      <c r="BIG72" s="204"/>
      <c r="BIH72" s="204"/>
      <c r="BII72" s="204"/>
      <c r="BIJ72" s="204"/>
      <c r="BIK72" s="204"/>
      <c r="BIL72" s="204"/>
      <c r="BIM72" s="204"/>
      <c r="BIN72" s="204"/>
      <c r="BIO72" s="204"/>
      <c r="BIP72" s="204"/>
      <c r="BIQ72" s="204"/>
      <c r="BIR72" s="204"/>
      <c r="BIS72" s="204"/>
      <c r="BIT72" s="204"/>
      <c r="BIU72" s="204"/>
      <c r="BIV72" s="204"/>
      <c r="BIW72" s="204"/>
      <c r="BIX72" s="204"/>
      <c r="BIY72" s="204"/>
      <c r="BIZ72" s="204"/>
      <c r="BJA72" s="204"/>
      <c r="BJB72" s="204"/>
      <c r="BJC72" s="204"/>
      <c r="BJD72" s="204"/>
      <c r="BJE72" s="204"/>
      <c r="BJF72" s="204"/>
      <c r="BJG72" s="204"/>
      <c r="BJH72" s="204"/>
      <c r="BJI72" s="204"/>
      <c r="BJJ72" s="204"/>
      <c r="BJK72" s="204"/>
      <c r="BJL72" s="204"/>
      <c r="BJM72" s="204"/>
      <c r="BJN72" s="204"/>
      <c r="BJO72" s="204"/>
      <c r="BJP72" s="204"/>
      <c r="BJQ72" s="204"/>
      <c r="BJR72" s="204"/>
      <c r="BJS72" s="204"/>
      <c r="BJT72" s="204"/>
      <c r="BJU72" s="204"/>
      <c r="BJV72" s="204"/>
      <c r="BJW72" s="204"/>
      <c r="BJX72" s="204"/>
      <c r="BJY72" s="204"/>
      <c r="BJZ72" s="204"/>
      <c r="BKA72" s="204"/>
      <c r="BKB72" s="204"/>
      <c r="BKC72" s="204"/>
      <c r="BKD72" s="204"/>
      <c r="BKE72" s="204"/>
      <c r="BKF72" s="204"/>
      <c r="BKG72" s="204"/>
      <c r="BKH72" s="204"/>
      <c r="BKI72" s="204"/>
      <c r="BKJ72" s="204"/>
      <c r="BKK72" s="204"/>
      <c r="BKL72" s="204"/>
      <c r="BKM72" s="204"/>
      <c r="BKN72" s="204"/>
      <c r="BKO72" s="204"/>
      <c r="BKP72" s="204"/>
      <c r="BKQ72" s="204"/>
      <c r="BKR72" s="204"/>
      <c r="BKS72" s="204"/>
      <c r="BKT72" s="204"/>
      <c r="BKU72" s="204"/>
      <c r="BKV72" s="204"/>
      <c r="BKW72" s="204"/>
      <c r="BKX72" s="204"/>
      <c r="BKY72" s="204"/>
      <c r="BKZ72" s="204"/>
      <c r="BLA72" s="204"/>
      <c r="BLB72" s="204"/>
      <c r="BLC72" s="204"/>
      <c r="BLD72" s="204"/>
      <c r="BLE72" s="204"/>
      <c r="BLF72" s="204"/>
      <c r="BLG72" s="204"/>
      <c r="BLH72" s="204"/>
      <c r="BLI72" s="204"/>
      <c r="BLJ72" s="204"/>
      <c r="BLK72" s="204"/>
      <c r="BLL72" s="204"/>
      <c r="BLM72" s="204"/>
      <c r="BLN72" s="204"/>
      <c r="BLO72" s="204"/>
      <c r="BLP72" s="204"/>
      <c r="BLQ72" s="204"/>
      <c r="BLR72" s="204"/>
      <c r="BLS72" s="204"/>
      <c r="BLT72" s="204"/>
      <c r="BLU72" s="204"/>
      <c r="BLV72" s="204"/>
      <c r="BLW72" s="204"/>
      <c r="BLX72" s="204"/>
      <c r="BLY72" s="204"/>
      <c r="BLZ72" s="204"/>
      <c r="BMA72" s="204"/>
      <c r="BMB72" s="204"/>
      <c r="BMC72" s="204"/>
      <c r="BMD72" s="204"/>
      <c r="BME72" s="204"/>
      <c r="BMF72" s="204"/>
      <c r="BMG72" s="204"/>
      <c r="BMH72" s="204"/>
      <c r="BMI72" s="204"/>
      <c r="BMJ72" s="204"/>
      <c r="BMK72" s="204"/>
      <c r="BML72" s="204"/>
      <c r="BMM72" s="204"/>
      <c r="BMN72" s="204"/>
      <c r="BMO72" s="204"/>
      <c r="BMP72" s="204"/>
      <c r="BMQ72" s="204"/>
      <c r="BMR72" s="204"/>
      <c r="BMS72" s="204"/>
      <c r="BMT72" s="204"/>
      <c r="BMU72" s="204"/>
      <c r="BMV72" s="204"/>
      <c r="BMW72" s="204"/>
      <c r="BMX72" s="204"/>
      <c r="BMY72" s="204"/>
      <c r="BMZ72" s="204"/>
      <c r="BNA72" s="204"/>
      <c r="BNB72" s="204"/>
      <c r="BNC72" s="204"/>
      <c r="BND72" s="204"/>
      <c r="BNE72" s="204"/>
      <c r="BNF72" s="204"/>
      <c r="BNG72" s="204"/>
      <c r="BNH72" s="204"/>
      <c r="BNI72" s="204"/>
      <c r="BNJ72" s="204"/>
      <c r="BNK72" s="204"/>
      <c r="BNL72" s="204"/>
      <c r="BNM72" s="204"/>
      <c r="BNN72" s="204"/>
      <c r="BNO72" s="204"/>
      <c r="BNP72" s="204"/>
      <c r="BNQ72" s="204"/>
      <c r="BNR72" s="204"/>
      <c r="BNS72" s="204"/>
      <c r="BNT72" s="204"/>
      <c r="BNU72" s="204"/>
      <c r="BNV72" s="204"/>
      <c r="BNW72" s="204"/>
      <c r="BNX72" s="204"/>
      <c r="BNY72" s="204"/>
      <c r="BNZ72" s="204"/>
      <c r="BOA72" s="204"/>
      <c r="BOB72" s="204"/>
      <c r="BOC72" s="204"/>
      <c r="BOD72" s="204"/>
      <c r="BOE72" s="204"/>
      <c r="BOF72" s="204"/>
      <c r="BOG72" s="204"/>
      <c r="BOH72" s="204"/>
      <c r="BOI72" s="204"/>
      <c r="BOJ72" s="204"/>
      <c r="BOK72" s="204"/>
      <c r="BOL72" s="204"/>
      <c r="BOM72" s="204"/>
      <c r="BON72" s="204"/>
      <c r="BOO72" s="204"/>
      <c r="BOP72" s="204"/>
      <c r="BOQ72" s="204"/>
      <c r="BOR72" s="204"/>
      <c r="BOS72" s="204"/>
      <c r="BOT72" s="204"/>
      <c r="BOU72" s="204"/>
      <c r="BOV72" s="204"/>
      <c r="BOW72" s="204"/>
      <c r="BOX72" s="204"/>
      <c r="BOY72" s="204"/>
      <c r="BOZ72" s="204"/>
      <c r="BPA72" s="204"/>
      <c r="BPB72" s="204"/>
      <c r="BPC72" s="204"/>
      <c r="BPD72" s="204"/>
      <c r="BPE72" s="204"/>
      <c r="BPF72" s="204"/>
      <c r="BPG72" s="204"/>
      <c r="BPH72" s="204"/>
      <c r="BPI72" s="204"/>
      <c r="BPJ72" s="204"/>
      <c r="BPK72" s="204"/>
      <c r="BPL72" s="204"/>
      <c r="BPM72" s="204"/>
      <c r="BPN72" s="204"/>
      <c r="BPO72" s="204"/>
      <c r="BPP72" s="204"/>
      <c r="BPQ72" s="204"/>
      <c r="BPR72" s="204"/>
      <c r="BPS72" s="204"/>
      <c r="BPT72" s="204"/>
      <c r="BPU72" s="204"/>
      <c r="BPV72" s="204"/>
      <c r="BPW72" s="204"/>
      <c r="BPX72" s="204"/>
      <c r="BPY72" s="204"/>
      <c r="BPZ72" s="204"/>
      <c r="BQA72" s="204"/>
      <c r="BQB72" s="204"/>
      <c r="BQC72" s="204"/>
      <c r="BQD72" s="204"/>
      <c r="BQE72" s="204"/>
      <c r="BQF72" s="204"/>
      <c r="BQG72" s="204"/>
      <c r="BQH72" s="204"/>
      <c r="BQI72" s="204"/>
      <c r="BQJ72" s="204"/>
      <c r="BQK72" s="204"/>
      <c r="BQL72" s="204"/>
      <c r="BQM72" s="204"/>
      <c r="BQN72" s="204"/>
      <c r="BQO72" s="204"/>
      <c r="BQP72" s="204"/>
      <c r="BQQ72" s="204"/>
      <c r="BQR72" s="204"/>
      <c r="BQS72" s="204"/>
      <c r="BQT72" s="204"/>
      <c r="BQU72" s="204"/>
      <c r="BQV72" s="204"/>
      <c r="BQW72" s="204"/>
      <c r="BQX72" s="204"/>
      <c r="BQY72" s="204"/>
      <c r="BQZ72" s="204"/>
      <c r="BRA72" s="204"/>
      <c r="BRB72" s="204"/>
      <c r="BRC72" s="204"/>
      <c r="BRD72" s="204"/>
      <c r="BRE72" s="204"/>
      <c r="BRF72" s="204"/>
      <c r="BRG72" s="204"/>
      <c r="BRH72" s="204"/>
      <c r="BRI72" s="204"/>
      <c r="BRJ72" s="204"/>
      <c r="BRK72" s="204"/>
      <c r="BRL72" s="204"/>
      <c r="BRM72" s="204"/>
      <c r="BRN72" s="204"/>
      <c r="BRO72" s="204"/>
      <c r="BRP72" s="204"/>
      <c r="BRQ72" s="204"/>
      <c r="BRR72" s="204"/>
      <c r="BRS72" s="204"/>
      <c r="BRT72" s="204"/>
      <c r="BRU72" s="204"/>
      <c r="BRV72" s="204"/>
      <c r="BRW72" s="204"/>
      <c r="BRX72" s="204"/>
      <c r="BRY72" s="204"/>
      <c r="BRZ72" s="204"/>
      <c r="BSA72" s="204"/>
      <c r="BSB72" s="204"/>
      <c r="BSC72" s="204"/>
      <c r="BSD72" s="204"/>
      <c r="BSE72" s="204"/>
      <c r="BSF72" s="204"/>
      <c r="BSG72" s="204"/>
      <c r="BSH72" s="204"/>
      <c r="BSI72" s="204"/>
      <c r="BSJ72" s="204"/>
      <c r="BSK72" s="204"/>
      <c r="BSL72" s="204"/>
      <c r="BSM72" s="204"/>
      <c r="BSN72" s="204"/>
      <c r="BSO72" s="204"/>
      <c r="BSP72" s="204"/>
      <c r="BSQ72" s="204"/>
      <c r="BSR72" s="204"/>
      <c r="BSS72" s="204"/>
      <c r="BST72" s="204"/>
      <c r="BSU72" s="204"/>
      <c r="BSV72" s="204"/>
      <c r="BSW72" s="204"/>
      <c r="BSX72" s="204"/>
      <c r="BSY72" s="204"/>
      <c r="BSZ72" s="204"/>
      <c r="BTA72" s="204"/>
      <c r="BTB72" s="204"/>
      <c r="BTC72" s="204"/>
      <c r="BTD72" s="204"/>
      <c r="BTE72" s="204"/>
      <c r="BTF72" s="204"/>
      <c r="BTG72" s="204"/>
      <c r="BTH72" s="204"/>
      <c r="BTI72" s="204"/>
      <c r="BTJ72" s="204"/>
      <c r="BTK72" s="204"/>
      <c r="BTL72" s="204"/>
      <c r="BTM72" s="204"/>
      <c r="BTN72" s="204"/>
      <c r="BTO72" s="204"/>
      <c r="BTP72" s="204"/>
      <c r="BTQ72" s="204"/>
      <c r="BTR72" s="204"/>
      <c r="BTS72" s="204"/>
      <c r="BTT72" s="204"/>
      <c r="BTU72" s="204"/>
      <c r="BTV72" s="204"/>
      <c r="BTW72" s="204"/>
      <c r="BTX72" s="204"/>
      <c r="BTY72" s="204"/>
      <c r="BTZ72" s="204"/>
      <c r="BUA72" s="204"/>
      <c r="BUB72" s="204"/>
      <c r="BUC72" s="204"/>
      <c r="BUD72" s="204"/>
      <c r="BUE72" s="204"/>
      <c r="BUF72" s="204"/>
      <c r="BUG72" s="204"/>
      <c r="BUH72" s="204"/>
      <c r="BUI72" s="204"/>
      <c r="BUJ72" s="204"/>
      <c r="BUK72" s="204"/>
      <c r="BUL72" s="204"/>
      <c r="BUM72" s="204"/>
      <c r="BUN72" s="204"/>
      <c r="BUO72" s="204"/>
      <c r="BUP72" s="204"/>
      <c r="BUQ72" s="204"/>
      <c r="BUR72" s="204"/>
      <c r="BUS72" s="204"/>
      <c r="BUT72" s="204"/>
      <c r="BUU72" s="204"/>
      <c r="BUV72" s="204"/>
      <c r="BUW72" s="204"/>
      <c r="BUX72" s="204"/>
      <c r="BUY72" s="204"/>
      <c r="BUZ72" s="204"/>
      <c r="BVA72" s="204"/>
      <c r="BVB72" s="204"/>
      <c r="BVC72" s="204"/>
      <c r="BVD72" s="204"/>
      <c r="BVE72" s="204"/>
      <c r="BVF72" s="204"/>
      <c r="BVG72" s="204"/>
      <c r="BVH72" s="204"/>
      <c r="BVI72" s="204"/>
      <c r="BVJ72" s="204"/>
      <c r="BVK72" s="204"/>
      <c r="BVL72" s="204"/>
      <c r="BVM72" s="204"/>
      <c r="BVN72" s="204"/>
      <c r="BVO72" s="204"/>
      <c r="BVP72" s="204"/>
      <c r="BVQ72" s="204"/>
      <c r="BVR72" s="204"/>
      <c r="BVS72" s="204"/>
      <c r="BVT72" s="204"/>
      <c r="BVU72" s="204"/>
      <c r="BVV72" s="204"/>
      <c r="BVW72" s="204"/>
      <c r="BVX72" s="204"/>
      <c r="BVY72" s="204"/>
      <c r="BVZ72" s="204"/>
      <c r="BWA72" s="204"/>
      <c r="BWB72" s="204"/>
      <c r="BWC72" s="204"/>
      <c r="BWD72" s="204"/>
      <c r="BWE72" s="204"/>
      <c r="BWF72" s="204"/>
      <c r="BWG72" s="204"/>
      <c r="BWH72" s="204"/>
      <c r="BWI72" s="204"/>
      <c r="BWJ72" s="204"/>
      <c r="BWK72" s="204"/>
      <c r="BWL72" s="204"/>
      <c r="BWM72" s="204"/>
      <c r="BWN72" s="204"/>
      <c r="BWO72" s="204"/>
      <c r="BWP72" s="204"/>
      <c r="BWQ72" s="204"/>
      <c r="BWR72" s="204"/>
      <c r="BWS72" s="204"/>
      <c r="BWT72" s="204"/>
      <c r="BWU72" s="204"/>
      <c r="BWV72" s="204"/>
      <c r="BWW72" s="204"/>
      <c r="BWX72" s="204"/>
      <c r="BWY72" s="204"/>
      <c r="BWZ72" s="204"/>
      <c r="BXA72" s="204"/>
      <c r="BXB72" s="204"/>
      <c r="BXC72" s="204"/>
      <c r="BXD72" s="204"/>
      <c r="BXE72" s="204"/>
      <c r="BXF72" s="204"/>
      <c r="BXG72" s="204"/>
      <c r="BXH72" s="204"/>
      <c r="BXI72" s="204"/>
      <c r="BXJ72" s="204"/>
      <c r="BXK72" s="204"/>
      <c r="BXL72" s="204"/>
      <c r="BXM72" s="204"/>
      <c r="BXN72" s="204"/>
      <c r="BXO72" s="204"/>
      <c r="BXP72" s="204"/>
      <c r="BXQ72" s="204"/>
      <c r="BXR72" s="204"/>
      <c r="BXS72" s="204"/>
      <c r="BXT72" s="204"/>
      <c r="BXU72" s="204"/>
      <c r="BXV72" s="204"/>
      <c r="BXW72" s="204"/>
      <c r="BXX72" s="204"/>
      <c r="BXY72" s="204"/>
      <c r="BXZ72" s="204"/>
      <c r="BYA72" s="204"/>
      <c r="BYB72" s="204"/>
      <c r="BYC72" s="204"/>
      <c r="BYD72" s="204"/>
      <c r="BYE72" s="204"/>
      <c r="BYF72" s="204"/>
      <c r="BYG72" s="204"/>
      <c r="BYH72" s="204"/>
      <c r="BYI72" s="204"/>
      <c r="BYJ72" s="204"/>
      <c r="BYK72" s="204"/>
      <c r="BYL72" s="204"/>
      <c r="BYM72" s="204"/>
      <c r="BYN72" s="204"/>
      <c r="BYO72" s="204"/>
      <c r="BYP72" s="204"/>
      <c r="BYQ72" s="204"/>
      <c r="BYR72" s="204"/>
      <c r="BYS72" s="204"/>
      <c r="BYT72" s="204"/>
      <c r="BYU72" s="204"/>
      <c r="BYV72" s="204"/>
      <c r="BYW72" s="204"/>
      <c r="BYX72" s="204"/>
      <c r="BYY72" s="204"/>
      <c r="BYZ72" s="204"/>
      <c r="BZA72" s="204"/>
      <c r="BZB72" s="204"/>
      <c r="BZC72" s="204"/>
      <c r="BZD72" s="204"/>
      <c r="BZE72" s="204"/>
      <c r="BZF72" s="204"/>
      <c r="BZG72" s="204"/>
      <c r="BZH72" s="204"/>
      <c r="BZI72" s="204"/>
      <c r="BZJ72" s="204"/>
      <c r="BZK72" s="204"/>
      <c r="BZL72" s="204"/>
      <c r="BZM72" s="204"/>
      <c r="BZN72" s="204"/>
      <c r="BZO72" s="204"/>
      <c r="BZP72" s="204"/>
      <c r="BZQ72" s="204"/>
      <c r="BZR72" s="204"/>
      <c r="BZS72" s="204"/>
      <c r="BZT72" s="204"/>
      <c r="BZU72" s="204"/>
      <c r="BZV72" s="204"/>
      <c r="BZW72" s="204"/>
      <c r="BZX72" s="204"/>
      <c r="BZY72" s="204"/>
      <c r="BZZ72" s="204"/>
      <c r="CAA72" s="204"/>
      <c r="CAB72" s="204"/>
      <c r="CAC72" s="204"/>
      <c r="CAD72" s="204"/>
      <c r="CAE72" s="204"/>
      <c r="CAF72" s="204"/>
      <c r="CAG72" s="204"/>
      <c r="CAH72" s="204"/>
      <c r="CAI72" s="204"/>
      <c r="CAJ72" s="204"/>
      <c r="CAK72" s="204"/>
      <c r="CAL72" s="204"/>
      <c r="CAM72" s="204"/>
      <c r="CAN72" s="204"/>
      <c r="CAO72" s="204"/>
      <c r="CAP72" s="204"/>
      <c r="CAQ72" s="204"/>
      <c r="CAR72" s="204"/>
      <c r="CAS72" s="204"/>
      <c r="CAT72" s="204"/>
      <c r="CAU72" s="204"/>
      <c r="CAV72" s="204"/>
      <c r="CAW72" s="204"/>
      <c r="CAX72" s="204"/>
      <c r="CAY72" s="204"/>
      <c r="CAZ72" s="204"/>
      <c r="CBA72" s="204"/>
      <c r="CBB72" s="204"/>
      <c r="CBC72" s="204"/>
      <c r="CBD72" s="204"/>
      <c r="CBE72" s="204"/>
      <c r="CBF72" s="204"/>
      <c r="CBG72" s="204"/>
      <c r="CBH72" s="204"/>
      <c r="CBI72" s="204"/>
      <c r="CBJ72" s="204"/>
      <c r="CBK72" s="204"/>
      <c r="CBL72" s="204"/>
      <c r="CBM72" s="204"/>
      <c r="CBN72" s="204"/>
      <c r="CBO72" s="204"/>
      <c r="CBP72" s="204"/>
      <c r="CBQ72" s="204"/>
      <c r="CBR72" s="204"/>
      <c r="CBS72" s="204"/>
      <c r="CBT72" s="204"/>
      <c r="CBU72" s="204"/>
      <c r="CBV72" s="204"/>
      <c r="CBW72" s="204"/>
      <c r="CBX72" s="204"/>
      <c r="CBY72" s="204"/>
      <c r="CBZ72" s="204"/>
      <c r="CCA72" s="204"/>
      <c r="CCB72" s="204"/>
      <c r="CCC72" s="204"/>
      <c r="CCD72" s="204"/>
      <c r="CCE72" s="204"/>
      <c r="CCF72" s="204"/>
      <c r="CCG72" s="204"/>
      <c r="CCH72" s="204"/>
      <c r="CCI72" s="204"/>
      <c r="CCJ72" s="204"/>
      <c r="CCK72" s="204"/>
      <c r="CCL72" s="204"/>
      <c r="CCM72" s="204"/>
      <c r="CCN72" s="204"/>
      <c r="CCO72" s="204"/>
      <c r="CCP72" s="204"/>
      <c r="CCQ72" s="204"/>
      <c r="CCR72" s="204"/>
      <c r="CCS72" s="204"/>
      <c r="CCT72" s="204"/>
      <c r="CCU72" s="204"/>
      <c r="CCV72" s="204"/>
      <c r="CCW72" s="204"/>
      <c r="CCX72" s="204"/>
      <c r="CCY72" s="204"/>
      <c r="CCZ72" s="204"/>
      <c r="CDA72" s="204"/>
      <c r="CDB72" s="204"/>
      <c r="CDC72" s="204"/>
      <c r="CDD72" s="204"/>
      <c r="CDE72" s="204"/>
      <c r="CDF72" s="204"/>
      <c r="CDG72" s="204"/>
      <c r="CDH72" s="204"/>
      <c r="CDI72" s="204"/>
      <c r="CDJ72" s="204"/>
      <c r="CDK72" s="204"/>
      <c r="CDL72" s="204"/>
      <c r="CDM72" s="204"/>
      <c r="CDN72" s="204"/>
      <c r="CDO72" s="204"/>
      <c r="CDP72" s="204"/>
      <c r="CDQ72" s="204"/>
      <c r="CDR72" s="204"/>
      <c r="CDS72" s="204"/>
      <c r="CDT72" s="204"/>
      <c r="CDU72" s="204"/>
      <c r="CDV72" s="204"/>
      <c r="CDW72" s="204"/>
      <c r="CDX72" s="204"/>
      <c r="CDY72" s="204"/>
      <c r="CDZ72" s="204"/>
      <c r="CEA72" s="204"/>
      <c r="CEB72" s="204"/>
      <c r="CEC72" s="204"/>
      <c r="CED72" s="204"/>
      <c r="CEE72" s="204"/>
      <c r="CEF72" s="204"/>
      <c r="CEG72" s="204"/>
      <c r="CEH72" s="204"/>
      <c r="CEI72" s="204"/>
      <c r="CEJ72" s="204"/>
      <c r="CEK72" s="204"/>
      <c r="CEL72" s="204"/>
      <c r="CEM72" s="204"/>
      <c r="CEN72" s="204"/>
      <c r="CEO72" s="204"/>
      <c r="CEP72" s="204"/>
      <c r="CEQ72" s="204"/>
      <c r="CER72" s="204"/>
      <c r="CES72" s="204"/>
      <c r="CET72" s="204"/>
      <c r="CEU72" s="204"/>
      <c r="CEV72" s="204"/>
      <c r="CEW72" s="204"/>
      <c r="CEX72" s="204"/>
      <c r="CEY72" s="204"/>
      <c r="CEZ72" s="204"/>
      <c r="CFA72" s="204"/>
      <c r="CFB72" s="204"/>
      <c r="CFC72" s="204"/>
      <c r="CFD72" s="204"/>
      <c r="CFE72" s="204"/>
      <c r="CFF72" s="204"/>
      <c r="CFG72" s="204"/>
      <c r="CFH72" s="204"/>
      <c r="CFI72" s="204"/>
      <c r="CFJ72" s="204"/>
      <c r="CFK72" s="204"/>
      <c r="CFL72" s="204"/>
      <c r="CFM72" s="204"/>
      <c r="CFN72" s="204"/>
      <c r="CFO72" s="204"/>
      <c r="CFP72" s="204"/>
      <c r="CFQ72" s="204"/>
      <c r="CFR72" s="204"/>
      <c r="CFS72" s="204"/>
      <c r="CFT72" s="204"/>
      <c r="CFU72" s="204"/>
      <c r="CFV72" s="204"/>
      <c r="CFW72" s="204"/>
      <c r="CFX72" s="204"/>
      <c r="CFY72" s="204"/>
      <c r="CFZ72" s="204"/>
      <c r="CGA72" s="204"/>
      <c r="CGB72" s="204"/>
      <c r="CGC72" s="204"/>
      <c r="CGD72" s="204"/>
      <c r="CGE72" s="204"/>
      <c r="CGF72" s="204"/>
      <c r="CGG72" s="204"/>
      <c r="CGH72" s="204"/>
      <c r="CGI72" s="204"/>
      <c r="CGJ72" s="204"/>
      <c r="CGK72" s="204"/>
      <c r="CGL72" s="204"/>
      <c r="CGM72" s="204"/>
      <c r="CGN72" s="204"/>
      <c r="CGO72" s="204"/>
      <c r="CGP72" s="204"/>
      <c r="CGQ72" s="204"/>
      <c r="CGR72" s="204"/>
      <c r="CGS72" s="204"/>
      <c r="CGT72" s="204"/>
      <c r="CGU72" s="204"/>
      <c r="CGV72" s="204"/>
      <c r="CGW72" s="204"/>
      <c r="CGX72" s="204"/>
      <c r="CGY72" s="204"/>
      <c r="CGZ72" s="204"/>
      <c r="CHA72" s="204"/>
      <c r="CHB72" s="204"/>
      <c r="CHC72" s="204"/>
      <c r="CHD72" s="204"/>
      <c r="CHE72" s="204"/>
      <c r="CHF72" s="204"/>
      <c r="CHG72" s="204"/>
      <c r="CHH72" s="204"/>
      <c r="CHI72" s="204"/>
      <c r="CHJ72" s="204"/>
      <c r="CHK72" s="204"/>
      <c r="CHL72" s="204"/>
      <c r="CHM72" s="204"/>
      <c r="CHN72" s="204"/>
      <c r="CHO72" s="204"/>
      <c r="CHP72" s="204"/>
      <c r="CHQ72" s="204"/>
      <c r="CHR72" s="204"/>
      <c r="CHS72" s="204"/>
      <c r="CHT72" s="204"/>
      <c r="CHU72" s="204"/>
      <c r="CHV72" s="204"/>
      <c r="CHW72" s="204"/>
      <c r="CHX72" s="204"/>
      <c r="CHY72" s="204"/>
      <c r="CHZ72" s="204"/>
      <c r="CIA72" s="204"/>
      <c r="CIB72" s="204"/>
      <c r="CIC72" s="204"/>
      <c r="CID72" s="204"/>
      <c r="CIE72" s="204"/>
      <c r="CIF72" s="204"/>
      <c r="CIG72" s="204"/>
      <c r="CIH72" s="204"/>
      <c r="CII72" s="204"/>
      <c r="CIJ72" s="204"/>
      <c r="CIK72" s="204"/>
      <c r="CIL72" s="204"/>
      <c r="CIM72" s="204"/>
      <c r="CIN72" s="204"/>
      <c r="CIO72" s="204"/>
      <c r="CIP72" s="204"/>
      <c r="CIQ72" s="204"/>
      <c r="CIR72" s="204"/>
      <c r="CIS72" s="204"/>
      <c r="CIT72" s="204"/>
      <c r="CIU72" s="204"/>
      <c r="CIV72" s="204"/>
      <c r="CIW72" s="204"/>
      <c r="CIX72" s="204"/>
      <c r="CIY72" s="204"/>
      <c r="CIZ72" s="204"/>
      <c r="CJA72" s="204"/>
      <c r="CJB72" s="204"/>
      <c r="CJC72" s="204"/>
      <c r="CJD72" s="204"/>
      <c r="CJE72" s="204"/>
      <c r="CJF72" s="204"/>
      <c r="CJG72" s="204"/>
      <c r="CJH72" s="204"/>
      <c r="CJI72" s="204"/>
      <c r="CJJ72" s="204"/>
      <c r="CJK72" s="204"/>
      <c r="CJL72" s="204"/>
      <c r="CJM72" s="204"/>
      <c r="CJN72" s="204"/>
      <c r="CJO72" s="204"/>
      <c r="CJP72" s="204"/>
      <c r="CJQ72" s="204"/>
      <c r="CJR72" s="204"/>
      <c r="CJS72" s="204"/>
      <c r="CJT72" s="204"/>
      <c r="CJU72" s="204"/>
      <c r="CJV72" s="204"/>
      <c r="CJW72" s="204"/>
      <c r="CJX72" s="204"/>
      <c r="CJY72" s="204"/>
      <c r="CJZ72" s="204"/>
      <c r="CKA72" s="204"/>
      <c r="CKB72" s="204"/>
      <c r="CKC72" s="204"/>
      <c r="CKD72" s="204"/>
      <c r="CKE72" s="204"/>
      <c r="CKF72" s="204"/>
      <c r="CKG72" s="204"/>
      <c r="CKH72" s="204"/>
      <c r="CKI72" s="204"/>
      <c r="CKJ72" s="204"/>
      <c r="CKK72" s="204"/>
      <c r="CKL72" s="204"/>
      <c r="CKM72" s="204"/>
      <c r="CKN72" s="204"/>
      <c r="CKO72" s="204"/>
      <c r="CKP72" s="204"/>
      <c r="CKQ72" s="204"/>
      <c r="CKR72" s="204"/>
      <c r="CKS72" s="204"/>
      <c r="CKT72" s="204"/>
      <c r="CKU72" s="204"/>
      <c r="CKV72" s="204"/>
      <c r="CKW72" s="204"/>
      <c r="CKX72" s="204"/>
      <c r="CKY72" s="204"/>
      <c r="CKZ72" s="204"/>
      <c r="CLA72" s="204"/>
      <c r="CLB72" s="204"/>
      <c r="CLC72" s="204"/>
      <c r="CLD72" s="204"/>
      <c r="CLE72" s="204"/>
      <c r="CLF72" s="204"/>
      <c r="CLG72" s="204"/>
      <c r="CLH72" s="204"/>
      <c r="CLI72" s="204"/>
      <c r="CLJ72" s="204"/>
      <c r="CLK72" s="204"/>
      <c r="CLL72" s="204"/>
      <c r="CLM72" s="204"/>
      <c r="CLN72" s="204"/>
      <c r="CLO72" s="204"/>
      <c r="CLP72" s="204"/>
      <c r="CLQ72" s="204"/>
      <c r="CLR72" s="204"/>
      <c r="CLS72" s="204"/>
      <c r="CLT72" s="204"/>
      <c r="CLU72" s="204"/>
      <c r="CLV72" s="204"/>
      <c r="CLW72" s="204"/>
      <c r="CLX72" s="204"/>
      <c r="CLY72" s="204"/>
      <c r="CLZ72" s="204"/>
      <c r="CMA72" s="204"/>
      <c r="CMB72" s="204"/>
      <c r="CMC72" s="204"/>
      <c r="CMD72" s="204"/>
      <c r="CME72" s="204"/>
      <c r="CMF72" s="204"/>
      <c r="CMG72" s="204"/>
      <c r="CMH72" s="204"/>
      <c r="CMI72" s="204"/>
      <c r="CMJ72" s="204"/>
      <c r="CMK72" s="204"/>
      <c r="CML72" s="204"/>
      <c r="CMM72" s="204"/>
      <c r="CMN72" s="204"/>
      <c r="CMO72" s="204"/>
      <c r="CMP72" s="204"/>
      <c r="CMQ72" s="204"/>
      <c r="CMR72" s="204"/>
      <c r="CMS72" s="204"/>
      <c r="CMT72" s="204"/>
      <c r="CMU72" s="204"/>
      <c r="CMV72" s="204"/>
      <c r="CMW72" s="204"/>
      <c r="CMX72" s="204"/>
      <c r="CMY72" s="204"/>
      <c r="CMZ72" s="204"/>
      <c r="CNA72" s="204"/>
      <c r="CNB72" s="204"/>
      <c r="CNC72" s="204"/>
      <c r="CND72" s="204"/>
      <c r="CNE72" s="204"/>
      <c r="CNF72" s="204"/>
      <c r="CNG72" s="204"/>
      <c r="CNH72" s="204"/>
      <c r="CNI72" s="204"/>
      <c r="CNJ72" s="204"/>
      <c r="CNK72" s="204"/>
      <c r="CNL72" s="204"/>
      <c r="CNM72" s="204"/>
      <c r="CNN72" s="204"/>
      <c r="CNO72" s="204"/>
      <c r="CNP72" s="204"/>
      <c r="CNQ72" s="204"/>
      <c r="CNR72" s="204"/>
      <c r="CNS72" s="204"/>
      <c r="CNT72" s="204"/>
      <c r="CNU72" s="204"/>
      <c r="CNV72" s="204"/>
      <c r="CNW72" s="204"/>
      <c r="CNX72" s="204"/>
      <c r="CNY72" s="204"/>
      <c r="CNZ72" s="204"/>
      <c r="COA72" s="204"/>
      <c r="COB72" s="204"/>
      <c r="COC72" s="204"/>
      <c r="COD72" s="204"/>
      <c r="COE72" s="204"/>
      <c r="COF72" s="204"/>
      <c r="COG72" s="204"/>
      <c r="COH72" s="204"/>
      <c r="COI72" s="204"/>
      <c r="COJ72" s="204"/>
      <c r="COK72" s="204"/>
      <c r="COL72" s="204"/>
      <c r="COM72" s="204"/>
      <c r="CON72" s="204"/>
      <c r="COO72" s="204"/>
      <c r="COP72" s="204"/>
      <c r="COQ72" s="204"/>
      <c r="COR72" s="204"/>
      <c r="COS72" s="204"/>
      <c r="COT72" s="204"/>
      <c r="COU72" s="204"/>
      <c r="COV72" s="204"/>
      <c r="COW72" s="204"/>
      <c r="COX72" s="204"/>
      <c r="COY72" s="204"/>
      <c r="COZ72" s="204"/>
      <c r="CPA72" s="204"/>
      <c r="CPB72" s="204"/>
      <c r="CPC72" s="204"/>
      <c r="CPD72" s="204"/>
      <c r="CPE72" s="204"/>
      <c r="CPF72" s="204"/>
      <c r="CPG72" s="204"/>
      <c r="CPH72" s="204"/>
      <c r="CPI72" s="204"/>
      <c r="CPJ72" s="204"/>
      <c r="CPK72" s="204"/>
      <c r="CPL72" s="204"/>
      <c r="CPM72" s="204"/>
      <c r="CPN72" s="204"/>
      <c r="CPO72" s="204"/>
      <c r="CPP72" s="204"/>
      <c r="CPQ72" s="204"/>
      <c r="CPR72" s="204"/>
      <c r="CPS72" s="204"/>
      <c r="CPT72" s="204"/>
      <c r="CPU72" s="204"/>
      <c r="CPV72" s="204"/>
      <c r="CPW72" s="204"/>
      <c r="CPX72" s="204"/>
      <c r="CPY72" s="204"/>
      <c r="CPZ72" s="204"/>
      <c r="CQA72" s="204"/>
      <c r="CQB72" s="204"/>
      <c r="CQC72" s="204"/>
      <c r="CQD72" s="204"/>
      <c r="CQE72" s="204"/>
      <c r="CQF72" s="204"/>
      <c r="CQG72" s="204"/>
      <c r="CQH72" s="204"/>
      <c r="CQI72" s="204"/>
      <c r="CQJ72" s="204"/>
      <c r="CQK72" s="204"/>
      <c r="CQL72" s="204"/>
      <c r="CQM72" s="204"/>
      <c r="CQN72" s="204"/>
      <c r="CQO72" s="204"/>
      <c r="CQP72" s="204"/>
      <c r="CQQ72" s="204"/>
      <c r="CQR72" s="204"/>
      <c r="CQS72" s="204"/>
      <c r="CQT72" s="204"/>
      <c r="CQU72" s="204"/>
      <c r="CQV72" s="204"/>
      <c r="CQW72" s="204"/>
      <c r="CQX72" s="204"/>
      <c r="CQY72" s="204"/>
      <c r="CQZ72" s="204"/>
      <c r="CRA72" s="204"/>
      <c r="CRB72" s="204"/>
      <c r="CRC72" s="204"/>
      <c r="CRD72" s="204"/>
      <c r="CRE72" s="204"/>
      <c r="CRF72" s="204"/>
      <c r="CRG72" s="204"/>
      <c r="CRH72" s="204"/>
      <c r="CRI72" s="204"/>
      <c r="CRJ72" s="204"/>
      <c r="CRK72" s="204"/>
      <c r="CRL72" s="204"/>
      <c r="CRM72" s="204"/>
      <c r="CRN72" s="204"/>
      <c r="CRO72" s="204"/>
      <c r="CRP72" s="204"/>
      <c r="CRQ72" s="204"/>
      <c r="CRR72" s="204"/>
      <c r="CRS72" s="204"/>
      <c r="CRT72" s="204"/>
      <c r="CRU72" s="204"/>
      <c r="CRV72" s="204"/>
      <c r="CRW72" s="204"/>
      <c r="CRX72" s="204"/>
      <c r="CRY72" s="204"/>
      <c r="CRZ72" s="204"/>
      <c r="CSA72" s="204"/>
      <c r="CSB72" s="204"/>
      <c r="CSC72" s="204"/>
      <c r="CSD72" s="204"/>
      <c r="CSE72" s="204"/>
      <c r="CSF72" s="204"/>
      <c r="CSG72" s="204"/>
      <c r="CSH72" s="204"/>
      <c r="CSI72" s="204"/>
      <c r="CSJ72" s="204"/>
      <c r="CSK72" s="204"/>
      <c r="CSL72" s="204"/>
      <c r="CSM72" s="204"/>
      <c r="CSN72" s="204"/>
      <c r="CSO72" s="204"/>
      <c r="CSP72" s="204"/>
      <c r="CSQ72" s="204"/>
      <c r="CSR72" s="204"/>
      <c r="CSS72" s="204"/>
      <c r="CST72" s="204"/>
      <c r="CSU72" s="204"/>
      <c r="CSV72" s="204"/>
      <c r="CSW72" s="204"/>
      <c r="CSX72" s="204"/>
      <c r="CSY72" s="204"/>
      <c r="CSZ72" s="204"/>
      <c r="CTA72" s="204"/>
      <c r="CTB72" s="204"/>
      <c r="CTC72" s="204"/>
      <c r="CTD72" s="204"/>
      <c r="CTE72" s="204"/>
      <c r="CTF72" s="204"/>
      <c r="CTG72" s="204"/>
      <c r="CTH72" s="204"/>
      <c r="CTI72" s="204"/>
      <c r="CTJ72" s="204"/>
      <c r="CTK72" s="204"/>
      <c r="CTL72" s="204"/>
      <c r="CTM72" s="204"/>
      <c r="CTN72" s="204"/>
      <c r="CTO72" s="204"/>
      <c r="CTP72" s="204"/>
      <c r="CTQ72" s="204"/>
      <c r="CTR72" s="204"/>
      <c r="CTS72" s="204"/>
      <c r="CTT72" s="204"/>
      <c r="CTU72" s="204"/>
      <c r="CTV72" s="204"/>
      <c r="CTW72" s="204"/>
      <c r="CTX72" s="204"/>
      <c r="CTY72" s="204"/>
      <c r="CTZ72" s="204"/>
      <c r="CUA72" s="204"/>
      <c r="CUB72" s="204"/>
      <c r="CUC72" s="204"/>
      <c r="CUD72" s="204"/>
      <c r="CUE72" s="204"/>
      <c r="CUF72" s="204"/>
      <c r="CUG72" s="204"/>
      <c r="CUH72" s="204"/>
      <c r="CUI72" s="204"/>
      <c r="CUJ72" s="204"/>
      <c r="CUK72" s="204"/>
      <c r="CUL72" s="204"/>
      <c r="CUM72" s="204"/>
      <c r="CUN72" s="204"/>
      <c r="CUO72" s="204"/>
      <c r="CUP72" s="204"/>
      <c r="CUQ72" s="204"/>
      <c r="CUR72" s="204"/>
      <c r="CUS72" s="204"/>
      <c r="CUT72" s="204"/>
      <c r="CUU72" s="204"/>
      <c r="CUV72" s="204"/>
      <c r="CUW72" s="204"/>
      <c r="CUX72" s="204"/>
      <c r="CUY72" s="204"/>
      <c r="CUZ72" s="204"/>
      <c r="CVA72" s="204"/>
      <c r="CVB72" s="204"/>
      <c r="CVC72" s="204"/>
      <c r="CVD72" s="204"/>
      <c r="CVE72" s="204"/>
      <c r="CVF72" s="204"/>
      <c r="CVG72" s="204"/>
      <c r="CVH72" s="204"/>
      <c r="CVI72" s="204"/>
      <c r="CVJ72" s="204"/>
      <c r="CVK72" s="204"/>
      <c r="CVL72" s="204"/>
      <c r="CVM72" s="204"/>
      <c r="CVN72" s="204"/>
      <c r="CVO72" s="204"/>
      <c r="CVP72" s="204"/>
      <c r="CVQ72" s="204"/>
      <c r="CVR72" s="204"/>
      <c r="CVS72" s="204"/>
      <c r="CVT72" s="204"/>
      <c r="CVU72" s="204"/>
      <c r="CVV72" s="204"/>
      <c r="CVW72" s="204"/>
      <c r="CVX72" s="204"/>
      <c r="CVY72" s="204"/>
      <c r="CVZ72" s="204"/>
      <c r="CWA72" s="204"/>
      <c r="CWB72" s="204"/>
      <c r="CWC72" s="204"/>
      <c r="CWD72" s="204"/>
      <c r="CWE72" s="204"/>
      <c r="CWF72" s="204"/>
      <c r="CWG72" s="204"/>
      <c r="CWH72" s="204"/>
      <c r="CWI72" s="204"/>
      <c r="CWJ72" s="204"/>
      <c r="CWK72" s="204"/>
      <c r="CWL72" s="204"/>
      <c r="CWM72" s="204"/>
      <c r="CWN72" s="204"/>
      <c r="CWO72" s="204"/>
      <c r="CWP72" s="204"/>
      <c r="CWQ72" s="204"/>
      <c r="CWR72" s="204"/>
      <c r="CWS72" s="204"/>
      <c r="CWT72" s="204"/>
      <c r="CWU72" s="204"/>
      <c r="CWV72" s="204"/>
      <c r="CWW72" s="204"/>
      <c r="CWX72" s="204"/>
      <c r="CWY72" s="204"/>
      <c r="CWZ72" s="204"/>
      <c r="CXA72" s="204"/>
      <c r="CXB72" s="204"/>
      <c r="CXC72" s="204"/>
      <c r="CXD72" s="204"/>
      <c r="CXE72" s="204"/>
      <c r="CXF72" s="204"/>
      <c r="CXG72" s="204"/>
      <c r="CXH72" s="204"/>
      <c r="CXI72" s="204"/>
      <c r="CXJ72" s="204"/>
      <c r="CXK72" s="204"/>
      <c r="CXL72" s="204"/>
      <c r="CXM72" s="204"/>
      <c r="CXN72" s="204"/>
      <c r="CXO72" s="204"/>
      <c r="CXP72" s="204"/>
      <c r="CXQ72" s="204"/>
      <c r="CXR72" s="204"/>
      <c r="CXS72" s="204"/>
      <c r="CXT72" s="204"/>
      <c r="CXU72" s="204"/>
      <c r="CXV72" s="204"/>
      <c r="CXW72" s="204"/>
      <c r="CXX72" s="204"/>
      <c r="CXY72" s="204"/>
      <c r="CXZ72" s="204"/>
      <c r="CYA72" s="204"/>
      <c r="CYB72" s="204"/>
      <c r="CYC72" s="204"/>
      <c r="CYD72" s="204"/>
      <c r="CYE72" s="204"/>
      <c r="CYF72" s="204"/>
      <c r="CYG72" s="204"/>
      <c r="CYH72" s="204"/>
      <c r="CYI72" s="204"/>
      <c r="CYJ72" s="204"/>
      <c r="CYK72" s="204"/>
      <c r="CYL72" s="204"/>
      <c r="CYM72" s="204"/>
      <c r="CYN72" s="204"/>
      <c r="CYO72" s="204"/>
      <c r="CYP72" s="204"/>
      <c r="CYQ72" s="204"/>
      <c r="CYR72" s="204"/>
      <c r="CYS72" s="204"/>
      <c r="CYT72" s="204"/>
      <c r="CYU72" s="204"/>
      <c r="CYV72" s="204"/>
      <c r="CYW72" s="204"/>
      <c r="CYX72" s="204"/>
      <c r="CYY72" s="204"/>
      <c r="CYZ72" s="204"/>
      <c r="CZA72" s="204"/>
      <c r="CZB72" s="204"/>
      <c r="CZC72" s="204"/>
      <c r="CZD72" s="204"/>
      <c r="CZE72" s="204"/>
      <c r="CZF72" s="204"/>
      <c r="CZG72" s="204"/>
      <c r="CZH72" s="204"/>
      <c r="CZI72" s="204"/>
      <c r="CZJ72" s="204"/>
      <c r="CZK72" s="204"/>
      <c r="CZL72" s="204"/>
      <c r="CZM72" s="204"/>
      <c r="CZN72" s="204"/>
      <c r="CZO72" s="204"/>
      <c r="CZP72" s="204"/>
      <c r="CZQ72" s="204"/>
      <c r="CZR72" s="204"/>
      <c r="CZS72" s="204"/>
      <c r="CZT72" s="204"/>
      <c r="CZU72" s="204"/>
      <c r="CZV72" s="204"/>
      <c r="CZW72" s="204"/>
      <c r="CZX72" s="204"/>
      <c r="CZY72" s="204"/>
      <c r="CZZ72" s="204"/>
      <c r="DAA72" s="204"/>
      <c r="DAB72" s="204"/>
      <c r="DAC72" s="204"/>
      <c r="DAD72" s="204"/>
      <c r="DAE72" s="204"/>
      <c r="DAF72" s="204"/>
      <c r="DAG72" s="204"/>
      <c r="DAH72" s="204"/>
      <c r="DAI72" s="204"/>
      <c r="DAJ72" s="204"/>
      <c r="DAK72" s="204"/>
      <c r="DAL72" s="204"/>
      <c r="DAM72" s="204"/>
      <c r="DAN72" s="204"/>
      <c r="DAO72" s="204"/>
      <c r="DAP72" s="204"/>
      <c r="DAQ72" s="204"/>
      <c r="DAR72" s="204"/>
      <c r="DAS72" s="204"/>
      <c r="DAT72" s="204"/>
      <c r="DAU72" s="204"/>
      <c r="DAV72" s="204"/>
      <c r="DAW72" s="204"/>
      <c r="DAX72" s="204"/>
      <c r="DAY72" s="204"/>
      <c r="DAZ72" s="204"/>
      <c r="DBA72" s="204"/>
      <c r="DBB72" s="204"/>
      <c r="DBC72" s="204"/>
      <c r="DBD72" s="204"/>
      <c r="DBE72" s="204"/>
      <c r="DBF72" s="204"/>
      <c r="DBG72" s="204"/>
      <c r="DBH72" s="204"/>
      <c r="DBI72" s="204"/>
      <c r="DBJ72" s="204"/>
      <c r="DBK72" s="204"/>
      <c r="DBL72" s="204"/>
      <c r="DBM72" s="204"/>
      <c r="DBN72" s="204"/>
      <c r="DBO72" s="204"/>
      <c r="DBP72" s="204"/>
      <c r="DBQ72" s="204"/>
      <c r="DBR72" s="204"/>
      <c r="DBS72" s="204"/>
      <c r="DBT72" s="204"/>
      <c r="DBU72" s="204"/>
      <c r="DBV72" s="204"/>
      <c r="DBW72" s="204"/>
      <c r="DBX72" s="204"/>
      <c r="DBY72" s="204"/>
      <c r="DBZ72" s="204"/>
      <c r="DCA72" s="204"/>
      <c r="DCB72" s="204"/>
      <c r="DCC72" s="204"/>
      <c r="DCD72" s="204"/>
      <c r="DCE72" s="204"/>
      <c r="DCF72" s="204"/>
      <c r="DCG72" s="204"/>
      <c r="DCH72" s="204"/>
      <c r="DCI72" s="204"/>
      <c r="DCJ72" s="204"/>
      <c r="DCK72" s="204"/>
      <c r="DCL72" s="204"/>
      <c r="DCM72" s="204"/>
      <c r="DCN72" s="204"/>
      <c r="DCO72" s="204"/>
      <c r="DCP72" s="204"/>
      <c r="DCQ72" s="204"/>
      <c r="DCR72" s="204"/>
      <c r="DCS72" s="204"/>
      <c r="DCT72" s="204"/>
      <c r="DCU72" s="204"/>
      <c r="DCV72" s="204"/>
      <c r="DCW72" s="204"/>
      <c r="DCX72" s="204"/>
      <c r="DCY72" s="204"/>
      <c r="DCZ72" s="204"/>
      <c r="DDA72" s="204"/>
      <c r="DDB72" s="204"/>
      <c r="DDC72" s="204"/>
      <c r="DDD72" s="204"/>
      <c r="DDE72" s="204"/>
      <c r="DDF72" s="204"/>
      <c r="DDG72" s="204"/>
      <c r="DDH72" s="204"/>
      <c r="DDI72" s="204"/>
      <c r="DDJ72" s="204"/>
      <c r="DDK72" s="204"/>
      <c r="DDL72" s="204"/>
      <c r="DDM72" s="204"/>
      <c r="DDN72" s="204"/>
      <c r="DDO72" s="204"/>
      <c r="DDP72" s="204"/>
      <c r="DDQ72" s="204"/>
      <c r="DDR72" s="204"/>
      <c r="DDS72" s="204"/>
      <c r="DDT72" s="204"/>
      <c r="DDU72" s="204"/>
      <c r="DDV72" s="204"/>
      <c r="DDW72" s="204"/>
      <c r="DDX72" s="204"/>
      <c r="DDY72" s="204"/>
      <c r="DDZ72" s="204"/>
      <c r="DEA72" s="204"/>
      <c r="DEB72" s="204"/>
      <c r="DEC72" s="204"/>
      <c r="DED72" s="204"/>
      <c r="DEE72" s="204"/>
      <c r="DEF72" s="204"/>
      <c r="DEG72" s="204"/>
      <c r="DEH72" s="204"/>
      <c r="DEI72" s="204"/>
      <c r="DEJ72" s="204"/>
      <c r="DEK72" s="204"/>
      <c r="DEL72" s="204"/>
      <c r="DEM72" s="204"/>
      <c r="DEN72" s="204"/>
      <c r="DEO72" s="204"/>
      <c r="DEP72" s="204"/>
      <c r="DEQ72" s="204"/>
      <c r="DER72" s="204"/>
      <c r="DES72" s="204"/>
      <c r="DET72" s="204"/>
      <c r="DEU72" s="204"/>
      <c r="DEV72" s="204"/>
      <c r="DEW72" s="204"/>
      <c r="DEX72" s="204"/>
      <c r="DEY72" s="204"/>
      <c r="DEZ72" s="204"/>
      <c r="DFA72" s="204"/>
      <c r="DFB72" s="204"/>
      <c r="DFC72" s="204"/>
      <c r="DFD72" s="204"/>
      <c r="DFE72" s="204"/>
      <c r="DFF72" s="204"/>
      <c r="DFG72" s="204"/>
      <c r="DFH72" s="204"/>
      <c r="DFI72" s="204"/>
      <c r="DFJ72" s="204"/>
      <c r="DFK72" s="204"/>
      <c r="DFL72" s="204"/>
      <c r="DFM72" s="204"/>
      <c r="DFN72" s="204"/>
      <c r="DFO72" s="204"/>
      <c r="DFP72" s="204"/>
      <c r="DFQ72" s="204"/>
      <c r="DFR72" s="204"/>
      <c r="DFS72" s="204"/>
      <c r="DFT72" s="204"/>
      <c r="DFU72" s="204"/>
      <c r="DFV72" s="204"/>
      <c r="DFW72" s="204"/>
      <c r="DFX72" s="204"/>
      <c r="DFY72" s="204"/>
      <c r="DFZ72" s="204"/>
      <c r="DGA72" s="204"/>
      <c r="DGB72" s="204"/>
      <c r="DGC72" s="204"/>
      <c r="DGD72" s="204"/>
      <c r="DGE72" s="204"/>
      <c r="DGF72" s="204"/>
      <c r="DGG72" s="204"/>
      <c r="DGH72" s="204"/>
      <c r="DGI72" s="204"/>
      <c r="DGJ72" s="204"/>
      <c r="DGK72" s="204"/>
      <c r="DGL72" s="204"/>
      <c r="DGM72" s="204"/>
      <c r="DGN72" s="204"/>
      <c r="DGO72" s="204"/>
      <c r="DGP72" s="204"/>
      <c r="DGQ72" s="204"/>
      <c r="DGR72" s="204"/>
      <c r="DGS72" s="204"/>
      <c r="DGT72" s="204"/>
      <c r="DGU72" s="204"/>
      <c r="DGV72" s="204"/>
      <c r="DGW72" s="204"/>
      <c r="DGX72" s="204"/>
      <c r="DGY72" s="204"/>
      <c r="DGZ72" s="204"/>
      <c r="DHA72" s="204"/>
      <c r="DHB72" s="204"/>
      <c r="DHC72" s="204"/>
      <c r="DHD72" s="204"/>
      <c r="DHE72" s="204"/>
      <c r="DHF72" s="204"/>
      <c r="DHG72" s="204"/>
      <c r="DHH72" s="204"/>
      <c r="DHI72" s="204"/>
      <c r="DHJ72" s="204"/>
      <c r="DHK72" s="204"/>
      <c r="DHL72" s="204"/>
      <c r="DHM72" s="204"/>
      <c r="DHN72" s="204"/>
      <c r="DHO72" s="204"/>
      <c r="DHP72" s="204"/>
      <c r="DHQ72" s="204"/>
      <c r="DHR72" s="204"/>
      <c r="DHS72" s="204"/>
      <c r="DHT72" s="204"/>
      <c r="DHU72" s="204"/>
      <c r="DHV72" s="204"/>
      <c r="DHW72" s="204"/>
      <c r="DHX72" s="204"/>
      <c r="DHY72" s="204"/>
      <c r="DHZ72" s="204"/>
      <c r="DIA72" s="204"/>
      <c r="DIB72" s="204"/>
      <c r="DIC72" s="204"/>
      <c r="DID72" s="204"/>
      <c r="DIE72" s="204"/>
      <c r="DIF72" s="204"/>
      <c r="DIG72" s="204"/>
      <c r="DIH72" s="204"/>
      <c r="DII72" s="204"/>
      <c r="DIJ72" s="204"/>
      <c r="DIK72" s="204"/>
      <c r="DIL72" s="204"/>
      <c r="DIM72" s="204"/>
      <c r="DIN72" s="204"/>
      <c r="DIO72" s="204"/>
      <c r="DIP72" s="204"/>
      <c r="DIQ72" s="204"/>
      <c r="DIR72" s="204"/>
      <c r="DIS72" s="204"/>
      <c r="DIT72" s="204"/>
      <c r="DIU72" s="204"/>
      <c r="DIV72" s="204"/>
      <c r="DIW72" s="204"/>
      <c r="DIX72" s="204"/>
      <c r="DIY72" s="204"/>
      <c r="DIZ72" s="204"/>
      <c r="DJA72" s="204"/>
      <c r="DJB72" s="204"/>
      <c r="DJC72" s="204"/>
      <c r="DJD72" s="204"/>
      <c r="DJE72" s="204"/>
      <c r="DJF72" s="204"/>
      <c r="DJG72" s="204"/>
      <c r="DJH72" s="204"/>
      <c r="DJI72" s="204"/>
      <c r="DJJ72" s="204"/>
      <c r="DJK72" s="204"/>
      <c r="DJL72" s="204"/>
      <c r="DJM72" s="204"/>
      <c r="DJN72" s="204"/>
      <c r="DJO72" s="204"/>
      <c r="DJP72" s="204"/>
      <c r="DJQ72" s="204"/>
      <c r="DJR72" s="204"/>
      <c r="DJS72" s="204"/>
      <c r="DJT72" s="204"/>
      <c r="DJU72" s="204"/>
      <c r="DJV72" s="204"/>
      <c r="DJW72" s="204"/>
      <c r="DJX72" s="204"/>
      <c r="DJY72" s="204"/>
      <c r="DJZ72" s="204"/>
      <c r="DKA72" s="204"/>
      <c r="DKB72" s="204"/>
      <c r="DKC72" s="204"/>
      <c r="DKD72" s="204"/>
      <c r="DKE72" s="204"/>
      <c r="DKF72" s="204"/>
      <c r="DKG72" s="204"/>
      <c r="DKH72" s="204"/>
      <c r="DKI72" s="204"/>
      <c r="DKJ72" s="204"/>
      <c r="DKK72" s="204"/>
      <c r="DKL72" s="204"/>
      <c r="DKM72" s="204"/>
      <c r="DKN72" s="204"/>
      <c r="DKO72" s="204"/>
      <c r="DKP72" s="204"/>
      <c r="DKQ72" s="204"/>
      <c r="DKR72" s="204"/>
      <c r="DKS72" s="204"/>
      <c r="DKT72" s="204"/>
      <c r="DKU72" s="204"/>
      <c r="DKV72" s="204"/>
      <c r="DKW72" s="204"/>
      <c r="DKX72" s="204"/>
      <c r="DKY72" s="204"/>
      <c r="DKZ72" s="204"/>
      <c r="DLA72" s="204"/>
      <c r="DLB72" s="204"/>
      <c r="DLC72" s="204"/>
      <c r="DLD72" s="204"/>
      <c r="DLE72" s="204"/>
      <c r="DLF72" s="204"/>
      <c r="DLG72" s="204"/>
      <c r="DLH72" s="204"/>
      <c r="DLI72" s="204"/>
      <c r="DLJ72" s="204"/>
      <c r="DLK72" s="204"/>
      <c r="DLL72" s="204"/>
      <c r="DLM72" s="204"/>
      <c r="DLN72" s="204"/>
      <c r="DLO72" s="204"/>
      <c r="DLP72" s="204"/>
      <c r="DLQ72" s="204"/>
      <c r="DLR72" s="204"/>
      <c r="DLS72" s="204"/>
      <c r="DLT72" s="204"/>
      <c r="DLU72" s="204"/>
      <c r="DLV72" s="204"/>
      <c r="DLW72" s="204"/>
      <c r="DLX72" s="204"/>
      <c r="DLY72" s="204"/>
      <c r="DLZ72" s="204"/>
      <c r="DMA72" s="204"/>
      <c r="DMB72" s="204"/>
      <c r="DMC72" s="204"/>
      <c r="DMD72" s="204"/>
      <c r="DME72" s="204"/>
      <c r="DMF72" s="204"/>
      <c r="DMG72" s="204"/>
      <c r="DMH72" s="204"/>
      <c r="DMI72" s="204"/>
      <c r="DMJ72" s="204"/>
      <c r="DMK72" s="204"/>
      <c r="DML72" s="204"/>
      <c r="DMM72" s="204"/>
      <c r="DMN72" s="204"/>
      <c r="DMO72" s="204"/>
      <c r="DMP72" s="204"/>
      <c r="DMQ72" s="204"/>
      <c r="DMR72" s="204"/>
      <c r="DMS72" s="204"/>
      <c r="DMT72" s="204"/>
      <c r="DMU72" s="204"/>
      <c r="DMV72" s="204"/>
      <c r="DMW72" s="204"/>
      <c r="DMX72" s="204"/>
      <c r="DMY72" s="204"/>
      <c r="DMZ72" s="204"/>
      <c r="DNA72" s="204"/>
      <c r="DNB72" s="204"/>
      <c r="DNC72" s="204"/>
      <c r="DND72" s="204"/>
      <c r="DNE72" s="204"/>
      <c r="DNF72" s="204"/>
      <c r="DNG72" s="204"/>
      <c r="DNH72" s="204"/>
      <c r="DNI72" s="204"/>
      <c r="DNJ72" s="204"/>
      <c r="DNK72" s="204"/>
      <c r="DNL72" s="204"/>
      <c r="DNM72" s="204"/>
      <c r="DNN72" s="204"/>
      <c r="DNO72" s="204"/>
      <c r="DNP72" s="204"/>
      <c r="DNQ72" s="204"/>
      <c r="DNR72" s="204"/>
      <c r="DNS72" s="204"/>
      <c r="DNT72" s="204"/>
      <c r="DNU72" s="204"/>
      <c r="DNV72" s="204"/>
      <c r="DNW72" s="204"/>
      <c r="DNX72" s="204"/>
      <c r="DNY72" s="204"/>
      <c r="DNZ72" s="204"/>
      <c r="DOA72" s="204"/>
      <c r="DOB72" s="204"/>
      <c r="DOC72" s="204"/>
      <c r="DOD72" s="204"/>
      <c r="DOE72" s="204"/>
      <c r="DOF72" s="204"/>
      <c r="DOG72" s="204"/>
      <c r="DOH72" s="204"/>
      <c r="DOI72" s="204"/>
      <c r="DOJ72" s="204"/>
      <c r="DOK72" s="204"/>
      <c r="DOL72" s="204"/>
      <c r="DOM72" s="204"/>
      <c r="DON72" s="204"/>
      <c r="DOO72" s="204"/>
      <c r="DOP72" s="204"/>
      <c r="DOQ72" s="204"/>
      <c r="DOR72" s="204"/>
      <c r="DOS72" s="204"/>
      <c r="DOT72" s="204"/>
      <c r="DOU72" s="204"/>
      <c r="DOV72" s="204"/>
      <c r="DOW72" s="204"/>
      <c r="DOX72" s="204"/>
      <c r="DOY72" s="204"/>
      <c r="DOZ72" s="204"/>
      <c r="DPA72" s="204"/>
      <c r="DPB72" s="204"/>
      <c r="DPC72" s="204"/>
      <c r="DPD72" s="204"/>
      <c r="DPE72" s="204"/>
      <c r="DPF72" s="204"/>
      <c r="DPG72" s="204"/>
      <c r="DPH72" s="204"/>
      <c r="DPI72" s="204"/>
      <c r="DPJ72" s="204"/>
      <c r="DPK72" s="204"/>
      <c r="DPL72" s="204"/>
      <c r="DPM72" s="204"/>
      <c r="DPN72" s="204"/>
      <c r="DPO72" s="204"/>
      <c r="DPP72" s="204"/>
      <c r="DPQ72" s="204"/>
      <c r="DPR72" s="204"/>
      <c r="DPS72" s="204"/>
      <c r="DPT72" s="204"/>
      <c r="DPU72" s="204"/>
      <c r="DPV72" s="204"/>
      <c r="DPW72" s="204"/>
      <c r="DPX72" s="204"/>
      <c r="DPY72" s="204"/>
      <c r="DPZ72" s="204"/>
      <c r="DQA72" s="204"/>
      <c r="DQB72" s="204"/>
      <c r="DQC72" s="204"/>
      <c r="DQD72" s="204"/>
      <c r="DQE72" s="204"/>
      <c r="DQF72" s="204"/>
      <c r="DQG72" s="204"/>
      <c r="DQH72" s="204"/>
      <c r="DQI72" s="204"/>
      <c r="DQJ72" s="204"/>
      <c r="DQK72" s="204"/>
      <c r="DQL72" s="204"/>
      <c r="DQM72" s="204"/>
      <c r="DQN72" s="204"/>
      <c r="DQO72" s="204"/>
      <c r="DQP72" s="204"/>
      <c r="DQQ72" s="204"/>
      <c r="DQR72" s="204"/>
      <c r="DQS72" s="204"/>
      <c r="DQT72" s="204"/>
      <c r="DQU72" s="204"/>
      <c r="DQV72" s="204"/>
      <c r="DQW72" s="204"/>
      <c r="DQX72" s="204"/>
      <c r="DQY72" s="204"/>
      <c r="DQZ72" s="204"/>
      <c r="DRA72" s="204"/>
      <c r="DRB72" s="204"/>
      <c r="DRC72" s="204"/>
      <c r="DRD72" s="204"/>
      <c r="DRE72" s="204"/>
      <c r="DRF72" s="204"/>
      <c r="DRG72" s="204"/>
      <c r="DRH72" s="204"/>
      <c r="DRI72" s="204"/>
      <c r="DRJ72" s="204"/>
      <c r="DRK72" s="204"/>
      <c r="DRL72" s="204"/>
      <c r="DRM72" s="204"/>
      <c r="DRN72" s="204"/>
      <c r="DRO72" s="204"/>
      <c r="DRP72" s="204"/>
      <c r="DRQ72" s="204"/>
      <c r="DRR72" s="204"/>
      <c r="DRS72" s="204"/>
      <c r="DRT72" s="204"/>
      <c r="DRU72" s="204"/>
      <c r="DRV72" s="204"/>
      <c r="DRW72" s="204"/>
      <c r="DRX72" s="204"/>
      <c r="DRY72" s="204"/>
      <c r="DRZ72" s="204"/>
      <c r="DSA72" s="204"/>
      <c r="DSB72" s="204"/>
      <c r="DSC72" s="204"/>
      <c r="DSD72" s="204"/>
      <c r="DSE72" s="204"/>
      <c r="DSF72" s="204"/>
      <c r="DSG72" s="204"/>
      <c r="DSH72" s="204"/>
      <c r="DSI72" s="204"/>
      <c r="DSJ72" s="204"/>
      <c r="DSK72" s="204"/>
      <c r="DSL72" s="204"/>
      <c r="DSM72" s="204"/>
      <c r="DSN72" s="204"/>
      <c r="DSO72" s="204"/>
      <c r="DSP72" s="204"/>
      <c r="DSQ72" s="204"/>
      <c r="DSR72" s="204"/>
      <c r="DSS72" s="204"/>
      <c r="DST72" s="204"/>
      <c r="DSU72" s="204"/>
      <c r="DSV72" s="204"/>
      <c r="DSW72" s="204"/>
      <c r="DSX72" s="204"/>
      <c r="DSY72" s="204"/>
      <c r="DSZ72" s="204"/>
      <c r="DTA72" s="204"/>
      <c r="DTB72" s="204"/>
      <c r="DTC72" s="204"/>
      <c r="DTD72" s="204"/>
      <c r="DTE72" s="204"/>
      <c r="DTF72" s="204"/>
      <c r="DTG72" s="204"/>
      <c r="DTH72" s="204"/>
      <c r="DTI72" s="204"/>
      <c r="DTJ72" s="204"/>
      <c r="DTK72" s="204"/>
      <c r="DTL72" s="204"/>
      <c r="DTM72" s="204"/>
      <c r="DTN72" s="204"/>
      <c r="DTO72" s="204"/>
      <c r="DTP72" s="204"/>
      <c r="DTQ72" s="204"/>
      <c r="DTR72" s="204"/>
      <c r="DTS72" s="204"/>
      <c r="DTT72" s="204"/>
      <c r="DTU72" s="204"/>
      <c r="DTV72" s="204"/>
      <c r="DTW72" s="204"/>
      <c r="DTX72" s="204"/>
      <c r="DTY72" s="204"/>
      <c r="DTZ72" s="204"/>
      <c r="DUA72" s="204"/>
      <c r="DUB72" s="204"/>
      <c r="DUC72" s="204"/>
      <c r="DUD72" s="204"/>
      <c r="DUE72" s="204"/>
      <c r="DUF72" s="204"/>
      <c r="DUG72" s="204"/>
      <c r="DUH72" s="204"/>
      <c r="DUI72" s="204"/>
      <c r="DUJ72" s="204"/>
      <c r="DUK72" s="204"/>
      <c r="DUL72" s="204"/>
      <c r="DUM72" s="204"/>
      <c r="DUN72" s="204"/>
      <c r="DUO72" s="204"/>
      <c r="DUP72" s="204"/>
      <c r="DUQ72" s="204"/>
      <c r="DUR72" s="204"/>
      <c r="DUS72" s="204"/>
      <c r="DUT72" s="204"/>
      <c r="DUU72" s="204"/>
      <c r="DUV72" s="204"/>
      <c r="DUW72" s="204"/>
      <c r="DUX72" s="204"/>
      <c r="DUY72" s="204"/>
      <c r="DUZ72" s="204"/>
      <c r="DVA72" s="204"/>
      <c r="DVB72" s="204"/>
      <c r="DVC72" s="204"/>
      <c r="DVD72" s="204"/>
      <c r="DVE72" s="204"/>
      <c r="DVF72" s="204"/>
      <c r="DVG72" s="204"/>
      <c r="DVH72" s="204"/>
      <c r="DVI72" s="204"/>
      <c r="DVJ72" s="204"/>
      <c r="DVK72" s="204"/>
      <c r="DVL72" s="204"/>
      <c r="DVM72" s="204"/>
      <c r="DVN72" s="204"/>
      <c r="DVO72" s="204"/>
      <c r="DVP72" s="204"/>
      <c r="DVQ72" s="204"/>
      <c r="DVR72" s="204"/>
      <c r="DVS72" s="204"/>
      <c r="DVT72" s="204"/>
      <c r="DVU72" s="204"/>
      <c r="DVV72" s="204"/>
      <c r="DVW72" s="204"/>
      <c r="DVX72" s="204"/>
      <c r="DVY72" s="204"/>
      <c r="DVZ72" s="204"/>
      <c r="DWA72" s="204"/>
      <c r="DWB72" s="204"/>
      <c r="DWC72" s="204"/>
      <c r="DWD72" s="204"/>
      <c r="DWE72" s="204"/>
      <c r="DWF72" s="204"/>
      <c r="DWG72" s="204"/>
      <c r="DWH72" s="204"/>
      <c r="DWI72" s="204"/>
      <c r="DWJ72" s="204"/>
      <c r="DWK72" s="204"/>
      <c r="DWL72" s="204"/>
      <c r="DWM72" s="204"/>
      <c r="DWN72" s="204"/>
      <c r="DWO72" s="204"/>
      <c r="DWP72" s="204"/>
      <c r="DWQ72" s="204"/>
      <c r="DWR72" s="204"/>
      <c r="DWS72" s="204"/>
      <c r="DWT72" s="204"/>
      <c r="DWU72" s="204"/>
      <c r="DWV72" s="204"/>
      <c r="DWW72" s="204"/>
      <c r="DWX72" s="204"/>
      <c r="DWY72" s="204"/>
      <c r="DWZ72" s="204"/>
      <c r="DXA72" s="204"/>
      <c r="DXB72" s="204"/>
      <c r="DXC72" s="204"/>
      <c r="DXD72" s="204"/>
      <c r="DXE72" s="204"/>
      <c r="DXF72" s="204"/>
      <c r="DXG72" s="204"/>
      <c r="DXH72" s="204"/>
      <c r="DXI72" s="204"/>
      <c r="DXJ72" s="204"/>
      <c r="DXK72" s="204"/>
      <c r="DXL72" s="204"/>
      <c r="DXM72" s="204"/>
      <c r="DXN72" s="204"/>
      <c r="DXO72" s="204"/>
      <c r="DXP72" s="204"/>
      <c r="DXQ72" s="204"/>
      <c r="DXR72" s="204"/>
      <c r="DXS72" s="204"/>
      <c r="DXT72" s="204"/>
      <c r="DXU72" s="204"/>
      <c r="DXV72" s="204"/>
      <c r="DXW72" s="204"/>
      <c r="DXX72" s="204"/>
      <c r="DXY72" s="204"/>
      <c r="DXZ72" s="204"/>
      <c r="DYA72" s="204"/>
      <c r="DYB72" s="204"/>
      <c r="DYC72" s="204"/>
      <c r="DYD72" s="204"/>
      <c r="DYE72" s="204"/>
      <c r="DYF72" s="204"/>
      <c r="DYG72" s="204"/>
      <c r="DYH72" s="204"/>
      <c r="DYI72" s="204"/>
      <c r="DYJ72" s="204"/>
      <c r="DYK72" s="204"/>
      <c r="DYL72" s="204"/>
      <c r="DYM72" s="204"/>
      <c r="DYN72" s="204"/>
      <c r="DYO72" s="204"/>
      <c r="DYP72" s="204"/>
      <c r="DYQ72" s="204"/>
      <c r="DYR72" s="204"/>
      <c r="DYS72" s="204"/>
      <c r="DYT72" s="204"/>
      <c r="DYU72" s="204"/>
      <c r="DYV72" s="204"/>
      <c r="DYW72" s="204"/>
      <c r="DYX72" s="204"/>
      <c r="DYY72" s="204"/>
      <c r="DYZ72" s="204"/>
      <c r="DZA72" s="204"/>
      <c r="DZB72" s="204"/>
      <c r="DZC72" s="204"/>
      <c r="DZD72" s="204"/>
      <c r="DZE72" s="204"/>
      <c r="DZF72" s="204"/>
      <c r="DZG72" s="204"/>
      <c r="DZH72" s="204"/>
      <c r="DZI72" s="204"/>
      <c r="DZJ72" s="204"/>
      <c r="DZK72" s="204"/>
      <c r="DZL72" s="204"/>
      <c r="DZM72" s="204"/>
      <c r="DZN72" s="204"/>
      <c r="DZO72" s="204"/>
      <c r="DZP72" s="204"/>
      <c r="DZQ72" s="204"/>
      <c r="DZR72" s="204"/>
      <c r="DZS72" s="204"/>
      <c r="DZT72" s="204"/>
      <c r="DZU72" s="204"/>
      <c r="DZV72" s="204"/>
      <c r="DZW72" s="204"/>
      <c r="DZX72" s="204"/>
      <c r="DZY72" s="204"/>
      <c r="DZZ72" s="204"/>
      <c r="EAA72" s="204"/>
      <c r="EAB72" s="204"/>
      <c r="EAC72" s="204"/>
      <c r="EAD72" s="204"/>
      <c r="EAE72" s="204"/>
      <c r="EAF72" s="204"/>
      <c r="EAG72" s="204"/>
      <c r="EAH72" s="204"/>
      <c r="EAI72" s="204"/>
      <c r="EAJ72" s="204"/>
      <c r="EAK72" s="204"/>
      <c r="EAL72" s="204"/>
      <c r="EAM72" s="204"/>
      <c r="EAN72" s="204"/>
      <c r="EAO72" s="204"/>
      <c r="EAP72" s="204"/>
      <c r="EAQ72" s="204"/>
      <c r="EAR72" s="204"/>
      <c r="EAS72" s="204"/>
      <c r="EAT72" s="204"/>
      <c r="EAU72" s="204"/>
      <c r="EAV72" s="204"/>
      <c r="EAW72" s="204"/>
      <c r="EAX72" s="204"/>
      <c r="EAY72" s="204"/>
      <c r="EAZ72" s="204"/>
      <c r="EBA72" s="204"/>
      <c r="EBB72" s="204"/>
      <c r="EBC72" s="204"/>
      <c r="EBD72" s="204"/>
      <c r="EBE72" s="204"/>
      <c r="EBF72" s="204"/>
      <c r="EBG72" s="204"/>
      <c r="EBH72" s="204"/>
      <c r="EBI72" s="204"/>
      <c r="EBJ72" s="204"/>
      <c r="EBK72" s="204"/>
      <c r="EBL72" s="204"/>
      <c r="EBM72" s="204"/>
      <c r="EBN72" s="204"/>
      <c r="EBO72" s="204"/>
      <c r="EBP72" s="204"/>
      <c r="EBQ72" s="204"/>
      <c r="EBR72" s="204"/>
      <c r="EBS72" s="204"/>
      <c r="EBT72" s="204"/>
      <c r="EBU72" s="204"/>
      <c r="EBV72" s="204"/>
      <c r="EBW72" s="204"/>
      <c r="EBX72" s="204"/>
      <c r="EBY72" s="204"/>
      <c r="EBZ72" s="204"/>
      <c r="ECA72" s="204"/>
      <c r="ECB72" s="204"/>
      <c r="ECC72" s="204"/>
      <c r="ECD72" s="204"/>
      <c r="ECE72" s="204"/>
      <c r="ECF72" s="204"/>
      <c r="ECG72" s="204"/>
      <c r="ECH72" s="204"/>
      <c r="ECI72" s="204"/>
      <c r="ECJ72" s="204"/>
      <c r="ECK72" s="204"/>
      <c r="ECL72" s="204"/>
      <c r="ECM72" s="204"/>
      <c r="ECN72" s="204"/>
      <c r="ECO72" s="204"/>
      <c r="ECP72" s="204"/>
      <c r="ECQ72" s="204"/>
      <c r="ECR72" s="204"/>
      <c r="ECS72" s="204"/>
      <c r="ECT72" s="204"/>
      <c r="ECU72" s="204"/>
      <c r="ECV72" s="204"/>
      <c r="ECW72" s="204"/>
      <c r="ECX72" s="204"/>
      <c r="ECY72" s="204"/>
      <c r="ECZ72" s="204"/>
      <c r="EDA72" s="204"/>
      <c r="EDB72" s="204"/>
      <c r="EDC72" s="204"/>
      <c r="EDD72" s="204"/>
      <c r="EDE72" s="204"/>
      <c r="EDF72" s="204"/>
      <c r="EDG72" s="204"/>
      <c r="EDH72" s="204"/>
      <c r="EDI72" s="204"/>
      <c r="EDJ72" s="204"/>
      <c r="EDK72" s="204"/>
      <c r="EDL72" s="204"/>
      <c r="EDM72" s="204"/>
      <c r="EDN72" s="204"/>
      <c r="EDO72" s="204"/>
      <c r="EDP72" s="204"/>
      <c r="EDQ72" s="204"/>
      <c r="EDR72" s="204"/>
      <c r="EDS72" s="204"/>
      <c r="EDT72" s="204"/>
      <c r="EDU72" s="204"/>
      <c r="EDV72" s="204"/>
      <c r="EDW72" s="204"/>
      <c r="EDX72" s="204"/>
      <c r="EDY72" s="204"/>
      <c r="EDZ72" s="204"/>
      <c r="EEA72" s="204"/>
      <c r="EEB72" s="204"/>
      <c r="EEC72" s="204"/>
      <c r="EED72" s="204"/>
      <c r="EEE72" s="204"/>
      <c r="EEF72" s="204"/>
      <c r="EEG72" s="204"/>
      <c r="EEH72" s="204"/>
      <c r="EEI72" s="204"/>
      <c r="EEJ72" s="204"/>
      <c r="EEK72" s="204"/>
      <c r="EEL72" s="204"/>
      <c r="EEM72" s="204"/>
      <c r="EEN72" s="204"/>
      <c r="EEO72" s="204"/>
      <c r="EEP72" s="204"/>
      <c r="EEQ72" s="204"/>
      <c r="EER72" s="204"/>
      <c r="EES72" s="204"/>
      <c r="EET72" s="204"/>
      <c r="EEU72" s="204"/>
      <c r="EEV72" s="204"/>
      <c r="EEW72" s="204"/>
      <c r="EEX72" s="204"/>
      <c r="EEY72" s="204"/>
      <c r="EEZ72" s="204"/>
      <c r="EFA72" s="204"/>
      <c r="EFB72" s="204"/>
      <c r="EFC72" s="204"/>
      <c r="EFD72" s="204"/>
      <c r="EFE72" s="204"/>
      <c r="EFF72" s="204"/>
      <c r="EFG72" s="204"/>
      <c r="EFH72" s="204"/>
      <c r="EFI72" s="204"/>
      <c r="EFJ72" s="204"/>
      <c r="EFK72" s="204"/>
      <c r="EFL72" s="204"/>
      <c r="EFM72" s="204"/>
      <c r="EFN72" s="204"/>
      <c r="EFO72" s="204"/>
      <c r="EFP72" s="204"/>
      <c r="EFQ72" s="204"/>
      <c r="EFR72" s="204"/>
      <c r="EFS72" s="204"/>
      <c r="EFT72" s="204"/>
      <c r="EFU72" s="204"/>
      <c r="EFV72" s="204"/>
      <c r="EFW72" s="204"/>
      <c r="EFX72" s="204"/>
      <c r="EFY72" s="204"/>
      <c r="EFZ72" s="204"/>
      <c r="EGA72" s="204"/>
      <c r="EGB72" s="204"/>
      <c r="EGC72" s="204"/>
      <c r="EGD72" s="204"/>
      <c r="EGE72" s="204"/>
      <c r="EGF72" s="204"/>
      <c r="EGG72" s="204"/>
      <c r="EGH72" s="204"/>
      <c r="EGI72" s="204"/>
      <c r="EGJ72" s="204"/>
      <c r="EGK72" s="204"/>
      <c r="EGL72" s="204"/>
      <c r="EGM72" s="204"/>
      <c r="EGN72" s="204"/>
      <c r="EGO72" s="204"/>
      <c r="EGP72" s="204"/>
      <c r="EGQ72" s="204"/>
      <c r="EGR72" s="204"/>
      <c r="EGS72" s="204"/>
      <c r="EGT72" s="204"/>
      <c r="EGU72" s="204"/>
      <c r="EGV72" s="204"/>
      <c r="EGW72" s="204"/>
      <c r="EGX72" s="204"/>
      <c r="EGY72" s="204"/>
      <c r="EGZ72" s="204"/>
      <c r="EHA72" s="204"/>
      <c r="EHB72" s="204"/>
      <c r="EHC72" s="204"/>
      <c r="EHD72" s="204"/>
      <c r="EHE72" s="204"/>
      <c r="EHF72" s="204"/>
      <c r="EHG72" s="204"/>
      <c r="EHH72" s="204"/>
      <c r="EHI72" s="204"/>
      <c r="EHJ72" s="204"/>
      <c r="EHK72" s="204"/>
      <c r="EHL72" s="204"/>
      <c r="EHM72" s="204"/>
      <c r="EHN72" s="204"/>
      <c r="EHO72" s="204"/>
      <c r="EHP72" s="204"/>
      <c r="EHQ72" s="204"/>
      <c r="EHR72" s="204"/>
      <c r="EHS72" s="204"/>
      <c r="EHT72" s="204"/>
      <c r="EHU72" s="204"/>
      <c r="EHV72" s="204"/>
      <c r="EHW72" s="204"/>
      <c r="EHX72" s="204"/>
      <c r="EHY72" s="204"/>
      <c r="EHZ72" s="204"/>
      <c r="EIA72" s="204"/>
      <c r="EIB72" s="204"/>
      <c r="EIC72" s="204"/>
      <c r="EID72" s="204"/>
      <c r="EIE72" s="204"/>
      <c r="EIF72" s="204"/>
      <c r="EIG72" s="204"/>
      <c r="EIH72" s="204"/>
      <c r="EII72" s="204"/>
      <c r="EIJ72" s="204"/>
      <c r="EIK72" s="204"/>
      <c r="EIL72" s="204"/>
      <c r="EIM72" s="204"/>
      <c r="EIN72" s="204"/>
      <c r="EIO72" s="204"/>
      <c r="EIP72" s="204"/>
      <c r="EIQ72" s="204"/>
      <c r="EIR72" s="204"/>
      <c r="EIS72" s="204"/>
      <c r="EIT72" s="204"/>
      <c r="EIU72" s="204"/>
      <c r="EIV72" s="204"/>
      <c r="EIW72" s="204"/>
      <c r="EIX72" s="204"/>
      <c r="EIY72" s="204"/>
      <c r="EIZ72" s="204"/>
      <c r="EJA72" s="204"/>
      <c r="EJB72" s="204"/>
      <c r="EJC72" s="204"/>
      <c r="EJD72" s="204"/>
      <c r="EJE72" s="204"/>
      <c r="EJF72" s="204"/>
      <c r="EJG72" s="204"/>
      <c r="EJH72" s="204"/>
      <c r="EJI72" s="204"/>
      <c r="EJJ72" s="204"/>
      <c r="EJK72" s="204"/>
      <c r="EJL72" s="204"/>
      <c r="EJM72" s="204"/>
      <c r="EJN72" s="204"/>
      <c r="EJO72" s="204"/>
      <c r="EJP72" s="204"/>
      <c r="EJQ72" s="204"/>
      <c r="EJR72" s="204"/>
      <c r="EJS72" s="204"/>
      <c r="EJT72" s="204"/>
      <c r="EJU72" s="204"/>
      <c r="EJV72" s="204"/>
      <c r="EJW72" s="204"/>
      <c r="EJX72" s="204"/>
      <c r="EJY72" s="204"/>
      <c r="EJZ72" s="204"/>
      <c r="EKA72" s="204"/>
      <c r="EKB72" s="204"/>
      <c r="EKC72" s="204"/>
      <c r="EKD72" s="204"/>
      <c r="EKE72" s="204"/>
      <c r="EKF72" s="204"/>
      <c r="EKG72" s="204"/>
      <c r="EKH72" s="204"/>
      <c r="EKI72" s="204"/>
      <c r="EKJ72" s="204"/>
      <c r="EKK72" s="204"/>
      <c r="EKL72" s="204"/>
      <c r="EKM72" s="204"/>
      <c r="EKN72" s="204"/>
      <c r="EKO72" s="204"/>
      <c r="EKP72" s="204"/>
      <c r="EKQ72" s="204"/>
      <c r="EKR72" s="204"/>
      <c r="EKS72" s="204"/>
      <c r="EKT72" s="204"/>
      <c r="EKU72" s="204"/>
      <c r="EKV72" s="204"/>
      <c r="EKW72" s="204"/>
      <c r="EKX72" s="204"/>
      <c r="EKY72" s="204"/>
      <c r="EKZ72" s="204"/>
      <c r="ELA72" s="204"/>
      <c r="ELB72" s="204"/>
      <c r="ELC72" s="204"/>
      <c r="ELD72" s="204"/>
      <c r="ELE72" s="204"/>
      <c r="ELF72" s="204"/>
      <c r="ELG72" s="204"/>
      <c r="ELH72" s="204"/>
      <c r="ELI72" s="204"/>
      <c r="ELJ72" s="204"/>
      <c r="ELK72" s="204"/>
      <c r="ELL72" s="204"/>
      <c r="ELM72" s="204"/>
      <c r="ELN72" s="204"/>
      <c r="ELO72" s="204"/>
      <c r="ELP72" s="204"/>
      <c r="ELQ72" s="204"/>
      <c r="ELR72" s="204"/>
      <c r="ELS72" s="204"/>
      <c r="ELT72" s="204"/>
      <c r="ELU72" s="204"/>
      <c r="ELV72" s="204"/>
      <c r="ELW72" s="204"/>
      <c r="ELX72" s="204"/>
      <c r="ELY72" s="204"/>
      <c r="ELZ72" s="204"/>
      <c r="EMA72" s="204"/>
      <c r="EMB72" s="204"/>
      <c r="EMC72" s="204"/>
      <c r="EMD72" s="204"/>
      <c r="EME72" s="204"/>
      <c r="EMF72" s="204"/>
      <c r="EMG72" s="204"/>
      <c r="EMH72" s="204"/>
      <c r="EMI72" s="204"/>
      <c r="EMJ72" s="204"/>
      <c r="EMK72" s="204"/>
      <c r="EML72" s="204"/>
      <c r="EMM72" s="204"/>
      <c r="EMN72" s="204"/>
      <c r="EMO72" s="204"/>
      <c r="EMP72" s="204"/>
      <c r="EMQ72" s="204"/>
      <c r="EMR72" s="204"/>
      <c r="EMS72" s="204"/>
      <c r="EMT72" s="204"/>
      <c r="EMU72" s="204"/>
      <c r="EMV72" s="204"/>
      <c r="EMW72" s="204"/>
      <c r="EMX72" s="204"/>
      <c r="EMY72" s="204"/>
      <c r="EMZ72" s="204"/>
      <c r="ENA72" s="204"/>
      <c r="ENB72" s="204"/>
      <c r="ENC72" s="204"/>
      <c r="END72" s="204"/>
      <c r="ENE72" s="204"/>
      <c r="ENF72" s="204"/>
      <c r="ENG72" s="204"/>
      <c r="ENH72" s="204"/>
      <c r="ENI72" s="204"/>
      <c r="ENJ72" s="204"/>
      <c r="ENK72" s="204"/>
      <c r="ENL72" s="204"/>
      <c r="ENM72" s="204"/>
      <c r="ENN72" s="204"/>
      <c r="ENO72" s="204"/>
      <c r="ENP72" s="204"/>
      <c r="ENQ72" s="204"/>
      <c r="ENR72" s="204"/>
      <c r="ENS72" s="204"/>
      <c r="ENT72" s="204"/>
      <c r="ENU72" s="204"/>
      <c r="ENV72" s="204"/>
      <c r="ENW72" s="204"/>
      <c r="ENX72" s="204"/>
      <c r="ENY72" s="204"/>
      <c r="ENZ72" s="204"/>
      <c r="EOA72" s="204"/>
      <c r="EOB72" s="204"/>
      <c r="EOC72" s="204"/>
      <c r="EOD72" s="204"/>
      <c r="EOE72" s="204"/>
      <c r="EOF72" s="204"/>
      <c r="EOG72" s="204"/>
      <c r="EOH72" s="204"/>
      <c r="EOI72" s="204"/>
      <c r="EOJ72" s="204"/>
      <c r="EOK72" s="204"/>
      <c r="EOL72" s="204"/>
      <c r="EOM72" s="204"/>
      <c r="EON72" s="204"/>
      <c r="EOO72" s="204"/>
      <c r="EOP72" s="204"/>
      <c r="EOQ72" s="204"/>
      <c r="EOR72" s="204"/>
      <c r="EOS72" s="204"/>
      <c r="EOT72" s="204"/>
      <c r="EOU72" s="204"/>
      <c r="EOV72" s="204"/>
      <c r="EOW72" s="204"/>
      <c r="EOX72" s="204"/>
      <c r="EOY72" s="204"/>
      <c r="EOZ72" s="204"/>
      <c r="EPA72" s="204"/>
      <c r="EPB72" s="204"/>
      <c r="EPC72" s="204"/>
      <c r="EPD72" s="204"/>
      <c r="EPE72" s="204"/>
      <c r="EPF72" s="204"/>
      <c r="EPG72" s="204"/>
      <c r="EPH72" s="204"/>
      <c r="EPI72" s="204"/>
      <c r="EPJ72" s="204"/>
      <c r="EPK72" s="204"/>
      <c r="EPL72" s="204"/>
      <c r="EPM72" s="204"/>
      <c r="EPN72" s="204"/>
      <c r="EPO72" s="204"/>
      <c r="EPP72" s="204"/>
      <c r="EPQ72" s="204"/>
      <c r="EPR72" s="204"/>
      <c r="EPS72" s="204"/>
      <c r="EPT72" s="204"/>
      <c r="EPU72" s="204"/>
      <c r="EPV72" s="204"/>
      <c r="EPW72" s="204"/>
      <c r="EPX72" s="204"/>
      <c r="EPY72" s="204"/>
      <c r="EPZ72" s="204"/>
      <c r="EQA72" s="204"/>
      <c r="EQB72" s="204"/>
      <c r="EQC72" s="204"/>
      <c r="EQD72" s="204"/>
      <c r="EQE72" s="204"/>
      <c r="EQF72" s="204"/>
      <c r="EQG72" s="204"/>
      <c r="EQH72" s="204"/>
      <c r="EQI72" s="204"/>
      <c r="EQJ72" s="204"/>
      <c r="EQK72" s="204"/>
      <c r="EQL72" s="204"/>
      <c r="EQM72" s="204"/>
      <c r="EQN72" s="204"/>
      <c r="EQO72" s="204"/>
      <c r="EQP72" s="204"/>
      <c r="EQQ72" s="204"/>
      <c r="EQR72" s="204"/>
      <c r="EQS72" s="204"/>
      <c r="EQT72" s="204"/>
      <c r="EQU72" s="204"/>
      <c r="EQV72" s="204"/>
      <c r="EQW72" s="204"/>
      <c r="EQX72" s="204"/>
      <c r="EQY72" s="204"/>
      <c r="EQZ72" s="204"/>
      <c r="ERA72" s="204"/>
      <c r="ERB72" s="204"/>
      <c r="ERC72" s="204"/>
      <c r="ERD72" s="204"/>
      <c r="ERE72" s="204"/>
      <c r="ERF72" s="204"/>
      <c r="ERG72" s="204"/>
      <c r="ERH72" s="204"/>
      <c r="ERI72" s="204"/>
      <c r="ERJ72" s="204"/>
      <c r="ERK72" s="204"/>
      <c r="ERL72" s="204"/>
      <c r="ERM72" s="204"/>
      <c r="ERN72" s="204"/>
      <c r="ERO72" s="204"/>
      <c r="ERP72" s="204"/>
      <c r="ERQ72" s="204"/>
      <c r="ERR72" s="204"/>
      <c r="ERS72" s="204"/>
      <c r="ERT72" s="204"/>
      <c r="ERU72" s="204"/>
      <c r="ERV72" s="204"/>
      <c r="ERW72" s="204"/>
      <c r="ERX72" s="204"/>
      <c r="ERY72" s="204"/>
      <c r="ERZ72" s="204"/>
      <c r="ESA72" s="204"/>
      <c r="ESB72" s="204"/>
      <c r="ESC72" s="204"/>
      <c r="ESD72" s="204"/>
      <c r="ESE72" s="204"/>
      <c r="ESF72" s="204"/>
      <c r="ESG72" s="204"/>
      <c r="ESH72" s="204"/>
      <c r="ESI72" s="204"/>
      <c r="ESJ72" s="204"/>
      <c r="ESK72" s="204"/>
      <c r="ESL72" s="204"/>
      <c r="ESM72" s="204"/>
      <c r="ESN72" s="204"/>
      <c r="ESO72" s="204"/>
      <c r="ESP72" s="204"/>
      <c r="ESQ72" s="204"/>
      <c r="ESR72" s="204"/>
      <c r="ESS72" s="204"/>
      <c r="EST72" s="204"/>
      <c r="ESU72" s="204"/>
      <c r="ESV72" s="204"/>
      <c r="ESW72" s="204"/>
      <c r="ESX72" s="204"/>
      <c r="ESY72" s="204"/>
      <c r="ESZ72" s="204"/>
      <c r="ETA72" s="204"/>
      <c r="ETB72" s="204"/>
      <c r="ETC72" s="204"/>
      <c r="ETD72" s="204"/>
      <c r="ETE72" s="204"/>
      <c r="ETF72" s="204"/>
      <c r="ETG72" s="204"/>
      <c r="ETH72" s="204"/>
      <c r="ETI72" s="204"/>
      <c r="ETJ72" s="204"/>
      <c r="ETK72" s="204"/>
      <c r="ETL72" s="204"/>
      <c r="ETM72" s="204"/>
      <c r="ETN72" s="204"/>
      <c r="ETO72" s="204"/>
      <c r="ETP72" s="204"/>
      <c r="ETQ72" s="204"/>
      <c r="ETR72" s="204"/>
      <c r="ETS72" s="204"/>
      <c r="ETT72" s="204"/>
      <c r="ETU72" s="204"/>
      <c r="ETV72" s="204"/>
      <c r="ETW72" s="204"/>
      <c r="ETX72" s="204"/>
      <c r="ETY72" s="204"/>
      <c r="ETZ72" s="204"/>
      <c r="EUA72" s="204"/>
      <c r="EUB72" s="204"/>
      <c r="EUC72" s="204"/>
      <c r="EUD72" s="204"/>
      <c r="EUE72" s="204"/>
      <c r="EUF72" s="204"/>
      <c r="EUG72" s="204"/>
      <c r="EUH72" s="204"/>
      <c r="EUI72" s="204"/>
      <c r="EUJ72" s="204"/>
      <c r="EUK72" s="204"/>
      <c r="EUL72" s="204"/>
      <c r="EUM72" s="204"/>
      <c r="EUN72" s="204"/>
      <c r="EUO72" s="204"/>
      <c r="EUP72" s="204"/>
      <c r="EUQ72" s="204"/>
      <c r="EUR72" s="204"/>
      <c r="EUS72" s="204"/>
      <c r="EUT72" s="204"/>
      <c r="EUU72" s="204"/>
      <c r="EUV72" s="204"/>
      <c r="EUW72" s="204"/>
      <c r="EUX72" s="204"/>
      <c r="EUY72" s="204"/>
      <c r="EUZ72" s="204"/>
      <c r="EVA72" s="204"/>
      <c r="EVB72" s="204"/>
      <c r="EVC72" s="204"/>
      <c r="EVD72" s="204"/>
      <c r="EVE72" s="204"/>
      <c r="EVF72" s="204"/>
      <c r="EVG72" s="204"/>
      <c r="EVH72" s="204"/>
      <c r="EVI72" s="204"/>
      <c r="EVJ72" s="204"/>
      <c r="EVK72" s="204"/>
      <c r="EVL72" s="204"/>
      <c r="EVM72" s="204"/>
      <c r="EVN72" s="204"/>
      <c r="EVO72" s="204"/>
      <c r="EVP72" s="204"/>
      <c r="EVQ72" s="204"/>
      <c r="EVR72" s="204"/>
      <c r="EVS72" s="204"/>
      <c r="EVT72" s="204"/>
      <c r="EVU72" s="204"/>
      <c r="EVV72" s="204"/>
      <c r="EVW72" s="204"/>
      <c r="EVX72" s="204"/>
      <c r="EVY72" s="204"/>
      <c r="EVZ72" s="204"/>
      <c r="EWA72" s="204"/>
      <c r="EWB72" s="204"/>
      <c r="EWC72" s="204"/>
      <c r="EWD72" s="204"/>
      <c r="EWE72" s="204"/>
      <c r="EWF72" s="204"/>
      <c r="EWG72" s="204"/>
      <c r="EWH72" s="204"/>
      <c r="EWI72" s="204"/>
      <c r="EWJ72" s="204"/>
      <c r="EWK72" s="204"/>
      <c r="EWL72" s="204"/>
      <c r="EWM72" s="204"/>
      <c r="EWN72" s="204"/>
      <c r="EWO72" s="204"/>
      <c r="EWP72" s="204"/>
      <c r="EWQ72" s="204"/>
      <c r="EWR72" s="204"/>
      <c r="EWS72" s="204"/>
      <c r="EWT72" s="204"/>
      <c r="EWU72" s="204"/>
      <c r="EWV72" s="204"/>
      <c r="EWW72" s="204"/>
      <c r="EWX72" s="204"/>
      <c r="EWY72" s="204"/>
      <c r="EWZ72" s="204"/>
      <c r="EXA72" s="204"/>
      <c r="EXB72" s="204"/>
      <c r="EXC72" s="204"/>
      <c r="EXD72" s="204"/>
      <c r="EXE72" s="204"/>
      <c r="EXF72" s="204"/>
      <c r="EXG72" s="204"/>
      <c r="EXH72" s="204"/>
      <c r="EXI72" s="204"/>
      <c r="EXJ72" s="204"/>
      <c r="EXK72" s="204"/>
      <c r="EXL72" s="204"/>
      <c r="EXM72" s="204"/>
      <c r="EXN72" s="204"/>
      <c r="EXO72" s="204"/>
      <c r="EXP72" s="204"/>
      <c r="EXQ72" s="204"/>
      <c r="EXR72" s="204"/>
      <c r="EXS72" s="204"/>
      <c r="EXT72" s="204"/>
      <c r="EXU72" s="204"/>
      <c r="EXV72" s="204"/>
      <c r="EXW72" s="204"/>
      <c r="EXX72" s="204"/>
      <c r="EXY72" s="204"/>
      <c r="EXZ72" s="204"/>
      <c r="EYA72" s="204"/>
      <c r="EYB72" s="204"/>
      <c r="EYC72" s="204"/>
      <c r="EYD72" s="204"/>
      <c r="EYE72" s="204"/>
      <c r="EYF72" s="204"/>
      <c r="EYG72" s="204"/>
      <c r="EYH72" s="204"/>
      <c r="EYI72" s="204"/>
      <c r="EYJ72" s="204"/>
      <c r="EYK72" s="204"/>
      <c r="EYL72" s="204"/>
      <c r="EYM72" s="204"/>
      <c r="EYN72" s="204"/>
      <c r="EYO72" s="204"/>
      <c r="EYP72" s="204"/>
      <c r="EYQ72" s="204"/>
      <c r="EYR72" s="204"/>
      <c r="EYS72" s="204"/>
      <c r="EYT72" s="204"/>
      <c r="EYU72" s="204"/>
      <c r="EYV72" s="204"/>
      <c r="EYW72" s="204"/>
      <c r="EYX72" s="204"/>
      <c r="EYY72" s="204"/>
      <c r="EYZ72" s="204"/>
      <c r="EZA72" s="204"/>
      <c r="EZB72" s="204"/>
      <c r="EZC72" s="204"/>
      <c r="EZD72" s="204"/>
      <c r="EZE72" s="204"/>
      <c r="EZF72" s="204"/>
      <c r="EZG72" s="204"/>
      <c r="EZH72" s="204"/>
      <c r="EZI72" s="204"/>
      <c r="EZJ72" s="204"/>
      <c r="EZK72" s="204"/>
      <c r="EZL72" s="204"/>
      <c r="EZM72" s="204"/>
      <c r="EZN72" s="204"/>
      <c r="EZO72" s="204"/>
      <c r="EZP72" s="204"/>
      <c r="EZQ72" s="204"/>
      <c r="EZR72" s="204"/>
      <c r="EZS72" s="204"/>
      <c r="EZT72" s="204"/>
      <c r="EZU72" s="204"/>
      <c r="EZV72" s="204"/>
      <c r="EZW72" s="204"/>
      <c r="EZX72" s="204"/>
      <c r="EZY72" s="204"/>
      <c r="EZZ72" s="204"/>
      <c r="FAA72" s="204"/>
      <c r="FAB72" s="204"/>
      <c r="FAC72" s="204"/>
      <c r="FAD72" s="204"/>
      <c r="FAE72" s="204"/>
      <c r="FAF72" s="204"/>
      <c r="FAG72" s="204"/>
      <c r="FAH72" s="204"/>
      <c r="FAI72" s="204"/>
      <c r="FAJ72" s="204"/>
      <c r="FAK72" s="204"/>
      <c r="FAL72" s="204"/>
      <c r="FAM72" s="204"/>
      <c r="FAN72" s="204"/>
      <c r="FAO72" s="204"/>
      <c r="FAP72" s="204"/>
      <c r="FAQ72" s="204"/>
      <c r="FAR72" s="204"/>
      <c r="FAS72" s="204"/>
      <c r="FAT72" s="204"/>
      <c r="FAU72" s="204"/>
      <c r="FAV72" s="204"/>
      <c r="FAW72" s="204"/>
      <c r="FAX72" s="204"/>
      <c r="FAY72" s="204"/>
      <c r="FAZ72" s="204"/>
      <c r="FBA72" s="204"/>
      <c r="FBB72" s="204"/>
      <c r="FBC72" s="204"/>
      <c r="FBD72" s="204"/>
      <c r="FBE72" s="204"/>
      <c r="FBF72" s="204"/>
      <c r="FBG72" s="204"/>
      <c r="FBH72" s="204"/>
      <c r="FBI72" s="204"/>
      <c r="FBJ72" s="204"/>
      <c r="FBK72" s="204"/>
      <c r="FBL72" s="204"/>
      <c r="FBM72" s="204"/>
      <c r="FBN72" s="204"/>
      <c r="FBO72" s="204"/>
      <c r="FBP72" s="204"/>
      <c r="FBQ72" s="204"/>
      <c r="FBR72" s="204"/>
      <c r="FBS72" s="204"/>
      <c r="FBT72" s="204"/>
      <c r="FBU72" s="204"/>
      <c r="FBV72" s="204"/>
      <c r="FBW72" s="204"/>
      <c r="FBX72" s="204"/>
      <c r="FBY72" s="204"/>
      <c r="FBZ72" s="204"/>
      <c r="FCA72" s="204"/>
      <c r="FCB72" s="204"/>
      <c r="FCC72" s="204"/>
      <c r="FCD72" s="204"/>
      <c r="FCE72" s="204"/>
      <c r="FCF72" s="204"/>
      <c r="FCG72" s="204"/>
      <c r="FCH72" s="204"/>
      <c r="FCI72" s="204"/>
      <c r="FCJ72" s="204"/>
      <c r="FCK72" s="204"/>
      <c r="FCL72" s="204"/>
      <c r="FCM72" s="204"/>
      <c r="FCN72" s="204"/>
      <c r="FCO72" s="204"/>
      <c r="FCP72" s="204"/>
      <c r="FCQ72" s="204"/>
      <c r="FCR72" s="204"/>
      <c r="FCS72" s="204"/>
      <c r="FCT72" s="204"/>
      <c r="FCU72" s="204"/>
      <c r="FCV72" s="204"/>
      <c r="FCW72" s="204"/>
      <c r="FCX72" s="204"/>
      <c r="FCY72" s="204"/>
      <c r="FCZ72" s="204"/>
      <c r="FDA72" s="204"/>
      <c r="FDB72" s="204"/>
      <c r="FDC72" s="204"/>
      <c r="FDD72" s="204"/>
      <c r="FDE72" s="204"/>
      <c r="FDF72" s="204"/>
      <c r="FDG72" s="204"/>
      <c r="FDH72" s="204"/>
      <c r="FDI72" s="204"/>
      <c r="FDJ72" s="204"/>
      <c r="FDK72" s="204"/>
      <c r="FDL72" s="204"/>
      <c r="FDM72" s="204"/>
      <c r="FDN72" s="204"/>
      <c r="FDO72" s="204"/>
      <c r="FDP72" s="204"/>
      <c r="FDQ72" s="204"/>
      <c r="FDR72" s="204"/>
      <c r="FDS72" s="204"/>
      <c r="FDT72" s="204"/>
      <c r="FDU72" s="204"/>
      <c r="FDV72" s="204"/>
      <c r="FDW72" s="204"/>
      <c r="FDX72" s="204"/>
      <c r="FDY72" s="204"/>
      <c r="FDZ72" s="204"/>
      <c r="FEA72" s="204"/>
      <c r="FEB72" s="204"/>
      <c r="FEC72" s="204"/>
      <c r="FED72" s="204"/>
      <c r="FEE72" s="204"/>
      <c r="FEF72" s="204"/>
      <c r="FEG72" s="204"/>
      <c r="FEH72" s="204"/>
      <c r="FEI72" s="204"/>
      <c r="FEJ72" s="204"/>
      <c r="FEK72" s="204"/>
      <c r="FEL72" s="204"/>
      <c r="FEM72" s="204"/>
      <c r="FEN72" s="204"/>
      <c r="FEO72" s="204"/>
      <c r="FEP72" s="204"/>
      <c r="FEQ72" s="204"/>
      <c r="FER72" s="204"/>
      <c r="FES72" s="204"/>
      <c r="FET72" s="204"/>
      <c r="FEU72" s="204"/>
      <c r="FEV72" s="204"/>
      <c r="FEW72" s="204"/>
      <c r="FEX72" s="204"/>
      <c r="FEY72" s="204"/>
      <c r="FEZ72" s="204"/>
      <c r="FFA72" s="204"/>
      <c r="FFB72" s="204"/>
      <c r="FFC72" s="204"/>
      <c r="FFD72" s="204"/>
      <c r="FFE72" s="204"/>
      <c r="FFF72" s="204"/>
      <c r="FFG72" s="204"/>
      <c r="FFH72" s="204"/>
      <c r="FFI72" s="204"/>
      <c r="FFJ72" s="204"/>
      <c r="FFK72" s="204"/>
      <c r="FFL72" s="204"/>
      <c r="FFM72" s="204"/>
      <c r="FFN72" s="204"/>
      <c r="FFO72" s="204"/>
      <c r="FFP72" s="204"/>
      <c r="FFQ72" s="204"/>
      <c r="FFR72" s="204"/>
      <c r="FFS72" s="204"/>
      <c r="FFT72" s="204"/>
      <c r="FFU72" s="204"/>
      <c r="FFV72" s="204"/>
      <c r="FFW72" s="204"/>
      <c r="FFX72" s="204"/>
      <c r="FFY72" s="204"/>
      <c r="FFZ72" s="204"/>
      <c r="FGA72" s="204"/>
      <c r="FGB72" s="204"/>
      <c r="FGC72" s="204"/>
      <c r="FGD72" s="204"/>
      <c r="FGE72" s="204"/>
      <c r="FGF72" s="204"/>
      <c r="FGG72" s="204"/>
      <c r="FGH72" s="204"/>
      <c r="FGI72" s="204"/>
      <c r="FGJ72" s="204"/>
      <c r="FGK72" s="204"/>
      <c r="FGL72" s="204"/>
      <c r="FGM72" s="204"/>
      <c r="FGN72" s="204"/>
      <c r="FGO72" s="204"/>
      <c r="FGP72" s="204"/>
      <c r="FGQ72" s="204"/>
      <c r="FGR72" s="204"/>
      <c r="FGS72" s="204"/>
      <c r="FGT72" s="204"/>
      <c r="FGU72" s="204"/>
      <c r="FGV72" s="204"/>
      <c r="FGW72" s="204"/>
      <c r="FGX72" s="204"/>
      <c r="FGY72" s="204"/>
      <c r="FGZ72" s="204"/>
      <c r="FHA72" s="204"/>
      <c r="FHB72" s="204"/>
      <c r="FHC72" s="204"/>
      <c r="FHD72" s="204"/>
      <c r="FHE72" s="204"/>
      <c r="FHF72" s="204"/>
      <c r="FHG72" s="204"/>
      <c r="FHH72" s="204"/>
      <c r="FHI72" s="204"/>
      <c r="FHJ72" s="204"/>
      <c r="FHK72" s="204"/>
      <c r="FHL72" s="204"/>
      <c r="FHM72" s="204"/>
      <c r="FHN72" s="204"/>
      <c r="FHO72" s="204"/>
      <c r="FHP72" s="204"/>
      <c r="FHQ72" s="204"/>
      <c r="FHR72" s="204"/>
      <c r="FHS72" s="204"/>
      <c r="FHT72" s="204"/>
      <c r="FHU72" s="204"/>
      <c r="FHV72" s="204"/>
      <c r="FHW72" s="204"/>
      <c r="FHX72" s="204"/>
      <c r="FHY72" s="204"/>
      <c r="FHZ72" s="204"/>
      <c r="FIA72" s="204"/>
      <c r="FIB72" s="204"/>
      <c r="FIC72" s="204"/>
      <c r="FID72" s="204"/>
      <c r="FIE72" s="204"/>
      <c r="FIF72" s="204"/>
      <c r="FIG72" s="204"/>
      <c r="FIH72" s="204"/>
      <c r="FII72" s="204"/>
      <c r="FIJ72" s="204"/>
      <c r="FIK72" s="204"/>
      <c r="FIL72" s="204"/>
      <c r="FIM72" s="204"/>
      <c r="FIN72" s="204"/>
      <c r="FIO72" s="204"/>
      <c r="FIP72" s="204"/>
      <c r="FIQ72" s="204"/>
      <c r="FIR72" s="204"/>
      <c r="FIS72" s="204"/>
      <c r="FIT72" s="204"/>
      <c r="FIU72" s="204"/>
      <c r="FIV72" s="204"/>
      <c r="FIW72" s="204"/>
      <c r="FIX72" s="204"/>
      <c r="FIY72" s="204"/>
      <c r="FIZ72" s="204"/>
      <c r="FJA72" s="204"/>
      <c r="FJB72" s="204"/>
      <c r="FJC72" s="204"/>
      <c r="FJD72" s="204"/>
      <c r="FJE72" s="204"/>
      <c r="FJF72" s="204"/>
      <c r="FJG72" s="204"/>
      <c r="FJH72" s="204"/>
      <c r="FJI72" s="204"/>
      <c r="FJJ72" s="204"/>
      <c r="FJK72" s="204"/>
      <c r="FJL72" s="204"/>
      <c r="FJM72" s="204"/>
      <c r="FJN72" s="204"/>
      <c r="FJO72" s="204"/>
      <c r="FJP72" s="204"/>
      <c r="FJQ72" s="204"/>
      <c r="FJR72" s="204"/>
      <c r="FJS72" s="204"/>
      <c r="FJT72" s="204"/>
      <c r="FJU72" s="204"/>
      <c r="FJV72" s="204"/>
      <c r="FJW72" s="204"/>
      <c r="FJX72" s="204"/>
      <c r="FJY72" s="204"/>
      <c r="FJZ72" s="204"/>
      <c r="FKA72" s="204"/>
      <c r="FKB72" s="204"/>
      <c r="FKC72" s="204"/>
      <c r="FKD72" s="204"/>
      <c r="FKE72" s="204"/>
      <c r="FKF72" s="204"/>
      <c r="FKG72" s="204"/>
      <c r="FKH72" s="204"/>
      <c r="FKI72" s="204"/>
      <c r="FKJ72" s="204"/>
      <c r="FKK72" s="204"/>
      <c r="FKL72" s="204"/>
      <c r="FKM72" s="204"/>
      <c r="FKN72" s="204"/>
      <c r="FKO72" s="204"/>
      <c r="FKP72" s="204"/>
      <c r="FKQ72" s="204"/>
      <c r="FKR72" s="204"/>
      <c r="FKS72" s="204"/>
      <c r="FKT72" s="204"/>
      <c r="FKU72" s="204"/>
      <c r="FKV72" s="204"/>
      <c r="FKW72" s="204"/>
      <c r="FKX72" s="204"/>
      <c r="FKY72" s="204"/>
      <c r="FKZ72" s="204"/>
      <c r="FLA72" s="204"/>
      <c r="FLB72" s="204"/>
      <c r="FLC72" s="204"/>
      <c r="FLD72" s="204"/>
      <c r="FLE72" s="204"/>
      <c r="FLF72" s="204"/>
      <c r="FLG72" s="204"/>
      <c r="FLH72" s="204"/>
      <c r="FLI72" s="204"/>
      <c r="FLJ72" s="204"/>
      <c r="FLK72" s="204"/>
      <c r="FLL72" s="204"/>
      <c r="FLM72" s="204"/>
      <c r="FLN72" s="204"/>
      <c r="FLO72" s="204"/>
      <c r="FLP72" s="204"/>
      <c r="FLQ72" s="204"/>
      <c r="FLR72" s="204"/>
      <c r="FLS72" s="204"/>
      <c r="FLT72" s="204"/>
      <c r="FLU72" s="204"/>
      <c r="FLV72" s="204"/>
      <c r="FLW72" s="204"/>
      <c r="FLX72" s="204"/>
      <c r="FLY72" s="204"/>
      <c r="FLZ72" s="204"/>
      <c r="FMA72" s="204"/>
      <c r="FMB72" s="204"/>
      <c r="FMC72" s="204"/>
      <c r="FMD72" s="204"/>
      <c r="FME72" s="204"/>
      <c r="FMF72" s="204"/>
      <c r="FMG72" s="204"/>
      <c r="FMH72" s="204"/>
      <c r="FMI72" s="204"/>
      <c r="FMJ72" s="204"/>
      <c r="FMK72" s="204"/>
      <c r="FML72" s="204"/>
      <c r="FMM72" s="204"/>
      <c r="FMN72" s="204"/>
      <c r="FMO72" s="204"/>
      <c r="FMP72" s="204"/>
      <c r="FMQ72" s="204"/>
      <c r="FMR72" s="204"/>
      <c r="FMS72" s="204"/>
      <c r="FMT72" s="204"/>
      <c r="FMU72" s="204"/>
      <c r="FMV72" s="204"/>
      <c r="FMW72" s="204"/>
      <c r="FMX72" s="204"/>
      <c r="FMY72" s="204"/>
      <c r="FMZ72" s="204"/>
      <c r="FNA72" s="204"/>
      <c r="FNB72" s="204"/>
      <c r="FNC72" s="204"/>
      <c r="FND72" s="204"/>
      <c r="FNE72" s="204"/>
      <c r="FNF72" s="204"/>
      <c r="FNG72" s="204"/>
      <c r="FNH72" s="204"/>
      <c r="FNI72" s="204"/>
      <c r="FNJ72" s="204"/>
      <c r="FNK72" s="204"/>
      <c r="FNL72" s="204"/>
      <c r="FNM72" s="204"/>
      <c r="FNN72" s="204"/>
      <c r="FNO72" s="204"/>
      <c r="FNP72" s="204"/>
      <c r="FNQ72" s="204"/>
      <c r="FNR72" s="204"/>
      <c r="FNS72" s="204"/>
      <c r="FNT72" s="204"/>
      <c r="FNU72" s="204"/>
      <c r="FNV72" s="204"/>
      <c r="FNW72" s="204"/>
      <c r="FNX72" s="204"/>
      <c r="FNY72" s="204"/>
      <c r="FNZ72" s="204"/>
      <c r="FOA72" s="204"/>
      <c r="FOB72" s="204"/>
      <c r="FOC72" s="204"/>
      <c r="FOD72" s="204"/>
      <c r="FOE72" s="204"/>
      <c r="FOF72" s="204"/>
      <c r="FOG72" s="204"/>
      <c r="FOH72" s="204"/>
      <c r="FOI72" s="204"/>
      <c r="FOJ72" s="204"/>
      <c r="FOK72" s="204"/>
      <c r="FOL72" s="204"/>
      <c r="FOM72" s="204"/>
      <c r="FON72" s="204"/>
      <c r="FOO72" s="204"/>
      <c r="FOP72" s="204"/>
      <c r="FOQ72" s="204"/>
      <c r="FOR72" s="204"/>
      <c r="FOS72" s="204"/>
      <c r="FOT72" s="204"/>
      <c r="FOU72" s="204"/>
      <c r="FOV72" s="204"/>
      <c r="FOW72" s="204"/>
      <c r="FOX72" s="204"/>
      <c r="FOY72" s="204"/>
      <c r="FOZ72" s="204"/>
      <c r="FPA72" s="204"/>
      <c r="FPB72" s="204"/>
      <c r="FPC72" s="204"/>
      <c r="FPD72" s="204"/>
      <c r="FPE72" s="204"/>
      <c r="FPF72" s="204"/>
      <c r="FPG72" s="204"/>
      <c r="FPH72" s="204"/>
      <c r="FPI72" s="204"/>
      <c r="FPJ72" s="204"/>
      <c r="FPK72" s="204"/>
      <c r="FPL72" s="204"/>
      <c r="FPM72" s="204"/>
      <c r="FPN72" s="204"/>
      <c r="FPO72" s="204"/>
      <c r="FPP72" s="204"/>
      <c r="FPQ72" s="204"/>
      <c r="FPR72" s="204"/>
      <c r="FPS72" s="204"/>
      <c r="FPT72" s="204"/>
      <c r="FPU72" s="204"/>
      <c r="FPV72" s="204"/>
      <c r="FPW72" s="204"/>
      <c r="FPX72" s="204"/>
      <c r="FPY72" s="204"/>
      <c r="FPZ72" s="204"/>
      <c r="FQA72" s="204"/>
      <c r="FQB72" s="204"/>
      <c r="FQC72" s="204"/>
      <c r="FQD72" s="204"/>
      <c r="FQE72" s="204"/>
      <c r="FQF72" s="204"/>
      <c r="FQG72" s="204"/>
      <c r="FQH72" s="204"/>
      <c r="FQI72" s="204"/>
      <c r="FQJ72" s="204"/>
      <c r="FQK72" s="204"/>
      <c r="FQL72" s="204"/>
      <c r="FQM72" s="204"/>
      <c r="FQN72" s="204"/>
      <c r="FQO72" s="204"/>
      <c r="FQP72" s="204"/>
      <c r="FQQ72" s="204"/>
      <c r="FQR72" s="204"/>
      <c r="FQS72" s="204"/>
      <c r="FQT72" s="204"/>
      <c r="FQU72" s="204"/>
      <c r="FQV72" s="204"/>
      <c r="FQW72" s="204"/>
      <c r="FQX72" s="204"/>
      <c r="FQY72" s="204"/>
      <c r="FQZ72" s="204"/>
      <c r="FRA72" s="204"/>
      <c r="FRB72" s="204"/>
      <c r="FRC72" s="204"/>
      <c r="FRD72" s="204"/>
      <c r="FRE72" s="204"/>
      <c r="FRF72" s="204"/>
      <c r="FRG72" s="204"/>
      <c r="FRH72" s="204"/>
      <c r="FRI72" s="204"/>
      <c r="FRJ72" s="204"/>
      <c r="FRK72" s="204"/>
      <c r="FRL72" s="204"/>
      <c r="FRM72" s="204"/>
      <c r="FRN72" s="204"/>
      <c r="FRO72" s="204"/>
      <c r="FRP72" s="204"/>
      <c r="FRQ72" s="204"/>
      <c r="FRR72" s="204"/>
      <c r="FRS72" s="204"/>
      <c r="FRT72" s="204"/>
      <c r="FRU72" s="204"/>
      <c r="FRV72" s="204"/>
      <c r="FRW72" s="204"/>
      <c r="FRX72" s="204"/>
      <c r="FRY72" s="204"/>
      <c r="FRZ72" s="204"/>
      <c r="FSA72" s="204"/>
      <c r="FSB72" s="204"/>
      <c r="FSC72" s="204"/>
      <c r="FSD72" s="204"/>
      <c r="FSE72" s="204"/>
      <c r="FSF72" s="204"/>
      <c r="FSG72" s="204"/>
      <c r="FSH72" s="204"/>
      <c r="FSI72" s="204"/>
      <c r="FSJ72" s="204"/>
      <c r="FSK72" s="204"/>
      <c r="FSL72" s="204"/>
      <c r="FSM72" s="204"/>
      <c r="FSN72" s="204"/>
      <c r="FSO72" s="204"/>
      <c r="FSP72" s="204"/>
      <c r="FSQ72" s="204"/>
      <c r="FSR72" s="204"/>
      <c r="FSS72" s="204"/>
      <c r="FST72" s="204"/>
      <c r="FSU72" s="204"/>
      <c r="FSV72" s="204"/>
      <c r="FSW72" s="204"/>
      <c r="FSX72" s="204"/>
      <c r="FSY72" s="204"/>
      <c r="FSZ72" s="204"/>
      <c r="FTA72" s="204"/>
      <c r="FTB72" s="204"/>
      <c r="FTC72" s="204"/>
      <c r="FTD72" s="204"/>
      <c r="FTE72" s="204"/>
      <c r="FTF72" s="204"/>
      <c r="FTG72" s="204"/>
      <c r="FTH72" s="204"/>
      <c r="FTI72" s="204"/>
      <c r="FTJ72" s="204"/>
      <c r="FTK72" s="204"/>
      <c r="FTL72" s="204"/>
      <c r="FTM72" s="204"/>
      <c r="FTN72" s="204"/>
      <c r="FTO72" s="204"/>
      <c r="FTP72" s="204"/>
      <c r="FTQ72" s="204"/>
      <c r="FTR72" s="204"/>
      <c r="FTS72" s="204"/>
      <c r="FTT72" s="204"/>
      <c r="FTU72" s="204"/>
      <c r="FTV72" s="204"/>
      <c r="FTW72" s="204"/>
      <c r="FTX72" s="204"/>
      <c r="FTY72" s="204"/>
      <c r="FTZ72" s="204"/>
      <c r="FUA72" s="204"/>
      <c r="FUB72" s="204"/>
      <c r="FUC72" s="204"/>
      <c r="FUD72" s="204"/>
      <c r="FUE72" s="204"/>
      <c r="FUF72" s="204"/>
      <c r="FUG72" s="204"/>
      <c r="FUH72" s="204"/>
      <c r="FUI72" s="204"/>
      <c r="FUJ72" s="204"/>
      <c r="FUK72" s="204"/>
      <c r="FUL72" s="204"/>
      <c r="FUM72" s="204"/>
      <c r="FUN72" s="204"/>
      <c r="FUO72" s="204"/>
      <c r="FUP72" s="204"/>
      <c r="FUQ72" s="204"/>
      <c r="FUR72" s="204"/>
      <c r="FUS72" s="204"/>
      <c r="FUT72" s="204"/>
      <c r="FUU72" s="204"/>
      <c r="FUV72" s="204"/>
      <c r="FUW72" s="204"/>
      <c r="FUX72" s="204"/>
      <c r="FUY72" s="204"/>
      <c r="FUZ72" s="204"/>
      <c r="FVA72" s="204"/>
      <c r="FVB72" s="204"/>
      <c r="FVC72" s="204"/>
      <c r="FVD72" s="204"/>
      <c r="FVE72" s="204"/>
      <c r="FVF72" s="204"/>
      <c r="FVG72" s="204"/>
      <c r="FVH72" s="204"/>
      <c r="FVI72" s="204"/>
      <c r="FVJ72" s="204"/>
      <c r="FVK72" s="204"/>
      <c r="FVL72" s="204"/>
      <c r="FVM72" s="204"/>
      <c r="FVN72" s="204"/>
      <c r="FVO72" s="204"/>
      <c r="FVP72" s="204"/>
      <c r="FVQ72" s="204"/>
      <c r="FVR72" s="204"/>
      <c r="FVS72" s="204"/>
      <c r="FVT72" s="204"/>
      <c r="FVU72" s="204"/>
      <c r="FVV72" s="204"/>
      <c r="FVW72" s="204"/>
      <c r="FVX72" s="204"/>
      <c r="FVY72" s="204"/>
      <c r="FVZ72" s="204"/>
      <c r="FWA72" s="204"/>
      <c r="FWB72" s="204"/>
      <c r="FWC72" s="204"/>
      <c r="FWD72" s="204"/>
      <c r="FWE72" s="204"/>
      <c r="FWF72" s="204"/>
      <c r="FWG72" s="204"/>
      <c r="FWH72" s="204"/>
      <c r="FWI72" s="204"/>
      <c r="FWJ72" s="204"/>
      <c r="FWK72" s="204"/>
      <c r="FWL72" s="204"/>
      <c r="FWM72" s="204"/>
      <c r="FWN72" s="204"/>
      <c r="FWO72" s="204"/>
      <c r="FWP72" s="204"/>
      <c r="FWQ72" s="204"/>
      <c r="FWR72" s="204"/>
      <c r="FWS72" s="204"/>
      <c r="FWT72" s="204"/>
      <c r="FWU72" s="204"/>
      <c r="FWV72" s="204"/>
      <c r="FWW72" s="204"/>
      <c r="FWX72" s="204"/>
      <c r="FWY72" s="204"/>
      <c r="FWZ72" s="204"/>
      <c r="FXA72" s="204"/>
      <c r="FXB72" s="204"/>
      <c r="FXC72" s="204"/>
      <c r="FXD72" s="204"/>
      <c r="FXE72" s="204"/>
      <c r="FXF72" s="204"/>
      <c r="FXG72" s="204"/>
      <c r="FXH72" s="204"/>
      <c r="FXI72" s="204"/>
      <c r="FXJ72" s="204"/>
      <c r="FXK72" s="204"/>
      <c r="FXL72" s="204"/>
      <c r="FXM72" s="204"/>
      <c r="FXN72" s="204"/>
      <c r="FXO72" s="204"/>
      <c r="FXP72" s="204"/>
      <c r="FXQ72" s="204"/>
      <c r="FXR72" s="204"/>
      <c r="FXS72" s="204"/>
      <c r="FXT72" s="204"/>
      <c r="FXU72" s="204"/>
      <c r="FXV72" s="204"/>
      <c r="FXW72" s="204"/>
      <c r="FXX72" s="204"/>
      <c r="FXY72" s="204"/>
      <c r="FXZ72" s="204"/>
      <c r="FYA72" s="204"/>
      <c r="FYB72" s="204"/>
      <c r="FYC72" s="204"/>
      <c r="FYD72" s="204"/>
      <c r="FYE72" s="204"/>
      <c r="FYF72" s="204"/>
      <c r="FYG72" s="204"/>
      <c r="FYH72" s="204"/>
      <c r="FYI72" s="204"/>
      <c r="FYJ72" s="204"/>
      <c r="FYK72" s="204"/>
      <c r="FYL72" s="204"/>
      <c r="FYM72" s="204"/>
      <c r="FYN72" s="204"/>
      <c r="FYO72" s="204"/>
      <c r="FYP72" s="204"/>
      <c r="FYQ72" s="204"/>
      <c r="FYR72" s="204"/>
      <c r="FYS72" s="204"/>
      <c r="FYT72" s="204"/>
      <c r="FYU72" s="204"/>
      <c r="FYV72" s="204"/>
      <c r="FYW72" s="204"/>
      <c r="FYX72" s="204"/>
      <c r="FYY72" s="204"/>
      <c r="FYZ72" s="204"/>
      <c r="FZA72" s="204"/>
      <c r="FZB72" s="204"/>
      <c r="FZC72" s="204"/>
      <c r="FZD72" s="204"/>
      <c r="FZE72" s="204"/>
      <c r="FZF72" s="204"/>
      <c r="FZG72" s="204"/>
      <c r="FZH72" s="204"/>
      <c r="FZI72" s="204"/>
      <c r="FZJ72" s="204"/>
      <c r="FZK72" s="204"/>
      <c r="FZL72" s="204"/>
      <c r="FZM72" s="204"/>
      <c r="FZN72" s="204"/>
      <c r="FZO72" s="204"/>
      <c r="FZP72" s="204"/>
      <c r="FZQ72" s="204"/>
      <c r="FZR72" s="204"/>
      <c r="FZS72" s="204"/>
      <c r="FZT72" s="204"/>
      <c r="FZU72" s="204"/>
      <c r="FZV72" s="204"/>
      <c r="FZW72" s="204"/>
      <c r="FZX72" s="204"/>
      <c r="FZY72" s="204"/>
      <c r="FZZ72" s="204"/>
      <c r="GAA72" s="204"/>
      <c r="GAB72" s="204"/>
      <c r="GAC72" s="204"/>
      <c r="GAD72" s="204"/>
      <c r="GAE72" s="204"/>
      <c r="GAF72" s="204"/>
      <c r="GAG72" s="204"/>
      <c r="GAH72" s="204"/>
      <c r="GAI72" s="204"/>
      <c r="GAJ72" s="204"/>
      <c r="GAK72" s="204"/>
      <c r="GAL72" s="204"/>
      <c r="GAM72" s="204"/>
      <c r="GAN72" s="204"/>
      <c r="GAO72" s="204"/>
      <c r="GAP72" s="204"/>
      <c r="GAQ72" s="204"/>
      <c r="GAR72" s="204"/>
      <c r="GAS72" s="204"/>
      <c r="GAT72" s="204"/>
      <c r="GAU72" s="204"/>
      <c r="GAV72" s="204"/>
      <c r="GAW72" s="204"/>
      <c r="GAX72" s="204"/>
      <c r="GAY72" s="204"/>
      <c r="GAZ72" s="204"/>
      <c r="GBA72" s="204"/>
      <c r="GBB72" s="204"/>
      <c r="GBC72" s="204"/>
      <c r="GBD72" s="204"/>
      <c r="GBE72" s="204"/>
      <c r="GBF72" s="204"/>
      <c r="GBG72" s="204"/>
      <c r="GBH72" s="204"/>
      <c r="GBI72" s="204"/>
      <c r="GBJ72" s="204"/>
      <c r="GBK72" s="204"/>
      <c r="GBL72" s="204"/>
      <c r="GBM72" s="204"/>
      <c r="GBN72" s="204"/>
      <c r="GBO72" s="204"/>
      <c r="GBP72" s="204"/>
      <c r="GBQ72" s="204"/>
      <c r="GBR72" s="204"/>
      <c r="GBS72" s="204"/>
      <c r="GBT72" s="204"/>
      <c r="GBU72" s="204"/>
      <c r="GBV72" s="204"/>
      <c r="GBW72" s="204"/>
      <c r="GBX72" s="204"/>
      <c r="GBY72" s="204"/>
      <c r="GBZ72" s="204"/>
      <c r="GCA72" s="204"/>
      <c r="GCB72" s="204"/>
      <c r="GCC72" s="204"/>
      <c r="GCD72" s="204"/>
      <c r="GCE72" s="204"/>
      <c r="GCF72" s="204"/>
      <c r="GCG72" s="204"/>
      <c r="GCH72" s="204"/>
      <c r="GCI72" s="204"/>
      <c r="GCJ72" s="204"/>
      <c r="GCK72" s="204"/>
      <c r="GCL72" s="204"/>
      <c r="GCM72" s="204"/>
      <c r="GCN72" s="204"/>
      <c r="GCO72" s="204"/>
      <c r="GCP72" s="204"/>
      <c r="GCQ72" s="204"/>
      <c r="GCR72" s="204"/>
      <c r="GCS72" s="204"/>
      <c r="GCT72" s="204"/>
      <c r="GCU72" s="204"/>
      <c r="GCV72" s="204"/>
      <c r="GCW72" s="204"/>
      <c r="GCX72" s="204"/>
      <c r="GCY72" s="204"/>
      <c r="GCZ72" s="204"/>
      <c r="GDA72" s="204"/>
      <c r="GDB72" s="204"/>
      <c r="GDC72" s="204"/>
      <c r="GDD72" s="204"/>
      <c r="GDE72" s="204"/>
      <c r="GDF72" s="204"/>
      <c r="GDG72" s="204"/>
      <c r="GDH72" s="204"/>
      <c r="GDI72" s="204"/>
      <c r="GDJ72" s="204"/>
      <c r="GDK72" s="204"/>
      <c r="GDL72" s="204"/>
      <c r="GDM72" s="204"/>
      <c r="GDN72" s="204"/>
      <c r="GDO72" s="204"/>
      <c r="GDP72" s="204"/>
      <c r="GDQ72" s="204"/>
      <c r="GDR72" s="204"/>
      <c r="GDS72" s="204"/>
      <c r="GDT72" s="204"/>
      <c r="GDU72" s="204"/>
      <c r="GDV72" s="204"/>
      <c r="GDW72" s="204"/>
      <c r="GDX72" s="204"/>
      <c r="GDY72" s="204"/>
      <c r="GDZ72" s="204"/>
      <c r="GEA72" s="204"/>
      <c r="GEB72" s="204"/>
      <c r="GEC72" s="204"/>
      <c r="GED72" s="204"/>
      <c r="GEE72" s="204"/>
      <c r="GEF72" s="204"/>
      <c r="GEG72" s="204"/>
      <c r="GEH72" s="204"/>
      <c r="GEI72" s="204"/>
      <c r="GEJ72" s="204"/>
      <c r="GEK72" s="204"/>
      <c r="GEL72" s="204"/>
      <c r="GEM72" s="204"/>
      <c r="GEN72" s="204"/>
      <c r="GEO72" s="204"/>
      <c r="GEP72" s="204"/>
      <c r="GEQ72" s="204"/>
      <c r="GER72" s="204"/>
      <c r="GES72" s="204"/>
      <c r="GET72" s="204"/>
      <c r="GEU72" s="204"/>
      <c r="GEV72" s="204"/>
      <c r="GEW72" s="204"/>
      <c r="GEX72" s="204"/>
      <c r="GEY72" s="204"/>
      <c r="GEZ72" s="204"/>
      <c r="GFA72" s="204"/>
      <c r="GFB72" s="204"/>
      <c r="GFC72" s="204"/>
      <c r="GFD72" s="204"/>
      <c r="GFE72" s="204"/>
      <c r="GFF72" s="204"/>
      <c r="GFG72" s="204"/>
      <c r="GFH72" s="204"/>
      <c r="GFI72" s="204"/>
      <c r="GFJ72" s="204"/>
      <c r="GFK72" s="204"/>
      <c r="GFL72" s="204"/>
      <c r="GFM72" s="204"/>
      <c r="GFN72" s="204"/>
      <c r="GFO72" s="204"/>
      <c r="GFP72" s="204"/>
      <c r="GFQ72" s="204"/>
      <c r="GFR72" s="204"/>
      <c r="GFS72" s="204"/>
      <c r="GFT72" s="204"/>
      <c r="GFU72" s="204"/>
      <c r="GFV72" s="204"/>
      <c r="GFW72" s="204"/>
      <c r="GFX72" s="204"/>
      <c r="GFY72" s="204"/>
      <c r="GFZ72" s="204"/>
      <c r="GGA72" s="204"/>
      <c r="GGB72" s="204"/>
      <c r="GGC72" s="204"/>
      <c r="GGD72" s="204"/>
      <c r="GGE72" s="204"/>
      <c r="GGF72" s="204"/>
      <c r="GGG72" s="204"/>
      <c r="GGH72" s="204"/>
      <c r="GGI72" s="204"/>
      <c r="GGJ72" s="204"/>
      <c r="GGK72" s="204"/>
      <c r="GGL72" s="204"/>
      <c r="GGM72" s="204"/>
      <c r="GGN72" s="204"/>
      <c r="GGO72" s="204"/>
      <c r="GGP72" s="204"/>
      <c r="GGQ72" s="204"/>
      <c r="GGR72" s="204"/>
      <c r="GGS72" s="204"/>
      <c r="GGT72" s="204"/>
      <c r="GGU72" s="204"/>
      <c r="GGV72" s="204"/>
      <c r="GGW72" s="204"/>
      <c r="GGX72" s="204"/>
      <c r="GGY72" s="204"/>
      <c r="GGZ72" s="204"/>
      <c r="GHA72" s="204"/>
      <c r="GHB72" s="204"/>
      <c r="GHC72" s="204"/>
      <c r="GHD72" s="204"/>
      <c r="GHE72" s="204"/>
      <c r="GHF72" s="204"/>
      <c r="GHG72" s="204"/>
      <c r="GHH72" s="204"/>
      <c r="GHI72" s="204"/>
      <c r="GHJ72" s="204"/>
      <c r="GHK72" s="204"/>
      <c r="GHL72" s="204"/>
      <c r="GHM72" s="204"/>
      <c r="GHN72" s="204"/>
      <c r="GHO72" s="204"/>
      <c r="GHP72" s="204"/>
      <c r="GHQ72" s="204"/>
      <c r="GHR72" s="204"/>
      <c r="GHS72" s="204"/>
      <c r="GHT72" s="204"/>
      <c r="GHU72" s="204"/>
      <c r="GHV72" s="204"/>
      <c r="GHW72" s="204"/>
      <c r="GHX72" s="204"/>
      <c r="GHY72" s="204"/>
      <c r="GHZ72" s="204"/>
      <c r="GIA72" s="204"/>
      <c r="GIB72" s="204"/>
      <c r="GIC72" s="204"/>
      <c r="GID72" s="204"/>
      <c r="GIE72" s="204"/>
      <c r="GIF72" s="204"/>
      <c r="GIG72" s="204"/>
      <c r="GIH72" s="204"/>
      <c r="GII72" s="204"/>
      <c r="GIJ72" s="204"/>
      <c r="GIK72" s="204"/>
      <c r="GIL72" s="204"/>
      <c r="GIM72" s="204"/>
      <c r="GIN72" s="204"/>
      <c r="GIO72" s="204"/>
      <c r="GIP72" s="204"/>
      <c r="GIQ72" s="204"/>
      <c r="GIR72" s="204"/>
      <c r="GIS72" s="204"/>
      <c r="GIT72" s="204"/>
      <c r="GIU72" s="204"/>
      <c r="GIV72" s="204"/>
      <c r="GIW72" s="204"/>
      <c r="GIX72" s="204"/>
      <c r="GIY72" s="204"/>
      <c r="GIZ72" s="204"/>
      <c r="GJA72" s="204"/>
      <c r="GJB72" s="204"/>
      <c r="GJC72" s="204"/>
      <c r="GJD72" s="204"/>
      <c r="GJE72" s="204"/>
      <c r="GJF72" s="204"/>
      <c r="GJG72" s="204"/>
      <c r="GJH72" s="204"/>
      <c r="GJI72" s="204"/>
      <c r="GJJ72" s="204"/>
      <c r="GJK72" s="204"/>
      <c r="GJL72" s="204"/>
      <c r="GJM72" s="204"/>
      <c r="GJN72" s="204"/>
      <c r="GJO72" s="204"/>
      <c r="GJP72" s="204"/>
      <c r="GJQ72" s="204"/>
      <c r="GJR72" s="204"/>
      <c r="GJS72" s="204"/>
      <c r="GJT72" s="204"/>
      <c r="GJU72" s="204"/>
      <c r="GJV72" s="204"/>
      <c r="GJW72" s="204"/>
      <c r="GJX72" s="204"/>
      <c r="GJY72" s="204"/>
      <c r="GJZ72" s="204"/>
      <c r="GKA72" s="204"/>
      <c r="GKB72" s="204"/>
      <c r="GKC72" s="204"/>
      <c r="GKD72" s="204"/>
      <c r="GKE72" s="204"/>
      <c r="GKF72" s="204"/>
      <c r="GKG72" s="204"/>
      <c r="GKH72" s="204"/>
      <c r="GKI72" s="204"/>
      <c r="GKJ72" s="204"/>
      <c r="GKK72" s="204"/>
      <c r="GKL72" s="204"/>
      <c r="GKM72" s="204"/>
      <c r="GKN72" s="204"/>
      <c r="GKO72" s="204"/>
      <c r="GKP72" s="204"/>
      <c r="GKQ72" s="204"/>
      <c r="GKR72" s="204"/>
      <c r="GKS72" s="204"/>
      <c r="GKT72" s="204"/>
      <c r="GKU72" s="204"/>
      <c r="GKV72" s="204"/>
      <c r="GKW72" s="204"/>
      <c r="GKX72" s="204"/>
      <c r="GKY72" s="204"/>
      <c r="GKZ72" s="204"/>
      <c r="GLA72" s="204"/>
      <c r="GLB72" s="204"/>
      <c r="GLC72" s="204"/>
      <c r="GLD72" s="204"/>
      <c r="GLE72" s="204"/>
      <c r="GLF72" s="204"/>
      <c r="GLG72" s="204"/>
      <c r="GLH72" s="204"/>
      <c r="GLI72" s="204"/>
      <c r="GLJ72" s="204"/>
      <c r="GLK72" s="204"/>
      <c r="GLL72" s="204"/>
      <c r="GLM72" s="204"/>
      <c r="GLN72" s="204"/>
      <c r="GLO72" s="204"/>
      <c r="GLP72" s="204"/>
      <c r="GLQ72" s="204"/>
      <c r="GLR72" s="204"/>
      <c r="GLS72" s="204"/>
      <c r="GLT72" s="204"/>
      <c r="GLU72" s="204"/>
      <c r="GLV72" s="204"/>
      <c r="GLW72" s="204"/>
      <c r="GLX72" s="204"/>
      <c r="GLY72" s="204"/>
      <c r="GLZ72" s="204"/>
      <c r="GMA72" s="204"/>
      <c r="GMB72" s="204"/>
      <c r="GMC72" s="204"/>
      <c r="GMD72" s="204"/>
      <c r="GME72" s="204"/>
      <c r="GMF72" s="204"/>
      <c r="GMG72" s="204"/>
      <c r="GMH72" s="204"/>
      <c r="GMI72" s="204"/>
      <c r="GMJ72" s="204"/>
      <c r="GMK72" s="204"/>
      <c r="GML72" s="204"/>
      <c r="GMM72" s="204"/>
      <c r="GMN72" s="204"/>
      <c r="GMO72" s="204"/>
      <c r="GMP72" s="204"/>
      <c r="GMQ72" s="204"/>
      <c r="GMR72" s="204"/>
      <c r="GMS72" s="204"/>
      <c r="GMT72" s="204"/>
      <c r="GMU72" s="204"/>
      <c r="GMV72" s="204"/>
      <c r="GMW72" s="204"/>
      <c r="GMX72" s="204"/>
      <c r="GMY72" s="204"/>
      <c r="GMZ72" s="204"/>
      <c r="GNA72" s="204"/>
      <c r="GNB72" s="204"/>
      <c r="GNC72" s="204"/>
      <c r="GND72" s="204"/>
      <c r="GNE72" s="204"/>
      <c r="GNF72" s="204"/>
      <c r="GNG72" s="204"/>
      <c r="GNH72" s="204"/>
      <c r="GNI72" s="204"/>
      <c r="GNJ72" s="204"/>
      <c r="GNK72" s="204"/>
      <c r="GNL72" s="204"/>
      <c r="GNM72" s="204"/>
      <c r="GNN72" s="204"/>
      <c r="GNO72" s="204"/>
      <c r="GNP72" s="204"/>
      <c r="GNQ72" s="204"/>
      <c r="GNR72" s="204"/>
      <c r="GNS72" s="204"/>
      <c r="GNT72" s="204"/>
      <c r="GNU72" s="204"/>
      <c r="GNV72" s="204"/>
      <c r="GNW72" s="204"/>
      <c r="GNX72" s="204"/>
      <c r="GNY72" s="204"/>
      <c r="GNZ72" s="204"/>
      <c r="GOA72" s="204"/>
      <c r="GOB72" s="204"/>
      <c r="GOC72" s="204"/>
      <c r="GOD72" s="204"/>
      <c r="GOE72" s="204"/>
      <c r="GOF72" s="204"/>
      <c r="GOG72" s="204"/>
      <c r="GOH72" s="204"/>
      <c r="GOI72" s="204"/>
      <c r="GOJ72" s="204"/>
      <c r="GOK72" s="204"/>
      <c r="GOL72" s="204"/>
      <c r="GOM72" s="204"/>
      <c r="GON72" s="204"/>
      <c r="GOO72" s="204"/>
      <c r="GOP72" s="204"/>
      <c r="GOQ72" s="204"/>
      <c r="GOR72" s="204"/>
      <c r="GOS72" s="204"/>
      <c r="GOT72" s="204"/>
      <c r="GOU72" s="204"/>
      <c r="GOV72" s="204"/>
      <c r="GOW72" s="204"/>
      <c r="GOX72" s="204"/>
      <c r="GOY72" s="204"/>
      <c r="GOZ72" s="204"/>
      <c r="GPA72" s="204"/>
      <c r="GPB72" s="204"/>
      <c r="GPC72" s="204"/>
      <c r="GPD72" s="204"/>
      <c r="GPE72" s="204"/>
      <c r="GPF72" s="204"/>
      <c r="GPG72" s="204"/>
      <c r="GPH72" s="204"/>
      <c r="GPI72" s="204"/>
      <c r="GPJ72" s="204"/>
      <c r="GPK72" s="204"/>
      <c r="GPL72" s="204"/>
      <c r="GPM72" s="204"/>
      <c r="GPN72" s="204"/>
      <c r="GPO72" s="204"/>
      <c r="GPP72" s="204"/>
      <c r="GPQ72" s="204"/>
      <c r="GPR72" s="204"/>
      <c r="GPS72" s="204"/>
      <c r="GPT72" s="204"/>
      <c r="GPU72" s="204"/>
      <c r="GPV72" s="204"/>
      <c r="GPW72" s="204"/>
      <c r="GPX72" s="204"/>
      <c r="GPY72" s="204"/>
      <c r="GPZ72" s="204"/>
      <c r="GQA72" s="204"/>
      <c r="GQB72" s="204"/>
      <c r="GQC72" s="204"/>
      <c r="GQD72" s="204"/>
      <c r="GQE72" s="204"/>
      <c r="GQF72" s="204"/>
      <c r="GQG72" s="204"/>
      <c r="GQH72" s="204"/>
      <c r="GQI72" s="204"/>
      <c r="GQJ72" s="204"/>
      <c r="GQK72" s="204"/>
      <c r="GQL72" s="204"/>
      <c r="GQM72" s="204"/>
      <c r="GQN72" s="204"/>
      <c r="GQO72" s="204"/>
      <c r="GQP72" s="204"/>
      <c r="GQQ72" s="204"/>
      <c r="GQR72" s="204"/>
      <c r="GQS72" s="204"/>
      <c r="GQT72" s="204"/>
      <c r="GQU72" s="204"/>
      <c r="GQV72" s="204"/>
      <c r="GQW72" s="204"/>
      <c r="GQX72" s="204"/>
      <c r="GQY72" s="204"/>
      <c r="GQZ72" s="204"/>
      <c r="GRA72" s="204"/>
      <c r="GRB72" s="204"/>
      <c r="GRC72" s="204"/>
      <c r="GRD72" s="204"/>
      <c r="GRE72" s="204"/>
      <c r="GRF72" s="204"/>
      <c r="GRG72" s="204"/>
      <c r="GRH72" s="204"/>
      <c r="GRI72" s="204"/>
      <c r="GRJ72" s="204"/>
      <c r="GRK72" s="204"/>
      <c r="GRL72" s="204"/>
      <c r="GRM72" s="204"/>
      <c r="GRN72" s="204"/>
      <c r="GRO72" s="204"/>
      <c r="GRP72" s="204"/>
      <c r="GRQ72" s="204"/>
      <c r="GRR72" s="204"/>
      <c r="GRS72" s="204"/>
      <c r="GRT72" s="204"/>
      <c r="GRU72" s="204"/>
      <c r="GRV72" s="204"/>
      <c r="GRW72" s="204"/>
      <c r="GRX72" s="204"/>
      <c r="GRY72" s="204"/>
      <c r="GRZ72" s="204"/>
      <c r="GSA72" s="204"/>
      <c r="GSB72" s="204"/>
      <c r="GSC72" s="204"/>
      <c r="GSD72" s="204"/>
      <c r="GSE72" s="204"/>
      <c r="GSF72" s="204"/>
      <c r="GSG72" s="204"/>
      <c r="GSH72" s="204"/>
      <c r="GSI72" s="204"/>
      <c r="GSJ72" s="204"/>
      <c r="GSK72" s="204"/>
      <c r="GSL72" s="204"/>
      <c r="GSM72" s="204"/>
      <c r="GSN72" s="204"/>
      <c r="GSO72" s="204"/>
      <c r="GSP72" s="204"/>
      <c r="GSQ72" s="204"/>
      <c r="GSR72" s="204"/>
      <c r="GSS72" s="204"/>
      <c r="GST72" s="204"/>
      <c r="GSU72" s="204"/>
      <c r="GSV72" s="204"/>
      <c r="GSW72" s="204"/>
      <c r="GSX72" s="204"/>
      <c r="GSY72" s="204"/>
      <c r="GSZ72" s="204"/>
      <c r="GTA72" s="204"/>
      <c r="GTB72" s="204"/>
      <c r="GTC72" s="204"/>
      <c r="GTD72" s="204"/>
      <c r="GTE72" s="204"/>
      <c r="GTF72" s="204"/>
      <c r="GTG72" s="204"/>
      <c r="GTH72" s="204"/>
      <c r="GTI72" s="204"/>
      <c r="GTJ72" s="204"/>
      <c r="GTK72" s="204"/>
      <c r="GTL72" s="204"/>
      <c r="GTM72" s="204"/>
      <c r="GTN72" s="204"/>
      <c r="GTO72" s="204"/>
      <c r="GTP72" s="204"/>
      <c r="GTQ72" s="204"/>
      <c r="GTR72" s="204"/>
      <c r="GTS72" s="204"/>
      <c r="GTT72" s="204"/>
      <c r="GTU72" s="204"/>
      <c r="GTV72" s="204"/>
      <c r="GTW72" s="204"/>
      <c r="GTX72" s="204"/>
      <c r="GTY72" s="204"/>
      <c r="GTZ72" s="204"/>
      <c r="GUA72" s="204"/>
      <c r="GUB72" s="204"/>
      <c r="GUC72" s="204"/>
      <c r="GUD72" s="204"/>
      <c r="GUE72" s="204"/>
      <c r="GUF72" s="204"/>
      <c r="GUG72" s="204"/>
      <c r="GUH72" s="204"/>
      <c r="GUI72" s="204"/>
      <c r="GUJ72" s="204"/>
      <c r="GUK72" s="204"/>
      <c r="GUL72" s="204"/>
      <c r="GUM72" s="204"/>
      <c r="GUN72" s="204"/>
      <c r="GUO72" s="204"/>
      <c r="GUP72" s="204"/>
      <c r="GUQ72" s="204"/>
      <c r="GUR72" s="204"/>
      <c r="GUS72" s="204"/>
      <c r="GUT72" s="204"/>
      <c r="GUU72" s="204"/>
      <c r="GUV72" s="204"/>
      <c r="GUW72" s="204"/>
      <c r="GUX72" s="204"/>
      <c r="GUY72" s="204"/>
      <c r="GUZ72" s="204"/>
      <c r="GVA72" s="204"/>
      <c r="GVB72" s="204"/>
      <c r="GVC72" s="204"/>
      <c r="GVD72" s="204"/>
      <c r="GVE72" s="204"/>
      <c r="GVF72" s="204"/>
      <c r="GVG72" s="204"/>
      <c r="GVH72" s="204"/>
      <c r="GVI72" s="204"/>
      <c r="GVJ72" s="204"/>
      <c r="GVK72" s="204"/>
      <c r="GVL72" s="204"/>
      <c r="GVM72" s="204"/>
      <c r="GVN72" s="204"/>
      <c r="GVO72" s="204"/>
      <c r="GVP72" s="204"/>
      <c r="GVQ72" s="204"/>
      <c r="GVR72" s="204"/>
      <c r="GVS72" s="204"/>
      <c r="GVT72" s="204"/>
      <c r="GVU72" s="204"/>
      <c r="GVV72" s="204"/>
      <c r="GVW72" s="204"/>
      <c r="GVX72" s="204"/>
      <c r="GVY72" s="204"/>
      <c r="GVZ72" s="204"/>
      <c r="GWA72" s="204"/>
      <c r="GWB72" s="204"/>
      <c r="GWC72" s="204"/>
      <c r="GWD72" s="204"/>
      <c r="GWE72" s="204"/>
      <c r="GWF72" s="204"/>
      <c r="GWG72" s="204"/>
      <c r="GWH72" s="204"/>
      <c r="GWI72" s="204"/>
      <c r="GWJ72" s="204"/>
      <c r="GWK72" s="204"/>
      <c r="GWL72" s="204"/>
      <c r="GWM72" s="204"/>
      <c r="GWN72" s="204"/>
      <c r="GWO72" s="204"/>
      <c r="GWP72" s="204"/>
      <c r="GWQ72" s="204"/>
      <c r="GWR72" s="204"/>
      <c r="GWS72" s="204"/>
      <c r="GWT72" s="204"/>
      <c r="GWU72" s="204"/>
      <c r="GWV72" s="204"/>
      <c r="GWW72" s="204"/>
      <c r="GWX72" s="204"/>
      <c r="GWY72" s="204"/>
      <c r="GWZ72" s="204"/>
      <c r="GXA72" s="204"/>
      <c r="GXB72" s="204"/>
      <c r="GXC72" s="204"/>
      <c r="GXD72" s="204"/>
      <c r="GXE72" s="204"/>
      <c r="GXF72" s="204"/>
      <c r="GXG72" s="204"/>
      <c r="GXH72" s="204"/>
      <c r="GXI72" s="204"/>
      <c r="GXJ72" s="204"/>
      <c r="GXK72" s="204"/>
      <c r="GXL72" s="204"/>
      <c r="GXM72" s="204"/>
      <c r="GXN72" s="204"/>
      <c r="GXO72" s="204"/>
      <c r="GXP72" s="204"/>
      <c r="GXQ72" s="204"/>
      <c r="GXR72" s="204"/>
      <c r="GXS72" s="204"/>
      <c r="GXT72" s="204"/>
      <c r="GXU72" s="204"/>
      <c r="GXV72" s="204"/>
      <c r="GXW72" s="204"/>
      <c r="GXX72" s="204"/>
      <c r="GXY72" s="204"/>
      <c r="GXZ72" s="204"/>
      <c r="GYA72" s="204"/>
      <c r="GYB72" s="204"/>
      <c r="GYC72" s="204"/>
      <c r="GYD72" s="204"/>
      <c r="GYE72" s="204"/>
      <c r="GYF72" s="204"/>
      <c r="GYG72" s="204"/>
      <c r="GYH72" s="204"/>
      <c r="GYI72" s="204"/>
      <c r="GYJ72" s="204"/>
      <c r="GYK72" s="204"/>
      <c r="GYL72" s="204"/>
      <c r="GYM72" s="204"/>
      <c r="GYN72" s="204"/>
      <c r="GYO72" s="204"/>
      <c r="GYP72" s="204"/>
      <c r="GYQ72" s="204"/>
      <c r="GYR72" s="204"/>
      <c r="GYS72" s="204"/>
      <c r="GYT72" s="204"/>
      <c r="GYU72" s="204"/>
      <c r="GYV72" s="204"/>
      <c r="GYW72" s="204"/>
      <c r="GYX72" s="204"/>
      <c r="GYY72" s="204"/>
      <c r="GYZ72" s="204"/>
      <c r="GZA72" s="204"/>
      <c r="GZB72" s="204"/>
      <c r="GZC72" s="204"/>
      <c r="GZD72" s="204"/>
      <c r="GZE72" s="204"/>
      <c r="GZF72" s="204"/>
      <c r="GZG72" s="204"/>
      <c r="GZH72" s="204"/>
      <c r="GZI72" s="204"/>
      <c r="GZJ72" s="204"/>
      <c r="GZK72" s="204"/>
      <c r="GZL72" s="204"/>
      <c r="GZM72" s="204"/>
      <c r="GZN72" s="204"/>
      <c r="GZO72" s="204"/>
      <c r="GZP72" s="204"/>
      <c r="GZQ72" s="204"/>
      <c r="GZR72" s="204"/>
      <c r="GZS72" s="204"/>
      <c r="GZT72" s="204"/>
      <c r="GZU72" s="204"/>
      <c r="GZV72" s="204"/>
      <c r="GZW72" s="204"/>
      <c r="GZX72" s="204"/>
      <c r="GZY72" s="204"/>
      <c r="GZZ72" s="204"/>
      <c r="HAA72" s="204"/>
      <c r="HAB72" s="204"/>
      <c r="HAC72" s="204"/>
      <c r="HAD72" s="204"/>
      <c r="HAE72" s="204"/>
      <c r="HAF72" s="204"/>
      <c r="HAG72" s="204"/>
      <c r="HAH72" s="204"/>
      <c r="HAI72" s="204"/>
      <c r="HAJ72" s="204"/>
      <c r="HAK72" s="204"/>
      <c r="HAL72" s="204"/>
      <c r="HAM72" s="204"/>
      <c r="HAN72" s="204"/>
      <c r="HAO72" s="204"/>
      <c r="HAP72" s="204"/>
      <c r="HAQ72" s="204"/>
      <c r="HAR72" s="204"/>
      <c r="HAS72" s="204"/>
      <c r="HAT72" s="204"/>
      <c r="HAU72" s="204"/>
      <c r="HAV72" s="204"/>
      <c r="HAW72" s="204"/>
      <c r="HAX72" s="204"/>
      <c r="HAY72" s="204"/>
      <c r="HAZ72" s="204"/>
      <c r="HBA72" s="204"/>
      <c r="HBB72" s="204"/>
      <c r="HBC72" s="204"/>
      <c r="HBD72" s="204"/>
      <c r="HBE72" s="204"/>
      <c r="HBF72" s="204"/>
      <c r="HBG72" s="204"/>
      <c r="HBH72" s="204"/>
      <c r="HBI72" s="204"/>
      <c r="HBJ72" s="204"/>
      <c r="HBK72" s="204"/>
      <c r="HBL72" s="204"/>
      <c r="HBM72" s="204"/>
      <c r="HBN72" s="204"/>
      <c r="HBO72" s="204"/>
      <c r="HBP72" s="204"/>
      <c r="HBQ72" s="204"/>
      <c r="HBR72" s="204"/>
      <c r="HBS72" s="204"/>
      <c r="HBT72" s="204"/>
      <c r="HBU72" s="204"/>
      <c r="HBV72" s="204"/>
      <c r="HBW72" s="204"/>
      <c r="HBX72" s="204"/>
      <c r="HBY72" s="204"/>
      <c r="HBZ72" s="204"/>
      <c r="HCA72" s="204"/>
      <c r="HCB72" s="204"/>
      <c r="HCC72" s="204"/>
      <c r="HCD72" s="204"/>
      <c r="HCE72" s="204"/>
      <c r="HCF72" s="204"/>
      <c r="HCG72" s="204"/>
      <c r="HCH72" s="204"/>
      <c r="HCI72" s="204"/>
      <c r="HCJ72" s="204"/>
      <c r="HCK72" s="204"/>
      <c r="HCL72" s="204"/>
      <c r="HCM72" s="204"/>
      <c r="HCN72" s="204"/>
      <c r="HCO72" s="204"/>
      <c r="HCP72" s="204"/>
      <c r="HCQ72" s="204"/>
      <c r="HCR72" s="204"/>
      <c r="HCS72" s="204"/>
      <c r="HCT72" s="204"/>
      <c r="HCU72" s="204"/>
      <c r="HCV72" s="204"/>
      <c r="HCW72" s="204"/>
      <c r="HCX72" s="204"/>
      <c r="HCY72" s="204"/>
      <c r="HCZ72" s="204"/>
      <c r="HDA72" s="204"/>
      <c r="HDB72" s="204"/>
      <c r="HDC72" s="204"/>
      <c r="HDD72" s="204"/>
      <c r="HDE72" s="204"/>
      <c r="HDF72" s="204"/>
      <c r="HDG72" s="204"/>
      <c r="HDH72" s="204"/>
      <c r="HDI72" s="204"/>
      <c r="HDJ72" s="204"/>
      <c r="HDK72" s="204"/>
      <c r="HDL72" s="204"/>
      <c r="HDM72" s="204"/>
      <c r="HDN72" s="204"/>
      <c r="HDO72" s="204"/>
      <c r="HDP72" s="204"/>
      <c r="HDQ72" s="204"/>
      <c r="HDR72" s="204"/>
      <c r="HDS72" s="204"/>
      <c r="HDT72" s="204"/>
      <c r="HDU72" s="204"/>
      <c r="HDV72" s="204"/>
      <c r="HDW72" s="204"/>
      <c r="HDX72" s="204"/>
      <c r="HDY72" s="204"/>
      <c r="HDZ72" s="204"/>
      <c r="HEA72" s="204"/>
      <c r="HEB72" s="204"/>
      <c r="HEC72" s="204"/>
      <c r="HED72" s="204"/>
      <c r="HEE72" s="204"/>
      <c r="HEF72" s="204"/>
      <c r="HEG72" s="204"/>
      <c r="HEH72" s="204"/>
      <c r="HEI72" s="204"/>
      <c r="HEJ72" s="204"/>
      <c r="HEK72" s="204"/>
      <c r="HEL72" s="204"/>
      <c r="HEM72" s="204"/>
      <c r="HEN72" s="204"/>
      <c r="HEO72" s="204"/>
      <c r="HEP72" s="204"/>
      <c r="HEQ72" s="204"/>
      <c r="HER72" s="204"/>
      <c r="HES72" s="204"/>
      <c r="HET72" s="204"/>
      <c r="HEU72" s="204"/>
      <c r="HEV72" s="204"/>
      <c r="HEW72" s="204"/>
      <c r="HEX72" s="204"/>
      <c r="HEY72" s="204"/>
      <c r="HEZ72" s="204"/>
      <c r="HFA72" s="204"/>
      <c r="HFB72" s="204"/>
      <c r="HFC72" s="204"/>
      <c r="HFD72" s="204"/>
      <c r="HFE72" s="204"/>
      <c r="HFF72" s="204"/>
      <c r="HFG72" s="204"/>
      <c r="HFH72" s="204"/>
      <c r="HFI72" s="204"/>
      <c r="HFJ72" s="204"/>
      <c r="HFK72" s="204"/>
      <c r="HFL72" s="204"/>
      <c r="HFM72" s="204"/>
      <c r="HFN72" s="204"/>
      <c r="HFO72" s="204"/>
      <c r="HFP72" s="204"/>
      <c r="HFQ72" s="204"/>
      <c r="HFR72" s="204"/>
      <c r="HFS72" s="204"/>
      <c r="HFT72" s="204"/>
      <c r="HFU72" s="204"/>
      <c r="HFV72" s="204"/>
      <c r="HFW72" s="204"/>
      <c r="HFX72" s="204"/>
      <c r="HFY72" s="204"/>
      <c r="HFZ72" s="204"/>
      <c r="HGA72" s="204"/>
      <c r="HGB72" s="204"/>
      <c r="HGC72" s="204"/>
      <c r="HGD72" s="204"/>
      <c r="HGE72" s="204"/>
      <c r="HGF72" s="204"/>
      <c r="HGG72" s="204"/>
      <c r="HGH72" s="204"/>
      <c r="HGI72" s="204"/>
      <c r="HGJ72" s="204"/>
      <c r="HGK72" s="204"/>
      <c r="HGL72" s="204"/>
      <c r="HGM72" s="204"/>
      <c r="HGN72" s="204"/>
      <c r="HGO72" s="204"/>
      <c r="HGP72" s="204"/>
      <c r="HGQ72" s="204"/>
      <c r="HGR72" s="204"/>
      <c r="HGS72" s="204"/>
      <c r="HGT72" s="204"/>
      <c r="HGU72" s="204"/>
      <c r="HGV72" s="204"/>
      <c r="HGW72" s="204"/>
      <c r="HGX72" s="204"/>
      <c r="HGY72" s="204"/>
      <c r="HGZ72" s="204"/>
      <c r="HHA72" s="204"/>
      <c r="HHB72" s="204"/>
      <c r="HHC72" s="204"/>
      <c r="HHD72" s="204"/>
      <c r="HHE72" s="204"/>
      <c r="HHF72" s="204"/>
      <c r="HHG72" s="204"/>
      <c r="HHH72" s="204"/>
      <c r="HHI72" s="204"/>
      <c r="HHJ72" s="204"/>
      <c r="HHK72" s="204"/>
      <c r="HHL72" s="204"/>
      <c r="HHM72" s="204"/>
      <c r="HHN72" s="204"/>
      <c r="HHO72" s="204"/>
      <c r="HHP72" s="204"/>
      <c r="HHQ72" s="204"/>
      <c r="HHR72" s="204"/>
      <c r="HHS72" s="204"/>
      <c r="HHT72" s="204"/>
      <c r="HHU72" s="204"/>
      <c r="HHV72" s="204"/>
      <c r="HHW72" s="204"/>
      <c r="HHX72" s="204"/>
      <c r="HHY72" s="204"/>
      <c r="HHZ72" s="204"/>
      <c r="HIA72" s="204"/>
      <c r="HIB72" s="204"/>
      <c r="HIC72" s="204"/>
      <c r="HID72" s="204"/>
      <c r="HIE72" s="204"/>
      <c r="HIF72" s="204"/>
      <c r="HIG72" s="204"/>
      <c r="HIH72" s="204"/>
      <c r="HII72" s="204"/>
      <c r="HIJ72" s="204"/>
      <c r="HIK72" s="204"/>
      <c r="HIL72" s="204"/>
      <c r="HIM72" s="204"/>
      <c r="HIN72" s="204"/>
      <c r="HIO72" s="204"/>
      <c r="HIP72" s="204"/>
      <c r="HIQ72" s="204"/>
      <c r="HIR72" s="204"/>
      <c r="HIS72" s="204"/>
      <c r="HIT72" s="204"/>
      <c r="HIU72" s="204"/>
      <c r="HIV72" s="204"/>
      <c r="HIW72" s="204"/>
      <c r="HIX72" s="204"/>
      <c r="HIY72" s="204"/>
      <c r="HIZ72" s="204"/>
      <c r="HJA72" s="204"/>
      <c r="HJB72" s="204"/>
      <c r="HJC72" s="204"/>
      <c r="HJD72" s="204"/>
      <c r="HJE72" s="204"/>
      <c r="HJF72" s="204"/>
      <c r="HJG72" s="204"/>
      <c r="HJH72" s="204"/>
      <c r="HJI72" s="204"/>
      <c r="HJJ72" s="204"/>
      <c r="HJK72" s="204"/>
      <c r="HJL72" s="204"/>
      <c r="HJM72" s="204"/>
      <c r="HJN72" s="204"/>
      <c r="HJO72" s="204"/>
      <c r="HJP72" s="204"/>
      <c r="HJQ72" s="204"/>
      <c r="HJR72" s="204"/>
      <c r="HJS72" s="204"/>
      <c r="HJT72" s="204"/>
      <c r="HJU72" s="204"/>
      <c r="HJV72" s="204"/>
      <c r="HJW72" s="204"/>
      <c r="HJX72" s="204"/>
      <c r="HJY72" s="204"/>
      <c r="HJZ72" s="204"/>
      <c r="HKA72" s="204"/>
      <c r="HKB72" s="204"/>
      <c r="HKC72" s="204"/>
      <c r="HKD72" s="204"/>
      <c r="HKE72" s="204"/>
      <c r="HKF72" s="204"/>
      <c r="HKG72" s="204"/>
      <c r="HKH72" s="204"/>
      <c r="HKI72" s="204"/>
      <c r="HKJ72" s="204"/>
      <c r="HKK72" s="204"/>
      <c r="HKL72" s="204"/>
      <c r="HKM72" s="204"/>
      <c r="HKN72" s="204"/>
      <c r="HKO72" s="204"/>
      <c r="HKP72" s="204"/>
      <c r="HKQ72" s="204"/>
      <c r="HKR72" s="204"/>
      <c r="HKS72" s="204"/>
      <c r="HKT72" s="204"/>
      <c r="HKU72" s="204"/>
      <c r="HKV72" s="204"/>
      <c r="HKW72" s="204"/>
      <c r="HKX72" s="204"/>
      <c r="HKY72" s="204"/>
      <c r="HKZ72" s="204"/>
      <c r="HLA72" s="204"/>
      <c r="HLB72" s="204"/>
      <c r="HLC72" s="204"/>
      <c r="HLD72" s="204"/>
      <c r="HLE72" s="204"/>
      <c r="HLF72" s="204"/>
      <c r="HLG72" s="204"/>
      <c r="HLH72" s="204"/>
      <c r="HLI72" s="204"/>
      <c r="HLJ72" s="204"/>
      <c r="HLK72" s="204"/>
      <c r="HLL72" s="204"/>
      <c r="HLM72" s="204"/>
      <c r="HLN72" s="204"/>
      <c r="HLO72" s="204"/>
      <c r="HLP72" s="204"/>
      <c r="HLQ72" s="204"/>
      <c r="HLR72" s="204"/>
      <c r="HLS72" s="204"/>
      <c r="HLT72" s="204"/>
      <c r="HLU72" s="204"/>
      <c r="HLV72" s="204"/>
      <c r="HLW72" s="204"/>
      <c r="HLX72" s="204"/>
      <c r="HLY72" s="204"/>
      <c r="HLZ72" s="204"/>
      <c r="HMA72" s="204"/>
      <c r="HMB72" s="204"/>
      <c r="HMC72" s="204"/>
      <c r="HMD72" s="204"/>
      <c r="HME72" s="204"/>
      <c r="HMF72" s="204"/>
      <c r="HMG72" s="204"/>
      <c r="HMH72" s="204"/>
      <c r="HMI72" s="204"/>
      <c r="HMJ72" s="204"/>
      <c r="HMK72" s="204"/>
      <c r="HML72" s="204"/>
      <c r="HMM72" s="204"/>
      <c r="HMN72" s="204"/>
      <c r="HMO72" s="204"/>
      <c r="HMP72" s="204"/>
      <c r="HMQ72" s="204"/>
      <c r="HMR72" s="204"/>
      <c r="HMS72" s="204"/>
      <c r="HMT72" s="204"/>
      <c r="HMU72" s="204"/>
      <c r="HMV72" s="204"/>
      <c r="HMW72" s="204"/>
      <c r="HMX72" s="204"/>
      <c r="HMY72" s="204"/>
      <c r="HMZ72" s="204"/>
      <c r="HNA72" s="204"/>
      <c r="HNB72" s="204"/>
      <c r="HNC72" s="204"/>
      <c r="HND72" s="204"/>
      <c r="HNE72" s="204"/>
      <c r="HNF72" s="204"/>
      <c r="HNG72" s="204"/>
      <c r="HNH72" s="204"/>
      <c r="HNI72" s="204"/>
      <c r="HNJ72" s="204"/>
      <c r="HNK72" s="204"/>
      <c r="HNL72" s="204"/>
      <c r="HNM72" s="204"/>
      <c r="HNN72" s="204"/>
      <c r="HNO72" s="204"/>
      <c r="HNP72" s="204"/>
      <c r="HNQ72" s="204"/>
      <c r="HNR72" s="204"/>
      <c r="HNS72" s="204"/>
      <c r="HNT72" s="204"/>
      <c r="HNU72" s="204"/>
      <c r="HNV72" s="204"/>
      <c r="HNW72" s="204"/>
      <c r="HNX72" s="204"/>
      <c r="HNY72" s="204"/>
      <c r="HNZ72" s="204"/>
      <c r="HOA72" s="204"/>
      <c r="HOB72" s="204"/>
      <c r="HOC72" s="204"/>
      <c r="HOD72" s="204"/>
      <c r="HOE72" s="204"/>
      <c r="HOF72" s="204"/>
      <c r="HOG72" s="204"/>
      <c r="HOH72" s="204"/>
      <c r="HOI72" s="204"/>
      <c r="HOJ72" s="204"/>
      <c r="HOK72" s="204"/>
      <c r="HOL72" s="204"/>
      <c r="HOM72" s="204"/>
      <c r="HON72" s="204"/>
      <c r="HOO72" s="204"/>
      <c r="HOP72" s="204"/>
      <c r="HOQ72" s="204"/>
      <c r="HOR72" s="204"/>
      <c r="HOS72" s="204"/>
      <c r="HOT72" s="204"/>
      <c r="HOU72" s="204"/>
      <c r="HOV72" s="204"/>
      <c r="HOW72" s="204"/>
      <c r="HOX72" s="204"/>
      <c r="HOY72" s="204"/>
      <c r="HOZ72" s="204"/>
      <c r="HPA72" s="204"/>
      <c r="HPB72" s="204"/>
      <c r="HPC72" s="204"/>
      <c r="HPD72" s="204"/>
      <c r="HPE72" s="204"/>
      <c r="HPF72" s="204"/>
      <c r="HPG72" s="204"/>
      <c r="HPH72" s="204"/>
      <c r="HPI72" s="204"/>
      <c r="HPJ72" s="204"/>
      <c r="HPK72" s="204"/>
      <c r="HPL72" s="204"/>
      <c r="HPM72" s="204"/>
      <c r="HPN72" s="204"/>
      <c r="HPO72" s="204"/>
      <c r="HPP72" s="204"/>
      <c r="HPQ72" s="204"/>
      <c r="HPR72" s="204"/>
      <c r="HPS72" s="204"/>
      <c r="HPT72" s="204"/>
      <c r="HPU72" s="204"/>
      <c r="HPV72" s="204"/>
      <c r="HPW72" s="204"/>
      <c r="HPX72" s="204"/>
      <c r="HPY72" s="204"/>
      <c r="HPZ72" s="204"/>
      <c r="HQA72" s="204"/>
      <c r="HQB72" s="204"/>
      <c r="HQC72" s="204"/>
      <c r="HQD72" s="204"/>
      <c r="HQE72" s="204"/>
      <c r="HQF72" s="204"/>
      <c r="HQG72" s="204"/>
      <c r="HQH72" s="204"/>
      <c r="HQI72" s="204"/>
      <c r="HQJ72" s="204"/>
      <c r="HQK72" s="204"/>
      <c r="HQL72" s="204"/>
      <c r="HQM72" s="204"/>
      <c r="HQN72" s="204"/>
      <c r="HQO72" s="204"/>
      <c r="HQP72" s="204"/>
      <c r="HQQ72" s="204"/>
      <c r="HQR72" s="204"/>
      <c r="HQS72" s="204"/>
      <c r="HQT72" s="204"/>
      <c r="HQU72" s="204"/>
      <c r="HQV72" s="204"/>
      <c r="HQW72" s="204"/>
      <c r="HQX72" s="204"/>
      <c r="HQY72" s="204"/>
      <c r="HQZ72" s="204"/>
      <c r="HRA72" s="204"/>
      <c r="HRB72" s="204"/>
      <c r="HRC72" s="204"/>
      <c r="HRD72" s="204"/>
      <c r="HRE72" s="204"/>
      <c r="HRF72" s="204"/>
      <c r="HRG72" s="204"/>
      <c r="HRH72" s="204"/>
      <c r="HRI72" s="204"/>
      <c r="HRJ72" s="204"/>
      <c r="HRK72" s="204"/>
      <c r="HRL72" s="204"/>
      <c r="HRM72" s="204"/>
      <c r="HRN72" s="204"/>
      <c r="HRO72" s="204"/>
      <c r="HRP72" s="204"/>
      <c r="HRQ72" s="204"/>
      <c r="HRR72" s="204"/>
      <c r="HRS72" s="204"/>
      <c r="HRT72" s="204"/>
      <c r="HRU72" s="204"/>
      <c r="HRV72" s="204"/>
      <c r="HRW72" s="204"/>
      <c r="HRX72" s="204"/>
      <c r="HRY72" s="204"/>
      <c r="HRZ72" s="204"/>
      <c r="HSA72" s="204"/>
      <c r="HSB72" s="204"/>
      <c r="HSC72" s="204"/>
      <c r="HSD72" s="204"/>
      <c r="HSE72" s="204"/>
      <c r="HSF72" s="204"/>
      <c r="HSG72" s="204"/>
      <c r="HSH72" s="204"/>
      <c r="HSI72" s="204"/>
      <c r="HSJ72" s="204"/>
      <c r="HSK72" s="204"/>
      <c r="HSL72" s="204"/>
      <c r="HSM72" s="204"/>
      <c r="HSN72" s="204"/>
      <c r="HSO72" s="204"/>
      <c r="HSP72" s="204"/>
      <c r="HSQ72" s="204"/>
      <c r="HSR72" s="204"/>
      <c r="HSS72" s="204"/>
      <c r="HST72" s="204"/>
      <c r="HSU72" s="204"/>
      <c r="HSV72" s="204"/>
      <c r="HSW72" s="204"/>
      <c r="HSX72" s="204"/>
      <c r="HSY72" s="204"/>
      <c r="HSZ72" s="204"/>
      <c r="HTA72" s="204"/>
      <c r="HTB72" s="204"/>
      <c r="HTC72" s="204"/>
      <c r="HTD72" s="204"/>
      <c r="HTE72" s="204"/>
      <c r="HTF72" s="204"/>
      <c r="HTG72" s="204"/>
      <c r="HTH72" s="204"/>
      <c r="HTI72" s="204"/>
      <c r="HTJ72" s="204"/>
      <c r="HTK72" s="204"/>
      <c r="HTL72" s="204"/>
      <c r="HTM72" s="204"/>
      <c r="HTN72" s="204"/>
      <c r="HTO72" s="204"/>
      <c r="HTP72" s="204"/>
      <c r="HTQ72" s="204"/>
      <c r="HTR72" s="204"/>
      <c r="HTS72" s="204"/>
      <c r="HTT72" s="204"/>
      <c r="HTU72" s="204"/>
      <c r="HTV72" s="204"/>
      <c r="HTW72" s="204"/>
      <c r="HTX72" s="204"/>
      <c r="HTY72" s="204"/>
      <c r="HTZ72" s="204"/>
      <c r="HUA72" s="204"/>
      <c r="HUB72" s="204"/>
      <c r="HUC72" s="204"/>
      <c r="HUD72" s="204"/>
      <c r="HUE72" s="204"/>
      <c r="HUF72" s="204"/>
      <c r="HUG72" s="204"/>
      <c r="HUH72" s="204"/>
      <c r="HUI72" s="204"/>
      <c r="HUJ72" s="204"/>
      <c r="HUK72" s="204"/>
      <c r="HUL72" s="204"/>
      <c r="HUM72" s="204"/>
      <c r="HUN72" s="204"/>
      <c r="HUO72" s="204"/>
      <c r="HUP72" s="204"/>
      <c r="HUQ72" s="204"/>
      <c r="HUR72" s="204"/>
      <c r="HUS72" s="204"/>
      <c r="HUT72" s="204"/>
      <c r="HUU72" s="204"/>
      <c r="HUV72" s="204"/>
      <c r="HUW72" s="204"/>
      <c r="HUX72" s="204"/>
      <c r="HUY72" s="204"/>
      <c r="HUZ72" s="204"/>
      <c r="HVA72" s="204"/>
      <c r="HVB72" s="204"/>
      <c r="HVC72" s="204"/>
      <c r="HVD72" s="204"/>
      <c r="HVE72" s="204"/>
      <c r="HVF72" s="204"/>
      <c r="HVG72" s="204"/>
      <c r="HVH72" s="204"/>
      <c r="HVI72" s="204"/>
      <c r="HVJ72" s="204"/>
      <c r="HVK72" s="204"/>
      <c r="HVL72" s="204"/>
      <c r="HVM72" s="204"/>
      <c r="HVN72" s="204"/>
      <c r="HVO72" s="204"/>
      <c r="HVP72" s="204"/>
      <c r="HVQ72" s="204"/>
      <c r="HVR72" s="204"/>
      <c r="HVS72" s="204"/>
      <c r="HVT72" s="204"/>
      <c r="HVU72" s="204"/>
      <c r="HVV72" s="204"/>
      <c r="HVW72" s="204"/>
      <c r="HVX72" s="204"/>
      <c r="HVY72" s="204"/>
      <c r="HVZ72" s="204"/>
      <c r="HWA72" s="204"/>
      <c r="HWB72" s="204"/>
      <c r="HWC72" s="204"/>
      <c r="HWD72" s="204"/>
      <c r="HWE72" s="204"/>
      <c r="HWF72" s="204"/>
      <c r="HWG72" s="204"/>
      <c r="HWH72" s="204"/>
      <c r="HWI72" s="204"/>
      <c r="HWJ72" s="204"/>
      <c r="HWK72" s="204"/>
      <c r="HWL72" s="204"/>
      <c r="HWM72" s="204"/>
      <c r="HWN72" s="204"/>
      <c r="HWO72" s="204"/>
      <c r="HWP72" s="204"/>
      <c r="HWQ72" s="204"/>
      <c r="HWR72" s="204"/>
      <c r="HWS72" s="204"/>
      <c r="HWT72" s="204"/>
      <c r="HWU72" s="204"/>
      <c r="HWV72" s="204"/>
      <c r="HWW72" s="204"/>
      <c r="HWX72" s="204"/>
      <c r="HWY72" s="204"/>
      <c r="HWZ72" s="204"/>
      <c r="HXA72" s="204"/>
      <c r="HXB72" s="204"/>
      <c r="HXC72" s="204"/>
      <c r="HXD72" s="204"/>
      <c r="HXE72" s="204"/>
      <c r="HXF72" s="204"/>
      <c r="HXG72" s="204"/>
      <c r="HXH72" s="204"/>
      <c r="HXI72" s="204"/>
      <c r="HXJ72" s="204"/>
      <c r="HXK72" s="204"/>
      <c r="HXL72" s="204"/>
      <c r="HXM72" s="204"/>
      <c r="HXN72" s="204"/>
      <c r="HXO72" s="204"/>
      <c r="HXP72" s="204"/>
      <c r="HXQ72" s="204"/>
      <c r="HXR72" s="204"/>
      <c r="HXS72" s="204"/>
      <c r="HXT72" s="204"/>
      <c r="HXU72" s="204"/>
      <c r="HXV72" s="204"/>
      <c r="HXW72" s="204"/>
      <c r="HXX72" s="204"/>
      <c r="HXY72" s="204"/>
      <c r="HXZ72" s="204"/>
      <c r="HYA72" s="204"/>
      <c r="HYB72" s="204"/>
      <c r="HYC72" s="204"/>
      <c r="HYD72" s="204"/>
      <c r="HYE72" s="204"/>
      <c r="HYF72" s="204"/>
      <c r="HYG72" s="204"/>
      <c r="HYH72" s="204"/>
      <c r="HYI72" s="204"/>
      <c r="HYJ72" s="204"/>
      <c r="HYK72" s="204"/>
      <c r="HYL72" s="204"/>
      <c r="HYM72" s="204"/>
      <c r="HYN72" s="204"/>
      <c r="HYO72" s="204"/>
      <c r="HYP72" s="204"/>
      <c r="HYQ72" s="204"/>
      <c r="HYR72" s="204"/>
      <c r="HYS72" s="204"/>
      <c r="HYT72" s="204"/>
      <c r="HYU72" s="204"/>
      <c r="HYV72" s="204"/>
      <c r="HYW72" s="204"/>
      <c r="HYX72" s="204"/>
      <c r="HYY72" s="204"/>
      <c r="HYZ72" s="204"/>
      <c r="HZA72" s="204"/>
      <c r="HZB72" s="204"/>
      <c r="HZC72" s="204"/>
      <c r="HZD72" s="204"/>
      <c r="HZE72" s="204"/>
      <c r="HZF72" s="204"/>
      <c r="HZG72" s="204"/>
      <c r="HZH72" s="204"/>
      <c r="HZI72" s="204"/>
      <c r="HZJ72" s="204"/>
      <c r="HZK72" s="204"/>
      <c r="HZL72" s="204"/>
      <c r="HZM72" s="204"/>
      <c r="HZN72" s="204"/>
      <c r="HZO72" s="204"/>
      <c r="HZP72" s="204"/>
      <c r="HZQ72" s="204"/>
      <c r="HZR72" s="204"/>
      <c r="HZS72" s="204"/>
      <c r="HZT72" s="204"/>
      <c r="HZU72" s="204"/>
      <c r="HZV72" s="204"/>
      <c r="HZW72" s="204"/>
      <c r="HZX72" s="204"/>
      <c r="HZY72" s="204"/>
      <c r="HZZ72" s="204"/>
      <c r="IAA72" s="204"/>
      <c r="IAB72" s="204"/>
      <c r="IAC72" s="204"/>
      <c r="IAD72" s="204"/>
      <c r="IAE72" s="204"/>
      <c r="IAF72" s="204"/>
      <c r="IAG72" s="204"/>
      <c r="IAH72" s="204"/>
      <c r="IAI72" s="204"/>
      <c r="IAJ72" s="204"/>
      <c r="IAK72" s="204"/>
      <c r="IAL72" s="204"/>
      <c r="IAM72" s="204"/>
      <c r="IAN72" s="204"/>
      <c r="IAO72" s="204"/>
      <c r="IAP72" s="204"/>
      <c r="IAQ72" s="204"/>
      <c r="IAR72" s="204"/>
      <c r="IAS72" s="204"/>
      <c r="IAT72" s="204"/>
      <c r="IAU72" s="204"/>
      <c r="IAV72" s="204"/>
      <c r="IAW72" s="204"/>
      <c r="IAX72" s="204"/>
      <c r="IAY72" s="204"/>
      <c r="IAZ72" s="204"/>
      <c r="IBA72" s="204"/>
      <c r="IBB72" s="204"/>
      <c r="IBC72" s="204"/>
      <c r="IBD72" s="204"/>
      <c r="IBE72" s="204"/>
      <c r="IBF72" s="204"/>
      <c r="IBG72" s="204"/>
      <c r="IBH72" s="204"/>
      <c r="IBI72" s="204"/>
      <c r="IBJ72" s="204"/>
      <c r="IBK72" s="204"/>
      <c r="IBL72" s="204"/>
      <c r="IBM72" s="204"/>
      <c r="IBN72" s="204"/>
      <c r="IBO72" s="204"/>
      <c r="IBP72" s="204"/>
      <c r="IBQ72" s="204"/>
      <c r="IBR72" s="204"/>
      <c r="IBS72" s="204"/>
      <c r="IBT72" s="204"/>
      <c r="IBU72" s="204"/>
      <c r="IBV72" s="204"/>
      <c r="IBW72" s="204"/>
      <c r="IBX72" s="204"/>
      <c r="IBY72" s="204"/>
      <c r="IBZ72" s="204"/>
      <c r="ICA72" s="204"/>
      <c r="ICB72" s="204"/>
      <c r="ICC72" s="204"/>
      <c r="ICD72" s="204"/>
      <c r="ICE72" s="204"/>
      <c r="ICF72" s="204"/>
      <c r="ICG72" s="204"/>
      <c r="ICH72" s="204"/>
      <c r="ICI72" s="204"/>
      <c r="ICJ72" s="204"/>
      <c r="ICK72" s="204"/>
      <c r="ICL72" s="204"/>
      <c r="ICM72" s="204"/>
      <c r="ICN72" s="204"/>
      <c r="ICO72" s="204"/>
      <c r="ICP72" s="204"/>
      <c r="ICQ72" s="204"/>
      <c r="ICR72" s="204"/>
      <c r="ICS72" s="204"/>
      <c r="ICT72" s="204"/>
      <c r="ICU72" s="204"/>
      <c r="ICV72" s="204"/>
      <c r="ICW72" s="204"/>
      <c r="ICX72" s="204"/>
      <c r="ICY72" s="204"/>
      <c r="ICZ72" s="204"/>
      <c r="IDA72" s="204"/>
      <c r="IDB72" s="204"/>
      <c r="IDC72" s="204"/>
      <c r="IDD72" s="204"/>
      <c r="IDE72" s="204"/>
      <c r="IDF72" s="204"/>
      <c r="IDG72" s="204"/>
      <c r="IDH72" s="204"/>
      <c r="IDI72" s="204"/>
      <c r="IDJ72" s="204"/>
      <c r="IDK72" s="204"/>
      <c r="IDL72" s="204"/>
      <c r="IDM72" s="204"/>
      <c r="IDN72" s="204"/>
      <c r="IDO72" s="204"/>
      <c r="IDP72" s="204"/>
      <c r="IDQ72" s="204"/>
      <c r="IDR72" s="204"/>
      <c r="IDS72" s="204"/>
      <c r="IDT72" s="204"/>
      <c r="IDU72" s="204"/>
      <c r="IDV72" s="204"/>
      <c r="IDW72" s="204"/>
      <c r="IDX72" s="204"/>
      <c r="IDY72" s="204"/>
      <c r="IDZ72" s="204"/>
      <c r="IEA72" s="204"/>
      <c r="IEB72" s="204"/>
      <c r="IEC72" s="204"/>
      <c r="IED72" s="204"/>
      <c r="IEE72" s="204"/>
      <c r="IEF72" s="204"/>
      <c r="IEG72" s="204"/>
      <c r="IEH72" s="204"/>
      <c r="IEI72" s="204"/>
      <c r="IEJ72" s="204"/>
      <c r="IEK72" s="204"/>
      <c r="IEL72" s="204"/>
      <c r="IEM72" s="204"/>
      <c r="IEN72" s="204"/>
      <c r="IEO72" s="204"/>
      <c r="IEP72" s="204"/>
      <c r="IEQ72" s="204"/>
      <c r="IER72" s="204"/>
      <c r="IES72" s="204"/>
      <c r="IET72" s="204"/>
      <c r="IEU72" s="204"/>
      <c r="IEV72" s="204"/>
      <c r="IEW72" s="204"/>
      <c r="IEX72" s="204"/>
      <c r="IEY72" s="204"/>
      <c r="IEZ72" s="204"/>
      <c r="IFA72" s="204"/>
      <c r="IFB72" s="204"/>
      <c r="IFC72" s="204"/>
      <c r="IFD72" s="204"/>
      <c r="IFE72" s="204"/>
      <c r="IFF72" s="204"/>
      <c r="IFG72" s="204"/>
      <c r="IFH72" s="204"/>
      <c r="IFI72" s="204"/>
      <c r="IFJ72" s="204"/>
      <c r="IFK72" s="204"/>
      <c r="IFL72" s="204"/>
      <c r="IFM72" s="204"/>
      <c r="IFN72" s="204"/>
      <c r="IFO72" s="204"/>
      <c r="IFP72" s="204"/>
      <c r="IFQ72" s="204"/>
      <c r="IFR72" s="204"/>
      <c r="IFS72" s="204"/>
      <c r="IFT72" s="204"/>
      <c r="IFU72" s="204"/>
      <c r="IFV72" s="204"/>
      <c r="IFW72" s="204"/>
      <c r="IFX72" s="204"/>
      <c r="IFY72" s="204"/>
      <c r="IFZ72" s="204"/>
      <c r="IGA72" s="204"/>
      <c r="IGB72" s="204"/>
      <c r="IGC72" s="204"/>
      <c r="IGD72" s="204"/>
      <c r="IGE72" s="204"/>
      <c r="IGF72" s="204"/>
      <c r="IGG72" s="204"/>
      <c r="IGH72" s="204"/>
      <c r="IGI72" s="204"/>
      <c r="IGJ72" s="204"/>
      <c r="IGK72" s="204"/>
      <c r="IGL72" s="204"/>
      <c r="IGM72" s="204"/>
      <c r="IGN72" s="204"/>
      <c r="IGO72" s="204"/>
      <c r="IGP72" s="204"/>
      <c r="IGQ72" s="204"/>
      <c r="IGR72" s="204"/>
      <c r="IGS72" s="204"/>
      <c r="IGT72" s="204"/>
      <c r="IGU72" s="204"/>
      <c r="IGV72" s="204"/>
      <c r="IGW72" s="204"/>
      <c r="IGX72" s="204"/>
      <c r="IGY72" s="204"/>
      <c r="IGZ72" s="204"/>
      <c r="IHA72" s="204"/>
      <c r="IHB72" s="204"/>
      <c r="IHC72" s="204"/>
      <c r="IHD72" s="204"/>
      <c r="IHE72" s="204"/>
      <c r="IHF72" s="204"/>
      <c r="IHG72" s="204"/>
      <c r="IHH72" s="204"/>
      <c r="IHI72" s="204"/>
      <c r="IHJ72" s="204"/>
      <c r="IHK72" s="204"/>
      <c r="IHL72" s="204"/>
      <c r="IHM72" s="204"/>
      <c r="IHN72" s="204"/>
      <c r="IHO72" s="204"/>
      <c r="IHP72" s="204"/>
      <c r="IHQ72" s="204"/>
      <c r="IHR72" s="204"/>
      <c r="IHS72" s="204"/>
      <c r="IHT72" s="204"/>
      <c r="IHU72" s="204"/>
      <c r="IHV72" s="204"/>
      <c r="IHW72" s="204"/>
      <c r="IHX72" s="204"/>
      <c r="IHY72" s="204"/>
      <c r="IHZ72" s="204"/>
      <c r="IIA72" s="204"/>
      <c r="IIB72" s="204"/>
      <c r="IIC72" s="204"/>
      <c r="IID72" s="204"/>
      <c r="IIE72" s="204"/>
      <c r="IIF72" s="204"/>
      <c r="IIG72" s="204"/>
      <c r="IIH72" s="204"/>
      <c r="III72" s="204"/>
      <c r="IIJ72" s="204"/>
      <c r="IIK72" s="204"/>
      <c r="IIL72" s="204"/>
      <c r="IIM72" s="204"/>
      <c r="IIN72" s="204"/>
      <c r="IIO72" s="204"/>
      <c r="IIP72" s="204"/>
      <c r="IIQ72" s="204"/>
      <c r="IIR72" s="204"/>
      <c r="IIS72" s="204"/>
      <c r="IIT72" s="204"/>
      <c r="IIU72" s="204"/>
      <c r="IIV72" s="204"/>
      <c r="IIW72" s="204"/>
      <c r="IIX72" s="204"/>
      <c r="IIY72" s="204"/>
      <c r="IIZ72" s="204"/>
      <c r="IJA72" s="204"/>
      <c r="IJB72" s="204"/>
      <c r="IJC72" s="204"/>
      <c r="IJD72" s="204"/>
      <c r="IJE72" s="204"/>
      <c r="IJF72" s="204"/>
      <c r="IJG72" s="204"/>
      <c r="IJH72" s="204"/>
      <c r="IJI72" s="204"/>
      <c r="IJJ72" s="204"/>
      <c r="IJK72" s="204"/>
      <c r="IJL72" s="204"/>
      <c r="IJM72" s="204"/>
      <c r="IJN72" s="204"/>
      <c r="IJO72" s="204"/>
      <c r="IJP72" s="204"/>
      <c r="IJQ72" s="204"/>
      <c r="IJR72" s="204"/>
      <c r="IJS72" s="204"/>
      <c r="IJT72" s="204"/>
      <c r="IJU72" s="204"/>
      <c r="IJV72" s="204"/>
      <c r="IJW72" s="204"/>
      <c r="IJX72" s="204"/>
      <c r="IJY72" s="204"/>
      <c r="IJZ72" s="204"/>
      <c r="IKA72" s="204"/>
      <c r="IKB72" s="204"/>
      <c r="IKC72" s="204"/>
      <c r="IKD72" s="204"/>
      <c r="IKE72" s="204"/>
      <c r="IKF72" s="204"/>
      <c r="IKG72" s="204"/>
      <c r="IKH72" s="204"/>
      <c r="IKI72" s="204"/>
      <c r="IKJ72" s="204"/>
      <c r="IKK72" s="204"/>
      <c r="IKL72" s="204"/>
      <c r="IKM72" s="204"/>
      <c r="IKN72" s="204"/>
      <c r="IKO72" s="204"/>
      <c r="IKP72" s="204"/>
      <c r="IKQ72" s="204"/>
      <c r="IKR72" s="204"/>
      <c r="IKS72" s="204"/>
      <c r="IKT72" s="204"/>
      <c r="IKU72" s="204"/>
      <c r="IKV72" s="204"/>
      <c r="IKW72" s="204"/>
      <c r="IKX72" s="204"/>
      <c r="IKY72" s="204"/>
      <c r="IKZ72" s="204"/>
      <c r="ILA72" s="204"/>
      <c r="ILB72" s="204"/>
      <c r="ILC72" s="204"/>
      <c r="ILD72" s="204"/>
      <c r="ILE72" s="204"/>
      <c r="ILF72" s="204"/>
      <c r="ILG72" s="204"/>
      <c r="ILH72" s="204"/>
      <c r="ILI72" s="204"/>
      <c r="ILJ72" s="204"/>
      <c r="ILK72" s="204"/>
      <c r="ILL72" s="204"/>
      <c r="ILM72" s="204"/>
      <c r="ILN72" s="204"/>
      <c r="ILO72" s="204"/>
      <c r="ILP72" s="204"/>
      <c r="ILQ72" s="204"/>
      <c r="ILR72" s="204"/>
      <c r="ILS72" s="204"/>
      <c r="ILT72" s="204"/>
      <c r="ILU72" s="204"/>
      <c r="ILV72" s="204"/>
      <c r="ILW72" s="204"/>
      <c r="ILX72" s="204"/>
      <c r="ILY72" s="204"/>
      <c r="ILZ72" s="204"/>
      <c r="IMA72" s="204"/>
      <c r="IMB72" s="204"/>
      <c r="IMC72" s="204"/>
      <c r="IMD72" s="204"/>
      <c r="IME72" s="204"/>
      <c r="IMF72" s="204"/>
      <c r="IMG72" s="204"/>
      <c r="IMH72" s="204"/>
      <c r="IMI72" s="204"/>
      <c r="IMJ72" s="204"/>
      <c r="IMK72" s="204"/>
      <c r="IML72" s="204"/>
      <c r="IMM72" s="204"/>
      <c r="IMN72" s="204"/>
      <c r="IMO72" s="204"/>
      <c r="IMP72" s="204"/>
      <c r="IMQ72" s="204"/>
      <c r="IMR72" s="204"/>
      <c r="IMS72" s="204"/>
      <c r="IMT72" s="204"/>
      <c r="IMU72" s="204"/>
      <c r="IMV72" s="204"/>
      <c r="IMW72" s="204"/>
      <c r="IMX72" s="204"/>
      <c r="IMY72" s="204"/>
      <c r="IMZ72" s="204"/>
      <c r="INA72" s="204"/>
      <c r="INB72" s="204"/>
      <c r="INC72" s="204"/>
      <c r="IND72" s="204"/>
      <c r="INE72" s="204"/>
      <c r="INF72" s="204"/>
      <c r="ING72" s="204"/>
      <c r="INH72" s="204"/>
      <c r="INI72" s="204"/>
      <c r="INJ72" s="204"/>
      <c r="INK72" s="204"/>
      <c r="INL72" s="204"/>
      <c r="INM72" s="204"/>
      <c r="INN72" s="204"/>
      <c r="INO72" s="204"/>
      <c r="INP72" s="204"/>
      <c r="INQ72" s="204"/>
      <c r="INR72" s="204"/>
      <c r="INS72" s="204"/>
      <c r="INT72" s="204"/>
      <c r="INU72" s="204"/>
      <c r="INV72" s="204"/>
      <c r="INW72" s="204"/>
      <c r="INX72" s="204"/>
      <c r="INY72" s="204"/>
      <c r="INZ72" s="204"/>
      <c r="IOA72" s="204"/>
      <c r="IOB72" s="204"/>
      <c r="IOC72" s="204"/>
      <c r="IOD72" s="204"/>
      <c r="IOE72" s="204"/>
      <c r="IOF72" s="204"/>
      <c r="IOG72" s="204"/>
      <c r="IOH72" s="204"/>
      <c r="IOI72" s="204"/>
      <c r="IOJ72" s="204"/>
      <c r="IOK72" s="204"/>
      <c r="IOL72" s="204"/>
      <c r="IOM72" s="204"/>
      <c r="ION72" s="204"/>
      <c r="IOO72" s="204"/>
      <c r="IOP72" s="204"/>
      <c r="IOQ72" s="204"/>
      <c r="IOR72" s="204"/>
      <c r="IOS72" s="204"/>
      <c r="IOT72" s="204"/>
      <c r="IOU72" s="204"/>
      <c r="IOV72" s="204"/>
      <c r="IOW72" s="204"/>
      <c r="IOX72" s="204"/>
      <c r="IOY72" s="204"/>
      <c r="IOZ72" s="204"/>
      <c r="IPA72" s="204"/>
      <c r="IPB72" s="204"/>
      <c r="IPC72" s="204"/>
      <c r="IPD72" s="204"/>
      <c r="IPE72" s="204"/>
      <c r="IPF72" s="204"/>
      <c r="IPG72" s="204"/>
      <c r="IPH72" s="204"/>
      <c r="IPI72" s="204"/>
      <c r="IPJ72" s="204"/>
      <c r="IPK72" s="204"/>
      <c r="IPL72" s="204"/>
      <c r="IPM72" s="204"/>
      <c r="IPN72" s="204"/>
      <c r="IPO72" s="204"/>
      <c r="IPP72" s="204"/>
      <c r="IPQ72" s="204"/>
      <c r="IPR72" s="204"/>
      <c r="IPS72" s="204"/>
      <c r="IPT72" s="204"/>
      <c r="IPU72" s="204"/>
      <c r="IPV72" s="204"/>
      <c r="IPW72" s="204"/>
      <c r="IPX72" s="204"/>
      <c r="IPY72" s="204"/>
      <c r="IPZ72" s="204"/>
      <c r="IQA72" s="204"/>
      <c r="IQB72" s="204"/>
      <c r="IQC72" s="204"/>
      <c r="IQD72" s="204"/>
      <c r="IQE72" s="204"/>
      <c r="IQF72" s="204"/>
      <c r="IQG72" s="204"/>
      <c r="IQH72" s="204"/>
      <c r="IQI72" s="204"/>
      <c r="IQJ72" s="204"/>
      <c r="IQK72" s="204"/>
      <c r="IQL72" s="204"/>
      <c r="IQM72" s="204"/>
      <c r="IQN72" s="204"/>
      <c r="IQO72" s="204"/>
      <c r="IQP72" s="204"/>
      <c r="IQQ72" s="204"/>
      <c r="IQR72" s="204"/>
      <c r="IQS72" s="204"/>
      <c r="IQT72" s="204"/>
      <c r="IQU72" s="204"/>
      <c r="IQV72" s="204"/>
      <c r="IQW72" s="204"/>
      <c r="IQX72" s="204"/>
      <c r="IQY72" s="204"/>
      <c r="IQZ72" s="204"/>
      <c r="IRA72" s="204"/>
      <c r="IRB72" s="204"/>
      <c r="IRC72" s="204"/>
      <c r="IRD72" s="204"/>
      <c r="IRE72" s="204"/>
      <c r="IRF72" s="204"/>
      <c r="IRG72" s="204"/>
      <c r="IRH72" s="204"/>
      <c r="IRI72" s="204"/>
      <c r="IRJ72" s="204"/>
      <c r="IRK72" s="204"/>
      <c r="IRL72" s="204"/>
      <c r="IRM72" s="204"/>
      <c r="IRN72" s="204"/>
      <c r="IRO72" s="204"/>
      <c r="IRP72" s="204"/>
      <c r="IRQ72" s="204"/>
      <c r="IRR72" s="204"/>
      <c r="IRS72" s="204"/>
      <c r="IRT72" s="204"/>
      <c r="IRU72" s="204"/>
      <c r="IRV72" s="204"/>
      <c r="IRW72" s="204"/>
      <c r="IRX72" s="204"/>
      <c r="IRY72" s="204"/>
      <c r="IRZ72" s="204"/>
      <c r="ISA72" s="204"/>
      <c r="ISB72" s="204"/>
      <c r="ISC72" s="204"/>
      <c r="ISD72" s="204"/>
      <c r="ISE72" s="204"/>
      <c r="ISF72" s="204"/>
      <c r="ISG72" s="204"/>
      <c r="ISH72" s="204"/>
      <c r="ISI72" s="204"/>
      <c r="ISJ72" s="204"/>
      <c r="ISK72" s="204"/>
      <c r="ISL72" s="204"/>
      <c r="ISM72" s="204"/>
      <c r="ISN72" s="204"/>
      <c r="ISO72" s="204"/>
      <c r="ISP72" s="204"/>
      <c r="ISQ72" s="204"/>
      <c r="ISR72" s="204"/>
      <c r="ISS72" s="204"/>
      <c r="IST72" s="204"/>
      <c r="ISU72" s="204"/>
      <c r="ISV72" s="204"/>
      <c r="ISW72" s="204"/>
      <c r="ISX72" s="204"/>
      <c r="ISY72" s="204"/>
      <c r="ISZ72" s="204"/>
      <c r="ITA72" s="204"/>
      <c r="ITB72" s="204"/>
      <c r="ITC72" s="204"/>
      <c r="ITD72" s="204"/>
      <c r="ITE72" s="204"/>
      <c r="ITF72" s="204"/>
      <c r="ITG72" s="204"/>
      <c r="ITH72" s="204"/>
      <c r="ITI72" s="204"/>
      <c r="ITJ72" s="204"/>
      <c r="ITK72" s="204"/>
      <c r="ITL72" s="204"/>
      <c r="ITM72" s="204"/>
      <c r="ITN72" s="204"/>
      <c r="ITO72" s="204"/>
      <c r="ITP72" s="204"/>
      <c r="ITQ72" s="204"/>
      <c r="ITR72" s="204"/>
      <c r="ITS72" s="204"/>
      <c r="ITT72" s="204"/>
      <c r="ITU72" s="204"/>
      <c r="ITV72" s="204"/>
      <c r="ITW72" s="204"/>
      <c r="ITX72" s="204"/>
      <c r="ITY72" s="204"/>
      <c r="ITZ72" s="204"/>
      <c r="IUA72" s="204"/>
      <c r="IUB72" s="204"/>
      <c r="IUC72" s="204"/>
      <c r="IUD72" s="204"/>
      <c r="IUE72" s="204"/>
      <c r="IUF72" s="204"/>
      <c r="IUG72" s="204"/>
      <c r="IUH72" s="204"/>
      <c r="IUI72" s="204"/>
      <c r="IUJ72" s="204"/>
      <c r="IUK72" s="204"/>
      <c r="IUL72" s="204"/>
      <c r="IUM72" s="204"/>
      <c r="IUN72" s="204"/>
      <c r="IUO72" s="204"/>
      <c r="IUP72" s="204"/>
      <c r="IUQ72" s="204"/>
      <c r="IUR72" s="204"/>
      <c r="IUS72" s="204"/>
      <c r="IUT72" s="204"/>
      <c r="IUU72" s="204"/>
      <c r="IUV72" s="204"/>
      <c r="IUW72" s="204"/>
      <c r="IUX72" s="204"/>
      <c r="IUY72" s="204"/>
      <c r="IUZ72" s="204"/>
      <c r="IVA72" s="204"/>
      <c r="IVB72" s="204"/>
      <c r="IVC72" s="204"/>
      <c r="IVD72" s="204"/>
      <c r="IVE72" s="204"/>
      <c r="IVF72" s="204"/>
      <c r="IVG72" s="204"/>
      <c r="IVH72" s="204"/>
      <c r="IVI72" s="204"/>
      <c r="IVJ72" s="204"/>
      <c r="IVK72" s="204"/>
      <c r="IVL72" s="204"/>
      <c r="IVM72" s="204"/>
      <c r="IVN72" s="204"/>
      <c r="IVO72" s="204"/>
      <c r="IVP72" s="204"/>
      <c r="IVQ72" s="204"/>
      <c r="IVR72" s="204"/>
      <c r="IVS72" s="204"/>
      <c r="IVT72" s="204"/>
      <c r="IVU72" s="204"/>
      <c r="IVV72" s="204"/>
      <c r="IVW72" s="204"/>
      <c r="IVX72" s="204"/>
      <c r="IVY72" s="204"/>
      <c r="IVZ72" s="204"/>
      <c r="IWA72" s="204"/>
      <c r="IWB72" s="204"/>
      <c r="IWC72" s="204"/>
      <c r="IWD72" s="204"/>
      <c r="IWE72" s="204"/>
      <c r="IWF72" s="204"/>
      <c r="IWG72" s="204"/>
      <c r="IWH72" s="204"/>
      <c r="IWI72" s="204"/>
      <c r="IWJ72" s="204"/>
      <c r="IWK72" s="204"/>
      <c r="IWL72" s="204"/>
      <c r="IWM72" s="204"/>
      <c r="IWN72" s="204"/>
      <c r="IWO72" s="204"/>
      <c r="IWP72" s="204"/>
      <c r="IWQ72" s="204"/>
      <c r="IWR72" s="204"/>
      <c r="IWS72" s="204"/>
      <c r="IWT72" s="204"/>
      <c r="IWU72" s="204"/>
      <c r="IWV72" s="204"/>
      <c r="IWW72" s="204"/>
      <c r="IWX72" s="204"/>
      <c r="IWY72" s="204"/>
      <c r="IWZ72" s="204"/>
      <c r="IXA72" s="204"/>
      <c r="IXB72" s="204"/>
      <c r="IXC72" s="204"/>
      <c r="IXD72" s="204"/>
      <c r="IXE72" s="204"/>
      <c r="IXF72" s="204"/>
      <c r="IXG72" s="204"/>
      <c r="IXH72" s="204"/>
      <c r="IXI72" s="204"/>
      <c r="IXJ72" s="204"/>
      <c r="IXK72" s="204"/>
      <c r="IXL72" s="204"/>
      <c r="IXM72" s="204"/>
      <c r="IXN72" s="204"/>
      <c r="IXO72" s="204"/>
      <c r="IXP72" s="204"/>
      <c r="IXQ72" s="204"/>
      <c r="IXR72" s="204"/>
      <c r="IXS72" s="204"/>
      <c r="IXT72" s="204"/>
      <c r="IXU72" s="204"/>
      <c r="IXV72" s="204"/>
      <c r="IXW72" s="204"/>
      <c r="IXX72" s="204"/>
      <c r="IXY72" s="204"/>
      <c r="IXZ72" s="204"/>
      <c r="IYA72" s="204"/>
      <c r="IYB72" s="204"/>
      <c r="IYC72" s="204"/>
      <c r="IYD72" s="204"/>
      <c r="IYE72" s="204"/>
      <c r="IYF72" s="204"/>
      <c r="IYG72" s="204"/>
      <c r="IYH72" s="204"/>
      <c r="IYI72" s="204"/>
      <c r="IYJ72" s="204"/>
      <c r="IYK72" s="204"/>
      <c r="IYL72" s="204"/>
      <c r="IYM72" s="204"/>
      <c r="IYN72" s="204"/>
      <c r="IYO72" s="204"/>
      <c r="IYP72" s="204"/>
      <c r="IYQ72" s="204"/>
      <c r="IYR72" s="204"/>
      <c r="IYS72" s="204"/>
      <c r="IYT72" s="204"/>
      <c r="IYU72" s="204"/>
      <c r="IYV72" s="204"/>
      <c r="IYW72" s="204"/>
      <c r="IYX72" s="204"/>
      <c r="IYY72" s="204"/>
      <c r="IYZ72" s="204"/>
      <c r="IZA72" s="204"/>
      <c r="IZB72" s="204"/>
      <c r="IZC72" s="204"/>
      <c r="IZD72" s="204"/>
      <c r="IZE72" s="204"/>
      <c r="IZF72" s="204"/>
      <c r="IZG72" s="204"/>
      <c r="IZH72" s="204"/>
      <c r="IZI72" s="204"/>
      <c r="IZJ72" s="204"/>
      <c r="IZK72" s="204"/>
      <c r="IZL72" s="204"/>
      <c r="IZM72" s="204"/>
      <c r="IZN72" s="204"/>
      <c r="IZO72" s="204"/>
      <c r="IZP72" s="204"/>
      <c r="IZQ72" s="204"/>
      <c r="IZR72" s="204"/>
      <c r="IZS72" s="204"/>
      <c r="IZT72" s="204"/>
      <c r="IZU72" s="204"/>
      <c r="IZV72" s="204"/>
      <c r="IZW72" s="204"/>
      <c r="IZX72" s="204"/>
      <c r="IZY72" s="204"/>
      <c r="IZZ72" s="204"/>
      <c r="JAA72" s="204"/>
      <c r="JAB72" s="204"/>
      <c r="JAC72" s="204"/>
      <c r="JAD72" s="204"/>
      <c r="JAE72" s="204"/>
      <c r="JAF72" s="204"/>
      <c r="JAG72" s="204"/>
      <c r="JAH72" s="204"/>
      <c r="JAI72" s="204"/>
      <c r="JAJ72" s="204"/>
      <c r="JAK72" s="204"/>
      <c r="JAL72" s="204"/>
      <c r="JAM72" s="204"/>
      <c r="JAN72" s="204"/>
      <c r="JAO72" s="204"/>
      <c r="JAP72" s="204"/>
      <c r="JAQ72" s="204"/>
      <c r="JAR72" s="204"/>
      <c r="JAS72" s="204"/>
      <c r="JAT72" s="204"/>
      <c r="JAU72" s="204"/>
      <c r="JAV72" s="204"/>
      <c r="JAW72" s="204"/>
      <c r="JAX72" s="204"/>
      <c r="JAY72" s="204"/>
      <c r="JAZ72" s="204"/>
      <c r="JBA72" s="204"/>
      <c r="JBB72" s="204"/>
      <c r="JBC72" s="204"/>
      <c r="JBD72" s="204"/>
      <c r="JBE72" s="204"/>
      <c r="JBF72" s="204"/>
      <c r="JBG72" s="204"/>
      <c r="JBH72" s="204"/>
      <c r="JBI72" s="204"/>
      <c r="JBJ72" s="204"/>
      <c r="JBK72" s="204"/>
      <c r="JBL72" s="204"/>
      <c r="JBM72" s="204"/>
      <c r="JBN72" s="204"/>
      <c r="JBO72" s="204"/>
      <c r="JBP72" s="204"/>
      <c r="JBQ72" s="204"/>
      <c r="JBR72" s="204"/>
      <c r="JBS72" s="204"/>
      <c r="JBT72" s="204"/>
      <c r="JBU72" s="204"/>
      <c r="JBV72" s="204"/>
      <c r="JBW72" s="204"/>
      <c r="JBX72" s="204"/>
      <c r="JBY72" s="204"/>
      <c r="JBZ72" s="204"/>
      <c r="JCA72" s="204"/>
      <c r="JCB72" s="204"/>
      <c r="JCC72" s="204"/>
      <c r="JCD72" s="204"/>
      <c r="JCE72" s="204"/>
      <c r="JCF72" s="204"/>
      <c r="JCG72" s="204"/>
      <c r="JCH72" s="204"/>
      <c r="JCI72" s="204"/>
      <c r="JCJ72" s="204"/>
      <c r="JCK72" s="204"/>
      <c r="JCL72" s="204"/>
      <c r="JCM72" s="204"/>
      <c r="JCN72" s="204"/>
      <c r="JCO72" s="204"/>
      <c r="JCP72" s="204"/>
      <c r="JCQ72" s="204"/>
      <c r="JCR72" s="204"/>
      <c r="JCS72" s="204"/>
      <c r="JCT72" s="204"/>
      <c r="JCU72" s="204"/>
      <c r="JCV72" s="204"/>
      <c r="JCW72" s="204"/>
      <c r="JCX72" s="204"/>
      <c r="JCY72" s="204"/>
      <c r="JCZ72" s="204"/>
      <c r="JDA72" s="204"/>
      <c r="JDB72" s="204"/>
      <c r="JDC72" s="204"/>
      <c r="JDD72" s="204"/>
      <c r="JDE72" s="204"/>
      <c r="JDF72" s="204"/>
      <c r="JDG72" s="204"/>
      <c r="JDH72" s="204"/>
      <c r="JDI72" s="204"/>
      <c r="JDJ72" s="204"/>
      <c r="JDK72" s="204"/>
      <c r="JDL72" s="204"/>
      <c r="JDM72" s="204"/>
      <c r="JDN72" s="204"/>
      <c r="JDO72" s="204"/>
      <c r="JDP72" s="204"/>
      <c r="JDQ72" s="204"/>
      <c r="JDR72" s="204"/>
      <c r="JDS72" s="204"/>
      <c r="JDT72" s="204"/>
      <c r="JDU72" s="204"/>
      <c r="JDV72" s="204"/>
      <c r="JDW72" s="204"/>
      <c r="JDX72" s="204"/>
      <c r="JDY72" s="204"/>
      <c r="JDZ72" s="204"/>
      <c r="JEA72" s="204"/>
      <c r="JEB72" s="204"/>
      <c r="JEC72" s="204"/>
      <c r="JED72" s="204"/>
      <c r="JEE72" s="204"/>
      <c r="JEF72" s="204"/>
      <c r="JEG72" s="204"/>
      <c r="JEH72" s="204"/>
      <c r="JEI72" s="204"/>
      <c r="JEJ72" s="204"/>
      <c r="JEK72" s="204"/>
      <c r="JEL72" s="204"/>
      <c r="JEM72" s="204"/>
      <c r="JEN72" s="204"/>
      <c r="JEO72" s="204"/>
      <c r="JEP72" s="204"/>
      <c r="JEQ72" s="204"/>
      <c r="JER72" s="204"/>
      <c r="JES72" s="204"/>
      <c r="JET72" s="204"/>
      <c r="JEU72" s="204"/>
      <c r="JEV72" s="204"/>
      <c r="JEW72" s="204"/>
      <c r="JEX72" s="204"/>
      <c r="JEY72" s="204"/>
      <c r="JEZ72" s="204"/>
      <c r="JFA72" s="204"/>
      <c r="JFB72" s="204"/>
      <c r="JFC72" s="204"/>
      <c r="JFD72" s="204"/>
      <c r="JFE72" s="204"/>
      <c r="JFF72" s="204"/>
      <c r="JFG72" s="204"/>
      <c r="JFH72" s="204"/>
      <c r="JFI72" s="204"/>
      <c r="JFJ72" s="204"/>
      <c r="JFK72" s="204"/>
      <c r="JFL72" s="204"/>
      <c r="JFM72" s="204"/>
      <c r="JFN72" s="204"/>
      <c r="JFO72" s="204"/>
      <c r="JFP72" s="204"/>
      <c r="JFQ72" s="204"/>
      <c r="JFR72" s="204"/>
      <c r="JFS72" s="204"/>
      <c r="JFT72" s="204"/>
      <c r="JFU72" s="204"/>
      <c r="JFV72" s="204"/>
      <c r="JFW72" s="204"/>
      <c r="JFX72" s="204"/>
      <c r="JFY72" s="204"/>
      <c r="JFZ72" s="204"/>
      <c r="JGA72" s="204"/>
      <c r="JGB72" s="204"/>
      <c r="JGC72" s="204"/>
      <c r="JGD72" s="204"/>
      <c r="JGE72" s="204"/>
      <c r="JGF72" s="204"/>
      <c r="JGG72" s="204"/>
      <c r="JGH72" s="204"/>
      <c r="JGI72" s="204"/>
      <c r="JGJ72" s="204"/>
      <c r="JGK72" s="204"/>
      <c r="JGL72" s="204"/>
      <c r="JGM72" s="204"/>
      <c r="JGN72" s="204"/>
      <c r="JGO72" s="204"/>
      <c r="JGP72" s="204"/>
      <c r="JGQ72" s="204"/>
      <c r="JGR72" s="204"/>
      <c r="JGS72" s="204"/>
      <c r="JGT72" s="204"/>
      <c r="JGU72" s="204"/>
      <c r="JGV72" s="204"/>
      <c r="JGW72" s="204"/>
      <c r="JGX72" s="204"/>
      <c r="JGY72" s="204"/>
      <c r="JGZ72" s="204"/>
      <c r="JHA72" s="204"/>
      <c r="JHB72" s="204"/>
      <c r="JHC72" s="204"/>
      <c r="JHD72" s="204"/>
      <c r="JHE72" s="204"/>
      <c r="JHF72" s="204"/>
      <c r="JHG72" s="204"/>
      <c r="JHH72" s="204"/>
      <c r="JHI72" s="204"/>
      <c r="JHJ72" s="204"/>
      <c r="JHK72" s="204"/>
      <c r="JHL72" s="204"/>
      <c r="JHM72" s="204"/>
      <c r="JHN72" s="204"/>
      <c r="JHO72" s="204"/>
      <c r="JHP72" s="204"/>
      <c r="JHQ72" s="204"/>
      <c r="JHR72" s="204"/>
      <c r="JHS72" s="204"/>
      <c r="JHT72" s="204"/>
      <c r="JHU72" s="204"/>
      <c r="JHV72" s="204"/>
      <c r="JHW72" s="204"/>
      <c r="JHX72" s="204"/>
      <c r="JHY72" s="204"/>
      <c r="JHZ72" s="204"/>
      <c r="JIA72" s="204"/>
      <c r="JIB72" s="204"/>
      <c r="JIC72" s="204"/>
      <c r="JID72" s="204"/>
      <c r="JIE72" s="204"/>
      <c r="JIF72" s="204"/>
      <c r="JIG72" s="204"/>
      <c r="JIH72" s="204"/>
      <c r="JII72" s="204"/>
      <c r="JIJ72" s="204"/>
      <c r="JIK72" s="204"/>
      <c r="JIL72" s="204"/>
      <c r="JIM72" s="204"/>
      <c r="JIN72" s="204"/>
      <c r="JIO72" s="204"/>
      <c r="JIP72" s="204"/>
      <c r="JIQ72" s="204"/>
      <c r="JIR72" s="204"/>
      <c r="JIS72" s="204"/>
      <c r="JIT72" s="204"/>
      <c r="JIU72" s="204"/>
      <c r="JIV72" s="204"/>
      <c r="JIW72" s="204"/>
      <c r="JIX72" s="204"/>
      <c r="JIY72" s="204"/>
      <c r="JIZ72" s="204"/>
      <c r="JJA72" s="204"/>
      <c r="JJB72" s="204"/>
      <c r="JJC72" s="204"/>
      <c r="JJD72" s="204"/>
      <c r="JJE72" s="204"/>
      <c r="JJF72" s="204"/>
      <c r="JJG72" s="204"/>
      <c r="JJH72" s="204"/>
      <c r="JJI72" s="204"/>
      <c r="JJJ72" s="204"/>
      <c r="JJK72" s="204"/>
      <c r="JJL72" s="204"/>
      <c r="JJM72" s="204"/>
      <c r="JJN72" s="204"/>
      <c r="JJO72" s="204"/>
      <c r="JJP72" s="204"/>
      <c r="JJQ72" s="204"/>
      <c r="JJR72" s="204"/>
      <c r="JJS72" s="204"/>
      <c r="JJT72" s="204"/>
      <c r="JJU72" s="204"/>
      <c r="JJV72" s="204"/>
      <c r="JJW72" s="204"/>
      <c r="JJX72" s="204"/>
      <c r="JJY72" s="204"/>
      <c r="JJZ72" s="204"/>
      <c r="JKA72" s="204"/>
      <c r="JKB72" s="204"/>
      <c r="JKC72" s="204"/>
      <c r="JKD72" s="204"/>
      <c r="JKE72" s="204"/>
      <c r="JKF72" s="204"/>
      <c r="JKG72" s="204"/>
      <c r="JKH72" s="204"/>
      <c r="JKI72" s="204"/>
      <c r="JKJ72" s="204"/>
      <c r="JKK72" s="204"/>
      <c r="JKL72" s="204"/>
      <c r="JKM72" s="204"/>
      <c r="JKN72" s="204"/>
      <c r="JKO72" s="204"/>
      <c r="JKP72" s="204"/>
      <c r="JKQ72" s="204"/>
      <c r="JKR72" s="204"/>
      <c r="JKS72" s="204"/>
      <c r="JKT72" s="204"/>
      <c r="JKU72" s="204"/>
      <c r="JKV72" s="204"/>
      <c r="JKW72" s="204"/>
      <c r="JKX72" s="204"/>
      <c r="JKY72" s="204"/>
      <c r="JKZ72" s="204"/>
      <c r="JLA72" s="204"/>
      <c r="JLB72" s="204"/>
      <c r="JLC72" s="204"/>
      <c r="JLD72" s="204"/>
      <c r="JLE72" s="204"/>
      <c r="JLF72" s="204"/>
      <c r="JLG72" s="204"/>
      <c r="JLH72" s="204"/>
      <c r="JLI72" s="204"/>
      <c r="JLJ72" s="204"/>
      <c r="JLK72" s="204"/>
      <c r="JLL72" s="204"/>
      <c r="JLM72" s="204"/>
      <c r="JLN72" s="204"/>
      <c r="JLO72" s="204"/>
      <c r="JLP72" s="204"/>
      <c r="JLQ72" s="204"/>
      <c r="JLR72" s="204"/>
      <c r="JLS72" s="204"/>
      <c r="JLT72" s="204"/>
      <c r="JLU72" s="204"/>
      <c r="JLV72" s="204"/>
      <c r="JLW72" s="204"/>
      <c r="JLX72" s="204"/>
      <c r="JLY72" s="204"/>
      <c r="JLZ72" s="204"/>
      <c r="JMA72" s="204"/>
      <c r="JMB72" s="204"/>
      <c r="JMC72" s="204"/>
      <c r="JMD72" s="204"/>
      <c r="JME72" s="204"/>
      <c r="JMF72" s="204"/>
      <c r="JMG72" s="204"/>
      <c r="JMH72" s="204"/>
      <c r="JMI72" s="204"/>
      <c r="JMJ72" s="204"/>
      <c r="JMK72" s="204"/>
      <c r="JML72" s="204"/>
      <c r="JMM72" s="204"/>
      <c r="JMN72" s="204"/>
      <c r="JMO72" s="204"/>
      <c r="JMP72" s="204"/>
      <c r="JMQ72" s="204"/>
      <c r="JMR72" s="204"/>
      <c r="JMS72" s="204"/>
      <c r="JMT72" s="204"/>
      <c r="JMU72" s="204"/>
      <c r="JMV72" s="204"/>
      <c r="JMW72" s="204"/>
      <c r="JMX72" s="204"/>
      <c r="JMY72" s="204"/>
      <c r="JMZ72" s="204"/>
      <c r="JNA72" s="204"/>
      <c r="JNB72" s="204"/>
      <c r="JNC72" s="204"/>
      <c r="JND72" s="204"/>
      <c r="JNE72" s="204"/>
      <c r="JNF72" s="204"/>
      <c r="JNG72" s="204"/>
      <c r="JNH72" s="204"/>
      <c r="JNI72" s="204"/>
      <c r="JNJ72" s="204"/>
      <c r="JNK72" s="204"/>
      <c r="JNL72" s="204"/>
      <c r="JNM72" s="204"/>
      <c r="JNN72" s="204"/>
      <c r="JNO72" s="204"/>
      <c r="JNP72" s="204"/>
      <c r="JNQ72" s="204"/>
      <c r="JNR72" s="204"/>
      <c r="JNS72" s="204"/>
      <c r="JNT72" s="204"/>
      <c r="JNU72" s="204"/>
      <c r="JNV72" s="204"/>
      <c r="JNW72" s="204"/>
      <c r="JNX72" s="204"/>
      <c r="JNY72" s="204"/>
      <c r="JNZ72" s="204"/>
      <c r="JOA72" s="204"/>
      <c r="JOB72" s="204"/>
      <c r="JOC72" s="204"/>
      <c r="JOD72" s="204"/>
      <c r="JOE72" s="204"/>
      <c r="JOF72" s="204"/>
      <c r="JOG72" s="204"/>
      <c r="JOH72" s="204"/>
      <c r="JOI72" s="204"/>
      <c r="JOJ72" s="204"/>
      <c r="JOK72" s="204"/>
      <c r="JOL72" s="204"/>
      <c r="JOM72" s="204"/>
      <c r="JON72" s="204"/>
      <c r="JOO72" s="204"/>
      <c r="JOP72" s="204"/>
      <c r="JOQ72" s="204"/>
      <c r="JOR72" s="204"/>
      <c r="JOS72" s="204"/>
      <c r="JOT72" s="204"/>
      <c r="JOU72" s="204"/>
      <c r="JOV72" s="204"/>
      <c r="JOW72" s="204"/>
      <c r="JOX72" s="204"/>
      <c r="JOY72" s="204"/>
      <c r="JOZ72" s="204"/>
      <c r="JPA72" s="204"/>
      <c r="JPB72" s="204"/>
      <c r="JPC72" s="204"/>
      <c r="JPD72" s="204"/>
      <c r="JPE72" s="204"/>
      <c r="JPF72" s="204"/>
      <c r="JPG72" s="204"/>
      <c r="JPH72" s="204"/>
      <c r="JPI72" s="204"/>
      <c r="JPJ72" s="204"/>
      <c r="JPK72" s="204"/>
      <c r="JPL72" s="204"/>
      <c r="JPM72" s="204"/>
      <c r="JPN72" s="204"/>
      <c r="JPO72" s="204"/>
      <c r="JPP72" s="204"/>
      <c r="JPQ72" s="204"/>
      <c r="JPR72" s="204"/>
      <c r="JPS72" s="204"/>
      <c r="JPT72" s="204"/>
      <c r="JPU72" s="204"/>
      <c r="JPV72" s="204"/>
      <c r="JPW72" s="204"/>
      <c r="JPX72" s="204"/>
      <c r="JPY72" s="204"/>
      <c r="JPZ72" s="204"/>
      <c r="JQA72" s="204"/>
      <c r="JQB72" s="204"/>
      <c r="JQC72" s="204"/>
      <c r="JQD72" s="204"/>
      <c r="JQE72" s="204"/>
      <c r="JQF72" s="204"/>
      <c r="JQG72" s="204"/>
      <c r="JQH72" s="204"/>
      <c r="JQI72" s="204"/>
      <c r="JQJ72" s="204"/>
      <c r="JQK72" s="204"/>
      <c r="JQL72" s="204"/>
      <c r="JQM72" s="204"/>
      <c r="JQN72" s="204"/>
      <c r="JQO72" s="204"/>
      <c r="JQP72" s="204"/>
      <c r="JQQ72" s="204"/>
      <c r="JQR72" s="204"/>
      <c r="JQS72" s="204"/>
      <c r="JQT72" s="204"/>
      <c r="JQU72" s="204"/>
      <c r="JQV72" s="204"/>
      <c r="JQW72" s="204"/>
      <c r="JQX72" s="204"/>
      <c r="JQY72" s="204"/>
      <c r="JQZ72" s="204"/>
      <c r="JRA72" s="204"/>
      <c r="JRB72" s="204"/>
      <c r="JRC72" s="204"/>
      <c r="JRD72" s="204"/>
      <c r="JRE72" s="204"/>
      <c r="JRF72" s="204"/>
      <c r="JRG72" s="204"/>
      <c r="JRH72" s="204"/>
      <c r="JRI72" s="204"/>
      <c r="JRJ72" s="204"/>
      <c r="JRK72" s="204"/>
      <c r="JRL72" s="204"/>
      <c r="JRM72" s="204"/>
      <c r="JRN72" s="204"/>
      <c r="JRO72" s="204"/>
      <c r="JRP72" s="204"/>
      <c r="JRQ72" s="204"/>
      <c r="JRR72" s="204"/>
      <c r="JRS72" s="204"/>
      <c r="JRT72" s="204"/>
      <c r="JRU72" s="204"/>
      <c r="JRV72" s="204"/>
      <c r="JRW72" s="204"/>
      <c r="JRX72" s="204"/>
      <c r="JRY72" s="204"/>
      <c r="JRZ72" s="204"/>
      <c r="JSA72" s="204"/>
      <c r="JSB72" s="204"/>
      <c r="JSC72" s="204"/>
      <c r="JSD72" s="204"/>
      <c r="JSE72" s="204"/>
      <c r="JSF72" s="204"/>
      <c r="JSG72" s="204"/>
      <c r="JSH72" s="204"/>
      <c r="JSI72" s="204"/>
      <c r="JSJ72" s="204"/>
      <c r="JSK72" s="204"/>
      <c r="JSL72" s="204"/>
      <c r="JSM72" s="204"/>
      <c r="JSN72" s="204"/>
      <c r="JSO72" s="204"/>
      <c r="JSP72" s="204"/>
      <c r="JSQ72" s="204"/>
      <c r="JSR72" s="204"/>
      <c r="JSS72" s="204"/>
      <c r="JST72" s="204"/>
      <c r="JSU72" s="204"/>
      <c r="JSV72" s="204"/>
      <c r="JSW72" s="204"/>
      <c r="JSX72" s="204"/>
      <c r="JSY72" s="204"/>
      <c r="JSZ72" s="204"/>
      <c r="JTA72" s="204"/>
      <c r="JTB72" s="204"/>
      <c r="JTC72" s="204"/>
      <c r="JTD72" s="204"/>
      <c r="JTE72" s="204"/>
      <c r="JTF72" s="204"/>
      <c r="JTG72" s="204"/>
      <c r="JTH72" s="204"/>
      <c r="JTI72" s="204"/>
      <c r="JTJ72" s="204"/>
      <c r="JTK72" s="204"/>
      <c r="JTL72" s="204"/>
      <c r="JTM72" s="204"/>
      <c r="JTN72" s="204"/>
      <c r="JTO72" s="204"/>
      <c r="JTP72" s="204"/>
      <c r="JTQ72" s="204"/>
      <c r="JTR72" s="204"/>
      <c r="JTS72" s="204"/>
      <c r="JTT72" s="204"/>
      <c r="JTU72" s="204"/>
      <c r="JTV72" s="204"/>
      <c r="JTW72" s="204"/>
      <c r="JTX72" s="204"/>
      <c r="JTY72" s="204"/>
      <c r="JTZ72" s="204"/>
      <c r="JUA72" s="204"/>
      <c r="JUB72" s="204"/>
      <c r="JUC72" s="204"/>
      <c r="JUD72" s="204"/>
      <c r="JUE72" s="204"/>
      <c r="JUF72" s="204"/>
      <c r="JUG72" s="204"/>
      <c r="JUH72" s="204"/>
      <c r="JUI72" s="204"/>
      <c r="JUJ72" s="204"/>
      <c r="JUK72" s="204"/>
      <c r="JUL72" s="204"/>
      <c r="JUM72" s="204"/>
      <c r="JUN72" s="204"/>
      <c r="JUO72" s="204"/>
      <c r="JUP72" s="204"/>
      <c r="JUQ72" s="204"/>
      <c r="JUR72" s="204"/>
      <c r="JUS72" s="204"/>
      <c r="JUT72" s="204"/>
      <c r="JUU72" s="204"/>
      <c r="JUV72" s="204"/>
      <c r="JUW72" s="204"/>
      <c r="JUX72" s="204"/>
      <c r="JUY72" s="204"/>
      <c r="JUZ72" s="204"/>
      <c r="JVA72" s="204"/>
      <c r="JVB72" s="204"/>
      <c r="JVC72" s="204"/>
      <c r="JVD72" s="204"/>
      <c r="JVE72" s="204"/>
      <c r="JVF72" s="204"/>
      <c r="JVG72" s="204"/>
      <c r="JVH72" s="204"/>
      <c r="JVI72" s="204"/>
      <c r="JVJ72" s="204"/>
      <c r="JVK72" s="204"/>
      <c r="JVL72" s="204"/>
      <c r="JVM72" s="204"/>
      <c r="JVN72" s="204"/>
      <c r="JVO72" s="204"/>
      <c r="JVP72" s="204"/>
      <c r="JVQ72" s="204"/>
      <c r="JVR72" s="204"/>
      <c r="JVS72" s="204"/>
      <c r="JVT72" s="204"/>
      <c r="JVU72" s="204"/>
      <c r="JVV72" s="204"/>
      <c r="JVW72" s="204"/>
      <c r="JVX72" s="204"/>
      <c r="JVY72" s="204"/>
      <c r="JVZ72" s="204"/>
      <c r="JWA72" s="204"/>
      <c r="JWB72" s="204"/>
      <c r="JWC72" s="204"/>
      <c r="JWD72" s="204"/>
      <c r="JWE72" s="204"/>
      <c r="JWF72" s="204"/>
      <c r="JWG72" s="204"/>
      <c r="JWH72" s="204"/>
      <c r="JWI72" s="204"/>
      <c r="JWJ72" s="204"/>
      <c r="JWK72" s="204"/>
      <c r="JWL72" s="204"/>
      <c r="JWM72" s="204"/>
      <c r="JWN72" s="204"/>
      <c r="JWO72" s="204"/>
      <c r="JWP72" s="204"/>
      <c r="JWQ72" s="204"/>
      <c r="JWR72" s="204"/>
      <c r="JWS72" s="204"/>
      <c r="JWT72" s="204"/>
      <c r="JWU72" s="204"/>
      <c r="JWV72" s="204"/>
      <c r="JWW72" s="204"/>
      <c r="JWX72" s="204"/>
      <c r="JWY72" s="204"/>
      <c r="JWZ72" s="204"/>
      <c r="JXA72" s="204"/>
      <c r="JXB72" s="204"/>
      <c r="JXC72" s="204"/>
      <c r="JXD72" s="204"/>
      <c r="JXE72" s="204"/>
      <c r="JXF72" s="204"/>
      <c r="JXG72" s="204"/>
      <c r="JXH72" s="204"/>
      <c r="JXI72" s="204"/>
      <c r="JXJ72" s="204"/>
      <c r="JXK72" s="204"/>
      <c r="JXL72" s="204"/>
      <c r="JXM72" s="204"/>
      <c r="JXN72" s="204"/>
      <c r="JXO72" s="204"/>
      <c r="JXP72" s="204"/>
      <c r="JXQ72" s="204"/>
      <c r="JXR72" s="204"/>
      <c r="JXS72" s="204"/>
      <c r="JXT72" s="204"/>
      <c r="JXU72" s="204"/>
      <c r="JXV72" s="204"/>
      <c r="JXW72" s="204"/>
      <c r="JXX72" s="204"/>
      <c r="JXY72" s="204"/>
      <c r="JXZ72" s="204"/>
      <c r="JYA72" s="204"/>
      <c r="JYB72" s="204"/>
      <c r="JYC72" s="204"/>
      <c r="JYD72" s="204"/>
      <c r="JYE72" s="204"/>
      <c r="JYF72" s="204"/>
      <c r="JYG72" s="204"/>
      <c r="JYH72" s="204"/>
      <c r="JYI72" s="204"/>
      <c r="JYJ72" s="204"/>
      <c r="JYK72" s="204"/>
      <c r="JYL72" s="204"/>
      <c r="JYM72" s="204"/>
      <c r="JYN72" s="204"/>
      <c r="JYO72" s="204"/>
      <c r="JYP72" s="204"/>
      <c r="JYQ72" s="204"/>
      <c r="JYR72" s="204"/>
      <c r="JYS72" s="204"/>
      <c r="JYT72" s="204"/>
      <c r="JYU72" s="204"/>
      <c r="JYV72" s="204"/>
      <c r="JYW72" s="204"/>
      <c r="JYX72" s="204"/>
      <c r="JYY72" s="204"/>
      <c r="JYZ72" s="204"/>
      <c r="JZA72" s="204"/>
      <c r="JZB72" s="204"/>
      <c r="JZC72" s="204"/>
      <c r="JZD72" s="204"/>
      <c r="JZE72" s="204"/>
      <c r="JZF72" s="204"/>
      <c r="JZG72" s="204"/>
      <c r="JZH72" s="204"/>
      <c r="JZI72" s="204"/>
      <c r="JZJ72" s="204"/>
      <c r="JZK72" s="204"/>
      <c r="JZL72" s="204"/>
      <c r="JZM72" s="204"/>
      <c r="JZN72" s="204"/>
      <c r="JZO72" s="204"/>
      <c r="JZP72" s="204"/>
      <c r="JZQ72" s="204"/>
      <c r="JZR72" s="204"/>
      <c r="JZS72" s="204"/>
      <c r="JZT72" s="204"/>
      <c r="JZU72" s="204"/>
      <c r="JZV72" s="204"/>
      <c r="JZW72" s="204"/>
      <c r="JZX72" s="204"/>
      <c r="JZY72" s="204"/>
      <c r="JZZ72" s="204"/>
      <c r="KAA72" s="204"/>
      <c r="KAB72" s="204"/>
      <c r="KAC72" s="204"/>
      <c r="KAD72" s="204"/>
      <c r="KAE72" s="204"/>
      <c r="KAF72" s="204"/>
      <c r="KAG72" s="204"/>
      <c r="KAH72" s="204"/>
      <c r="KAI72" s="204"/>
      <c r="KAJ72" s="204"/>
      <c r="KAK72" s="204"/>
      <c r="KAL72" s="204"/>
      <c r="KAM72" s="204"/>
      <c r="KAN72" s="204"/>
      <c r="KAO72" s="204"/>
      <c r="KAP72" s="204"/>
      <c r="KAQ72" s="204"/>
      <c r="KAR72" s="204"/>
      <c r="KAS72" s="204"/>
      <c r="KAT72" s="204"/>
      <c r="KAU72" s="204"/>
      <c r="KAV72" s="204"/>
      <c r="KAW72" s="204"/>
      <c r="KAX72" s="204"/>
      <c r="KAY72" s="204"/>
      <c r="KAZ72" s="204"/>
      <c r="KBA72" s="204"/>
      <c r="KBB72" s="204"/>
      <c r="KBC72" s="204"/>
      <c r="KBD72" s="204"/>
      <c r="KBE72" s="204"/>
      <c r="KBF72" s="204"/>
      <c r="KBG72" s="204"/>
      <c r="KBH72" s="204"/>
      <c r="KBI72" s="204"/>
      <c r="KBJ72" s="204"/>
      <c r="KBK72" s="204"/>
      <c r="KBL72" s="204"/>
      <c r="KBM72" s="204"/>
      <c r="KBN72" s="204"/>
      <c r="KBO72" s="204"/>
      <c r="KBP72" s="204"/>
      <c r="KBQ72" s="204"/>
      <c r="KBR72" s="204"/>
      <c r="KBS72" s="204"/>
      <c r="KBT72" s="204"/>
      <c r="KBU72" s="204"/>
      <c r="KBV72" s="204"/>
      <c r="KBW72" s="204"/>
      <c r="KBX72" s="204"/>
      <c r="KBY72" s="204"/>
      <c r="KBZ72" s="204"/>
      <c r="KCA72" s="204"/>
      <c r="KCB72" s="204"/>
      <c r="KCC72" s="204"/>
      <c r="KCD72" s="204"/>
      <c r="KCE72" s="204"/>
      <c r="KCF72" s="204"/>
      <c r="KCG72" s="204"/>
      <c r="KCH72" s="204"/>
      <c r="KCI72" s="204"/>
      <c r="KCJ72" s="204"/>
      <c r="KCK72" s="204"/>
      <c r="KCL72" s="204"/>
      <c r="KCM72" s="204"/>
      <c r="KCN72" s="204"/>
      <c r="KCO72" s="204"/>
      <c r="KCP72" s="204"/>
      <c r="KCQ72" s="204"/>
      <c r="KCR72" s="204"/>
      <c r="KCS72" s="204"/>
      <c r="KCT72" s="204"/>
      <c r="KCU72" s="204"/>
      <c r="KCV72" s="204"/>
      <c r="KCW72" s="204"/>
      <c r="KCX72" s="204"/>
      <c r="KCY72" s="204"/>
      <c r="KCZ72" s="204"/>
      <c r="KDA72" s="204"/>
      <c r="KDB72" s="204"/>
      <c r="KDC72" s="204"/>
      <c r="KDD72" s="204"/>
      <c r="KDE72" s="204"/>
      <c r="KDF72" s="204"/>
      <c r="KDG72" s="204"/>
      <c r="KDH72" s="204"/>
      <c r="KDI72" s="204"/>
      <c r="KDJ72" s="204"/>
      <c r="KDK72" s="204"/>
      <c r="KDL72" s="204"/>
      <c r="KDM72" s="204"/>
      <c r="KDN72" s="204"/>
      <c r="KDO72" s="204"/>
      <c r="KDP72" s="204"/>
      <c r="KDQ72" s="204"/>
      <c r="KDR72" s="204"/>
      <c r="KDS72" s="204"/>
      <c r="KDT72" s="204"/>
      <c r="KDU72" s="204"/>
      <c r="KDV72" s="204"/>
      <c r="KDW72" s="204"/>
      <c r="KDX72" s="204"/>
      <c r="KDY72" s="204"/>
      <c r="KDZ72" s="204"/>
      <c r="KEA72" s="204"/>
      <c r="KEB72" s="204"/>
      <c r="KEC72" s="204"/>
      <c r="KED72" s="204"/>
      <c r="KEE72" s="204"/>
      <c r="KEF72" s="204"/>
      <c r="KEG72" s="204"/>
      <c r="KEH72" s="204"/>
      <c r="KEI72" s="204"/>
      <c r="KEJ72" s="204"/>
      <c r="KEK72" s="204"/>
      <c r="KEL72" s="204"/>
      <c r="KEM72" s="204"/>
      <c r="KEN72" s="204"/>
      <c r="KEO72" s="204"/>
      <c r="KEP72" s="204"/>
      <c r="KEQ72" s="204"/>
      <c r="KER72" s="204"/>
      <c r="KES72" s="204"/>
      <c r="KET72" s="204"/>
      <c r="KEU72" s="204"/>
      <c r="KEV72" s="204"/>
      <c r="KEW72" s="204"/>
      <c r="KEX72" s="204"/>
      <c r="KEY72" s="204"/>
      <c r="KEZ72" s="204"/>
      <c r="KFA72" s="204"/>
      <c r="KFB72" s="204"/>
      <c r="KFC72" s="204"/>
      <c r="KFD72" s="204"/>
      <c r="KFE72" s="204"/>
      <c r="KFF72" s="204"/>
      <c r="KFG72" s="204"/>
      <c r="KFH72" s="204"/>
      <c r="KFI72" s="204"/>
      <c r="KFJ72" s="204"/>
      <c r="KFK72" s="204"/>
      <c r="KFL72" s="204"/>
      <c r="KFM72" s="204"/>
      <c r="KFN72" s="204"/>
      <c r="KFO72" s="204"/>
      <c r="KFP72" s="204"/>
      <c r="KFQ72" s="204"/>
      <c r="KFR72" s="204"/>
      <c r="KFS72" s="204"/>
      <c r="KFT72" s="204"/>
      <c r="KFU72" s="204"/>
      <c r="KFV72" s="204"/>
      <c r="KFW72" s="204"/>
      <c r="KFX72" s="204"/>
      <c r="KFY72" s="204"/>
      <c r="KFZ72" s="204"/>
      <c r="KGA72" s="204"/>
      <c r="KGB72" s="204"/>
      <c r="KGC72" s="204"/>
      <c r="KGD72" s="204"/>
      <c r="KGE72" s="204"/>
      <c r="KGF72" s="204"/>
      <c r="KGG72" s="204"/>
      <c r="KGH72" s="204"/>
      <c r="KGI72" s="204"/>
      <c r="KGJ72" s="204"/>
      <c r="KGK72" s="204"/>
      <c r="KGL72" s="204"/>
      <c r="KGM72" s="204"/>
      <c r="KGN72" s="204"/>
      <c r="KGO72" s="204"/>
      <c r="KGP72" s="204"/>
      <c r="KGQ72" s="204"/>
      <c r="KGR72" s="204"/>
      <c r="KGS72" s="204"/>
      <c r="KGT72" s="204"/>
      <c r="KGU72" s="204"/>
      <c r="KGV72" s="204"/>
      <c r="KGW72" s="204"/>
      <c r="KGX72" s="204"/>
      <c r="KGY72" s="204"/>
      <c r="KGZ72" s="204"/>
      <c r="KHA72" s="204"/>
      <c r="KHB72" s="204"/>
      <c r="KHC72" s="204"/>
      <c r="KHD72" s="204"/>
      <c r="KHE72" s="204"/>
      <c r="KHF72" s="204"/>
      <c r="KHG72" s="204"/>
      <c r="KHH72" s="204"/>
      <c r="KHI72" s="204"/>
      <c r="KHJ72" s="204"/>
      <c r="KHK72" s="204"/>
      <c r="KHL72" s="204"/>
      <c r="KHM72" s="204"/>
      <c r="KHN72" s="204"/>
      <c r="KHO72" s="204"/>
      <c r="KHP72" s="204"/>
      <c r="KHQ72" s="204"/>
      <c r="KHR72" s="204"/>
      <c r="KHS72" s="204"/>
      <c r="KHT72" s="204"/>
      <c r="KHU72" s="204"/>
      <c r="KHV72" s="204"/>
      <c r="KHW72" s="204"/>
      <c r="KHX72" s="204"/>
      <c r="KHY72" s="204"/>
      <c r="KHZ72" s="204"/>
      <c r="KIA72" s="204"/>
      <c r="KIB72" s="204"/>
      <c r="KIC72" s="204"/>
      <c r="KID72" s="204"/>
      <c r="KIE72" s="204"/>
      <c r="KIF72" s="204"/>
      <c r="KIG72" s="204"/>
      <c r="KIH72" s="204"/>
      <c r="KII72" s="204"/>
      <c r="KIJ72" s="204"/>
      <c r="KIK72" s="204"/>
      <c r="KIL72" s="204"/>
      <c r="KIM72" s="204"/>
      <c r="KIN72" s="204"/>
      <c r="KIO72" s="204"/>
      <c r="KIP72" s="204"/>
      <c r="KIQ72" s="204"/>
      <c r="KIR72" s="204"/>
      <c r="KIS72" s="204"/>
      <c r="KIT72" s="204"/>
      <c r="KIU72" s="204"/>
      <c r="KIV72" s="204"/>
      <c r="KIW72" s="204"/>
      <c r="KIX72" s="204"/>
      <c r="KIY72" s="204"/>
      <c r="KIZ72" s="204"/>
      <c r="KJA72" s="204"/>
      <c r="KJB72" s="204"/>
      <c r="KJC72" s="204"/>
      <c r="KJD72" s="204"/>
      <c r="KJE72" s="204"/>
      <c r="KJF72" s="204"/>
      <c r="KJG72" s="204"/>
      <c r="KJH72" s="204"/>
      <c r="KJI72" s="204"/>
      <c r="KJJ72" s="204"/>
      <c r="KJK72" s="204"/>
      <c r="KJL72" s="204"/>
      <c r="KJM72" s="204"/>
      <c r="KJN72" s="204"/>
      <c r="KJO72" s="204"/>
      <c r="KJP72" s="204"/>
      <c r="KJQ72" s="204"/>
      <c r="KJR72" s="204"/>
      <c r="KJS72" s="204"/>
      <c r="KJT72" s="204"/>
      <c r="KJU72" s="204"/>
      <c r="KJV72" s="204"/>
      <c r="KJW72" s="204"/>
      <c r="KJX72" s="204"/>
      <c r="KJY72" s="204"/>
      <c r="KJZ72" s="204"/>
      <c r="KKA72" s="204"/>
      <c r="KKB72" s="204"/>
      <c r="KKC72" s="204"/>
      <c r="KKD72" s="204"/>
      <c r="KKE72" s="204"/>
      <c r="KKF72" s="204"/>
      <c r="KKG72" s="204"/>
      <c r="KKH72" s="204"/>
      <c r="KKI72" s="204"/>
      <c r="KKJ72" s="204"/>
      <c r="KKK72" s="204"/>
      <c r="KKL72" s="204"/>
      <c r="KKM72" s="204"/>
      <c r="KKN72" s="204"/>
      <c r="KKO72" s="204"/>
      <c r="KKP72" s="204"/>
      <c r="KKQ72" s="204"/>
      <c r="KKR72" s="204"/>
      <c r="KKS72" s="204"/>
      <c r="KKT72" s="204"/>
      <c r="KKU72" s="204"/>
      <c r="KKV72" s="204"/>
      <c r="KKW72" s="204"/>
      <c r="KKX72" s="204"/>
      <c r="KKY72" s="204"/>
      <c r="KKZ72" s="204"/>
      <c r="KLA72" s="204"/>
      <c r="KLB72" s="204"/>
      <c r="KLC72" s="204"/>
      <c r="KLD72" s="204"/>
      <c r="KLE72" s="204"/>
      <c r="KLF72" s="204"/>
      <c r="KLG72" s="204"/>
      <c r="KLH72" s="204"/>
      <c r="KLI72" s="204"/>
      <c r="KLJ72" s="204"/>
      <c r="KLK72" s="204"/>
      <c r="KLL72" s="204"/>
      <c r="KLM72" s="204"/>
      <c r="KLN72" s="204"/>
      <c r="KLO72" s="204"/>
      <c r="KLP72" s="204"/>
      <c r="KLQ72" s="204"/>
      <c r="KLR72" s="204"/>
      <c r="KLS72" s="204"/>
      <c r="KLT72" s="204"/>
      <c r="KLU72" s="204"/>
      <c r="KLV72" s="204"/>
      <c r="KLW72" s="204"/>
      <c r="KLX72" s="204"/>
      <c r="KLY72" s="204"/>
      <c r="KLZ72" s="204"/>
      <c r="KMA72" s="204"/>
      <c r="KMB72" s="204"/>
      <c r="KMC72" s="204"/>
      <c r="KMD72" s="204"/>
      <c r="KME72" s="204"/>
      <c r="KMF72" s="204"/>
      <c r="KMG72" s="204"/>
      <c r="KMH72" s="204"/>
      <c r="KMI72" s="204"/>
      <c r="KMJ72" s="204"/>
      <c r="KMK72" s="204"/>
      <c r="KML72" s="204"/>
      <c r="KMM72" s="204"/>
      <c r="KMN72" s="204"/>
      <c r="KMO72" s="204"/>
      <c r="KMP72" s="204"/>
      <c r="KMQ72" s="204"/>
      <c r="KMR72" s="204"/>
      <c r="KMS72" s="204"/>
      <c r="KMT72" s="204"/>
      <c r="KMU72" s="204"/>
      <c r="KMV72" s="204"/>
      <c r="KMW72" s="204"/>
      <c r="KMX72" s="204"/>
      <c r="KMY72" s="204"/>
      <c r="KMZ72" s="204"/>
      <c r="KNA72" s="204"/>
      <c r="KNB72" s="204"/>
      <c r="KNC72" s="204"/>
      <c r="KND72" s="204"/>
      <c r="KNE72" s="204"/>
      <c r="KNF72" s="204"/>
      <c r="KNG72" s="204"/>
      <c r="KNH72" s="204"/>
      <c r="KNI72" s="204"/>
      <c r="KNJ72" s="204"/>
      <c r="KNK72" s="204"/>
      <c r="KNL72" s="204"/>
      <c r="KNM72" s="204"/>
      <c r="KNN72" s="204"/>
      <c r="KNO72" s="204"/>
      <c r="KNP72" s="204"/>
      <c r="KNQ72" s="204"/>
      <c r="KNR72" s="204"/>
      <c r="KNS72" s="204"/>
      <c r="KNT72" s="204"/>
      <c r="KNU72" s="204"/>
      <c r="KNV72" s="204"/>
      <c r="KNW72" s="204"/>
      <c r="KNX72" s="204"/>
      <c r="KNY72" s="204"/>
      <c r="KNZ72" s="204"/>
      <c r="KOA72" s="204"/>
      <c r="KOB72" s="204"/>
      <c r="KOC72" s="204"/>
      <c r="KOD72" s="204"/>
      <c r="KOE72" s="204"/>
      <c r="KOF72" s="204"/>
      <c r="KOG72" s="204"/>
      <c r="KOH72" s="204"/>
      <c r="KOI72" s="204"/>
      <c r="KOJ72" s="204"/>
      <c r="KOK72" s="204"/>
      <c r="KOL72" s="204"/>
      <c r="KOM72" s="204"/>
      <c r="KON72" s="204"/>
      <c r="KOO72" s="204"/>
      <c r="KOP72" s="204"/>
      <c r="KOQ72" s="204"/>
      <c r="KOR72" s="204"/>
      <c r="KOS72" s="204"/>
      <c r="KOT72" s="204"/>
      <c r="KOU72" s="204"/>
      <c r="KOV72" s="204"/>
      <c r="KOW72" s="204"/>
      <c r="KOX72" s="204"/>
      <c r="KOY72" s="204"/>
      <c r="KOZ72" s="204"/>
      <c r="KPA72" s="204"/>
      <c r="KPB72" s="204"/>
      <c r="KPC72" s="204"/>
      <c r="KPD72" s="204"/>
      <c r="KPE72" s="204"/>
      <c r="KPF72" s="204"/>
      <c r="KPG72" s="204"/>
      <c r="KPH72" s="204"/>
      <c r="KPI72" s="204"/>
      <c r="KPJ72" s="204"/>
      <c r="KPK72" s="204"/>
      <c r="KPL72" s="204"/>
      <c r="KPM72" s="204"/>
      <c r="KPN72" s="204"/>
      <c r="KPO72" s="204"/>
      <c r="KPP72" s="204"/>
      <c r="KPQ72" s="204"/>
      <c r="KPR72" s="204"/>
      <c r="KPS72" s="204"/>
      <c r="KPT72" s="204"/>
      <c r="KPU72" s="204"/>
      <c r="KPV72" s="204"/>
      <c r="KPW72" s="204"/>
      <c r="KPX72" s="204"/>
      <c r="KPY72" s="204"/>
      <c r="KPZ72" s="204"/>
      <c r="KQA72" s="204"/>
      <c r="KQB72" s="204"/>
      <c r="KQC72" s="204"/>
      <c r="KQD72" s="204"/>
      <c r="KQE72" s="204"/>
      <c r="KQF72" s="204"/>
      <c r="KQG72" s="204"/>
      <c r="KQH72" s="204"/>
      <c r="KQI72" s="204"/>
      <c r="KQJ72" s="204"/>
      <c r="KQK72" s="204"/>
      <c r="KQL72" s="204"/>
      <c r="KQM72" s="204"/>
      <c r="KQN72" s="204"/>
      <c r="KQO72" s="204"/>
      <c r="KQP72" s="204"/>
      <c r="KQQ72" s="204"/>
      <c r="KQR72" s="204"/>
      <c r="KQS72" s="204"/>
      <c r="KQT72" s="204"/>
      <c r="KQU72" s="204"/>
      <c r="KQV72" s="204"/>
      <c r="KQW72" s="204"/>
      <c r="KQX72" s="204"/>
      <c r="KQY72" s="204"/>
      <c r="KQZ72" s="204"/>
      <c r="KRA72" s="204"/>
      <c r="KRB72" s="204"/>
      <c r="KRC72" s="204"/>
      <c r="KRD72" s="204"/>
      <c r="KRE72" s="204"/>
      <c r="KRF72" s="204"/>
      <c r="KRG72" s="204"/>
      <c r="KRH72" s="204"/>
      <c r="KRI72" s="204"/>
      <c r="KRJ72" s="204"/>
      <c r="KRK72" s="204"/>
      <c r="KRL72" s="204"/>
      <c r="KRM72" s="204"/>
      <c r="KRN72" s="204"/>
      <c r="KRO72" s="204"/>
      <c r="KRP72" s="204"/>
      <c r="KRQ72" s="204"/>
      <c r="KRR72" s="204"/>
      <c r="KRS72" s="204"/>
      <c r="KRT72" s="204"/>
      <c r="KRU72" s="204"/>
      <c r="KRV72" s="204"/>
      <c r="KRW72" s="204"/>
      <c r="KRX72" s="204"/>
      <c r="KRY72" s="204"/>
      <c r="KRZ72" s="204"/>
      <c r="KSA72" s="204"/>
      <c r="KSB72" s="204"/>
      <c r="KSC72" s="204"/>
      <c r="KSD72" s="204"/>
      <c r="KSE72" s="204"/>
      <c r="KSF72" s="204"/>
      <c r="KSG72" s="204"/>
      <c r="KSH72" s="204"/>
      <c r="KSI72" s="204"/>
      <c r="KSJ72" s="204"/>
      <c r="KSK72" s="204"/>
      <c r="KSL72" s="204"/>
      <c r="KSM72" s="204"/>
      <c r="KSN72" s="204"/>
      <c r="KSO72" s="204"/>
      <c r="KSP72" s="204"/>
      <c r="KSQ72" s="204"/>
      <c r="KSR72" s="204"/>
      <c r="KSS72" s="204"/>
      <c r="KST72" s="204"/>
      <c r="KSU72" s="204"/>
      <c r="KSV72" s="204"/>
      <c r="KSW72" s="204"/>
      <c r="KSX72" s="204"/>
      <c r="KSY72" s="204"/>
      <c r="KSZ72" s="204"/>
      <c r="KTA72" s="204"/>
      <c r="KTB72" s="204"/>
      <c r="KTC72" s="204"/>
      <c r="KTD72" s="204"/>
      <c r="KTE72" s="204"/>
      <c r="KTF72" s="204"/>
      <c r="KTG72" s="204"/>
      <c r="KTH72" s="204"/>
      <c r="KTI72" s="204"/>
      <c r="KTJ72" s="204"/>
      <c r="KTK72" s="204"/>
      <c r="KTL72" s="204"/>
      <c r="KTM72" s="204"/>
      <c r="KTN72" s="204"/>
      <c r="KTO72" s="204"/>
      <c r="KTP72" s="204"/>
      <c r="KTQ72" s="204"/>
      <c r="KTR72" s="204"/>
      <c r="KTS72" s="204"/>
      <c r="KTT72" s="204"/>
      <c r="KTU72" s="204"/>
      <c r="KTV72" s="204"/>
      <c r="KTW72" s="204"/>
      <c r="KTX72" s="204"/>
      <c r="KTY72" s="204"/>
      <c r="KTZ72" s="204"/>
      <c r="KUA72" s="204"/>
      <c r="KUB72" s="204"/>
      <c r="KUC72" s="204"/>
      <c r="KUD72" s="204"/>
      <c r="KUE72" s="204"/>
      <c r="KUF72" s="204"/>
      <c r="KUG72" s="204"/>
      <c r="KUH72" s="204"/>
      <c r="KUI72" s="204"/>
      <c r="KUJ72" s="204"/>
      <c r="KUK72" s="204"/>
      <c r="KUL72" s="204"/>
      <c r="KUM72" s="204"/>
      <c r="KUN72" s="204"/>
      <c r="KUO72" s="204"/>
      <c r="KUP72" s="204"/>
      <c r="KUQ72" s="204"/>
      <c r="KUR72" s="204"/>
      <c r="KUS72" s="204"/>
      <c r="KUT72" s="204"/>
      <c r="KUU72" s="204"/>
      <c r="KUV72" s="204"/>
      <c r="KUW72" s="204"/>
      <c r="KUX72" s="204"/>
      <c r="KUY72" s="204"/>
      <c r="KUZ72" s="204"/>
      <c r="KVA72" s="204"/>
      <c r="KVB72" s="204"/>
      <c r="KVC72" s="204"/>
      <c r="KVD72" s="204"/>
      <c r="KVE72" s="204"/>
      <c r="KVF72" s="204"/>
      <c r="KVG72" s="204"/>
      <c r="KVH72" s="204"/>
      <c r="KVI72" s="204"/>
      <c r="KVJ72" s="204"/>
      <c r="KVK72" s="204"/>
      <c r="KVL72" s="204"/>
      <c r="KVM72" s="204"/>
      <c r="KVN72" s="204"/>
      <c r="KVO72" s="204"/>
      <c r="KVP72" s="204"/>
      <c r="KVQ72" s="204"/>
      <c r="KVR72" s="204"/>
      <c r="KVS72" s="204"/>
      <c r="KVT72" s="204"/>
      <c r="KVU72" s="204"/>
      <c r="KVV72" s="204"/>
      <c r="KVW72" s="204"/>
      <c r="KVX72" s="204"/>
      <c r="KVY72" s="204"/>
      <c r="KVZ72" s="204"/>
      <c r="KWA72" s="204"/>
      <c r="KWB72" s="204"/>
      <c r="KWC72" s="204"/>
      <c r="KWD72" s="204"/>
      <c r="KWE72" s="204"/>
      <c r="KWF72" s="204"/>
      <c r="KWG72" s="204"/>
      <c r="KWH72" s="204"/>
      <c r="KWI72" s="204"/>
      <c r="KWJ72" s="204"/>
      <c r="KWK72" s="204"/>
      <c r="KWL72" s="204"/>
      <c r="KWM72" s="204"/>
      <c r="KWN72" s="204"/>
      <c r="KWO72" s="204"/>
      <c r="KWP72" s="204"/>
      <c r="KWQ72" s="204"/>
      <c r="KWR72" s="204"/>
      <c r="KWS72" s="204"/>
      <c r="KWT72" s="204"/>
      <c r="KWU72" s="204"/>
      <c r="KWV72" s="204"/>
      <c r="KWW72" s="204"/>
      <c r="KWX72" s="204"/>
      <c r="KWY72" s="204"/>
      <c r="KWZ72" s="204"/>
      <c r="KXA72" s="204"/>
      <c r="KXB72" s="204"/>
      <c r="KXC72" s="204"/>
      <c r="KXD72" s="204"/>
      <c r="KXE72" s="204"/>
      <c r="KXF72" s="204"/>
      <c r="KXG72" s="204"/>
      <c r="KXH72" s="204"/>
      <c r="KXI72" s="204"/>
      <c r="KXJ72" s="204"/>
      <c r="KXK72" s="204"/>
      <c r="KXL72" s="204"/>
      <c r="KXM72" s="204"/>
      <c r="KXN72" s="204"/>
      <c r="KXO72" s="204"/>
      <c r="KXP72" s="204"/>
      <c r="KXQ72" s="204"/>
      <c r="KXR72" s="204"/>
      <c r="KXS72" s="204"/>
      <c r="KXT72" s="204"/>
      <c r="KXU72" s="204"/>
      <c r="KXV72" s="204"/>
      <c r="KXW72" s="204"/>
      <c r="KXX72" s="204"/>
      <c r="KXY72" s="204"/>
      <c r="KXZ72" s="204"/>
      <c r="KYA72" s="204"/>
      <c r="KYB72" s="204"/>
      <c r="KYC72" s="204"/>
      <c r="KYD72" s="204"/>
      <c r="KYE72" s="204"/>
      <c r="KYF72" s="204"/>
      <c r="KYG72" s="204"/>
      <c r="KYH72" s="204"/>
      <c r="KYI72" s="204"/>
      <c r="KYJ72" s="204"/>
      <c r="KYK72" s="204"/>
      <c r="KYL72" s="204"/>
      <c r="KYM72" s="204"/>
      <c r="KYN72" s="204"/>
      <c r="KYO72" s="204"/>
      <c r="KYP72" s="204"/>
      <c r="KYQ72" s="204"/>
      <c r="KYR72" s="204"/>
      <c r="KYS72" s="204"/>
      <c r="KYT72" s="204"/>
      <c r="KYU72" s="204"/>
      <c r="KYV72" s="204"/>
      <c r="KYW72" s="204"/>
      <c r="KYX72" s="204"/>
      <c r="KYY72" s="204"/>
      <c r="KYZ72" s="204"/>
      <c r="KZA72" s="204"/>
      <c r="KZB72" s="204"/>
      <c r="KZC72" s="204"/>
      <c r="KZD72" s="204"/>
      <c r="KZE72" s="204"/>
      <c r="KZF72" s="204"/>
      <c r="KZG72" s="204"/>
      <c r="KZH72" s="204"/>
      <c r="KZI72" s="204"/>
      <c r="KZJ72" s="204"/>
      <c r="KZK72" s="204"/>
      <c r="KZL72" s="204"/>
      <c r="KZM72" s="204"/>
      <c r="KZN72" s="204"/>
      <c r="KZO72" s="204"/>
      <c r="KZP72" s="204"/>
      <c r="KZQ72" s="204"/>
      <c r="KZR72" s="204"/>
      <c r="KZS72" s="204"/>
      <c r="KZT72" s="204"/>
      <c r="KZU72" s="204"/>
      <c r="KZV72" s="204"/>
      <c r="KZW72" s="204"/>
      <c r="KZX72" s="204"/>
      <c r="KZY72" s="204"/>
      <c r="KZZ72" s="204"/>
      <c r="LAA72" s="204"/>
      <c r="LAB72" s="204"/>
      <c r="LAC72" s="204"/>
      <c r="LAD72" s="204"/>
      <c r="LAE72" s="204"/>
      <c r="LAF72" s="204"/>
      <c r="LAG72" s="204"/>
      <c r="LAH72" s="204"/>
      <c r="LAI72" s="204"/>
      <c r="LAJ72" s="204"/>
      <c r="LAK72" s="204"/>
      <c r="LAL72" s="204"/>
      <c r="LAM72" s="204"/>
      <c r="LAN72" s="204"/>
      <c r="LAO72" s="204"/>
      <c r="LAP72" s="204"/>
      <c r="LAQ72" s="204"/>
      <c r="LAR72" s="204"/>
      <c r="LAS72" s="204"/>
      <c r="LAT72" s="204"/>
      <c r="LAU72" s="204"/>
      <c r="LAV72" s="204"/>
      <c r="LAW72" s="204"/>
      <c r="LAX72" s="204"/>
      <c r="LAY72" s="204"/>
      <c r="LAZ72" s="204"/>
      <c r="LBA72" s="204"/>
      <c r="LBB72" s="204"/>
      <c r="LBC72" s="204"/>
      <c r="LBD72" s="204"/>
      <c r="LBE72" s="204"/>
      <c r="LBF72" s="204"/>
      <c r="LBG72" s="204"/>
      <c r="LBH72" s="204"/>
      <c r="LBI72" s="204"/>
      <c r="LBJ72" s="204"/>
      <c r="LBK72" s="204"/>
      <c r="LBL72" s="204"/>
      <c r="LBM72" s="204"/>
      <c r="LBN72" s="204"/>
      <c r="LBO72" s="204"/>
      <c r="LBP72" s="204"/>
      <c r="LBQ72" s="204"/>
      <c r="LBR72" s="204"/>
      <c r="LBS72" s="204"/>
      <c r="LBT72" s="204"/>
      <c r="LBU72" s="204"/>
      <c r="LBV72" s="204"/>
      <c r="LBW72" s="204"/>
      <c r="LBX72" s="204"/>
      <c r="LBY72" s="204"/>
      <c r="LBZ72" s="204"/>
      <c r="LCA72" s="204"/>
      <c r="LCB72" s="204"/>
      <c r="LCC72" s="204"/>
      <c r="LCD72" s="204"/>
      <c r="LCE72" s="204"/>
      <c r="LCF72" s="204"/>
      <c r="LCG72" s="204"/>
      <c r="LCH72" s="204"/>
      <c r="LCI72" s="204"/>
      <c r="LCJ72" s="204"/>
      <c r="LCK72" s="204"/>
      <c r="LCL72" s="204"/>
      <c r="LCM72" s="204"/>
      <c r="LCN72" s="204"/>
      <c r="LCO72" s="204"/>
      <c r="LCP72" s="204"/>
      <c r="LCQ72" s="204"/>
      <c r="LCR72" s="204"/>
      <c r="LCS72" s="204"/>
      <c r="LCT72" s="204"/>
      <c r="LCU72" s="204"/>
      <c r="LCV72" s="204"/>
      <c r="LCW72" s="204"/>
      <c r="LCX72" s="204"/>
      <c r="LCY72" s="204"/>
      <c r="LCZ72" s="204"/>
      <c r="LDA72" s="204"/>
      <c r="LDB72" s="204"/>
      <c r="LDC72" s="204"/>
      <c r="LDD72" s="204"/>
      <c r="LDE72" s="204"/>
      <c r="LDF72" s="204"/>
      <c r="LDG72" s="204"/>
      <c r="LDH72" s="204"/>
      <c r="LDI72" s="204"/>
      <c r="LDJ72" s="204"/>
      <c r="LDK72" s="204"/>
      <c r="LDL72" s="204"/>
      <c r="LDM72" s="204"/>
      <c r="LDN72" s="204"/>
      <c r="LDO72" s="204"/>
      <c r="LDP72" s="204"/>
      <c r="LDQ72" s="204"/>
      <c r="LDR72" s="204"/>
      <c r="LDS72" s="204"/>
      <c r="LDT72" s="204"/>
      <c r="LDU72" s="204"/>
      <c r="LDV72" s="204"/>
      <c r="LDW72" s="204"/>
      <c r="LDX72" s="204"/>
      <c r="LDY72" s="204"/>
      <c r="LDZ72" s="204"/>
      <c r="LEA72" s="204"/>
      <c r="LEB72" s="204"/>
      <c r="LEC72" s="204"/>
      <c r="LED72" s="204"/>
      <c r="LEE72" s="204"/>
      <c r="LEF72" s="204"/>
      <c r="LEG72" s="204"/>
      <c r="LEH72" s="204"/>
      <c r="LEI72" s="204"/>
      <c r="LEJ72" s="204"/>
      <c r="LEK72" s="204"/>
      <c r="LEL72" s="204"/>
      <c r="LEM72" s="204"/>
      <c r="LEN72" s="204"/>
      <c r="LEO72" s="204"/>
      <c r="LEP72" s="204"/>
      <c r="LEQ72" s="204"/>
      <c r="LER72" s="204"/>
      <c r="LES72" s="204"/>
      <c r="LET72" s="204"/>
      <c r="LEU72" s="204"/>
      <c r="LEV72" s="204"/>
      <c r="LEW72" s="204"/>
      <c r="LEX72" s="204"/>
      <c r="LEY72" s="204"/>
      <c r="LEZ72" s="204"/>
      <c r="LFA72" s="204"/>
      <c r="LFB72" s="204"/>
      <c r="LFC72" s="204"/>
      <c r="LFD72" s="204"/>
      <c r="LFE72" s="204"/>
      <c r="LFF72" s="204"/>
      <c r="LFG72" s="204"/>
      <c r="LFH72" s="204"/>
      <c r="LFI72" s="204"/>
      <c r="LFJ72" s="204"/>
      <c r="LFK72" s="204"/>
      <c r="LFL72" s="204"/>
      <c r="LFM72" s="204"/>
      <c r="LFN72" s="204"/>
      <c r="LFO72" s="204"/>
      <c r="LFP72" s="204"/>
      <c r="LFQ72" s="204"/>
      <c r="LFR72" s="204"/>
      <c r="LFS72" s="204"/>
      <c r="LFT72" s="204"/>
      <c r="LFU72" s="204"/>
      <c r="LFV72" s="204"/>
      <c r="LFW72" s="204"/>
      <c r="LFX72" s="204"/>
      <c r="LFY72" s="204"/>
      <c r="LFZ72" s="204"/>
      <c r="LGA72" s="204"/>
      <c r="LGB72" s="204"/>
      <c r="LGC72" s="204"/>
      <c r="LGD72" s="204"/>
      <c r="LGE72" s="204"/>
      <c r="LGF72" s="204"/>
      <c r="LGG72" s="204"/>
      <c r="LGH72" s="204"/>
      <c r="LGI72" s="204"/>
      <c r="LGJ72" s="204"/>
      <c r="LGK72" s="204"/>
      <c r="LGL72" s="204"/>
      <c r="LGM72" s="204"/>
      <c r="LGN72" s="204"/>
      <c r="LGO72" s="204"/>
      <c r="LGP72" s="204"/>
      <c r="LGQ72" s="204"/>
      <c r="LGR72" s="204"/>
      <c r="LGS72" s="204"/>
      <c r="LGT72" s="204"/>
      <c r="LGU72" s="204"/>
      <c r="LGV72" s="204"/>
      <c r="LGW72" s="204"/>
      <c r="LGX72" s="204"/>
      <c r="LGY72" s="204"/>
      <c r="LGZ72" s="204"/>
      <c r="LHA72" s="204"/>
      <c r="LHB72" s="204"/>
      <c r="LHC72" s="204"/>
      <c r="LHD72" s="204"/>
      <c r="LHE72" s="204"/>
      <c r="LHF72" s="204"/>
      <c r="LHG72" s="204"/>
      <c r="LHH72" s="204"/>
      <c r="LHI72" s="204"/>
      <c r="LHJ72" s="204"/>
      <c r="LHK72" s="204"/>
      <c r="LHL72" s="204"/>
      <c r="LHM72" s="204"/>
      <c r="LHN72" s="204"/>
      <c r="LHO72" s="204"/>
      <c r="LHP72" s="204"/>
      <c r="LHQ72" s="204"/>
      <c r="LHR72" s="204"/>
      <c r="LHS72" s="204"/>
      <c r="LHT72" s="204"/>
      <c r="LHU72" s="204"/>
      <c r="LHV72" s="204"/>
      <c r="LHW72" s="204"/>
      <c r="LHX72" s="204"/>
      <c r="LHY72" s="204"/>
      <c r="LHZ72" s="204"/>
      <c r="LIA72" s="204"/>
      <c r="LIB72" s="204"/>
      <c r="LIC72" s="204"/>
      <c r="LID72" s="204"/>
      <c r="LIE72" s="204"/>
      <c r="LIF72" s="204"/>
      <c r="LIG72" s="204"/>
      <c r="LIH72" s="204"/>
      <c r="LII72" s="204"/>
      <c r="LIJ72" s="204"/>
      <c r="LIK72" s="204"/>
      <c r="LIL72" s="204"/>
      <c r="LIM72" s="204"/>
      <c r="LIN72" s="204"/>
      <c r="LIO72" s="204"/>
      <c r="LIP72" s="204"/>
      <c r="LIQ72" s="204"/>
      <c r="LIR72" s="204"/>
      <c r="LIS72" s="204"/>
      <c r="LIT72" s="204"/>
      <c r="LIU72" s="204"/>
      <c r="LIV72" s="204"/>
      <c r="LIW72" s="204"/>
      <c r="LIX72" s="204"/>
      <c r="LIY72" s="204"/>
      <c r="LIZ72" s="204"/>
      <c r="LJA72" s="204"/>
      <c r="LJB72" s="204"/>
      <c r="LJC72" s="204"/>
      <c r="LJD72" s="204"/>
      <c r="LJE72" s="204"/>
      <c r="LJF72" s="204"/>
      <c r="LJG72" s="204"/>
      <c r="LJH72" s="204"/>
      <c r="LJI72" s="204"/>
      <c r="LJJ72" s="204"/>
      <c r="LJK72" s="204"/>
      <c r="LJL72" s="204"/>
      <c r="LJM72" s="204"/>
      <c r="LJN72" s="204"/>
      <c r="LJO72" s="204"/>
      <c r="LJP72" s="204"/>
      <c r="LJQ72" s="204"/>
      <c r="LJR72" s="204"/>
      <c r="LJS72" s="204"/>
      <c r="LJT72" s="204"/>
      <c r="LJU72" s="204"/>
      <c r="LJV72" s="204"/>
      <c r="LJW72" s="204"/>
      <c r="LJX72" s="204"/>
      <c r="LJY72" s="204"/>
      <c r="LJZ72" s="204"/>
      <c r="LKA72" s="204"/>
      <c r="LKB72" s="204"/>
      <c r="LKC72" s="204"/>
      <c r="LKD72" s="204"/>
      <c r="LKE72" s="204"/>
      <c r="LKF72" s="204"/>
      <c r="LKG72" s="204"/>
      <c r="LKH72" s="204"/>
      <c r="LKI72" s="204"/>
      <c r="LKJ72" s="204"/>
      <c r="LKK72" s="204"/>
      <c r="LKL72" s="204"/>
      <c r="LKM72" s="204"/>
      <c r="LKN72" s="204"/>
      <c r="LKO72" s="204"/>
      <c r="LKP72" s="204"/>
      <c r="LKQ72" s="204"/>
      <c r="LKR72" s="204"/>
      <c r="LKS72" s="204"/>
      <c r="LKT72" s="204"/>
      <c r="LKU72" s="204"/>
      <c r="LKV72" s="204"/>
      <c r="LKW72" s="204"/>
      <c r="LKX72" s="204"/>
      <c r="LKY72" s="204"/>
      <c r="LKZ72" s="204"/>
      <c r="LLA72" s="204"/>
      <c r="LLB72" s="204"/>
      <c r="LLC72" s="204"/>
      <c r="LLD72" s="204"/>
      <c r="LLE72" s="204"/>
      <c r="LLF72" s="204"/>
      <c r="LLG72" s="204"/>
      <c r="LLH72" s="204"/>
      <c r="LLI72" s="204"/>
      <c r="LLJ72" s="204"/>
      <c r="LLK72" s="204"/>
      <c r="LLL72" s="204"/>
      <c r="LLM72" s="204"/>
      <c r="LLN72" s="204"/>
      <c r="LLO72" s="204"/>
      <c r="LLP72" s="204"/>
      <c r="LLQ72" s="204"/>
      <c r="LLR72" s="204"/>
      <c r="LLS72" s="204"/>
      <c r="LLT72" s="204"/>
      <c r="LLU72" s="204"/>
      <c r="LLV72" s="204"/>
      <c r="LLW72" s="204"/>
      <c r="LLX72" s="204"/>
      <c r="LLY72" s="204"/>
      <c r="LLZ72" s="204"/>
      <c r="LMA72" s="204"/>
      <c r="LMB72" s="204"/>
      <c r="LMC72" s="204"/>
      <c r="LMD72" s="204"/>
      <c r="LME72" s="204"/>
      <c r="LMF72" s="204"/>
      <c r="LMG72" s="204"/>
      <c r="LMH72" s="204"/>
      <c r="LMI72" s="204"/>
      <c r="LMJ72" s="204"/>
      <c r="LMK72" s="204"/>
      <c r="LML72" s="204"/>
      <c r="LMM72" s="204"/>
      <c r="LMN72" s="204"/>
      <c r="LMO72" s="204"/>
      <c r="LMP72" s="204"/>
      <c r="LMQ72" s="204"/>
      <c r="LMR72" s="204"/>
      <c r="LMS72" s="204"/>
      <c r="LMT72" s="204"/>
      <c r="LMU72" s="204"/>
      <c r="LMV72" s="204"/>
      <c r="LMW72" s="204"/>
      <c r="LMX72" s="204"/>
      <c r="LMY72" s="204"/>
      <c r="LMZ72" s="204"/>
      <c r="LNA72" s="204"/>
      <c r="LNB72" s="204"/>
      <c r="LNC72" s="204"/>
      <c r="LND72" s="204"/>
      <c r="LNE72" s="204"/>
      <c r="LNF72" s="204"/>
      <c r="LNG72" s="204"/>
      <c r="LNH72" s="204"/>
      <c r="LNI72" s="204"/>
      <c r="LNJ72" s="204"/>
      <c r="LNK72" s="204"/>
      <c r="LNL72" s="204"/>
      <c r="LNM72" s="204"/>
      <c r="LNN72" s="204"/>
      <c r="LNO72" s="204"/>
      <c r="LNP72" s="204"/>
      <c r="LNQ72" s="204"/>
      <c r="LNR72" s="204"/>
      <c r="LNS72" s="204"/>
      <c r="LNT72" s="204"/>
      <c r="LNU72" s="204"/>
      <c r="LNV72" s="204"/>
      <c r="LNW72" s="204"/>
      <c r="LNX72" s="204"/>
      <c r="LNY72" s="204"/>
      <c r="LNZ72" s="204"/>
      <c r="LOA72" s="204"/>
      <c r="LOB72" s="204"/>
      <c r="LOC72" s="204"/>
      <c r="LOD72" s="204"/>
      <c r="LOE72" s="204"/>
      <c r="LOF72" s="204"/>
      <c r="LOG72" s="204"/>
      <c r="LOH72" s="204"/>
      <c r="LOI72" s="204"/>
      <c r="LOJ72" s="204"/>
      <c r="LOK72" s="204"/>
      <c r="LOL72" s="204"/>
      <c r="LOM72" s="204"/>
      <c r="LON72" s="204"/>
      <c r="LOO72" s="204"/>
      <c r="LOP72" s="204"/>
      <c r="LOQ72" s="204"/>
      <c r="LOR72" s="204"/>
      <c r="LOS72" s="204"/>
      <c r="LOT72" s="204"/>
      <c r="LOU72" s="204"/>
      <c r="LOV72" s="204"/>
      <c r="LOW72" s="204"/>
      <c r="LOX72" s="204"/>
      <c r="LOY72" s="204"/>
      <c r="LOZ72" s="204"/>
      <c r="LPA72" s="204"/>
      <c r="LPB72" s="204"/>
      <c r="LPC72" s="204"/>
      <c r="LPD72" s="204"/>
      <c r="LPE72" s="204"/>
      <c r="LPF72" s="204"/>
      <c r="LPG72" s="204"/>
      <c r="LPH72" s="204"/>
      <c r="LPI72" s="204"/>
      <c r="LPJ72" s="204"/>
      <c r="LPK72" s="204"/>
      <c r="LPL72" s="204"/>
      <c r="LPM72" s="204"/>
      <c r="LPN72" s="204"/>
      <c r="LPO72" s="204"/>
      <c r="LPP72" s="204"/>
      <c r="LPQ72" s="204"/>
      <c r="LPR72" s="204"/>
      <c r="LPS72" s="204"/>
      <c r="LPT72" s="204"/>
      <c r="LPU72" s="204"/>
      <c r="LPV72" s="204"/>
      <c r="LPW72" s="204"/>
      <c r="LPX72" s="204"/>
      <c r="LPY72" s="204"/>
      <c r="LPZ72" s="204"/>
      <c r="LQA72" s="204"/>
      <c r="LQB72" s="204"/>
      <c r="LQC72" s="204"/>
      <c r="LQD72" s="204"/>
      <c r="LQE72" s="204"/>
      <c r="LQF72" s="204"/>
      <c r="LQG72" s="204"/>
      <c r="LQH72" s="204"/>
      <c r="LQI72" s="204"/>
      <c r="LQJ72" s="204"/>
      <c r="LQK72" s="204"/>
      <c r="LQL72" s="204"/>
      <c r="LQM72" s="204"/>
      <c r="LQN72" s="204"/>
      <c r="LQO72" s="204"/>
      <c r="LQP72" s="204"/>
      <c r="LQQ72" s="204"/>
      <c r="LQR72" s="204"/>
      <c r="LQS72" s="204"/>
      <c r="LQT72" s="204"/>
      <c r="LQU72" s="204"/>
      <c r="LQV72" s="204"/>
      <c r="LQW72" s="204"/>
      <c r="LQX72" s="204"/>
      <c r="LQY72" s="204"/>
      <c r="LQZ72" s="204"/>
      <c r="LRA72" s="204"/>
      <c r="LRB72" s="204"/>
      <c r="LRC72" s="204"/>
      <c r="LRD72" s="204"/>
      <c r="LRE72" s="204"/>
      <c r="LRF72" s="204"/>
      <c r="LRG72" s="204"/>
      <c r="LRH72" s="204"/>
      <c r="LRI72" s="204"/>
      <c r="LRJ72" s="204"/>
      <c r="LRK72" s="204"/>
      <c r="LRL72" s="204"/>
      <c r="LRM72" s="204"/>
      <c r="LRN72" s="204"/>
      <c r="LRO72" s="204"/>
      <c r="LRP72" s="204"/>
      <c r="LRQ72" s="204"/>
      <c r="LRR72" s="204"/>
      <c r="LRS72" s="204"/>
      <c r="LRT72" s="204"/>
      <c r="LRU72" s="204"/>
      <c r="LRV72" s="204"/>
      <c r="LRW72" s="204"/>
      <c r="LRX72" s="204"/>
      <c r="LRY72" s="204"/>
      <c r="LRZ72" s="204"/>
      <c r="LSA72" s="204"/>
      <c r="LSB72" s="204"/>
      <c r="LSC72" s="204"/>
      <c r="LSD72" s="204"/>
      <c r="LSE72" s="204"/>
      <c r="LSF72" s="204"/>
      <c r="LSG72" s="204"/>
      <c r="LSH72" s="204"/>
      <c r="LSI72" s="204"/>
      <c r="LSJ72" s="204"/>
      <c r="LSK72" s="204"/>
      <c r="LSL72" s="204"/>
      <c r="LSM72" s="204"/>
      <c r="LSN72" s="204"/>
      <c r="LSO72" s="204"/>
      <c r="LSP72" s="204"/>
      <c r="LSQ72" s="204"/>
      <c r="LSR72" s="204"/>
      <c r="LSS72" s="204"/>
      <c r="LST72" s="204"/>
      <c r="LSU72" s="204"/>
      <c r="LSV72" s="204"/>
      <c r="LSW72" s="204"/>
      <c r="LSX72" s="204"/>
      <c r="LSY72" s="204"/>
      <c r="LSZ72" s="204"/>
      <c r="LTA72" s="204"/>
      <c r="LTB72" s="204"/>
      <c r="LTC72" s="204"/>
      <c r="LTD72" s="204"/>
      <c r="LTE72" s="204"/>
      <c r="LTF72" s="204"/>
      <c r="LTG72" s="204"/>
      <c r="LTH72" s="204"/>
      <c r="LTI72" s="204"/>
      <c r="LTJ72" s="204"/>
      <c r="LTK72" s="204"/>
      <c r="LTL72" s="204"/>
      <c r="LTM72" s="204"/>
      <c r="LTN72" s="204"/>
      <c r="LTO72" s="204"/>
      <c r="LTP72" s="204"/>
      <c r="LTQ72" s="204"/>
      <c r="LTR72" s="204"/>
      <c r="LTS72" s="204"/>
      <c r="LTT72" s="204"/>
      <c r="LTU72" s="204"/>
      <c r="LTV72" s="204"/>
      <c r="LTW72" s="204"/>
      <c r="LTX72" s="204"/>
      <c r="LTY72" s="204"/>
      <c r="LTZ72" s="204"/>
      <c r="LUA72" s="204"/>
      <c r="LUB72" s="204"/>
      <c r="LUC72" s="204"/>
      <c r="LUD72" s="204"/>
      <c r="LUE72" s="204"/>
      <c r="LUF72" s="204"/>
      <c r="LUG72" s="204"/>
      <c r="LUH72" s="204"/>
      <c r="LUI72" s="204"/>
      <c r="LUJ72" s="204"/>
      <c r="LUK72" s="204"/>
      <c r="LUL72" s="204"/>
      <c r="LUM72" s="204"/>
      <c r="LUN72" s="204"/>
      <c r="LUO72" s="204"/>
      <c r="LUP72" s="204"/>
      <c r="LUQ72" s="204"/>
      <c r="LUR72" s="204"/>
      <c r="LUS72" s="204"/>
      <c r="LUT72" s="204"/>
      <c r="LUU72" s="204"/>
      <c r="LUV72" s="204"/>
      <c r="LUW72" s="204"/>
      <c r="LUX72" s="204"/>
      <c r="LUY72" s="204"/>
      <c r="LUZ72" s="204"/>
      <c r="LVA72" s="204"/>
      <c r="LVB72" s="204"/>
      <c r="LVC72" s="204"/>
      <c r="LVD72" s="204"/>
      <c r="LVE72" s="204"/>
      <c r="LVF72" s="204"/>
      <c r="LVG72" s="204"/>
      <c r="LVH72" s="204"/>
      <c r="LVI72" s="204"/>
      <c r="LVJ72" s="204"/>
      <c r="LVK72" s="204"/>
      <c r="LVL72" s="204"/>
      <c r="LVM72" s="204"/>
      <c r="LVN72" s="204"/>
      <c r="LVO72" s="204"/>
      <c r="LVP72" s="204"/>
      <c r="LVQ72" s="204"/>
      <c r="LVR72" s="204"/>
      <c r="LVS72" s="204"/>
      <c r="LVT72" s="204"/>
      <c r="LVU72" s="204"/>
      <c r="LVV72" s="204"/>
      <c r="LVW72" s="204"/>
      <c r="LVX72" s="204"/>
      <c r="LVY72" s="204"/>
      <c r="LVZ72" s="204"/>
      <c r="LWA72" s="204"/>
      <c r="LWB72" s="204"/>
      <c r="LWC72" s="204"/>
      <c r="LWD72" s="204"/>
      <c r="LWE72" s="204"/>
      <c r="LWF72" s="204"/>
      <c r="LWG72" s="204"/>
      <c r="LWH72" s="204"/>
      <c r="LWI72" s="204"/>
      <c r="LWJ72" s="204"/>
      <c r="LWK72" s="204"/>
      <c r="LWL72" s="204"/>
      <c r="LWM72" s="204"/>
      <c r="LWN72" s="204"/>
      <c r="LWO72" s="204"/>
      <c r="LWP72" s="204"/>
      <c r="LWQ72" s="204"/>
      <c r="LWR72" s="204"/>
      <c r="LWS72" s="204"/>
      <c r="LWT72" s="204"/>
      <c r="LWU72" s="204"/>
      <c r="LWV72" s="204"/>
      <c r="LWW72" s="204"/>
      <c r="LWX72" s="204"/>
      <c r="LWY72" s="204"/>
      <c r="LWZ72" s="204"/>
      <c r="LXA72" s="204"/>
      <c r="LXB72" s="204"/>
      <c r="LXC72" s="204"/>
      <c r="LXD72" s="204"/>
      <c r="LXE72" s="204"/>
      <c r="LXF72" s="204"/>
      <c r="LXG72" s="204"/>
      <c r="LXH72" s="204"/>
      <c r="LXI72" s="204"/>
      <c r="LXJ72" s="204"/>
      <c r="LXK72" s="204"/>
      <c r="LXL72" s="204"/>
      <c r="LXM72" s="204"/>
      <c r="LXN72" s="204"/>
      <c r="LXO72" s="204"/>
      <c r="LXP72" s="204"/>
      <c r="LXQ72" s="204"/>
      <c r="LXR72" s="204"/>
      <c r="LXS72" s="204"/>
      <c r="LXT72" s="204"/>
      <c r="LXU72" s="204"/>
      <c r="LXV72" s="204"/>
      <c r="LXW72" s="204"/>
      <c r="LXX72" s="204"/>
      <c r="LXY72" s="204"/>
      <c r="LXZ72" s="204"/>
      <c r="LYA72" s="204"/>
      <c r="LYB72" s="204"/>
      <c r="LYC72" s="204"/>
      <c r="LYD72" s="204"/>
      <c r="LYE72" s="204"/>
      <c r="LYF72" s="204"/>
      <c r="LYG72" s="204"/>
      <c r="LYH72" s="204"/>
      <c r="LYI72" s="204"/>
      <c r="LYJ72" s="204"/>
      <c r="LYK72" s="204"/>
      <c r="LYL72" s="204"/>
      <c r="LYM72" s="204"/>
      <c r="LYN72" s="204"/>
      <c r="LYO72" s="204"/>
      <c r="LYP72" s="204"/>
      <c r="LYQ72" s="204"/>
      <c r="LYR72" s="204"/>
      <c r="LYS72" s="204"/>
      <c r="LYT72" s="204"/>
      <c r="LYU72" s="204"/>
      <c r="LYV72" s="204"/>
      <c r="LYW72" s="204"/>
      <c r="LYX72" s="204"/>
      <c r="LYY72" s="204"/>
      <c r="LYZ72" s="204"/>
      <c r="LZA72" s="204"/>
      <c r="LZB72" s="204"/>
      <c r="LZC72" s="204"/>
      <c r="LZD72" s="204"/>
      <c r="LZE72" s="204"/>
      <c r="LZF72" s="204"/>
      <c r="LZG72" s="204"/>
      <c r="LZH72" s="204"/>
      <c r="LZI72" s="204"/>
      <c r="LZJ72" s="204"/>
      <c r="LZK72" s="204"/>
      <c r="LZL72" s="204"/>
      <c r="LZM72" s="204"/>
      <c r="LZN72" s="204"/>
      <c r="LZO72" s="204"/>
      <c r="LZP72" s="204"/>
      <c r="LZQ72" s="204"/>
      <c r="LZR72" s="204"/>
      <c r="LZS72" s="204"/>
      <c r="LZT72" s="204"/>
      <c r="LZU72" s="204"/>
      <c r="LZV72" s="204"/>
      <c r="LZW72" s="204"/>
      <c r="LZX72" s="204"/>
      <c r="LZY72" s="204"/>
      <c r="LZZ72" s="204"/>
      <c r="MAA72" s="204"/>
      <c r="MAB72" s="204"/>
      <c r="MAC72" s="204"/>
      <c r="MAD72" s="204"/>
      <c r="MAE72" s="204"/>
      <c r="MAF72" s="204"/>
      <c r="MAG72" s="204"/>
      <c r="MAH72" s="204"/>
      <c r="MAI72" s="204"/>
      <c r="MAJ72" s="204"/>
      <c r="MAK72" s="204"/>
      <c r="MAL72" s="204"/>
      <c r="MAM72" s="204"/>
      <c r="MAN72" s="204"/>
      <c r="MAO72" s="204"/>
      <c r="MAP72" s="204"/>
      <c r="MAQ72" s="204"/>
      <c r="MAR72" s="204"/>
      <c r="MAS72" s="204"/>
      <c r="MAT72" s="204"/>
      <c r="MAU72" s="204"/>
      <c r="MAV72" s="204"/>
      <c r="MAW72" s="204"/>
      <c r="MAX72" s="204"/>
      <c r="MAY72" s="204"/>
      <c r="MAZ72" s="204"/>
      <c r="MBA72" s="204"/>
      <c r="MBB72" s="204"/>
      <c r="MBC72" s="204"/>
      <c r="MBD72" s="204"/>
      <c r="MBE72" s="204"/>
      <c r="MBF72" s="204"/>
      <c r="MBG72" s="204"/>
      <c r="MBH72" s="204"/>
      <c r="MBI72" s="204"/>
      <c r="MBJ72" s="204"/>
      <c r="MBK72" s="204"/>
      <c r="MBL72" s="204"/>
      <c r="MBM72" s="204"/>
      <c r="MBN72" s="204"/>
      <c r="MBO72" s="204"/>
      <c r="MBP72" s="204"/>
      <c r="MBQ72" s="204"/>
      <c r="MBR72" s="204"/>
      <c r="MBS72" s="204"/>
      <c r="MBT72" s="204"/>
      <c r="MBU72" s="204"/>
      <c r="MBV72" s="204"/>
      <c r="MBW72" s="204"/>
      <c r="MBX72" s="204"/>
      <c r="MBY72" s="204"/>
      <c r="MBZ72" s="204"/>
      <c r="MCA72" s="204"/>
      <c r="MCB72" s="204"/>
      <c r="MCC72" s="204"/>
      <c r="MCD72" s="204"/>
      <c r="MCE72" s="204"/>
      <c r="MCF72" s="204"/>
      <c r="MCG72" s="204"/>
      <c r="MCH72" s="204"/>
      <c r="MCI72" s="204"/>
      <c r="MCJ72" s="204"/>
      <c r="MCK72" s="204"/>
      <c r="MCL72" s="204"/>
      <c r="MCM72" s="204"/>
      <c r="MCN72" s="204"/>
      <c r="MCO72" s="204"/>
      <c r="MCP72" s="204"/>
      <c r="MCQ72" s="204"/>
      <c r="MCR72" s="204"/>
      <c r="MCS72" s="204"/>
      <c r="MCT72" s="204"/>
      <c r="MCU72" s="204"/>
      <c r="MCV72" s="204"/>
      <c r="MCW72" s="204"/>
      <c r="MCX72" s="204"/>
      <c r="MCY72" s="204"/>
      <c r="MCZ72" s="204"/>
      <c r="MDA72" s="204"/>
      <c r="MDB72" s="204"/>
      <c r="MDC72" s="204"/>
      <c r="MDD72" s="204"/>
      <c r="MDE72" s="204"/>
      <c r="MDF72" s="204"/>
      <c r="MDG72" s="204"/>
      <c r="MDH72" s="204"/>
      <c r="MDI72" s="204"/>
      <c r="MDJ72" s="204"/>
      <c r="MDK72" s="204"/>
      <c r="MDL72" s="204"/>
      <c r="MDM72" s="204"/>
      <c r="MDN72" s="204"/>
      <c r="MDO72" s="204"/>
      <c r="MDP72" s="204"/>
      <c r="MDQ72" s="204"/>
      <c r="MDR72" s="204"/>
      <c r="MDS72" s="204"/>
      <c r="MDT72" s="204"/>
      <c r="MDU72" s="204"/>
      <c r="MDV72" s="204"/>
      <c r="MDW72" s="204"/>
      <c r="MDX72" s="204"/>
      <c r="MDY72" s="204"/>
      <c r="MDZ72" s="204"/>
      <c r="MEA72" s="204"/>
      <c r="MEB72" s="204"/>
      <c r="MEC72" s="204"/>
      <c r="MED72" s="204"/>
      <c r="MEE72" s="204"/>
      <c r="MEF72" s="204"/>
      <c r="MEG72" s="204"/>
      <c r="MEH72" s="204"/>
      <c r="MEI72" s="204"/>
      <c r="MEJ72" s="204"/>
      <c r="MEK72" s="204"/>
      <c r="MEL72" s="204"/>
      <c r="MEM72" s="204"/>
      <c r="MEN72" s="204"/>
      <c r="MEO72" s="204"/>
      <c r="MEP72" s="204"/>
      <c r="MEQ72" s="204"/>
      <c r="MER72" s="204"/>
      <c r="MES72" s="204"/>
      <c r="MET72" s="204"/>
      <c r="MEU72" s="204"/>
      <c r="MEV72" s="204"/>
      <c r="MEW72" s="204"/>
      <c r="MEX72" s="204"/>
      <c r="MEY72" s="204"/>
      <c r="MEZ72" s="204"/>
      <c r="MFA72" s="204"/>
      <c r="MFB72" s="204"/>
      <c r="MFC72" s="204"/>
      <c r="MFD72" s="204"/>
      <c r="MFE72" s="204"/>
      <c r="MFF72" s="204"/>
      <c r="MFG72" s="204"/>
      <c r="MFH72" s="204"/>
      <c r="MFI72" s="204"/>
      <c r="MFJ72" s="204"/>
      <c r="MFK72" s="204"/>
      <c r="MFL72" s="204"/>
      <c r="MFM72" s="204"/>
      <c r="MFN72" s="204"/>
      <c r="MFO72" s="204"/>
      <c r="MFP72" s="204"/>
      <c r="MFQ72" s="204"/>
      <c r="MFR72" s="204"/>
      <c r="MFS72" s="204"/>
      <c r="MFT72" s="204"/>
      <c r="MFU72" s="204"/>
      <c r="MFV72" s="204"/>
      <c r="MFW72" s="204"/>
      <c r="MFX72" s="204"/>
      <c r="MFY72" s="204"/>
      <c r="MFZ72" s="204"/>
      <c r="MGA72" s="204"/>
      <c r="MGB72" s="204"/>
      <c r="MGC72" s="204"/>
      <c r="MGD72" s="204"/>
      <c r="MGE72" s="204"/>
      <c r="MGF72" s="204"/>
      <c r="MGG72" s="204"/>
      <c r="MGH72" s="204"/>
      <c r="MGI72" s="204"/>
      <c r="MGJ72" s="204"/>
      <c r="MGK72" s="204"/>
      <c r="MGL72" s="204"/>
      <c r="MGM72" s="204"/>
      <c r="MGN72" s="204"/>
      <c r="MGO72" s="204"/>
      <c r="MGP72" s="204"/>
      <c r="MGQ72" s="204"/>
      <c r="MGR72" s="204"/>
      <c r="MGS72" s="204"/>
      <c r="MGT72" s="204"/>
      <c r="MGU72" s="204"/>
      <c r="MGV72" s="204"/>
      <c r="MGW72" s="204"/>
      <c r="MGX72" s="204"/>
      <c r="MGY72" s="204"/>
      <c r="MGZ72" s="204"/>
      <c r="MHA72" s="204"/>
      <c r="MHB72" s="204"/>
      <c r="MHC72" s="204"/>
      <c r="MHD72" s="204"/>
      <c r="MHE72" s="204"/>
      <c r="MHF72" s="204"/>
      <c r="MHG72" s="204"/>
      <c r="MHH72" s="204"/>
      <c r="MHI72" s="204"/>
      <c r="MHJ72" s="204"/>
      <c r="MHK72" s="204"/>
      <c r="MHL72" s="204"/>
      <c r="MHM72" s="204"/>
      <c r="MHN72" s="204"/>
      <c r="MHO72" s="204"/>
      <c r="MHP72" s="204"/>
      <c r="MHQ72" s="204"/>
      <c r="MHR72" s="204"/>
      <c r="MHS72" s="204"/>
      <c r="MHT72" s="204"/>
      <c r="MHU72" s="204"/>
      <c r="MHV72" s="204"/>
      <c r="MHW72" s="204"/>
      <c r="MHX72" s="204"/>
      <c r="MHY72" s="204"/>
      <c r="MHZ72" s="204"/>
      <c r="MIA72" s="204"/>
      <c r="MIB72" s="204"/>
      <c r="MIC72" s="204"/>
      <c r="MID72" s="204"/>
      <c r="MIE72" s="204"/>
      <c r="MIF72" s="204"/>
      <c r="MIG72" s="204"/>
      <c r="MIH72" s="204"/>
      <c r="MII72" s="204"/>
      <c r="MIJ72" s="204"/>
      <c r="MIK72" s="204"/>
      <c r="MIL72" s="204"/>
      <c r="MIM72" s="204"/>
      <c r="MIN72" s="204"/>
      <c r="MIO72" s="204"/>
      <c r="MIP72" s="204"/>
      <c r="MIQ72" s="204"/>
      <c r="MIR72" s="204"/>
      <c r="MIS72" s="204"/>
      <c r="MIT72" s="204"/>
      <c r="MIU72" s="204"/>
      <c r="MIV72" s="204"/>
      <c r="MIW72" s="204"/>
      <c r="MIX72" s="204"/>
      <c r="MIY72" s="204"/>
      <c r="MIZ72" s="204"/>
      <c r="MJA72" s="204"/>
      <c r="MJB72" s="204"/>
      <c r="MJC72" s="204"/>
      <c r="MJD72" s="204"/>
      <c r="MJE72" s="204"/>
      <c r="MJF72" s="204"/>
      <c r="MJG72" s="204"/>
      <c r="MJH72" s="204"/>
      <c r="MJI72" s="204"/>
      <c r="MJJ72" s="204"/>
      <c r="MJK72" s="204"/>
      <c r="MJL72" s="204"/>
      <c r="MJM72" s="204"/>
      <c r="MJN72" s="204"/>
      <c r="MJO72" s="204"/>
      <c r="MJP72" s="204"/>
      <c r="MJQ72" s="204"/>
      <c r="MJR72" s="204"/>
      <c r="MJS72" s="204"/>
      <c r="MJT72" s="204"/>
      <c r="MJU72" s="204"/>
      <c r="MJV72" s="204"/>
      <c r="MJW72" s="204"/>
      <c r="MJX72" s="204"/>
      <c r="MJY72" s="204"/>
      <c r="MJZ72" s="204"/>
      <c r="MKA72" s="204"/>
      <c r="MKB72" s="204"/>
      <c r="MKC72" s="204"/>
      <c r="MKD72" s="204"/>
      <c r="MKE72" s="204"/>
      <c r="MKF72" s="204"/>
      <c r="MKG72" s="204"/>
      <c r="MKH72" s="204"/>
      <c r="MKI72" s="204"/>
      <c r="MKJ72" s="204"/>
      <c r="MKK72" s="204"/>
      <c r="MKL72" s="204"/>
      <c r="MKM72" s="204"/>
      <c r="MKN72" s="204"/>
      <c r="MKO72" s="204"/>
      <c r="MKP72" s="204"/>
      <c r="MKQ72" s="204"/>
      <c r="MKR72" s="204"/>
      <c r="MKS72" s="204"/>
      <c r="MKT72" s="204"/>
      <c r="MKU72" s="204"/>
      <c r="MKV72" s="204"/>
      <c r="MKW72" s="204"/>
      <c r="MKX72" s="204"/>
      <c r="MKY72" s="204"/>
      <c r="MKZ72" s="204"/>
      <c r="MLA72" s="204"/>
      <c r="MLB72" s="204"/>
      <c r="MLC72" s="204"/>
      <c r="MLD72" s="204"/>
      <c r="MLE72" s="204"/>
      <c r="MLF72" s="204"/>
      <c r="MLG72" s="204"/>
      <c r="MLH72" s="204"/>
      <c r="MLI72" s="204"/>
      <c r="MLJ72" s="204"/>
      <c r="MLK72" s="204"/>
      <c r="MLL72" s="204"/>
      <c r="MLM72" s="204"/>
      <c r="MLN72" s="204"/>
      <c r="MLO72" s="204"/>
      <c r="MLP72" s="204"/>
      <c r="MLQ72" s="204"/>
      <c r="MLR72" s="204"/>
      <c r="MLS72" s="204"/>
      <c r="MLT72" s="204"/>
      <c r="MLU72" s="204"/>
      <c r="MLV72" s="204"/>
      <c r="MLW72" s="204"/>
      <c r="MLX72" s="204"/>
      <c r="MLY72" s="204"/>
      <c r="MLZ72" s="204"/>
      <c r="MMA72" s="204"/>
      <c r="MMB72" s="204"/>
      <c r="MMC72" s="204"/>
      <c r="MMD72" s="204"/>
      <c r="MME72" s="204"/>
      <c r="MMF72" s="204"/>
      <c r="MMG72" s="204"/>
      <c r="MMH72" s="204"/>
      <c r="MMI72" s="204"/>
      <c r="MMJ72" s="204"/>
      <c r="MMK72" s="204"/>
      <c r="MML72" s="204"/>
      <c r="MMM72" s="204"/>
      <c r="MMN72" s="204"/>
      <c r="MMO72" s="204"/>
      <c r="MMP72" s="204"/>
      <c r="MMQ72" s="204"/>
      <c r="MMR72" s="204"/>
      <c r="MMS72" s="204"/>
      <c r="MMT72" s="204"/>
      <c r="MMU72" s="204"/>
      <c r="MMV72" s="204"/>
      <c r="MMW72" s="204"/>
      <c r="MMX72" s="204"/>
      <c r="MMY72" s="204"/>
      <c r="MMZ72" s="204"/>
      <c r="MNA72" s="204"/>
      <c r="MNB72" s="204"/>
      <c r="MNC72" s="204"/>
      <c r="MND72" s="204"/>
      <c r="MNE72" s="204"/>
      <c r="MNF72" s="204"/>
      <c r="MNG72" s="204"/>
      <c r="MNH72" s="204"/>
      <c r="MNI72" s="204"/>
      <c r="MNJ72" s="204"/>
      <c r="MNK72" s="204"/>
      <c r="MNL72" s="204"/>
      <c r="MNM72" s="204"/>
      <c r="MNN72" s="204"/>
      <c r="MNO72" s="204"/>
      <c r="MNP72" s="204"/>
      <c r="MNQ72" s="204"/>
      <c r="MNR72" s="204"/>
      <c r="MNS72" s="204"/>
      <c r="MNT72" s="204"/>
      <c r="MNU72" s="204"/>
      <c r="MNV72" s="204"/>
      <c r="MNW72" s="204"/>
      <c r="MNX72" s="204"/>
      <c r="MNY72" s="204"/>
      <c r="MNZ72" s="204"/>
      <c r="MOA72" s="204"/>
      <c r="MOB72" s="204"/>
      <c r="MOC72" s="204"/>
      <c r="MOD72" s="204"/>
      <c r="MOE72" s="204"/>
      <c r="MOF72" s="204"/>
      <c r="MOG72" s="204"/>
      <c r="MOH72" s="204"/>
      <c r="MOI72" s="204"/>
      <c r="MOJ72" s="204"/>
      <c r="MOK72" s="204"/>
      <c r="MOL72" s="204"/>
      <c r="MOM72" s="204"/>
      <c r="MON72" s="204"/>
      <c r="MOO72" s="204"/>
      <c r="MOP72" s="204"/>
      <c r="MOQ72" s="204"/>
      <c r="MOR72" s="204"/>
      <c r="MOS72" s="204"/>
      <c r="MOT72" s="204"/>
      <c r="MOU72" s="204"/>
      <c r="MOV72" s="204"/>
      <c r="MOW72" s="204"/>
      <c r="MOX72" s="204"/>
      <c r="MOY72" s="204"/>
      <c r="MOZ72" s="204"/>
      <c r="MPA72" s="204"/>
      <c r="MPB72" s="204"/>
      <c r="MPC72" s="204"/>
      <c r="MPD72" s="204"/>
      <c r="MPE72" s="204"/>
      <c r="MPF72" s="204"/>
      <c r="MPG72" s="204"/>
      <c r="MPH72" s="204"/>
      <c r="MPI72" s="204"/>
      <c r="MPJ72" s="204"/>
      <c r="MPK72" s="204"/>
      <c r="MPL72" s="204"/>
      <c r="MPM72" s="204"/>
      <c r="MPN72" s="204"/>
      <c r="MPO72" s="204"/>
      <c r="MPP72" s="204"/>
      <c r="MPQ72" s="204"/>
      <c r="MPR72" s="204"/>
      <c r="MPS72" s="204"/>
      <c r="MPT72" s="204"/>
      <c r="MPU72" s="204"/>
      <c r="MPV72" s="204"/>
      <c r="MPW72" s="204"/>
      <c r="MPX72" s="204"/>
      <c r="MPY72" s="204"/>
      <c r="MPZ72" s="204"/>
      <c r="MQA72" s="204"/>
      <c r="MQB72" s="204"/>
      <c r="MQC72" s="204"/>
      <c r="MQD72" s="204"/>
      <c r="MQE72" s="204"/>
      <c r="MQF72" s="204"/>
      <c r="MQG72" s="204"/>
      <c r="MQH72" s="204"/>
      <c r="MQI72" s="204"/>
      <c r="MQJ72" s="204"/>
      <c r="MQK72" s="204"/>
      <c r="MQL72" s="204"/>
      <c r="MQM72" s="204"/>
      <c r="MQN72" s="204"/>
      <c r="MQO72" s="204"/>
      <c r="MQP72" s="204"/>
      <c r="MQQ72" s="204"/>
      <c r="MQR72" s="204"/>
      <c r="MQS72" s="204"/>
      <c r="MQT72" s="204"/>
      <c r="MQU72" s="204"/>
      <c r="MQV72" s="204"/>
      <c r="MQW72" s="204"/>
      <c r="MQX72" s="204"/>
      <c r="MQY72" s="204"/>
      <c r="MQZ72" s="204"/>
      <c r="MRA72" s="204"/>
      <c r="MRB72" s="204"/>
      <c r="MRC72" s="204"/>
      <c r="MRD72" s="204"/>
      <c r="MRE72" s="204"/>
      <c r="MRF72" s="204"/>
      <c r="MRG72" s="204"/>
      <c r="MRH72" s="204"/>
      <c r="MRI72" s="204"/>
      <c r="MRJ72" s="204"/>
      <c r="MRK72" s="204"/>
      <c r="MRL72" s="204"/>
      <c r="MRM72" s="204"/>
      <c r="MRN72" s="204"/>
      <c r="MRO72" s="204"/>
      <c r="MRP72" s="204"/>
      <c r="MRQ72" s="204"/>
      <c r="MRR72" s="204"/>
      <c r="MRS72" s="204"/>
      <c r="MRT72" s="204"/>
      <c r="MRU72" s="204"/>
      <c r="MRV72" s="204"/>
      <c r="MRW72" s="204"/>
      <c r="MRX72" s="204"/>
      <c r="MRY72" s="204"/>
      <c r="MRZ72" s="204"/>
      <c r="MSA72" s="204"/>
      <c r="MSB72" s="204"/>
      <c r="MSC72" s="204"/>
      <c r="MSD72" s="204"/>
      <c r="MSE72" s="204"/>
      <c r="MSF72" s="204"/>
      <c r="MSG72" s="204"/>
      <c r="MSH72" s="204"/>
      <c r="MSI72" s="204"/>
      <c r="MSJ72" s="204"/>
      <c r="MSK72" s="204"/>
      <c r="MSL72" s="204"/>
      <c r="MSM72" s="204"/>
      <c r="MSN72" s="204"/>
      <c r="MSO72" s="204"/>
      <c r="MSP72" s="204"/>
      <c r="MSQ72" s="204"/>
      <c r="MSR72" s="204"/>
      <c r="MSS72" s="204"/>
      <c r="MST72" s="204"/>
      <c r="MSU72" s="204"/>
      <c r="MSV72" s="204"/>
      <c r="MSW72" s="204"/>
      <c r="MSX72" s="204"/>
      <c r="MSY72" s="204"/>
      <c r="MSZ72" s="204"/>
      <c r="MTA72" s="204"/>
      <c r="MTB72" s="204"/>
      <c r="MTC72" s="204"/>
      <c r="MTD72" s="204"/>
      <c r="MTE72" s="204"/>
      <c r="MTF72" s="204"/>
      <c r="MTG72" s="204"/>
      <c r="MTH72" s="204"/>
      <c r="MTI72" s="204"/>
      <c r="MTJ72" s="204"/>
      <c r="MTK72" s="204"/>
      <c r="MTL72" s="204"/>
      <c r="MTM72" s="204"/>
      <c r="MTN72" s="204"/>
      <c r="MTO72" s="204"/>
      <c r="MTP72" s="204"/>
      <c r="MTQ72" s="204"/>
      <c r="MTR72" s="204"/>
      <c r="MTS72" s="204"/>
      <c r="MTT72" s="204"/>
      <c r="MTU72" s="204"/>
      <c r="MTV72" s="204"/>
      <c r="MTW72" s="204"/>
      <c r="MTX72" s="204"/>
      <c r="MTY72" s="204"/>
      <c r="MTZ72" s="204"/>
      <c r="MUA72" s="204"/>
      <c r="MUB72" s="204"/>
      <c r="MUC72" s="204"/>
      <c r="MUD72" s="204"/>
      <c r="MUE72" s="204"/>
      <c r="MUF72" s="204"/>
      <c r="MUG72" s="204"/>
      <c r="MUH72" s="204"/>
      <c r="MUI72" s="204"/>
      <c r="MUJ72" s="204"/>
      <c r="MUK72" s="204"/>
      <c r="MUL72" s="204"/>
      <c r="MUM72" s="204"/>
      <c r="MUN72" s="204"/>
      <c r="MUO72" s="204"/>
      <c r="MUP72" s="204"/>
      <c r="MUQ72" s="204"/>
      <c r="MUR72" s="204"/>
      <c r="MUS72" s="204"/>
      <c r="MUT72" s="204"/>
      <c r="MUU72" s="204"/>
      <c r="MUV72" s="204"/>
      <c r="MUW72" s="204"/>
      <c r="MUX72" s="204"/>
      <c r="MUY72" s="204"/>
      <c r="MUZ72" s="204"/>
      <c r="MVA72" s="204"/>
      <c r="MVB72" s="204"/>
      <c r="MVC72" s="204"/>
      <c r="MVD72" s="204"/>
      <c r="MVE72" s="204"/>
      <c r="MVF72" s="204"/>
      <c r="MVG72" s="204"/>
      <c r="MVH72" s="204"/>
      <c r="MVI72" s="204"/>
      <c r="MVJ72" s="204"/>
      <c r="MVK72" s="204"/>
      <c r="MVL72" s="204"/>
      <c r="MVM72" s="204"/>
      <c r="MVN72" s="204"/>
      <c r="MVO72" s="204"/>
      <c r="MVP72" s="204"/>
      <c r="MVQ72" s="204"/>
      <c r="MVR72" s="204"/>
      <c r="MVS72" s="204"/>
      <c r="MVT72" s="204"/>
      <c r="MVU72" s="204"/>
      <c r="MVV72" s="204"/>
      <c r="MVW72" s="204"/>
      <c r="MVX72" s="204"/>
      <c r="MVY72" s="204"/>
      <c r="MVZ72" s="204"/>
      <c r="MWA72" s="204"/>
      <c r="MWB72" s="204"/>
      <c r="MWC72" s="204"/>
      <c r="MWD72" s="204"/>
      <c r="MWE72" s="204"/>
      <c r="MWF72" s="204"/>
      <c r="MWG72" s="204"/>
      <c r="MWH72" s="204"/>
      <c r="MWI72" s="204"/>
      <c r="MWJ72" s="204"/>
      <c r="MWK72" s="204"/>
      <c r="MWL72" s="204"/>
      <c r="MWM72" s="204"/>
      <c r="MWN72" s="204"/>
      <c r="MWO72" s="204"/>
      <c r="MWP72" s="204"/>
      <c r="MWQ72" s="204"/>
      <c r="MWR72" s="204"/>
      <c r="MWS72" s="204"/>
      <c r="MWT72" s="204"/>
      <c r="MWU72" s="204"/>
      <c r="MWV72" s="204"/>
      <c r="MWW72" s="204"/>
      <c r="MWX72" s="204"/>
      <c r="MWY72" s="204"/>
      <c r="MWZ72" s="204"/>
      <c r="MXA72" s="204"/>
      <c r="MXB72" s="204"/>
      <c r="MXC72" s="204"/>
      <c r="MXD72" s="204"/>
      <c r="MXE72" s="204"/>
      <c r="MXF72" s="204"/>
      <c r="MXG72" s="204"/>
      <c r="MXH72" s="204"/>
      <c r="MXI72" s="204"/>
      <c r="MXJ72" s="204"/>
      <c r="MXK72" s="204"/>
      <c r="MXL72" s="204"/>
      <c r="MXM72" s="204"/>
      <c r="MXN72" s="204"/>
      <c r="MXO72" s="204"/>
      <c r="MXP72" s="204"/>
      <c r="MXQ72" s="204"/>
      <c r="MXR72" s="204"/>
      <c r="MXS72" s="204"/>
      <c r="MXT72" s="204"/>
      <c r="MXU72" s="204"/>
      <c r="MXV72" s="204"/>
      <c r="MXW72" s="204"/>
      <c r="MXX72" s="204"/>
      <c r="MXY72" s="204"/>
      <c r="MXZ72" s="204"/>
      <c r="MYA72" s="204"/>
      <c r="MYB72" s="204"/>
      <c r="MYC72" s="204"/>
      <c r="MYD72" s="204"/>
      <c r="MYE72" s="204"/>
      <c r="MYF72" s="204"/>
      <c r="MYG72" s="204"/>
      <c r="MYH72" s="204"/>
      <c r="MYI72" s="204"/>
      <c r="MYJ72" s="204"/>
      <c r="MYK72" s="204"/>
      <c r="MYL72" s="204"/>
      <c r="MYM72" s="204"/>
      <c r="MYN72" s="204"/>
      <c r="MYO72" s="204"/>
      <c r="MYP72" s="204"/>
      <c r="MYQ72" s="204"/>
      <c r="MYR72" s="204"/>
      <c r="MYS72" s="204"/>
      <c r="MYT72" s="204"/>
      <c r="MYU72" s="204"/>
      <c r="MYV72" s="204"/>
      <c r="MYW72" s="204"/>
      <c r="MYX72" s="204"/>
      <c r="MYY72" s="204"/>
      <c r="MYZ72" s="204"/>
      <c r="MZA72" s="204"/>
      <c r="MZB72" s="204"/>
      <c r="MZC72" s="204"/>
      <c r="MZD72" s="204"/>
      <c r="MZE72" s="204"/>
      <c r="MZF72" s="204"/>
      <c r="MZG72" s="204"/>
      <c r="MZH72" s="204"/>
      <c r="MZI72" s="204"/>
      <c r="MZJ72" s="204"/>
      <c r="MZK72" s="204"/>
      <c r="MZL72" s="204"/>
      <c r="MZM72" s="204"/>
      <c r="MZN72" s="204"/>
      <c r="MZO72" s="204"/>
      <c r="MZP72" s="204"/>
      <c r="MZQ72" s="204"/>
      <c r="MZR72" s="204"/>
      <c r="MZS72" s="204"/>
      <c r="MZT72" s="204"/>
      <c r="MZU72" s="204"/>
      <c r="MZV72" s="204"/>
      <c r="MZW72" s="204"/>
      <c r="MZX72" s="204"/>
      <c r="MZY72" s="204"/>
      <c r="MZZ72" s="204"/>
      <c r="NAA72" s="204"/>
      <c r="NAB72" s="204"/>
      <c r="NAC72" s="204"/>
      <c r="NAD72" s="204"/>
      <c r="NAE72" s="204"/>
      <c r="NAF72" s="204"/>
      <c r="NAG72" s="204"/>
      <c r="NAH72" s="204"/>
      <c r="NAI72" s="204"/>
      <c r="NAJ72" s="204"/>
      <c r="NAK72" s="204"/>
      <c r="NAL72" s="204"/>
      <c r="NAM72" s="204"/>
      <c r="NAN72" s="204"/>
      <c r="NAO72" s="204"/>
      <c r="NAP72" s="204"/>
      <c r="NAQ72" s="204"/>
      <c r="NAR72" s="204"/>
      <c r="NAS72" s="204"/>
      <c r="NAT72" s="204"/>
      <c r="NAU72" s="204"/>
      <c r="NAV72" s="204"/>
      <c r="NAW72" s="204"/>
      <c r="NAX72" s="204"/>
      <c r="NAY72" s="204"/>
      <c r="NAZ72" s="204"/>
      <c r="NBA72" s="204"/>
      <c r="NBB72" s="204"/>
      <c r="NBC72" s="204"/>
      <c r="NBD72" s="204"/>
      <c r="NBE72" s="204"/>
      <c r="NBF72" s="204"/>
      <c r="NBG72" s="204"/>
      <c r="NBH72" s="204"/>
      <c r="NBI72" s="204"/>
      <c r="NBJ72" s="204"/>
      <c r="NBK72" s="204"/>
      <c r="NBL72" s="204"/>
      <c r="NBM72" s="204"/>
      <c r="NBN72" s="204"/>
      <c r="NBO72" s="204"/>
      <c r="NBP72" s="204"/>
      <c r="NBQ72" s="204"/>
      <c r="NBR72" s="204"/>
      <c r="NBS72" s="204"/>
      <c r="NBT72" s="204"/>
      <c r="NBU72" s="204"/>
      <c r="NBV72" s="204"/>
      <c r="NBW72" s="204"/>
      <c r="NBX72" s="204"/>
      <c r="NBY72" s="204"/>
      <c r="NBZ72" s="204"/>
      <c r="NCA72" s="204"/>
      <c r="NCB72" s="204"/>
      <c r="NCC72" s="204"/>
      <c r="NCD72" s="204"/>
      <c r="NCE72" s="204"/>
      <c r="NCF72" s="204"/>
      <c r="NCG72" s="204"/>
      <c r="NCH72" s="204"/>
      <c r="NCI72" s="204"/>
      <c r="NCJ72" s="204"/>
      <c r="NCK72" s="204"/>
      <c r="NCL72" s="204"/>
      <c r="NCM72" s="204"/>
      <c r="NCN72" s="204"/>
      <c r="NCO72" s="204"/>
      <c r="NCP72" s="204"/>
      <c r="NCQ72" s="204"/>
      <c r="NCR72" s="204"/>
      <c r="NCS72" s="204"/>
      <c r="NCT72" s="204"/>
      <c r="NCU72" s="204"/>
      <c r="NCV72" s="204"/>
      <c r="NCW72" s="204"/>
      <c r="NCX72" s="204"/>
      <c r="NCY72" s="204"/>
      <c r="NCZ72" s="204"/>
      <c r="NDA72" s="204"/>
      <c r="NDB72" s="204"/>
      <c r="NDC72" s="204"/>
      <c r="NDD72" s="204"/>
      <c r="NDE72" s="204"/>
      <c r="NDF72" s="204"/>
      <c r="NDG72" s="204"/>
      <c r="NDH72" s="204"/>
      <c r="NDI72" s="204"/>
      <c r="NDJ72" s="204"/>
      <c r="NDK72" s="204"/>
      <c r="NDL72" s="204"/>
      <c r="NDM72" s="204"/>
      <c r="NDN72" s="204"/>
      <c r="NDO72" s="204"/>
      <c r="NDP72" s="204"/>
      <c r="NDQ72" s="204"/>
      <c r="NDR72" s="204"/>
      <c r="NDS72" s="204"/>
      <c r="NDT72" s="204"/>
      <c r="NDU72" s="204"/>
      <c r="NDV72" s="204"/>
      <c r="NDW72" s="204"/>
      <c r="NDX72" s="204"/>
      <c r="NDY72" s="204"/>
      <c r="NDZ72" s="204"/>
      <c r="NEA72" s="204"/>
      <c r="NEB72" s="204"/>
      <c r="NEC72" s="204"/>
      <c r="NED72" s="204"/>
      <c r="NEE72" s="204"/>
      <c r="NEF72" s="204"/>
      <c r="NEG72" s="204"/>
      <c r="NEH72" s="204"/>
      <c r="NEI72" s="204"/>
      <c r="NEJ72" s="204"/>
      <c r="NEK72" s="204"/>
      <c r="NEL72" s="204"/>
      <c r="NEM72" s="204"/>
      <c r="NEN72" s="204"/>
      <c r="NEO72" s="204"/>
      <c r="NEP72" s="204"/>
      <c r="NEQ72" s="204"/>
      <c r="NER72" s="204"/>
      <c r="NES72" s="204"/>
      <c r="NET72" s="204"/>
      <c r="NEU72" s="204"/>
      <c r="NEV72" s="204"/>
      <c r="NEW72" s="204"/>
      <c r="NEX72" s="204"/>
      <c r="NEY72" s="204"/>
      <c r="NEZ72" s="204"/>
      <c r="NFA72" s="204"/>
      <c r="NFB72" s="204"/>
      <c r="NFC72" s="204"/>
      <c r="NFD72" s="204"/>
      <c r="NFE72" s="204"/>
      <c r="NFF72" s="204"/>
      <c r="NFG72" s="204"/>
      <c r="NFH72" s="204"/>
      <c r="NFI72" s="204"/>
      <c r="NFJ72" s="204"/>
      <c r="NFK72" s="204"/>
      <c r="NFL72" s="204"/>
      <c r="NFM72" s="204"/>
      <c r="NFN72" s="204"/>
      <c r="NFO72" s="204"/>
      <c r="NFP72" s="204"/>
      <c r="NFQ72" s="204"/>
      <c r="NFR72" s="204"/>
      <c r="NFS72" s="204"/>
      <c r="NFT72" s="204"/>
      <c r="NFU72" s="204"/>
      <c r="NFV72" s="204"/>
      <c r="NFW72" s="204"/>
      <c r="NFX72" s="204"/>
      <c r="NFY72" s="204"/>
      <c r="NFZ72" s="204"/>
      <c r="NGA72" s="204"/>
      <c r="NGB72" s="204"/>
      <c r="NGC72" s="204"/>
      <c r="NGD72" s="204"/>
      <c r="NGE72" s="204"/>
      <c r="NGF72" s="204"/>
      <c r="NGG72" s="204"/>
      <c r="NGH72" s="204"/>
      <c r="NGI72" s="204"/>
      <c r="NGJ72" s="204"/>
      <c r="NGK72" s="204"/>
      <c r="NGL72" s="204"/>
      <c r="NGM72" s="204"/>
      <c r="NGN72" s="204"/>
      <c r="NGO72" s="204"/>
      <c r="NGP72" s="204"/>
      <c r="NGQ72" s="204"/>
      <c r="NGR72" s="204"/>
      <c r="NGS72" s="204"/>
      <c r="NGT72" s="204"/>
      <c r="NGU72" s="204"/>
      <c r="NGV72" s="204"/>
      <c r="NGW72" s="204"/>
      <c r="NGX72" s="204"/>
      <c r="NGY72" s="204"/>
      <c r="NGZ72" s="204"/>
      <c r="NHA72" s="204"/>
      <c r="NHB72" s="204"/>
      <c r="NHC72" s="204"/>
      <c r="NHD72" s="204"/>
      <c r="NHE72" s="204"/>
      <c r="NHF72" s="204"/>
      <c r="NHG72" s="204"/>
      <c r="NHH72" s="204"/>
      <c r="NHI72" s="204"/>
      <c r="NHJ72" s="204"/>
      <c r="NHK72" s="204"/>
      <c r="NHL72" s="204"/>
      <c r="NHM72" s="204"/>
      <c r="NHN72" s="204"/>
      <c r="NHO72" s="204"/>
      <c r="NHP72" s="204"/>
      <c r="NHQ72" s="204"/>
      <c r="NHR72" s="204"/>
      <c r="NHS72" s="204"/>
      <c r="NHT72" s="204"/>
      <c r="NHU72" s="204"/>
      <c r="NHV72" s="204"/>
      <c r="NHW72" s="204"/>
      <c r="NHX72" s="204"/>
      <c r="NHY72" s="204"/>
      <c r="NHZ72" s="204"/>
      <c r="NIA72" s="204"/>
      <c r="NIB72" s="204"/>
      <c r="NIC72" s="204"/>
      <c r="NID72" s="204"/>
      <c r="NIE72" s="204"/>
      <c r="NIF72" s="204"/>
      <c r="NIG72" s="204"/>
      <c r="NIH72" s="204"/>
      <c r="NII72" s="204"/>
      <c r="NIJ72" s="204"/>
      <c r="NIK72" s="204"/>
      <c r="NIL72" s="204"/>
      <c r="NIM72" s="204"/>
      <c r="NIN72" s="204"/>
      <c r="NIO72" s="204"/>
      <c r="NIP72" s="204"/>
      <c r="NIQ72" s="204"/>
      <c r="NIR72" s="204"/>
      <c r="NIS72" s="204"/>
      <c r="NIT72" s="204"/>
      <c r="NIU72" s="204"/>
      <c r="NIV72" s="204"/>
      <c r="NIW72" s="204"/>
      <c r="NIX72" s="204"/>
      <c r="NIY72" s="204"/>
      <c r="NIZ72" s="204"/>
      <c r="NJA72" s="204"/>
      <c r="NJB72" s="204"/>
      <c r="NJC72" s="204"/>
      <c r="NJD72" s="204"/>
      <c r="NJE72" s="204"/>
      <c r="NJF72" s="204"/>
      <c r="NJG72" s="204"/>
      <c r="NJH72" s="204"/>
      <c r="NJI72" s="204"/>
      <c r="NJJ72" s="204"/>
      <c r="NJK72" s="204"/>
      <c r="NJL72" s="204"/>
      <c r="NJM72" s="204"/>
      <c r="NJN72" s="204"/>
      <c r="NJO72" s="204"/>
      <c r="NJP72" s="204"/>
      <c r="NJQ72" s="204"/>
      <c r="NJR72" s="204"/>
      <c r="NJS72" s="204"/>
      <c r="NJT72" s="204"/>
      <c r="NJU72" s="204"/>
      <c r="NJV72" s="204"/>
      <c r="NJW72" s="204"/>
      <c r="NJX72" s="204"/>
      <c r="NJY72" s="204"/>
      <c r="NJZ72" s="204"/>
      <c r="NKA72" s="204"/>
      <c r="NKB72" s="204"/>
      <c r="NKC72" s="204"/>
      <c r="NKD72" s="204"/>
      <c r="NKE72" s="204"/>
      <c r="NKF72" s="204"/>
      <c r="NKG72" s="204"/>
      <c r="NKH72" s="204"/>
      <c r="NKI72" s="204"/>
      <c r="NKJ72" s="204"/>
      <c r="NKK72" s="204"/>
      <c r="NKL72" s="204"/>
      <c r="NKM72" s="204"/>
      <c r="NKN72" s="204"/>
      <c r="NKO72" s="204"/>
      <c r="NKP72" s="204"/>
      <c r="NKQ72" s="204"/>
      <c r="NKR72" s="204"/>
      <c r="NKS72" s="204"/>
      <c r="NKT72" s="204"/>
      <c r="NKU72" s="204"/>
      <c r="NKV72" s="204"/>
      <c r="NKW72" s="204"/>
      <c r="NKX72" s="204"/>
      <c r="NKY72" s="204"/>
      <c r="NKZ72" s="204"/>
      <c r="NLA72" s="204"/>
      <c r="NLB72" s="204"/>
      <c r="NLC72" s="204"/>
      <c r="NLD72" s="204"/>
      <c r="NLE72" s="204"/>
      <c r="NLF72" s="204"/>
      <c r="NLG72" s="204"/>
      <c r="NLH72" s="204"/>
      <c r="NLI72" s="204"/>
      <c r="NLJ72" s="204"/>
      <c r="NLK72" s="204"/>
      <c r="NLL72" s="204"/>
      <c r="NLM72" s="204"/>
      <c r="NLN72" s="204"/>
      <c r="NLO72" s="204"/>
      <c r="NLP72" s="204"/>
      <c r="NLQ72" s="204"/>
      <c r="NLR72" s="204"/>
      <c r="NLS72" s="204"/>
      <c r="NLT72" s="204"/>
      <c r="NLU72" s="204"/>
      <c r="NLV72" s="204"/>
      <c r="NLW72" s="204"/>
      <c r="NLX72" s="204"/>
      <c r="NLY72" s="204"/>
      <c r="NLZ72" s="204"/>
      <c r="NMA72" s="204"/>
      <c r="NMB72" s="204"/>
      <c r="NMC72" s="204"/>
      <c r="NMD72" s="204"/>
      <c r="NME72" s="204"/>
      <c r="NMF72" s="204"/>
      <c r="NMG72" s="204"/>
      <c r="NMH72" s="204"/>
      <c r="NMI72" s="204"/>
      <c r="NMJ72" s="204"/>
      <c r="NMK72" s="204"/>
      <c r="NML72" s="204"/>
      <c r="NMM72" s="204"/>
      <c r="NMN72" s="204"/>
      <c r="NMO72" s="204"/>
      <c r="NMP72" s="204"/>
      <c r="NMQ72" s="204"/>
      <c r="NMR72" s="204"/>
      <c r="NMS72" s="204"/>
      <c r="NMT72" s="204"/>
      <c r="NMU72" s="204"/>
      <c r="NMV72" s="204"/>
      <c r="NMW72" s="204"/>
      <c r="NMX72" s="204"/>
      <c r="NMY72" s="204"/>
      <c r="NMZ72" s="204"/>
      <c r="NNA72" s="204"/>
      <c r="NNB72" s="204"/>
      <c r="NNC72" s="204"/>
      <c r="NND72" s="204"/>
      <c r="NNE72" s="204"/>
      <c r="NNF72" s="204"/>
      <c r="NNG72" s="204"/>
      <c r="NNH72" s="204"/>
      <c r="NNI72" s="204"/>
      <c r="NNJ72" s="204"/>
      <c r="NNK72" s="204"/>
      <c r="NNL72" s="204"/>
      <c r="NNM72" s="204"/>
      <c r="NNN72" s="204"/>
      <c r="NNO72" s="204"/>
      <c r="NNP72" s="204"/>
      <c r="NNQ72" s="204"/>
      <c r="NNR72" s="204"/>
      <c r="NNS72" s="204"/>
      <c r="NNT72" s="204"/>
      <c r="NNU72" s="204"/>
      <c r="NNV72" s="204"/>
      <c r="NNW72" s="204"/>
      <c r="NNX72" s="204"/>
      <c r="NNY72" s="204"/>
      <c r="NNZ72" s="204"/>
      <c r="NOA72" s="204"/>
      <c r="NOB72" s="204"/>
      <c r="NOC72" s="204"/>
      <c r="NOD72" s="204"/>
      <c r="NOE72" s="204"/>
      <c r="NOF72" s="204"/>
      <c r="NOG72" s="204"/>
      <c r="NOH72" s="204"/>
      <c r="NOI72" s="204"/>
      <c r="NOJ72" s="204"/>
      <c r="NOK72" s="204"/>
      <c r="NOL72" s="204"/>
      <c r="NOM72" s="204"/>
      <c r="NON72" s="204"/>
      <c r="NOO72" s="204"/>
      <c r="NOP72" s="204"/>
      <c r="NOQ72" s="204"/>
      <c r="NOR72" s="204"/>
      <c r="NOS72" s="204"/>
      <c r="NOT72" s="204"/>
      <c r="NOU72" s="204"/>
      <c r="NOV72" s="204"/>
      <c r="NOW72" s="204"/>
      <c r="NOX72" s="204"/>
      <c r="NOY72" s="204"/>
      <c r="NOZ72" s="204"/>
      <c r="NPA72" s="204"/>
      <c r="NPB72" s="204"/>
      <c r="NPC72" s="204"/>
      <c r="NPD72" s="204"/>
      <c r="NPE72" s="204"/>
      <c r="NPF72" s="204"/>
      <c r="NPG72" s="204"/>
      <c r="NPH72" s="204"/>
      <c r="NPI72" s="204"/>
      <c r="NPJ72" s="204"/>
      <c r="NPK72" s="204"/>
      <c r="NPL72" s="204"/>
      <c r="NPM72" s="204"/>
      <c r="NPN72" s="204"/>
      <c r="NPO72" s="204"/>
      <c r="NPP72" s="204"/>
      <c r="NPQ72" s="204"/>
      <c r="NPR72" s="204"/>
      <c r="NPS72" s="204"/>
      <c r="NPT72" s="204"/>
      <c r="NPU72" s="204"/>
      <c r="NPV72" s="204"/>
      <c r="NPW72" s="204"/>
      <c r="NPX72" s="204"/>
      <c r="NPY72" s="204"/>
      <c r="NPZ72" s="204"/>
      <c r="NQA72" s="204"/>
      <c r="NQB72" s="204"/>
      <c r="NQC72" s="204"/>
      <c r="NQD72" s="204"/>
      <c r="NQE72" s="204"/>
      <c r="NQF72" s="204"/>
      <c r="NQG72" s="204"/>
      <c r="NQH72" s="204"/>
      <c r="NQI72" s="204"/>
      <c r="NQJ72" s="204"/>
      <c r="NQK72" s="204"/>
      <c r="NQL72" s="204"/>
      <c r="NQM72" s="204"/>
      <c r="NQN72" s="204"/>
      <c r="NQO72" s="204"/>
      <c r="NQP72" s="204"/>
      <c r="NQQ72" s="204"/>
      <c r="NQR72" s="204"/>
      <c r="NQS72" s="204"/>
      <c r="NQT72" s="204"/>
      <c r="NQU72" s="204"/>
      <c r="NQV72" s="204"/>
      <c r="NQW72" s="204"/>
      <c r="NQX72" s="204"/>
      <c r="NQY72" s="204"/>
      <c r="NQZ72" s="204"/>
      <c r="NRA72" s="204"/>
      <c r="NRB72" s="204"/>
      <c r="NRC72" s="204"/>
      <c r="NRD72" s="204"/>
      <c r="NRE72" s="204"/>
      <c r="NRF72" s="204"/>
      <c r="NRG72" s="204"/>
      <c r="NRH72" s="204"/>
      <c r="NRI72" s="204"/>
      <c r="NRJ72" s="204"/>
      <c r="NRK72" s="204"/>
      <c r="NRL72" s="204"/>
      <c r="NRM72" s="204"/>
      <c r="NRN72" s="204"/>
      <c r="NRO72" s="204"/>
      <c r="NRP72" s="204"/>
      <c r="NRQ72" s="204"/>
      <c r="NRR72" s="204"/>
      <c r="NRS72" s="204"/>
      <c r="NRT72" s="204"/>
      <c r="NRU72" s="204"/>
      <c r="NRV72" s="204"/>
      <c r="NRW72" s="204"/>
      <c r="NRX72" s="204"/>
      <c r="NRY72" s="204"/>
      <c r="NRZ72" s="204"/>
      <c r="NSA72" s="204"/>
      <c r="NSB72" s="204"/>
      <c r="NSC72" s="204"/>
      <c r="NSD72" s="204"/>
      <c r="NSE72" s="204"/>
      <c r="NSF72" s="204"/>
      <c r="NSG72" s="204"/>
      <c r="NSH72" s="204"/>
      <c r="NSI72" s="204"/>
      <c r="NSJ72" s="204"/>
      <c r="NSK72" s="204"/>
      <c r="NSL72" s="204"/>
      <c r="NSM72" s="204"/>
      <c r="NSN72" s="204"/>
      <c r="NSO72" s="204"/>
      <c r="NSP72" s="204"/>
      <c r="NSQ72" s="204"/>
      <c r="NSR72" s="204"/>
      <c r="NSS72" s="204"/>
      <c r="NST72" s="204"/>
      <c r="NSU72" s="204"/>
      <c r="NSV72" s="204"/>
      <c r="NSW72" s="204"/>
      <c r="NSX72" s="204"/>
      <c r="NSY72" s="204"/>
      <c r="NSZ72" s="204"/>
      <c r="NTA72" s="204"/>
      <c r="NTB72" s="204"/>
      <c r="NTC72" s="204"/>
      <c r="NTD72" s="204"/>
      <c r="NTE72" s="204"/>
      <c r="NTF72" s="204"/>
      <c r="NTG72" s="204"/>
      <c r="NTH72" s="204"/>
      <c r="NTI72" s="204"/>
      <c r="NTJ72" s="204"/>
      <c r="NTK72" s="204"/>
      <c r="NTL72" s="204"/>
      <c r="NTM72" s="204"/>
      <c r="NTN72" s="204"/>
      <c r="NTO72" s="204"/>
      <c r="NTP72" s="204"/>
      <c r="NTQ72" s="204"/>
      <c r="NTR72" s="204"/>
      <c r="NTS72" s="204"/>
      <c r="NTT72" s="204"/>
      <c r="NTU72" s="204"/>
      <c r="NTV72" s="204"/>
      <c r="NTW72" s="204"/>
      <c r="NTX72" s="204"/>
      <c r="NTY72" s="204"/>
      <c r="NTZ72" s="204"/>
      <c r="NUA72" s="204"/>
      <c r="NUB72" s="204"/>
      <c r="NUC72" s="204"/>
      <c r="NUD72" s="204"/>
      <c r="NUE72" s="204"/>
      <c r="NUF72" s="204"/>
      <c r="NUG72" s="204"/>
      <c r="NUH72" s="204"/>
      <c r="NUI72" s="204"/>
      <c r="NUJ72" s="204"/>
      <c r="NUK72" s="204"/>
      <c r="NUL72" s="204"/>
      <c r="NUM72" s="204"/>
      <c r="NUN72" s="204"/>
      <c r="NUO72" s="204"/>
      <c r="NUP72" s="204"/>
      <c r="NUQ72" s="204"/>
      <c r="NUR72" s="204"/>
      <c r="NUS72" s="204"/>
      <c r="NUT72" s="204"/>
      <c r="NUU72" s="204"/>
      <c r="NUV72" s="204"/>
      <c r="NUW72" s="204"/>
      <c r="NUX72" s="204"/>
      <c r="NUY72" s="204"/>
      <c r="NUZ72" s="204"/>
      <c r="NVA72" s="204"/>
      <c r="NVB72" s="204"/>
      <c r="NVC72" s="204"/>
      <c r="NVD72" s="204"/>
      <c r="NVE72" s="204"/>
      <c r="NVF72" s="204"/>
      <c r="NVG72" s="204"/>
      <c r="NVH72" s="204"/>
      <c r="NVI72" s="204"/>
      <c r="NVJ72" s="204"/>
      <c r="NVK72" s="204"/>
      <c r="NVL72" s="204"/>
      <c r="NVM72" s="204"/>
      <c r="NVN72" s="204"/>
      <c r="NVO72" s="204"/>
      <c r="NVP72" s="204"/>
      <c r="NVQ72" s="204"/>
      <c r="NVR72" s="204"/>
      <c r="NVS72" s="204"/>
      <c r="NVT72" s="204"/>
      <c r="NVU72" s="204"/>
      <c r="NVV72" s="204"/>
      <c r="NVW72" s="204"/>
      <c r="NVX72" s="204"/>
      <c r="NVY72" s="204"/>
      <c r="NVZ72" s="204"/>
      <c r="NWA72" s="204"/>
      <c r="NWB72" s="204"/>
      <c r="NWC72" s="204"/>
      <c r="NWD72" s="204"/>
      <c r="NWE72" s="204"/>
      <c r="NWF72" s="204"/>
      <c r="NWG72" s="204"/>
      <c r="NWH72" s="204"/>
      <c r="NWI72" s="204"/>
      <c r="NWJ72" s="204"/>
      <c r="NWK72" s="204"/>
      <c r="NWL72" s="204"/>
      <c r="NWM72" s="204"/>
      <c r="NWN72" s="204"/>
      <c r="NWO72" s="204"/>
      <c r="NWP72" s="204"/>
      <c r="NWQ72" s="204"/>
      <c r="NWR72" s="204"/>
      <c r="NWS72" s="204"/>
      <c r="NWT72" s="204"/>
      <c r="NWU72" s="204"/>
      <c r="NWV72" s="204"/>
      <c r="NWW72" s="204"/>
      <c r="NWX72" s="204"/>
      <c r="NWY72" s="204"/>
      <c r="NWZ72" s="204"/>
      <c r="NXA72" s="204"/>
      <c r="NXB72" s="204"/>
      <c r="NXC72" s="204"/>
      <c r="NXD72" s="204"/>
      <c r="NXE72" s="204"/>
      <c r="NXF72" s="204"/>
      <c r="NXG72" s="204"/>
      <c r="NXH72" s="204"/>
      <c r="NXI72" s="204"/>
      <c r="NXJ72" s="204"/>
      <c r="NXK72" s="204"/>
      <c r="NXL72" s="204"/>
      <c r="NXM72" s="204"/>
      <c r="NXN72" s="204"/>
      <c r="NXO72" s="204"/>
      <c r="NXP72" s="204"/>
      <c r="NXQ72" s="204"/>
      <c r="NXR72" s="204"/>
      <c r="NXS72" s="204"/>
      <c r="NXT72" s="204"/>
      <c r="NXU72" s="204"/>
      <c r="NXV72" s="204"/>
      <c r="NXW72" s="204"/>
      <c r="NXX72" s="204"/>
      <c r="NXY72" s="204"/>
      <c r="NXZ72" s="204"/>
      <c r="NYA72" s="204"/>
      <c r="NYB72" s="204"/>
      <c r="NYC72" s="204"/>
      <c r="NYD72" s="204"/>
      <c r="NYE72" s="204"/>
      <c r="NYF72" s="204"/>
      <c r="NYG72" s="204"/>
      <c r="NYH72" s="204"/>
      <c r="NYI72" s="204"/>
      <c r="NYJ72" s="204"/>
      <c r="NYK72" s="204"/>
      <c r="NYL72" s="204"/>
      <c r="NYM72" s="204"/>
      <c r="NYN72" s="204"/>
      <c r="NYO72" s="204"/>
      <c r="NYP72" s="204"/>
      <c r="NYQ72" s="204"/>
      <c r="NYR72" s="204"/>
      <c r="NYS72" s="204"/>
      <c r="NYT72" s="204"/>
      <c r="NYU72" s="204"/>
      <c r="NYV72" s="204"/>
      <c r="NYW72" s="204"/>
      <c r="NYX72" s="204"/>
      <c r="NYY72" s="204"/>
      <c r="NYZ72" s="204"/>
      <c r="NZA72" s="204"/>
      <c r="NZB72" s="204"/>
      <c r="NZC72" s="204"/>
      <c r="NZD72" s="204"/>
      <c r="NZE72" s="204"/>
      <c r="NZF72" s="204"/>
      <c r="NZG72" s="204"/>
      <c r="NZH72" s="204"/>
      <c r="NZI72" s="204"/>
      <c r="NZJ72" s="204"/>
      <c r="NZK72" s="204"/>
      <c r="NZL72" s="204"/>
      <c r="NZM72" s="204"/>
      <c r="NZN72" s="204"/>
      <c r="NZO72" s="204"/>
      <c r="NZP72" s="204"/>
      <c r="NZQ72" s="204"/>
      <c r="NZR72" s="204"/>
      <c r="NZS72" s="204"/>
      <c r="NZT72" s="204"/>
      <c r="NZU72" s="204"/>
      <c r="NZV72" s="204"/>
      <c r="NZW72" s="204"/>
      <c r="NZX72" s="204"/>
      <c r="NZY72" s="204"/>
      <c r="NZZ72" s="204"/>
      <c r="OAA72" s="204"/>
      <c r="OAB72" s="204"/>
      <c r="OAC72" s="204"/>
      <c r="OAD72" s="204"/>
      <c r="OAE72" s="204"/>
      <c r="OAF72" s="204"/>
      <c r="OAG72" s="204"/>
      <c r="OAH72" s="204"/>
      <c r="OAI72" s="204"/>
      <c r="OAJ72" s="204"/>
      <c r="OAK72" s="204"/>
      <c r="OAL72" s="204"/>
      <c r="OAM72" s="204"/>
      <c r="OAN72" s="204"/>
      <c r="OAO72" s="204"/>
      <c r="OAP72" s="204"/>
      <c r="OAQ72" s="204"/>
      <c r="OAR72" s="204"/>
      <c r="OAS72" s="204"/>
      <c r="OAT72" s="204"/>
      <c r="OAU72" s="204"/>
      <c r="OAV72" s="204"/>
      <c r="OAW72" s="204"/>
      <c r="OAX72" s="204"/>
      <c r="OAY72" s="204"/>
      <c r="OAZ72" s="204"/>
      <c r="OBA72" s="204"/>
      <c r="OBB72" s="204"/>
      <c r="OBC72" s="204"/>
      <c r="OBD72" s="204"/>
      <c r="OBE72" s="204"/>
      <c r="OBF72" s="204"/>
      <c r="OBG72" s="204"/>
      <c r="OBH72" s="204"/>
      <c r="OBI72" s="204"/>
      <c r="OBJ72" s="204"/>
      <c r="OBK72" s="204"/>
      <c r="OBL72" s="204"/>
      <c r="OBM72" s="204"/>
      <c r="OBN72" s="204"/>
      <c r="OBO72" s="204"/>
      <c r="OBP72" s="204"/>
      <c r="OBQ72" s="204"/>
      <c r="OBR72" s="204"/>
      <c r="OBS72" s="204"/>
      <c r="OBT72" s="204"/>
      <c r="OBU72" s="204"/>
      <c r="OBV72" s="204"/>
      <c r="OBW72" s="204"/>
      <c r="OBX72" s="204"/>
      <c r="OBY72" s="204"/>
      <c r="OBZ72" s="204"/>
      <c r="OCA72" s="204"/>
      <c r="OCB72" s="204"/>
      <c r="OCC72" s="204"/>
      <c r="OCD72" s="204"/>
      <c r="OCE72" s="204"/>
      <c r="OCF72" s="204"/>
      <c r="OCG72" s="204"/>
      <c r="OCH72" s="204"/>
      <c r="OCI72" s="204"/>
      <c r="OCJ72" s="204"/>
      <c r="OCK72" s="204"/>
      <c r="OCL72" s="204"/>
      <c r="OCM72" s="204"/>
      <c r="OCN72" s="204"/>
      <c r="OCO72" s="204"/>
      <c r="OCP72" s="204"/>
      <c r="OCQ72" s="204"/>
      <c r="OCR72" s="204"/>
      <c r="OCS72" s="204"/>
      <c r="OCT72" s="204"/>
      <c r="OCU72" s="204"/>
      <c r="OCV72" s="204"/>
      <c r="OCW72" s="204"/>
      <c r="OCX72" s="204"/>
      <c r="OCY72" s="204"/>
      <c r="OCZ72" s="204"/>
      <c r="ODA72" s="204"/>
      <c r="ODB72" s="204"/>
      <c r="ODC72" s="204"/>
      <c r="ODD72" s="204"/>
      <c r="ODE72" s="204"/>
      <c r="ODF72" s="204"/>
      <c r="ODG72" s="204"/>
      <c r="ODH72" s="204"/>
      <c r="ODI72" s="204"/>
      <c r="ODJ72" s="204"/>
      <c r="ODK72" s="204"/>
      <c r="ODL72" s="204"/>
      <c r="ODM72" s="204"/>
      <c r="ODN72" s="204"/>
      <c r="ODO72" s="204"/>
      <c r="ODP72" s="204"/>
      <c r="ODQ72" s="204"/>
      <c r="ODR72" s="204"/>
      <c r="ODS72" s="204"/>
      <c r="ODT72" s="204"/>
      <c r="ODU72" s="204"/>
      <c r="ODV72" s="204"/>
      <c r="ODW72" s="204"/>
      <c r="ODX72" s="204"/>
      <c r="ODY72" s="204"/>
      <c r="ODZ72" s="204"/>
      <c r="OEA72" s="204"/>
      <c r="OEB72" s="204"/>
      <c r="OEC72" s="204"/>
      <c r="OED72" s="204"/>
      <c r="OEE72" s="204"/>
      <c r="OEF72" s="204"/>
      <c r="OEG72" s="204"/>
      <c r="OEH72" s="204"/>
      <c r="OEI72" s="204"/>
      <c r="OEJ72" s="204"/>
      <c r="OEK72" s="204"/>
      <c r="OEL72" s="204"/>
      <c r="OEM72" s="204"/>
      <c r="OEN72" s="204"/>
      <c r="OEO72" s="204"/>
      <c r="OEP72" s="204"/>
      <c r="OEQ72" s="204"/>
      <c r="OER72" s="204"/>
      <c r="OES72" s="204"/>
      <c r="OET72" s="204"/>
      <c r="OEU72" s="204"/>
      <c r="OEV72" s="204"/>
      <c r="OEW72" s="204"/>
      <c r="OEX72" s="204"/>
      <c r="OEY72" s="204"/>
      <c r="OEZ72" s="204"/>
      <c r="OFA72" s="204"/>
      <c r="OFB72" s="204"/>
      <c r="OFC72" s="204"/>
      <c r="OFD72" s="204"/>
      <c r="OFE72" s="204"/>
      <c r="OFF72" s="204"/>
      <c r="OFG72" s="204"/>
      <c r="OFH72" s="204"/>
      <c r="OFI72" s="204"/>
      <c r="OFJ72" s="204"/>
      <c r="OFK72" s="204"/>
      <c r="OFL72" s="204"/>
      <c r="OFM72" s="204"/>
      <c r="OFN72" s="204"/>
      <c r="OFO72" s="204"/>
      <c r="OFP72" s="204"/>
      <c r="OFQ72" s="204"/>
      <c r="OFR72" s="204"/>
      <c r="OFS72" s="204"/>
      <c r="OFT72" s="204"/>
      <c r="OFU72" s="204"/>
      <c r="OFV72" s="204"/>
      <c r="OFW72" s="204"/>
      <c r="OFX72" s="204"/>
      <c r="OFY72" s="204"/>
      <c r="OFZ72" s="204"/>
      <c r="OGA72" s="204"/>
      <c r="OGB72" s="204"/>
      <c r="OGC72" s="204"/>
      <c r="OGD72" s="204"/>
      <c r="OGE72" s="204"/>
      <c r="OGF72" s="204"/>
      <c r="OGG72" s="204"/>
      <c r="OGH72" s="204"/>
      <c r="OGI72" s="204"/>
      <c r="OGJ72" s="204"/>
      <c r="OGK72" s="204"/>
      <c r="OGL72" s="204"/>
      <c r="OGM72" s="204"/>
      <c r="OGN72" s="204"/>
      <c r="OGO72" s="204"/>
      <c r="OGP72" s="204"/>
      <c r="OGQ72" s="204"/>
      <c r="OGR72" s="204"/>
      <c r="OGS72" s="204"/>
      <c r="OGT72" s="204"/>
      <c r="OGU72" s="204"/>
      <c r="OGV72" s="204"/>
      <c r="OGW72" s="204"/>
      <c r="OGX72" s="204"/>
      <c r="OGY72" s="204"/>
      <c r="OGZ72" s="204"/>
      <c r="OHA72" s="204"/>
      <c r="OHB72" s="204"/>
      <c r="OHC72" s="204"/>
      <c r="OHD72" s="204"/>
      <c r="OHE72" s="204"/>
      <c r="OHF72" s="204"/>
      <c r="OHG72" s="204"/>
      <c r="OHH72" s="204"/>
      <c r="OHI72" s="204"/>
      <c r="OHJ72" s="204"/>
      <c r="OHK72" s="204"/>
      <c r="OHL72" s="204"/>
      <c r="OHM72" s="204"/>
      <c r="OHN72" s="204"/>
      <c r="OHO72" s="204"/>
      <c r="OHP72" s="204"/>
      <c r="OHQ72" s="204"/>
      <c r="OHR72" s="204"/>
      <c r="OHS72" s="204"/>
      <c r="OHT72" s="204"/>
      <c r="OHU72" s="204"/>
      <c r="OHV72" s="204"/>
      <c r="OHW72" s="204"/>
      <c r="OHX72" s="204"/>
      <c r="OHY72" s="204"/>
      <c r="OHZ72" s="204"/>
      <c r="OIA72" s="204"/>
      <c r="OIB72" s="204"/>
      <c r="OIC72" s="204"/>
      <c r="OID72" s="204"/>
      <c r="OIE72" s="204"/>
      <c r="OIF72" s="204"/>
      <c r="OIG72" s="204"/>
      <c r="OIH72" s="204"/>
      <c r="OII72" s="204"/>
      <c r="OIJ72" s="204"/>
      <c r="OIK72" s="204"/>
      <c r="OIL72" s="204"/>
      <c r="OIM72" s="204"/>
      <c r="OIN72" s="204"/>
      <c r="OIO72" s="204"/>
      <c r="OIP72" s="204"/>
      <c r="OIQ72" s="204"/>
      <c r="OIR72" s="204"/>
      <c r="OIS72" s="204"/>
      <c r="OIT72" s="204"/>
      <c r="OIU72" s="204"/>
      <c r="OIV72" s="204"/>
      <c r="OIW72" s="204"/>
      <c r="OIX72" s="204"/>
      <c r="OIY72" s="204"/>
      <c r="OIZ72" s="204"/>
      <c r="OJA72" s="204"/>
      <c r="OJB72" s="204"/>
      <c r="OJC72" s="204"/>
      <c r="OJD72" s="204"/>
      <c r="OJE72" s="204"/>
      <c r="OJF72" s="204"/>
      <c r="OJG72" s="204"/>
      <c r="OJH72" s="204"/>
      <c r="OJI72" s="204"/>
      <c r="OJJ72" s="204"/>
      <c r="OJK72" s="204"/>
      <c r="OJL72" s="204"/>
      <c r="OJM72" s="204"/>
      <c r="OJN72" s="204"/>
      <c r="OJO72" s="204"/>
      <c r="OJP72" s="204"/>
      <c r="OJQ72" s="204"/>
      <c r="OJR72" s="204"/>
      <c r="OJS72" s="204"/>
      <c r="OJT72" s="204"/>
      <c r="OJU72" s="204"/>
      <c r="OJV72" s="204"/>
      <c r="OJW72" s="204"/>
      <c r="OJX72" s="204"/>
      <c r="OJY72" s="204"/>
      <c r="OJZ72" s="204"/>
      <c r="OKA72" s="204"/>
      <c r="OKB72" s="204"/>
      <c r="OKC72" s="204"/>
      <c r="OKD72" s="204"/>
      <c r="OKE72" s="204"/>
      <c r="OKF72" s="204"/>
      <c r="OKG72" s="204"/>
      <c r="OKH72" s="204"/>
      <c r="OKI72" s="204"/>
      <c r="OKJ72" s="204"/>
      <c r="OKK72" s="204"/>
      <c r="OKL72" s="204"/>
      <c r="OKM72" s="204"/>
      <c r="OKN72" s="204"/>
      <c r="OKO72" s="204"/>
      <c r="OKP72" s="204"/>
      <c r="OKQ72" s="204"/>
      <c r="OKR72" s="204"/>
      <c r="OKS72" s="204"/>
      <c r="OKT72" s="204"/>
      <c r="OKU72" s="204"/>
      <c r="OKV72" s="204"/>
      <c r="OKW72" s="204"/>
      <c r="OKX72" s="204"/>
      <c r="OKY72" s="204"/>
      <c r="OKZ72" s="204"/>
      <c r="OLA72" s="204"/>
      <c r="OLB72" s="204"/>
      <c r="OLC72" s="204"/>
      <c r="OLD72" s="204"/>
      <c r="OLE72" s="204"/>
      <c r="OLF72" s="204"/>
      <c r="OLG72" s="204"/>
      <c r="OLH72" s="204"/>
      <c r="OLI72" s="204"/>
      <c r="OLJ72" s="204"/>
      <c r="OLK72" s="204"/>
      <c r="OLL72" s="204"/>
      <c r="OLM72" s="204"/>
      <c r="OLN72" s="204"/>
      <c r="OLO72" s="204"/>
      <c r="OLP72" s="204"/>
      <c r="OLQ72" s="204"/>
      <c r="OLR72" s="204"/>
      <c r="OLS72" s="204"/>
      <c r="OLT72" s="204"/>
      <c r="OLU72" s="204"/>
      <c r="OLV72" s="204"/>
      <c r="OLW72" s="204"/>
      <c r="OLX72" s="204"/>
      <c r="OLY72" s="204"/>
      <c r="OLZ72" s="204"/>
      <c r="OMA72" s="204"/>
      <c r="OMB72" s="204"/>
      <c r="OMC72" s="204"/>
      <c r="OMD72" s="204"/>
      <c r="OME72" s="204"/>
      <c r="OMF72" s="204"/>
      <c r="OMG72" s="204"/>
      <c r="OMH72" s="204"/>
      <c r="OMI72" s="204"/>
      <c r="OMJ72" s="204"/>
      <c r="OMK72" s="204"/>
      <c r="OML72" s="204"/>
      <c r="OMM72" s="204"/>
      <c r="OMN72" s="204"/>
      <c r="OMO72" s="204"/>
      <c r="OMP72" s="204"/>
      <c r="OMQ72" s="204"/>
      <c r="OMR72" s="204"/>
      <c r="OMS72" s="204"/>
      <c r="OMT72" s="204"/>
      <c r="OMU72" s="204"/>
      <c r="OMV72" s="204"/>
      <c r="OMW72" s="204"/>
      <c r="OMX72" s="204"/>
      <c r="OMY72" s="204"/>
      <c r="OMZ72" s="204"/>
      <c r="ONA72" s="204"/>
      <c r="ONB72" s="204"/>
      <c r="ONC72" s="204"/>
      <c r="OND72" s="204"/>
      <c r="ONE72" s="204"/>
      <c r="ONF72" s="204"/>
      <c r="ONG72" s="204"/>
      <c r="ONH72" s="204"/>
      <c r="ONI72" s="204"/>
      <c r="ONJ72" s="204"/>
      <c r="ONK72" s="204"/>
      <c r="ONL72" s="204"/>
      <c r="ONM72" s="204"/>
      <c r="ONN72" s="204"/>
      <c r="ONO72" s="204"/>
      <c r="ONP72" s="204"/>
      <c r="ONQ72" s="204"/>
      <c r="ONR72" s="204"/>
      <c r="ONS72" s="204"/>
      <c r="ONT72" s="204"/>
      <c r="ONU72" s="204"/>
      <c r="ONV72" s="204"/>
      <c r="ONW72" s="204"/>
      <c r="ONX72" s="204"/>
      <c r="ONY72" s="204"/>
      <c r="ONZ72" s="204"/>
      <c r="OOA72" s="204"/>
      <c r="OOB72" s="204"/>
      <c r="OOC72" s="204"/>
      <c r="OOD72" s="204"/>
      <c r="OOE72" s="204"/>
      <c r="OOF72" s="204"/>
      <c r="OOG72" s="204"/>
      <c r="OOH72" s="204"/>
      <c r="OOI72" s="204"/>
      <c r="OOJ72" s="204"/>
      <c r="OOK72" s="204"/>
      <c r="OOL72" s="204"/>
      <c r="OOM72" s="204"/>
      <c r="OON72" s="204"/>
      <c r="OOO72" s="204"/>
      <c r="OOP72" s="204"/>
      <c r="OOQ72" s="204"/>
      <c r="OOR72" s="204"/>
      <c r="OOS72" s="204"/>
      <c r="OOT72" s="204"/>
      <c r="OOU72" s="204"/>
      <c r="OOV72" s="204"/>
      <c r="OOW72" s="204"/>
      <c r="OOX72" s="204"/>
      <c r="OOY72" s="204"/>
      <c r="OOZ72" s="204"/>
      <c r="OPA72" s="204"/>
      <c r="OPB72" s="204"/>
      <c r="OPC72" s="204"/>
      <c r="OPD72" s="204"/>
      <c r="OPE72" s="204"/>
      <c r="OPF72" s="204"/>
      <c r="OPG72" s="204"/>
      <c r="OPH72" s="204"/>
      <c r="OPI72" s="204"/>
      <c r="OPJ72" s="204"/>
      <c r="OPK72" s="204"/>
      <c r="OPL72" s="204"/>
      <c r="OPM72" s="204"/>
      <c r="OPN72" s="204"/>
      <c r="OPO72" s="204"/>
      <c r="OPP72" s="204"/>
      <c r="OPQ72" s="204"/>
      <c r="OPR72" s="204"/>
      <c r="OPS72" s="204"/>
      <c r="OPT72" s="204"/>
      <c r="OPU72" s="204"/>
      <c r="OPV72" s="204"/>
      <c r="OPW72" s="204"/>
      <c r="OPX72" s="204"/>
      <c r="OPY72" s="204"/>
      <c r="OPZ72" s="204"/>
      <c r="OQA72" s="204"/>
      <c r="OQB72" s="204"/>
      <c r="OQC72" s="204"/>
      <c r="OQD72" s="204"/>
      <c r="OQE72" s="204"/>
      <c r="OQF72" s="204"/>
      <c r="OQG72" s="204"/>
      <c r="OQH72" s="204"/>
      <c r="OQI72" s="204"/>
      <c r="OQJ72" s="204"/>
      <c r="OQK72" s="204"/>
      <c r="OQL72" s="204"/>
      <c r="OQM72" s="204"/>
      <c r="OQN72" s="204"/>
      <c r="OQO72" s="204"/>
      <c r="OQP72" s="204"/>
      <c r="OQQ72" s="204"/>
      <c r="OQR72" s="204"/>
      <c r="OQS72" s="204"/>
      <c r="OQT72" s="204"/>
      <c r="OQU72" s="204"/>
      <c r="OQV72" s="204"/>
      <c r="OQW72" s="204"/>
      <c r="OQX72" s="204"/>
      <c r="OQY72" s="204"/>
      <c r="OQZ72" s="204"/>
      <c r="ORA72" s="204"/>
      <c r="ORB72" s="204"/>
      <c r="ORC72" s="204"/>
      <c r="ORD72" s="204"/>
      <c r="ORE72" s="204"/>
      <c r="ORF72" s="204"/>
      <c r="ORG72" s="204"/>
      <c r="ORH72" s="204"/>
      <c r="ORI72" s="204"/>
      <c r="ORJ72" s="204"/>
      <c r="ORK72" s="204"/>
      <c r="ORL72" s="204"/>
      <c r="ORM72" s="204"/>
      <c r="ORN72" s="204"/>
      <c r="ORO72" s="204"/>
      <c r="ORP72" s="204"/>
      <c r="ORQ72" s="204"/>
      <c r="ORR72" s="204"/>
      <c r="ORS72" s="204"/>
      <c r="ORT72" s="204"/>
      <c r="ORU72" s="204"/>
      <c r="ORV72" s="204"/>
      <c r="ORW72" s="204"/>
      <c r="ORX72" s="204"/>
      <c r="ORY72" s="204"/>
      <c r="ORZ72" s="204"/>
      <c r="OSA72" s="204"/>
      <c r="OSB72" s="204"/>
      <c r="OSC72" s="204"/>
      <c r="OSD72" s="204"/>
      <c r="OSE72" s="204"/>
      <c r="OSF72" s="204"/>
      <c r="OSG72" s="204"/>
      <c r="OSH72" s="204"/>
      <c r="OSI72" s="204"/>
      <c r="OSJ72" s="204"/>
      <c r="OSK72" s="204"/>
      <c r="OSL72" s="204"/>
      <c r="OSM72" s="204"/>
      <c r="OSN72" s="204"/>
      <c r="OSO72" s="204"/>
      <c r="OSP72" s="204"/>
      <c r="OSQ72" s="204"/>
      <c r="OSR72" s="204"/>
      <c r="OSS72" s="204"/>
      <c r="OST72" s="204"/>
      <c r="OSU72" s="204"/>
      <c r="OSV72" s="204"/>
      <c r="OSW72" s="204"/>
      <c r="OSX72" s="204"/>
      <c r="OSY72" s="204"/>
      <c r="OSZ72" s="204"/>
      <c r="OTA72" s="204"/>
      <c r="OTB72" s="204"/>
      <c r="OTC72" s="204"/>
      <c r="OTD72" s="204"/>
      <c r="OTE72" s="204"/>
      <c r="OTF72" s="204"/>
      <c r="OTG72" s="204"/>
      <c r="OTH72" s="204"/>
      <c r="OTI72" s="204"/>
      <c r="OTJ72" s="204"/>
      <c r="OTK72" s="204"/>
      <c r="OTL72" s="204"/>
      <c r="OTM72" s="204"/>
      <c r="OTN72" s="204"/>
      <c r="OTO72" s="204"/>
      <c r="OTP72" s="204"/>
      <c r="OTQ72" s="204"/>
      <c r="OTR72" s="204"/>
      <c r="OTS72" s="204"/>
      <c r="OTT72" s="204"/>
      <c r="OTU72" s="204"/>
      <c r="OTV72" s="204"/>
      <c r="OTW72" s="204"/>
      <c r="OTX72" s="204"/>
      <c r="OTY72" s="204"/>
      <c r="OTZ72" s="204"/>
      <c r="OUA72" s="204"/>
      <c r="OUB72" s="204"/>
      <c r="OUC72" s="204"/>
      <c r="OUD72" s="204"/>
      <c r="OUE72" s="204"/>
      <c r="OUF72" s="204"/>
      <c r="OUG72" s="204"/>
      <c r="OUH72" s="204"/>
      <c r="OUI72" s="204"/>
      <c r="OUJ72" s="204"/>
      <c r="OUK72" s="204"/>
      <c r="OUL72" s="204"/>
      <c r="OUM72" s="204"/>
      <c r="OUN72" s="204"/>
      <c r="OUO72" s="204"/>
      <c r="OUP72" s="204"/>
      <c r="OUQ72" s="204"/>
      <c r="OUR72" s="204"/>
      <c r="OUS72" s="204"/>
      <c r="OUT72" s="204"/>
      <c r="OUU72" s="204"/>
      <c r="OUV72" s="204"/>
      <c r="OUW72" s="204"/>
      <c r="OUX72" s="204"/>
      <c r="OUY72" s="204"/>
      <c r="OUZ72" s="204"/>
      <c r="OVA72" s="204"/>
      <c r="OVB72" s="204"/>
      <c r="OVC72" s="204"/>
      <c r="OVD72" s="204"/>
      <c r="OVE72" s="204"/>
      <c r="OVF72" s="204"/>
      <c r="OVG72" s="204"/>
      <c r="OVH72" s="204"/>
      <c r="OVI72" s="204"/>
      <c r="OVJ72" s="204"/>
      <c r="OVK72" s="204"/>
      <c r="OVL72" s="204"/>
      <c r="OVM72" s="204"/>
      <c r="OVN72" s="204"/>
      <c r="OVO72" s="204"/>
      <c r="OVP72" s="204"/>
      <c r="OVQ72" s="204"/>
      <c r="OVR72" s="204"/>
      <c r="OVS72" s="204"/>
      <c r="OVT72" s="204"/>
      <c r="OVU72" s="204"/>
      <c r="OVV72" s="204"/>
      <c r="OVW72" s="204"/>
      <c r="OVX72" s="204"/>
      <c r="OVY72" s="204"/>
      <c r="OVZ72" s="204"/>
      <c r="OWA72" s="204"/>
      <c r="OWB72" s="204"/>
      <c r="OWC72" s="204"/>
      <c r="OWD72" s="204"/>
      <c r="OWE72" s="204"/>
      <c r="OWF72" s="204"/>
      <c r="OWG72" s="204"/>
      <c r="OWH72" s="204"/>
      <c r="OWI72" s="204"/>
      <c r="OWJ72" s="204"/>
      <c r="OWK72" s="204"/>
      <c r="OWL72" s="204"/>
      <c r="OWM72" s="204"/>
      <c r="OWN72" s="204"/>
      <c r="OWO72" s="204"/>
      <c r="OWP72" s="204"/>
      <c r="OWQ72" s="204"/>
      <c r="OWR72" s="204"/>
      <c r="OWS72" s="204"/>
      <c r="OWT72" s="204"/>
      <c r="OWU72" s="204"/>
      <c r="OWV72" s="204"/>
      <c r="OWW72" s="204"/>
      <c r="OWX72" s="204"/>
      <c r="OWY72" s="204"/>
      <c r="OWZ72" s="204"/>
      <c r="OXA72" s="204"/>
      <c r="OXB72" s="204"/>
      <c r="OXC72" s="204"/>
      <c r="OXD72" s="204"/>
      <c r="OXE72" s="204"/>
      <c r="OXF72" s="204"/>
      <c r="OXG72" s="204"/>
      <c r="OXH72" s="204"/>
      <c r="OXI72" s="204"/>
      <c r="OXJ72" s="204"/>
      <c r="OXK72" s="204"/>
      <c r="OXL72" s="204"/>
      <c r="OXM72" s="204"/>
      <c r="OXN72" s="204"/>
      <c r="OXO72" s="204"/>
      <c r="OXP72" s="204"/>
      <c r="OXQ72" s="204"/>
      <c r="OXR72" s="204"/>
      <c r="OXS72" s="204"/>
      <c r="OXT72" s="204"/>
      <c r="OXU72" s="204"/>
      <c r="OXV72" s="204"/>
      <c r="OXW72" s="204"/>
      <c r="OXX72" s="204"/>
      <c r="OXY72" s="204"/>
      <c r="OXZ72" s="204"/>
      <c r="OYA72" s="204"/>
      <c r="OYB72" s="204"/>
      <c r="OYC72" s="204"/>
      <c r="OYD72" s="204"/>
      <c r="OYE72" s="204"/>
      <c r="OYF72" s="204"/>
      <c r="OYG72" s="204"/>
      <c r="OYH72" s="204"/>
      <c r="OYI72" s="204"/>
      <c r="OYJ72" s="204"/>
      <c r="OYK72" s="204"/>
      <c r="OYL72" s="204"/>
      <c r="OYM72" s="204"/>
      <c r="OYN72" s="204"/>
      <c r="OYO72" s="204"/>
      <c r="OYP72" s="204"/>
      <c r="OYQ72" s="204"/>
      <c r="OYR72" s="204"/>
      <c r="OYS72" s="204"/>
      <c r="OYT72" s="204"/>
      <c r="OYU72" s="204"/>
      <c r="OYV72" s="204"/>
      <c r="OYW72" s="204"/>
      <c r="OYX72" s="204"/>
      <c r="OYY72" s="204"/>
      <c r="OYZ72" s="204"/>
      <c r="OZA72" s="204"/>
      <c r="OZB72" s="204"/>
      <c r="OZC72" s="204"/>
      <c r="OZD72" s="204"/>
      <c r="OZE72" s="204"/>
      <c r="OZF72" s="204"/>
      <c r="OZG72" s="204"/>
      <c r="OZH72" s="204"/>
      <c r="OZI72" s="204"/>
      <c r="OZJ72" s="204"/>
      <c r="OZK72" s="204"/>
      <c r="OZL72" s="204"/>
      <c r="OZM72" s="204"/>
      <c r="OZN72" s="204"/>
      <c r="OZO72" s="204"/>
      <c r="OZP72" s="204"/>
      <c r="OZQ72" s="204"/>
      <c r="OZR72" s="204"/>
      <c r="OZS72" s="204"/>
      <c r="OZT72" s="204"/>
      <c r="OZU72" s="204"/>
      <c r="OZV72" s="204"/>
      <c r="OZW72" s="204"/>
      <c r="OZX72" s="204"/>
      <c r="OZY72" s="204"/>
      <c r="OZZ72" s="204"/>
      <c r="PAA72" s="204"/>
      <c r="PAB72" s="204"/>
      <c r="PAC72" s="204"/>
      <c r="PAD72" s="204"/>
      <c r="PAE72" s="204"/>
      <c r="PAF72" s="204"/>
      <c r="PAG72" s="204"/>
      <c r="PAH72" s="204"/>
      <c r="PAI72" s="204"/>
      <c r="PAJ72" s="204"/>
      <c r="PAK72" s="204"/>
      <c r="PAL72" s="204"/>
      <c r="PAM72" s="204"/>
      <c r="PAN72" s="204"/>
      <c r="PAO72" s="204"/>
      <c r="PAP72" s="204"/>
      <c r="PAQ72" s="204"/>
      <c r="PAR72" s="204"/>
      <c r="PAS72" s="204"/>
      <c r="PAT72" s="204"/>
      <c r="PAU72" s="204"/>
      <c r="PAV72" s="204"/>
      <c r="PAW72" s="204"/>
      <c r="PAX72" s="204"/>
      <c r="PAY72" s="204"/>
      <c r="PAZ72" s="204"/>
      <c r="PBA72" s="204"/>
      <c r="PBB72" s="204"/>
      <c r="PBC72" s="204"/>
      <c r="PBD72" s="204"/>
      <c r="PBE72" s="204"/>
      <c r="PBF72" s="204"/>
      <c r="PBG72" s="204"/>
      <c r="PBH72" s="204"/>
      <c r="PBI72" s="204"/>
      <c r="PBJ72" s="204"/>
      <c r="PBK72" s="204"/>
      <c r="PBL72" s="204"/>
      <c r="PBM72" s="204"/>
      <c r="PBN72" s="204"/>
      <c r="PBO72" s="204"/>
      <c r="PBP72" s="204"/>
      <c r="PBQ72" s="204"/>
      <c r="PBR72" s="204"/>
      <c r="PBS72" s="204"/>
      <c r="PBT72" s="204"/>
      <c r="PBU72" s="204"/>
      <c r="PBV72" s="204"/>
      <c r="PBW72" s="204"/>
      <c r="PBX72" s="204"/>
      <c r="PBY72" s="204"/>
      <c r="PBZ72" s="204"/>
      <c r="PCA72" s="204"/>
      <c r="PCB72" s="204"/>
      <c r="PCC72" s="204"/>
      <c r="PCD72" s="204"/>
      <c r="PCE72" s="204"/>
      <c r="PCF72" s="204"/>
      <c r="PCG72" s="204"/>
      <c r="PCH72" s="204"/>
      <c r="PCI72" s="204"/>
      <c r="PCJ72" s="204"/>
      <c r="PCK72" s="204"/>
      <c r="PCL72" s="204"/>
      <c r="PCM72" s="204"/>
      <c r="PCN72" s="204"/>
      <c r="PCO72" s="204"/>
      <c r="PCP72" s="204"/>
      <c r="PCQ72" s="204"/>
      <c r="PCR72" s="204"/>
      <c r="PCS72" s="204"/>
      <c r="PCT72" s="204"/>
      <c r="PCU72" s="204"/>
      <c r="PCV72" s="204"/>
      <c r="PCW72" s="204"/>
      <c r="PCX72" s="204"/>
      <c r="PCY72" s="204"/>
      <c r="PCZ72" s="204"/>
      <c r="PDA72" s="204"/>
      <c r="PDB72" s="204"/>
      <c r="PDC72" s="204"/>
      <c r="PDD72" s="204"/>
      <c r="PDE72" s="204"/>
      <c r="PDF72" s="204"/>
      <c r="PDG72" s="204"/>
      <c r="PDH72" s="204"/>
      <c r="PDI72" s="204"/>
      <c r="PDJ72" s="204"/>
      <c r="PDK72" s="204"/>
      <c r="PDL72" s="204"/>
      <c r="PDM72" s="204"/>
      <c r="PDN72" s="204"/>
      <c r="PDO72" s="204"/>
      <c r="PDP72" s="204"/>
      <c r="PDQ72" s="204"/>
      <c r="PDR72" s="204"/>
      <c r="PDS72" s="204"/>
      <c r="PDT72" s="204"/>
      <c r="PDU72" s="204"/>
      <c r="PDV72" s="204"/>
      <c r="PDW72" s="204"/>
      <c r="PDX72" s="204"/>
      <c r="PDY72" s="204"/>
      <c r="PDZ72" s="204"/>
      <c r="PEA72" s="204"/>
      <c r="PEB72" s="204"/>
      <c r="PEC72" s="204"/>
      <c r="PED72" s="204"/>
      <c r="PEE72" s="204"/>
      <c r="PEF72" s="204"/>
      <c r="PEG72" s="204"/>
      <c r="PEH72" s="204"/>
      <c r="PEI72" s="204"/>
      <c r="PEJ72" s="204"/>
      <c r="PEK72" s="204"/>
      <c r="PEL72" s="204"/>
      <c r="PEM72" s="204"/>
      <c r="PEN72" s="204"/>
      <c r="PEO72" s="204"/>
      <c r="PEP72" s="204"/>
      <c r="PEQ72" s="204"/>
      <c r="PER72" s="204"/>
      <c r="PES72" s="204"/>
      <c r="PET72" s="204"/>
      <c r="PEU72" s="204"/>
      <c r="PEV72" s="204"/>
      <c r="PEW72" s="204"/>
      <c r="PEX72" s="204"/>
      <c r="PEY72" s="204"/>
      <c r="PEZ72" s="204"/>
      <c r="PFA72" s="204"/>
      <c r="PFB72" s="204"/>
      <c r="PFC72" s="204"/>
      <c r="PFD72" s="204"/>
      <c r="PFE72" s="204"/>
      <c r="PFF72" s="204"/>
      <c r="PFG72" s="204"/>
      <c r="PFH72" s="204"/>
      <c r="PFI72" s="204"/>
      <c r="PFJ72" s="204"/>
      <c r="PFK72" s="204"/>
      <c r="PFL72" s="204"/>
      <c r="PFM72" s="204"/>
      <c r="PFN72" s="204"/>
      <c r="PFO72" s="204"/>
      <c r="PFP72" s="204"/>
      <c r="PFQ72" s="204"/>
      <c r="PFR72" s="204"/>
      <c r="PFS72" s="204"/>
      <c r="PFT72" s="204"/>
      <c r="PFU72" s="204"/>
      <c r="PFV72" s="204"/>
      <c r="PFW72" s="204"/>
      <c r="PFX72" s="204"/>
      <c r="PFY72" s="204"/>
      <c r="PFZ72" s="204"/>
      <c r="PGA72" s="204"/>
      <c r="PGB72" s="204"/>
      <c r="PGC72" s="204"/>
      <c r="PGD72" s="204"/>
      <c r="PGE72" s="204"/>
      <c r="PGF72" s="204"/>
      <c r="PGG72" s="204"/>
      <c r="PGH72" s="204"/>
      <c r="PGI72" s="204"/>
      <c r="PGJ72" s="204"/>
      <c r="PGK72" s="204"/>
      <c r="PGL72" s="204"/>
      <c r="PGM72" s="204"/>
      <c r="PGN72" s="204"/>
      <c r="PGO72" s="204"/>
      <c r="PGP72" s="204"/>
      <c r="PGQ72" s="204"/>
      <c r="PGR72" s="204"/>
      <c r="PGS72" s="204"/>
      <c r="PGT72" s="204"/>
      <c r="PGU72" s="204"/>
      <c r="PGV72" s="204"/>
      <c r="PGW72" s="204"/>
      <c r="PGX72" s="204"/>
      <c r="PGY72" s="204"/>
      <c r="PGZ72" s="204"/>
      <c r="PHA72" s="204"/>
      <c r="PHB72" s="204"/>
      <c r="PHC72" s="204"/>
      <c r="PHD72" s="204"/>
      <c r="PHE72" s="204"/>
      <c r="PHF72" s="204"/>
      <c r="PHG72" s="204"/>
      <c r="PHH72" s="204"/>
      <c r="PHI72" s="204"/>
      <c r="PHJ72" s="204"/>
      <c r="PHK72" s="204"/>
      <c r="PHL72" s="204"/>
      <c r="PHM72" s="204"/>
      <c r="PHN72" s="204"/>
      <c r="PHO72" s="204"/>
      <c r="PHP72" s="204"/>
      <c r="PHQ72" s="204"/>
      <c r="PHR72" s="204"/>
      <c r="PHS72" s="204"/>
      <c r="PHT72" s="204"/>
      <c r="PHU72" s="204"/>
      <c r="PHV72" s="204"/>
      <c r="PHW72" s="204"/>
      <c r="PHX72" s="204"/>
      <c r="PHY72" s="204"/>
      <c r="PHZ72" s="204"/>
      <c r="PIA72" s="204"/>
      <c r="PIB72" s="204"/>
      <c r="PIC72" s="204"/>
      <c r="PID72" s="204"/>
      <c r="PIE72" s="204"/>
      <c r="PIF72" s="204"/>
      <c r="PIG72" s="204"/>
      <c r="PIH72" s="204"/>
      <c r="PII72" s="204"/>
      <c r="PIJ72" s="204"/>
      <c r="PIK72" s="204"/>
      <c r="PIL72" s="204"/>
      <c r="PIM72" s="204"/>
      <c r="PIN72" s="204"/>
      <c r="PIO72" s="204"/>
      <c r="PIP72" s="204"/>
      <c r="PIQ72" s="204"/>
      <c r="PIR72" s="204"/>
      <c r="PIS72" s="204"/>
      <c r="PIT72" s="204"/>
      <c r="PIU72" s="204"/>
      <c r="PIV72" s="204"/>
      <c r="PIW72" s="204"/>
      <c r="PIX72" s="204"/>
      <c r="PIY72" s="204"/>
      <c r="PIZ72" s="204"/>
      <c r="PJA72" s="204"/>
      <c r="PJB72" s="204"/>
      <c r="PJC72" s="204"/>
      <c r="PJD72" s="204"/>
      <c r="PJE72" s="204"/>
      <c r="PJF72" s="204"/>
      <c r="PJG72" s="204"/>
      <c r="PJH72" s="204"/>
      <c r="PJI72" s="204"/>
      <c r="PJJ72" s="204"/>
      <c r="PJK72" s="204"/>
      <c r="PJL72" s="204"/>
      <c r="PJM72" s="204"/>
      <c r="PJN72" s="204"/>
      <c r="PJO72" s="204"/>
      <c r="PJP72" s="204"/>
      <c r="PJQ72" s="204"/>
      <c r="PJR72" s="204"/>
      <c r="PJS72" s="204"/>
      <c r="PJT72" s="204"/>
      <c r="PJU72" s="204"/>
      <c r="PJV72" s="204"/>
      <c r="PJW72" s="204"/>
      <c r="PJX72" s="204"/>
      <c r="PJY72" s="204"/>
      <c r="PJZ72" s="204"/>
      <c r="PKA72" s="204"/>
      <c r="PKB72" s="204"/>
      <c r="PKC72" s="204"/>
      <c r="PKD72" s="204"/>
      <c r="PKE72" s="204"/>
      <c r="PKF72" s="204"/>
      <c r="PKG72" s="204"/>
      <c r="PKH72" s="204"/>
      <c r="PKI72" s="204"/>
      <c r="PKJ72" s="204"/>
      <c r="PKK72" s="204"/>
      <c r="PKL72" s="204"/>
      <c r="PKM72" s="204"/>
      <c r="PKN72" s="204"/>
      <c r="PKO72" s="204"/>
      <c r="PKP72" s="204"/>
      <c r="PKQ72" s="204"/>
      <c r="PKR72" s="204"/>
      <c r="PKS72" s="204"/>
      <c r="PKT72" s="204"/>
      <c r="PKU72" s="204"/>
      <c r="PKV72" s="204"/>
      <c r="PKW72" s="204"/>
      <c r="PKX72" s="204"/>
      <c r="PKY72" s="204"/>
      <c r="PKZ72" s="204"/>
      <c r="PLA72" s="204"/>
      <c r="PLB72" s="204"/>
      <c r="PLC72" s="204"/>
      <c r="PLD72" s="204"/>
      <c r="PLE72" s="204"/>
      <c r="PLF72" s="204"/>
      <c r="PLG72" s="204"/>
      <c r="PLH72" s="204"/>
      <c r="PLI72" s="204"/>
      <c r="PLJ72" s="204"/>
      <c r="PLK72" s="204"/>
      <c r="PLL72" s="204"/>
      <c r="PLM72" s="204"/>
      <c r="PLN72" s="204"/>
      <c r="PLO72" s="204"/>
      <c r="PLP72" s="204"/>
      <c r="PLQ72" s="204"/>
      <c r="PLR72" s="204"/>
      <c r="PLS72" s="204"/>
      <c r="PLT72" s="204"/>
      <c r="PLU72" s="204"/>
      <c r="PLV72" s="204"/>
      <c r="PLW72" s="204"/>
      <c r="PLX72" s="204"/>
      <c r="PLY72" s="204"/>
      <c r="PLZ72" s="204"/>
      <c r="PMA72" s="204"/>
      <c r="PMB72" s="204"/>
      <c r="PMC72" s="204"/>
      <c r="PMD72" s="204"/>
      <c r="PME72" s="204"/>
      <c r="PMF72" s="204"/>
      <c r="PMG72" s="204"/>
      <c r="PMH72" s="204"/>
      <c r="PMI72" s="204"/>
      <c r="PMJ72" s="204"/>
      <c r="PMK72" s="204"/>
      <c r="PML72" s="204"/>
      <c r="PMM72" s="204"/>
      <c r="PMN72" s="204"/>
      <c r="PMO72" s="204"/>
      <c r="PMP72" s="204"/>
      <c r="PMQ72" s="204"/>
      <c r="PMR72" s="204"/>
      <c r="PMS72" s="204"/>
      <c r="PMT72" s="204"/>
      <c r="PMU72" s="204"/>
      <c r="PMV72" s="204"/>
      <c r="PMW72" s="204"/>
      <c r="PMX72" s="204"/>
      <c r="PMY72" s="204"/>
      <c r="PMZ72" s="204"/>
      <c r="PNA72" s="204"/>
      <c r="PNB72" s="204"/>
      <c r="PNC72" s="204"/>
      <c r="PND72" s="204"/>
      <c r="PNE72" s="204"/>
      <c r="PNF72" s="204"/>
      <c r="PNG72" s="204"/>
      <c r="PNH72" s="204"/>
      <c r="PNI72" s="204"/>
      <c r="PNJ72" s="204"/>
      <c r="PNK72" s="204"/>
      <c r="PNL72" s="204"/>
      <c r="PNM72" s="204"/>
      <c r="PNN72" s="204"/>
      <c r="PNO72" s="204"/>
      <c r="PNP72" s="204"/>
      <c r="PNQ72" s="204"/>
      <c r="PNR72" s="204"/>
      <c r="PNS72" s="204"/>
      <c r="PNT72" s="204"/>
      <c r="PNU72" s="204"/>
      <c r="PNV72" s="204"/>
      <c r="PNW72" s="204"/>
      <c r="PNX72" s="204"/>
      <c r="PNY72" s="204"/>
      <c r="PNZ72" s="204"/>
      <c r="POA72" s="204"/>
      <c r="POB72" s="204"/>
      <c r="POC72" s="204"/>
      <c r="POD72" s="204"/>
      <c r="POE72" s="204"/>
      <c r="POF72" s="204"/>
      <c r="POG72" s="204"/>
      <c r="POH72" s="204"/>
      <c r="POI72" s="204"/>
      <c r="POJ72" s="204"/>
      <c r="POK72" s="204"/>
      <c r="POL72" s="204"/>
      <c r="POM72" s="204"/>
      <c r="PON72" s="204"/>
      <c r="POO72" s="204"/>
      <c r="POP72" s="204"/>
      <c r="POQ72" s="204"/>
      <c r="POR72" s="204"/>
      <c r="POS72" s="204"/>
      <c r="POT72" s="204"/>
      <c r="POU72" s="204"/>
      <c r="POV72" s="204"/>
      <c r="POW72" s="204"/>
      <c r="POX72" s="204"/>
      <c r="POY72" s="204"/>
      <c r="POZ72" s="204"/>
      <c r="PPA72" s="204"/>
      <c r="PPB72" s="204"/>
      <c r="PPC72" s="204"/>
      <c r="PPD72" s="204"/>
      <c r="PPE72" s="204"/>
      <c r="PPF72" s="204"/>
      <c r="PPG72" s="204"/>
      <c r="PPH72" s="204"/>
      <c r="PPI72" s="204"/>
      <c r="PPJ72" s="204"/>
      <c r="PPK72" s="204"/>
      <c r="PPL72" s="204"/>
      <c r="PPM72" s="204"/>
      <c r="PPN72" s="204"/>
      <c r="PPO72" s="204"/>
      <c r="PPP72" s="204"/>
      <c r="PPQ72" s="204"/>
      <c r="PPR72" s="204"/>
      <c r="PPS72" s="204"/>
      <c r="PPT72" s="204"/>
      <c r="PPU72" s="204"/>
      <c r="PPV72" s="204"/>
      <c r="PPW72" s="204"/>
      <c r="PPX72" s="204"/>
      <c r="PPY72" s="204"/>
      <c r="PPZ72" s="204"/>
      <c r="PQA72" s="204"/>
      <c r="PQB72" s="204"/>
      <c r="PQC72" s="204"/>
      <c r="PQD72" s="204"/>
      <c r="PQE72" s="204"/>
      <c r="PQF72" s="204"/>
      <c r="PQG72" s="204"/>
      <c r="PQH72" s="204"/>
      <c r="PQI72" s="204"/>
      <c r="PQJ72" s="204"/>
      <c r="PQK72" s="204"/>
      <c r="PQL72" s="204"/>
      <c r="PQM72" s="204"/>
      <c r="PQN72" s="204"/>
      <c r="PQO72" s="204"/>
      <c r="PQP72" s="204"/>
      <c r="PQQ72" s="204"/>
      <c r="PQR72" s="204"/>
      <c r="PQS72" s="204"/>
      <c r="PQT72" s="204"/>
      <c r="PQU72" s="204"/>
      <c r="PQV72" s="204"/>
      <c r="PQW72" s="204"/>
      <c r="PQX72" s="204"/>
      <c r="PQY72" s="204"/>
      <c r="PQZ72" s="204"/>
      <c r="PRA72" s="204"/>
      <c r="PRB72" s="204"/>
      <c r="PRC72" s="204"/>
      <c r="PRD72" s="204"/>
      <c r="PRE72" s="204"/>
      <c r="PRF72" s="204"/>
      <c r="PRG72" s="204"/>
      <c r="PRH72" s="204"/>
      <c r="PRI72" s="204"/>
      <c r="PRJ72" s="204"/>
      <c r="PRK72" s="204"/>
      <c r="PRL72" s="204"/>
      <c r="PRM72" s="204"/>
      <c r="PRN72" s="204"/>
      <c r="PRO72" s="204"/>
      <c r="PRP72" s="204"/>
      <c r="PRQ72" s="204"/>
      <c r="PRR72" s="204"/>
      <c r="PRS72" s="204"/>
      <c r="PRT72" s="204"/>
      <c r="PRU72" s="204"/>
      <c r="PRV72" s="204"/>
      <c r="PRW72" s="204"/>
      <c r="PRX72" s="204"/>
      <c r="PRY72" s="204"/>
      <c r="PRZ72" s="204"/>
      <c r="PSA72" s="204"/>
      <c r="PSB72" s="204"/>
      <c r="PSC72" s="204"/>
      <c r="PSD72" s="204"/>
      <c r="PSE72" s="204"/>
      <c r="PSF72" s="204"/>
      <c r="PSG72" s="204"/>
      <c r="PSH72" s="204"/>
      <c r="PSI72" s="204"/>
      <c r="PSJ72" s="204"/>
      <c r="PSK72" s="204"/>
      <c r="PSL72" s="204"/>
      <c r="PSM72" s="204"/>
      <c r="PSN72" s="204"/>
      <c r="PSO72" s="204"/>
      <c r="PSP72" s="204"/>
      <c r="PSQ72" s="204"/>
      <c r="PSR72" s="204"/>
      <c r="PSS72" s="204"/>
      <c r="PST72" s="204"/>
      <c r="PSU72" s="204"/>
      <c r="PSV72" s="204"/>
      <c r="PSW72" s="204"/>
      <c r="PSX72" s="204"/>
      <c r="PSY72" s="204"/>
      <c r="PSZ72" s="204"/>
      <c r="PTA72" s="204"/>
      <c r="PTB72" s="204"/>
      <c r="PTC72" s="204"/>
      <c r="PTD72" s="204"/>
      <c r="PTE72" s="204"/>
      <c r="PTF72" s="204"/>
      <c r="PTG72" s="204"/>
      <c r="PTH72" s="204"/>
      <c r="PTI72" s="204"/>
      <c r="PTJ72" s="204"/>
      <c r="PTK72" s="204"/>
      <c r="PTL72" s="204"/>
      <c r="PTM72" s="204"/>
      <c r="PTN72" s="204"/>
      <c r="PTO72" s="204"/>
      <c r="PTP72" s="204"/>
      <c r="PTQ72" s="204"/>
      <c r="PTR72" s="204"/>
      <c r="PTS72" s="204"/>
      <c r="PTT72" s="204"/>
      <c r="PTU72" s="204"/>
      <c r="PTV72" s="204"/>
      <c r="PTW72" s="204"/>
      <c r="PTX72" s="204"/>
      <c r="PTY72" s="204"/>
      <c r="PTZ72" s="204"/>
      <c r="PUA72" s="204"/>
      <c r="PUB72" s="204"/>
      <c r="PUC72" s="204"/>
      <c r="PUD72" s="204"/>
      <c r="PUE72" s="204"/>
      <c r="PUF72" s="204"/>
      <c r="PUG72" s="204"/>
      <c r="PUH72" s="204"/>
      <c r="PUI72" s="204"/>
      <c r="PUJ72" s="204"/>
      <c r="PUK72" s="204"/>
      <c r="PUL72" s="204"/>
      <c r="PUM72" s="204"/>
      <c r="PUN72" s="204"/>
      <c r="PUO72" s="204"/>
      <c r="PUP72" s="204"/>
      <c r="PUQ72" s="204"/>
      <c r="PUR72" s="204"/>
      <c r="PUS72" s="204"/>
      <c r="PUT72" s="204"/>
      <c r="PUU72" s="204"/>
      <c r="PUV72" s="204"/>
      <c r="PUW72" s="204"/>
      <c r="PUX72" s="204"/>
      <c r="PUY72" s="204"/>
      <c r="PUZ72" s="204"/>
      <c r="PVA72" s="204"/>
      <c r="PVB72" s="204"/>
      <c r="PVC72" s="204"/>
      <c r="PVD72" s="204"/>
      <c r="PVE72" s="204"/>
      <c r="PVF72" s="204"/>
      <c r="PVG72" s="204"/>
      <c r="PVH72" s="204"/>
      <c r="PVI72" s="204"/>
      <c r="PVJ72" s="204"/>
      <c r="PVK72" s="204"/>
      <c r="PVL72" s="204"/>
      <c r="PVM72" s="204"/>
      <c r="PVN72" s="204"/>
      <c r="PVO72" s="204"/>
      <c r="PVP72" s="204"/>
      <c r="PVQ72" s="204"/>
      <c r="PVR72" s="204"/>
      <c r="PVS72" s="204"/>
      <c r="PVT72" s="204"/>
      <c r="PVU72" s="204"/>
      <c r="PVV72" s="204"/>
      <c r="PVW72" s="204"/>
      <c r="PVX72" s="204"/>
      <c r="PVY72" s="204"/>
      <c r="PVZ72" s="204"/>
      <c r="PWA72" s="204"/>
      <c r="PWB72" s="204"/>
      <c r="PWC72" s="204"/>
      <c r="PWD72" s="204"/>
      <c r="PWE72" s="204"/>
      <c r="PWF72" s="204"/>
      <c r="PWG72" s="204"/>
      <c r="PWH72" s="204"/>
      <c r="PWI72" s="204"/>
      <c r="PWJ72" s="204"/>
      <c r="PWK72" s="204"/>
      <c r="PWL72" s="204"/>
      <c r="PWM72" s="204"/>
      <c r="PWN72" s="204"/>
      <c r="PWO72" s="204"/>
      <c r="PWP72" s="204"/>
      <c r="PWQ72" s="204"/>
      <c r="PWR72" s="204"/>
      <c r="PWS72" s="204"/>
      <c r="PWT72" s="204"/>
      <c r="PWU72" s="204"/>
      <c r="PWV72" s="204"/>
      <c r="PWW72" s="204"/>
      <c r="PWX72" s="204"/>
      <c r="PWY72" s="204"/>
      <c r="PWZ72" s="204"/>
      <c r="PXA72" s="204"/>
      <c r="PXB72" s="204"/>
      <c r="PXC72" s="204"/>
      <c r="PXD72" s="204"/>
      <c r="PXE72" s="204"/>
      <c r="PXF72" s="204"/>
      <c r="PXG72" s="204"/>
      <c r="PXH72" s="204"/>
      <c r="PXI72" s="204"/>
      <c r="PXJ72" s="204"/>
      <c r="PXK72" s="204"/>
      <c r="PXL72" s="204"/>
      <c r="PXM72" s="204"/>
      <c r="PXN72" s="204"/>
      <c r="PXO72" s="204"/>
      <c r="PXP72" s="204"/>
      <c r="PXQ72" s="204"/>
      <c r="PXR72" s="204"/>
      <c r="PXS72" s="204"/>
      <c r="PXT72" s="204"/>
      <c r="PXU72" s="204"/>
      <c r="PXV72" s="204"/>
      <c r="PXW72" s="204"/>
      <c r="PXX72" s="204"/>
      <c r="PXY72" s="204"/>
      <c r="PXZ72" s="204"/>
      <c r="PYA72" s="204"/>
      <c r="PYB72" s="204"/>
      <c r="PYC72" s="204"/>
      <c r="PYD72" s="204"/>
      <c r="PYE72" s="204"/>
      <c r="PYF72" s="204"/>
      <c r="PYG72" s="204"/>
      <c r="PYH72" s="204"/>
      <c r="PYI72" s="204"/>
      <c r="PYJ72" s="204"/>
      <c r="PYK72" s="204"/>
      <c r="PYL72" s="204"/>
      <c r="PYM72" s="204"/>
      <c r="PYN72" s="204"/>
      <c r="PYO72" s="204"/>
      <c r="PYP72" s="204"/>
      <c r="PYQ72" s="204"/>
      <c r="PYR72" s="204"/>
      <c r="PYS72" s="204"/>
      <c r="PYT72" s="204"/>
      <c r="PYU72" s="204"/>
      <c r="PYV72" s="204"/>
      <c r="PYW72" s="204"/>
      <c r="PYX72" s="204"/>
      <c r="PYY72" s="204"/>
      <c r="PYZ72" s="204"/>
      <c r="PZA72" s="204"/>
      <c r="PZB72" s="204"/>
      <c r="PZC72" s="204"/>
      <c r="PZD72" s="204"/>
      <c r="PZE72" s="204"/>
      <c r="PZF72" s="204"/>
      <c r="PZG72" s="204"/>
      <c r="PZH72" s="204"/>
      <c r="PZI72" s="204"/>
      <c r="PZJ72" s="204"/>
      <c r="PZK72" s="204"/>
      <c r="PZL72" s="204"/>
      <c r="PZM72" s="204"/>
      <c r="PZN72" s="204"/>
      <c r="PZO72" s="204"/>
      <c r="PZP72" s="204"/>
      <c r="PZQ72" s="204"/>
      <c r="PZR72" s="204"/>
      <c r="PZS72" s="204"/>
      <c r="PZT72" s="204"/>
      <c r="PZU72" s="204"/>
      <c r="PZV72" s="204"/>
      <c r="PZW72" s="204"/>
      <c r="PZX72" s="204"/>
      <c r="PZY72" s="204"/>
      <c r="PZZ72" s="204"/>
      <c r="QAA72" s="204"/>
      <c r="QAB72" s="204"/>
      <c r="QAC72" s="204"/>
      <c r="QAD72" s="204"/>
      <c r="QAE72" s="204"/>
      <c r="QAF72" s="204"/>
      <c r="QAG72" s="204"/>
      <c r="QAH72" s="204"/>
      <c r="QAI72" s="204"/>
      <c r="QAJ72" s="204"/>
      <c r="QAK72" s="204"/>
      <c r="QAL72" s="204"/>
      <c r="QAM72" s="204"/>
      <c r="QAN72" s="204"/>
      <c r="QAO72" s="204"/>
      <c r="QAP72" s="204"/>
      <c r="QAQ72" s="204"/>
      <c r="QAR72" s="204"/>
      <c r="QAS72" s="204"/>
      <c r="QAT72" s="204"/>
      <c r="QAU72" s="204"/>
      <c r="QAV72" s="204"/>
      <c r="QAW72" s="204"/>
      <c r="QAX72" s="204"/>
      <c r="QAY72" s="204"/>
      <c r="QAZ72" s="204"/>
      <c r="QBA72" s="204"/>
      <c r="QBB72" s="204"/>
      <c r="QBC72" s="204"/>
      <c r="QBD72" s="204"/>
      <c r="QBE72" s="204"/>
      <c r="QBF72" s="204"/>
      <c r="QBG72" s="204"/>
      <c r="QBH72" s="204"/>
      <c r="QBI72" s="204"/>
      <c r="QBJ72" s="204"/>
      <c r="QBK72" s="204"/>
      <c r="QBL72" s="204"/>
      <c r="QBM72" s="204"/>
      <c r="QBN72" s="204"/>
      <c r="QBO72" s="204"/>
      <c r="QBP72" s="204"/>
      <c r="QBQ72" s="204"/>
      <c r="QBR72" s="204"/>
      <c r="QBS72" s="204"/>
      <c r="QBT72" s="204"/>
      <c r="QBU72" s="204"/>
      <c r="QBV72" s="204"/>
      <c r="QBW72" s="204"/>
      <c r="QBX72" s="204"/>
      <c r="QBY72" s="204"/>
      <c r="QBZ72" s="204"/>
      <c r="QCA72" s="204"/>
      <c r="QCB72" s="204"/>
      <c r="QCC72" s="204"/>
      <c r="QCD72" s="204"/>
      <c r="QCE72" s="204"/>
      <c r="QCF72" s="204"/>
      <c r="QCG72" s="204"/>
      <c r="QCH72" s="204"/>
      <c r="QCI72" s="204"/>
      <c r="QCJ72" s="204"/>
      <c r="QCK72" s="204"/>
      <c r="QCL72" s="204"/>
      <c r="QCM72" s="204"/>
      <c r="QCN72" s="204"/>
      <c r="QCO72" s="204"/>
      <c r="QCP72" s="204"/>
      <c r="QCQ72" s="204"/>
      <c r="QCR72" s="204"/>
      <c r="QCS72" s="204"/>
      <c r="QCT72" s="204"/>
      <c r="QCU72" s="204"/>
      <c r="QCV72" s="204"/>
      <c r="QCW72" s="204"/>
      <c r="QCX72" s="204"/>
      <c r="QCY72" s="204"/>
      <c r="QCZ72" s="204"/>
      <c r="QDA72" s="204"/>
      <c r="QDB72" s="204"/>
      <c r="QDC72" s="204"/>
      <c r="QDD72" s="204"/>
      <c r="QDE72" s="204"/>
      <c r="QDF72" s="204"/>
      <c r="QDG72" s="204"/>
      <c r="QDH72" s="204"/>
      <c r="QDI72" s="204"/>
      <c r="QDJ72" s="204"/>
      <c r="QDK72" s="204"/>
      <c r="QDL72" s="204"/>
      <c r="QDM72" s="204"/>
      <c r="QDN72" s="204"/>
      <c r="QDO72" s="204"/>
      <c r="QDP72" s="204"/>
      <c r="QDQ72" s="204"/>
      <c r="QDR72" s="204"/>
      <c r="QDS72" s="204"/>
      <c r="QDT72" s="204"/>
      <c r="QDU72" s="204"/>
      <c r="QDV72" s="204"/>
      <c r="QDW72" s="204"/>
      <c r="QDX72" s="204"/>
      <c r="QDY72" s="204"/>
      <c r="QDZ72" s="204"/>
      <c r="QEA72" s="204"/>
      <c r="QEB72" s="204"/>
      <c r="QEC72" s="204"/>
      <c r="QED72" s="204"/>
      <c r="QEE72" s="204"/>
      <c r="QEF72" s="204"/>
      <c r="QEG72" s="204"/>
      <c r="QEH72" s="204"/>
      <c r="QEI72" s="204"/>
      <c r="QEJ72" s="204"/>
      <c r="QEK72" s="204"/>
      <c r="QEL72" s="204"/>
      <c r="QEM72" s="204"/>
      <c r="QEN72" s="204"/>
      <c r="QEO72" s="204"/>
      <c r="QEP72" s="204"/>
      <c r="QEQ72" s="204"/>
      <c r="QER72" s="204"/>
      <c r="QES72" s="204"/>
      <c r="QET72" s="204"/>
      <c r="QEU72" s="204"/>
      <c r="QEV72" s="204"/>
      <c r="QEW72" s="204"/>
      <c r="QEX72" s="204"/>
      <c r="QEY72" s="204"/>
      <c r="QEZ72" s="204"/>
      <c r="QFA72" s="204"/>
      <c r="QFB72" s="204"/>
      <c r="QFC72" s="204"/>
      <c r="QFD72" s="204"/>
      <c r="QFE72" s="204"/>
      <c r="QFF72" s="204"/>
      <c r="QFG72" s="204"/>
      <c r="QFH72" s="204"/>
      <c r="QFI72" s="204"/>
      <c r="QFJ72" s="204"/>
      <c r="QFK72" s="204"/>
      <c r="QFL72" s="204"/>
      <c r="QFM72" s="204"/>
      <c r="QFN72" s="204"/>
      <c r="QFO72" s="204"/>
      <c r="QFP72" s="204"/>
      <c r="QFQ72" s="204"/>
      <c r="QFR72" s="204"/>
      <c r="QFS72" s="204"/>
      <c r="QFT72" s="204"/>
      <c r="QFU72" s="204"/>
      <c r="QFV72" s="204"/>
      <c r="QFW72" s="204"/>
      <c r="QFX72" s="204"/>
      <c r="QFY72" s="204"/>
      <c r="QFZ72" s="204"/>
      <c r="QGA72" s="204"/>
      <c r="QGB72" s="204"/>
      <c r="QGC72" s="204"/>
      <c r="QGD72" s="204"/>
      <c r="QGE72" s="204"/>
      <c r="QGF72" s="204"/>
      <c r="QGG72" s="204"/>
      <c r="QGH72" s="204"/>
      <c r="QGI72" s="204"/>
      <c r="QGJ72" s="204"/>
      <c r="QGK72" s="204"/>
      <c r="QGL72" s="204"/>
      <c r="QGM72" s="204"/>
      <c r="QGN72" s="204"/>
      <c r="QGO72" s="204"/>
      <c r="QGP72" s="204"/>
      <c r="QGQ72" s="204"/>
      <c r="QGR72" s="204"/>
      <c r="QGS72" s="204"/>
      <c r="QGT72" s="204"/>
      <c r="QGU72" s="204"/>
      <c r="QGV72" s="204"/>
      <c r="QGW72" s="204"/>
      <c r="QGX72" s="204"/>
      <c r="QGY72" s="204"/>
      <c r="QGZ72" s="204"/>
      <c r="QHA72" s="204"/>
      <c r="QHB72" s="204"/>
      <c r="QHC72" s="204"/>
      <c r="QHD72" s="204"/>
      <c r="QHE72" s="204"/>
      <c r="QHF72" s="204"/>
      <c r="QHG72" s="204"/>
      <c r="QHH72" s="204"/>
      <c r="QHI72" s="204"/>
      <c r="QHJ72" s="204"/>
      <c r="QHK72" s="204"/>
      <c r="QHL72" s="204"/>
      <c r="QHM72" s="204"/>
      <c r="QHN72" s="204"/>
      <c r="QHO72" s="204"/>
      <c r="QHP72" s="204"/>
      <c r="QHQ72" s="204"/>
      <c r="QHR72" s="204"/>
      <c r="QHS72" s="204"/>
      <c r="QHT72" s="204"/>
      <c r="QHU72" s="204"/>
      <c r="QHV72" s="204"/>
      <c r="QHW72" s="204"/>
      <c r="QHX72" s="204"/>
      <c r="QHY72" s="204"/>
      <c r="QHZ72" s="204"/>
      <c r="QIA72" s="204"/>
      <c r="QIB72" s="204"/>
      <c r="QIC72" s="204"/>
      <c r="QID72" s="204"/>
      <c r="QIE72" s="204"/>
      <c r="QIF72" s="204"/>
      <c r="QIG72" s="204"/>
      <c r="QIH72" s="204"/>
      <c r="QII72" s="204"/>
      <c r="QIJ72" s="204"/>
      <c r="QIK72" s="204"/>
      <c r="QIL72" s="204"/>
      <c r="QIM72" s="204"/>
      <c r="QIN72" s="204"/>
      <c r="QIO72" s="204"/>
      <c r="QIP72" s="204"/>
      <c r="QIQ72" s="204"/>
      <c r="QIR72" s="204"/>
      <c r="QIS72" s="204"/>
      <c r="QIT72" s="204"/>
      <c r="QIU72" s="204"/>
      <c r="QIV72" s="204"/>
      <c r="QIW72" s="204"/>
      <c r="QIX72" s="204"/>
      <c r="QIY72" s="204"/>
      <c r="QIZ72" s="204"/>
      <c r="QJA72" s="204"/>
      <c r="QJB72" s="204"/>
      <c r="QJC72" s="204"/>
      <c r="QJD72" s="204"/>
      <c r="QJE72" s="204"/>
      <c r="QJF72" s="204"/>
      <c r="QJG72" s="204"/>
      <c r="QJH72" s="204"/>
      <c r="QJI72" s="204"/>
      <c r="QJJ72" s="204"/>
      <c r="QJK72" s="204"/>
      <c r="QJL72" s="204"/>
      <c r="QJM72" s="204"/>
      <c r="QJN72" s="204"/>
      <c r="QJO72" s="204"/>
      <c r="QJP72" s="204"/>
      <c r="QJQ72" s="204"/>
      <c r="QJR72" s="204"/>
      <c r="QJS72" s="204"/>
      <c r="QJT72" s="204"/>
      <c r="QJU72" s="204"/>
      <c r="QJV72" s="204"/>
      <c r="QJW72" s="204"/>
      <c r="QJX72" s="204"/>
      <c r="QJY72" s="204"/>
      <c r="QJZ72" s="204"/>
      <c r="QKA72" s="204"/>
      <c r="QKB72" s="204"/>
      <c r="QKC72" s="204"/>
      <c r="QKD72" s="204"/>
      <c r="QKE72" s="204"/>
      <c r="QKF72" s="204"/>
      <c r="QKG72" s="204"/>
      <c r="QKH72" s="204"/>
      <c r="QKI72" s="204"/>
      <c r="QKJ72" s="204"/>
      <c r="QKK72" s="204"/>
      <c r="QKL72" s="204"/>
      <c r="QKM72" s="204"/>
      <c r="QKN72" s="204"/>
      <c r="QKO72" s="204"/>
      <c r="QKP72" s="204"/>
      <c r="QKQ72" s="204"/>
      <c r="QKR72" s="204"/>
      <c r="QKS72" s="204"/>
      <c r="QKT72" s="204"/>
      <c r="QKU72" s="204"/>
      <c r="QKV72" s="204"/>
      <c r="QKW72" s="204"/>
      <c r="QKX72" s="204"/>
      <c r="QKY72" s="204"/>
      <c r="QKZ72" s="204"/>
      <c r="QLA72" s="204"/>
      <c r="QLB72" s="204"/>
      <c r="QLC72" s="204"/>
      <c r="QLD72" s="204"/>
      <c r="QLE72" s="204"/>
      <c r="QLF72" s="204"/>
      <c r="QLG72" s="204"/>
      <c r="QLH72" s="204"/>
      <c r="QLI72" s="204"/>
      <c r="QLJ72" s="204"/>
      <c r="QLK72" s="204"/>
      <c r="QLL72" s="204"/>
      <c r="QLM72" s="204"/>
      <c r="QLN72" s="204"/>
      <c r="QLO72" s="204"/>
      <c r="QLP72" s="204"/>
      <c r="QLQ72" s="204"/>
      <c r="QLR72" s="204"/>
      <c r="QLS72" s="204"/>
      <c r="QLT72" s="204"/>
      <c r="QLU72" s="204"/>
      <c r="QLV72" s="204"/>
      <c r="QLW72" s="204"/>
      <c r="QLX72" s="204"/>
      <c r="QLY72" s="204"/>
      <c r="QLZ72" s="204"/>
      <c r="QMA72" s="204"/>
      <c r="QMB72" s="204"/>
      <c r="QMC72" s="204"/>
      <c r="QMD72" s="204"/>
      <c r="QME72" s="204"/>
      <c r="QMF72" s="204"/>
      <c r="QMG72" s="204"/>
      <c r="QMH72" s="204"/>
      <c r="QMI72" s="204"/>
      <c r="QMJ72" s="204"/>
      <c r="QMK72" s="204"/>
      <c r="QML72" s="204"/>
      <c r="QMM72" s="204"/>
      <c r="QMN72" s="204"/>
      <c r="QMO72" s="204"/>
      <c r="QMP72" s="204"/>
      <c r="QMQ72" s="204"/>
      <c r="QMR72" s="204"/>
      <c r="QMS72" s="204"/>
      <c r="QMT72" s="204"/>
      <c r="QMU72" s="204"/>
      <c r="QMV72" s="204"/>
      <c r="QMW72" s="204"/>
      <c r="QMX72" s="204"/>
      <c r="QMY72" s="204"/>
      <c r="QMZ72" s="204"/>
      <c r="QNA72" s="204"/>
      <c r="QNB72" s="204"/>
      <c r="QNC72" s="204"/>
      <c r="QND72" s="204"/>
      <c r="QNE72" s="204"/>
      <c r="QNF72" s="204"/>
      <c r="QNG72" s="204"/>
      <c r="QNH72" s="204"/>
      <c r="QNI72" s="204"/>
      <c r="QNJ72" s="204"/>
      <c r="QNK72" s="204"/>
      <c r="QNL72" s="204"/>
      <c r="QNM72" s="204"/>
      <c r="QNN72" s="204"/>
      <c r="QNO72" s="204"/>
      <c r="QNP72" s="204"/>
      <c r="QNQ72" s="204"/>
      <c r="QNR72" s="204"/>
      <c r="QNS72" s="204"/>
      <c r="QNT72" s="204"/>
      <c r="QNU72" s="204"/>
      <c r="QNV72" s="204"/>
      <c r="QNW72" s="204"/>
      <c r="QNX72" s="204"/>
      <c r="QNY72" s="204"/>
      <c r="QNZ72" s="204"/>
      <c r="QOA72" s="204"/>
      <c r="QOB72" s="204"/>
      <c r="QOC72" s="204"/>
      <c r="QOD72" s="204"/>
      <c r="QOE72" s="204"/>
      <c r="QOF72" s="204"/>
      <c r="QOG72" s="204"/>
      <c r="QOH72" s="204"/>
      <c r="QOI72" s="204"/>
      <c r="QOJ72" s="204"/>
      <c r="QOK72" s="204"/>
      <c r="QOL72" s="204"/>
      <c r="QOM72" s="204"/>
      <c r="QON72" s="204"/>
      <c r="QOO72" s="204"/>
      <c r="QOP72" s="204"/>
      <c r="QOQ72" s="204"/>
      <c r="QOR72" s="204"/>
      <c r="QOS72" s="204"/>
      <c r="QOT72" s="204"/>
      <c r="QOU72" s="204"/>
      <c r="QOV72" s="204"/>
      <c r="QOW72" s="204"/>
      <c r="QOX72" s="204"/>
      <c r="QOY72" s="204"/>
      <c r="QOZ72" s="204"/>
      <c r="QPA72" s="204"/>
      <c r="QPB72" s="204"/>
      <c r="QPC72" s="204"/>
      <c r="QPD72" s="204"/>
      <c r="QPE72" s="204"/>
      <c r="QPF72" s="204"/>
      <c r="QPG72" s="204"/>
      <c r="QPH72" s="204"/>
      <c r="QPI72" s="204"/>
      <c r="QPJ72" s="204"/>
      <c r="QPK72" s="204"/>
      <c r="QPL72" s="204"/>
      <c r="QPM72" s="204"/>
      <c r="QPN72" s="204"/>
      <c r="QPO72" s="204"/>
      <c r="QPP72" s="204"/>
      <c r="QPQ72" s="204"/>
      <c r="QPR72" s="204"/>
      <c r="QPS72" s="204"/>
      <c r="QPT72" s="204"/>
      <c r="QPU72" s="204"/>
      <c r="QPV72" s="204"/>
      <c r="QPW72" s="204"/>
      <c r="QPX72" s="204"/>
      <c r="QPY72" s="204"/>
      <c r="QPZ72" s="204"/>
      <c r="QQA72" s="204"/>
      <c r="QQB72" s="204"/>
      <c r="QQC72" s="204"/>
      <c r="QQD72" s="204"/>
      <c r="QQE72" s="204"/>
      <c r="QQF72" s="204"/>
      <c r="QQG72" s="204"/>
      <c r="QQH72" s="204"/>
      <c r="QQI72" s="204"/>
      <c r="QQJ72" s="204"/>
      <c r="QQK72" s="204"/>
      <c r="QQL72" s="204"/>
      <c r="QQM72" s="204"/>
      <c r="QQN72" s="204"/>
      <c r="QQO72" s="204"/>
      <c r="QQP72" s="204"/>
      <c r="QQQ72" s="204"/>
      <c r="QQR72" s="204"/>
      <c r="QQS72" s="204"/>
      <c r="QQT72" s="204"/>
      <c r="QQU72" s="204"/>
      <c r="QQV72" s="204"/>
      <c r="QQW72" s="204"/>
      <c r="QQX72" s="204"/>
      <c r="QQY72" s="204"/>
      <c r="QQZ72" s="204"/>
      <c r="QRA72" s="204"/>
      <c r="QRB72" s="204"/>
      <c r="QRC72" s="204"/>
      <c r="QRD72" s="204"/>
      <c r="QRE72" s="204"/>
      <c r="QRF72" s="204"/>
      <c r="QRG72" s="204"/>
      <c r="QRH72" s="204"/>
      <c r="QRI72" s="204"/>
      <c r="QRJ72" s="204"/>
      <c r="QRK72" s="204"/>
      <c r="QRL72" s="204"/>
      <c r="QRM72" s="204"/>
      <c r="QRN72" s="204"/>
      <c r="QRO72" s="204"/>
      <c r="QRP72" s="204"/>
      <c r="QRQ72" s="204"/>
      <c r="QRR72" s="204"/>
      <c r="QRS72" s="204"/>
      <c r="QRT72" s="204"/>
      <c r="QRU72" s="204"/>
      <c r="QRV72" s="204"/>
      <c r="QRW72" s="204"/>
      <c r="QRX72" s="204"/>
      <c r="QRY72" s="204"/>
      <c r="QRZ72" s="204"/>
      <c r="QSA72" s="204"/>
      <c r="QSB72" s="204"/>
      <c r="QSC72" s="204"/>
      <c r="QSD72" s="204"/>
      <c r="QSE72" s="204"/>
      <c r="QSF72" s="204"/>
      <c r="QSG72" s="204"/>
      <c r="QSH72" s="204"/>
      <c r="QSI72" s="204"/>
      <c r="QSJ72" s="204"/>
      <c r="QSK72" s="204"/>
      <c r="QSL72" s="204"/>
      <c r="QSM72" s="204"/>
      <c r="QSN72" s="204"/>
      <c r="QSO72" s="204"/>
      <c r="QSP72" s="204"/>
      <c r="QSQ72" s="204"/>
      <c r="QSR72" s="204"/>
      <c r="QSS72" s="204"/>
      <c r="QST72" s="204"/>
      <c r="QSU72" s="204"/>
      <c r="QSV72" s="204"/>
      <c r="QSW72" s="204"/>
      <c r="QSX72" s="204"/>
      <c r="QSY72" s="204"/>
      <c r="QSZ72" s="204"/>
      <c r="QTA72" s="204"/>
      <c r="QTB72" s="204"/>
      <c r="QTC72" s="204"/>
      <c r="QTD72" s="204"/>
      <c r="QTE72" s="204"/>
      <c r="QTF72" s="204"/>
      <c r="QTG72" s="204"/>
      <c r="QTH72" s="204"/>
      <c r="QTI72" s="204"/>
      <c r="QTJ72" s="204"/>
      <c r="QTK72" s="204"/>
      <c r="QTL72" s="204"/>
      <c r="QTM72" s="204"/>
      <c r="QTN72" s="204"/>
      <c r="QTO72" s="204"/>
      <c r="QTP72" s="204"/>
      <c r="QTQ72" s="204"/>
      <c r="QTR72" s="204"/>
      <c r="QTS72" s="204"/>
      <c r="QTT72" s="204"/>
      <c r="QTU72" s="204"/>
      <c r="QTV72" s="204"/>
      <c r="QTW72" s="204"/>
      <c r="QTX72" s="204"/>
      <c r="QTY72" s="204"/>
      <c r="QTZ72" s="204"/>
      <c r="QUA72" s="204"/>
      <c r="QUB72" s="204"/>
      <c r="QUC72" s="204"/>
      <c r="QUD72" s="204"/>
      <c r="QUE72" s="204"/>
      <c r="QUF72" s="204"/>
      <c r="QUG72" s="204"/>
      <c r="QUH72" s="204"/>
      <c r="QUI72" s="204"/>
      <c r="QUJ72" s="204"/>
      <c r="QUK72" s="204"/>
      <c r="QUL72" s="204"/>
      <c r="QUM72" s="204"/>
      <c r="QUN72" s="204"/>
      <c r="QUO72" s="204"/>
      <c r="QUP72" s="204"/>
      <c r="QUQ72" s="204"/>
      <c r="QUR72" s="204"/>
      <c r="QUS72" s="204"/>
      <c r="QUT72" s="204"/>
      <c r="QUU72" s="204"/>
      <c r="QUV72" s="204"/>
      <c r="QUW72" s="204"/>
      <c r="QUX72" s="204"/>
      <c r="QUY72" s="204"/>
      <c r="QUZ72" s="204"/>
      <c r="QVA72" s="204"/>
      <c r="QVB72" s="204"/>
      <c r="QVC72" s="204"/>
      <c r="QVD72" s="204"/>
      <c r="QVE72" s="204"/>
      <c r="QVF72" s="204"/>
      <c r="QVG72" s="204"/>
      <c r="QVH72" s="204"/>
      <c r="QVI72" s="204"/>
      <c r="QVJ72" s="204"/>
      <c r="QVK72" s="204"/>
      <c r="QVL72" s="204"/>
      <c r="QVM72" s="204"/>
      <c r="QVN72" s="204"/>
      <c r="QVO72" s="204"/>
      <c r="QVP72" s="204"/>
      <c r="QVQ72" s="204"/>
      <c r="QVR72" s="204"/>
      <c r="QVS72" s="204"/>
      <c r="QVT72" s="204"/>
      <c r="QVU72" s="204"/>
      <c r="QVV72" s="204"/>
      <c r="QVW72" s="204"/>
      <c r="QVX72" s="204"/>
      <c r="QVY72" s="204"/>
      <c r="QVZ72" s="204"/>
      <c r="QWA72" s="204"/>
      <c r="QWB72" s="204"/>
      <c r="QWC72" s="204"/>
      <c r="QWD72" s="204"/>
      <c r="QWE72" s="204"/>
      <c r="QWF72" s="204"/>
      <c r="QWG72" s="204"/>
      <c r="QWH72" s="204"/>
      <c r="QWI72" s="204"/>
      <c r="QWJ72" s="204"/>
      <c r="QWK72" s="204"/>
      <c r="QWL72" s="204"/>
      <c r="QWM72" s="204"/>
      <c r="QWN72" s="204"/>
      <c r="QWO72" s="204"/>
      <c r="QWP72" s="204"/>
      <c r="QWQ72" s="204"/>
      <c r="QWR72" s="204"/>
      <c r="QWS72" s="204"/>
      <c r="QWT72" s="204"/>
      <c r="QWU72" s="204"/>
      <c r="QWV72" s="204"/>
      <c r="QWW72" s="204"/>
      <c r="QWX72" s="204"/>
      <c r="QWY72" s="204"/>
      <c r="QWZ72" s="204"/>
      <c r="QXA72" s="204"/>
      <c r="QXB72" s="204"/>
      <c r="QXC72" s="204"/>
      <c r="QXD72" s="204"/>
      <c r="QXE72" s="204"/>
      <c r="QXF72" s="204"/>
      <c r="QXG72" s="204"/>
      <c r="QXH72" s="204"/>
      <c r="QXI72" s="204"/>
      <c r="QXJ72" s="204"/>
      <c r="QXK72" s="204"/>
      <c r="QXL72" s="204"/>
      <c r="QXM72" s="204"/>
      <c r="QXN72" s="204"/>
      <c r="QXO72" s="204"/>
      <c r="QXP72" s="204"/>
      <c r="QXQ72" s="204"/>
      <c r="QXR72" s="204"/>
      <c r="QXS72" s="204"/>
      <c r="QXT72" s="204"/>
      <c r="QXU72" s="204"/>
      <c r="QXV72" s="204"/>
      <c r="QXW72" s="204"/>
      <c r="QXX72" s="204"/>
      <c r="QXY72" s="204"/>
      <c r="QXZ72" s="204"/>
      <c r="QYA72" s="204"/>
      <c r="QYB72" s="204"/>
      <c r="QYC72" s="204"/>
      <c r="QYD72" s="204"/>
      <c r="QYE72" s="204"/>
      <c r="QYF72" s="204"/>
      <c r="QYG72" s="204"/>
      <c r="QYH72" s="204"/>
      <c r="QYI72" s="204"/>
      <c r="QYJ72" s="204"/>
      <c r="QYK72" s="204"/>
      <c r="QYL72" s="204"/>
      <c r="QYM72" s="204"/>
      <c r="QYN72" s="204"/>
      <c r="QYO72" s="204"/>
      <c r="QYP72" s="204"/>
      <c r="QYQ72" s="204"/>
      <c r="QYR72" s="204"/>
      <c r="QYS72" s="204"/>
      <c r="QYT72" s="204"/>
      <c r="QYU72" s="204"/>
      <c r="QYV72" s="204"/>
      <c r="QYW72" s="204"/>
      <c r="QYX72" s="204"/>
      <c r="QYY72" s="204"/>
      <c r="QYZ72" s="204"/>
      <c r="QZA72" s="204"/>
      <c r="QZB72" s="204"/>
      <c r="QZC72" s="204"/>
      <c r="QZD72" s="204"/>
      <c r="QZE72" s="204"/>
      <c r="QZF72" s="204"/>
      <c r="QZG72" s="204"/>
      <c r="QZH72" s="204"/>
      <c r="QZI72" s="204"/>
      <c r="QZJ72" s="204"/>
      <c r="QZK72" s="204"/>
      <c r="QZL72" s="204"/>
      <c r="QZM72" s="204"/>
      <c r="QZN72" s="204"/>
      <c r="QZO72" s="204"/>
      <c r="QZP72" s="204"/>
      <c r="QZQ72" s="204"/>
      <c r="QZR72" s="204"/>
      <c r="QZS72" s="204"/>
      <c r="QZT72" s="204"/>
      <c r="QZU72" s="204"/>
      <c r="QZV72" s="204"/>
      <c r="QZW72" s="204"/>
      <c r="QZX72" s="204"/>
      <c r="QZY72" s="204"/>
      <c r="QZZ72" s="204"/>
      <c r="RAA72" s="204"/>
      <c r="RAB72" s="204"/>
      <c r="RAC72" s="204"/>
      <c r="RAD72" s="204"/>
      <c r="RAE72" s="204"/>
      <c r="RAF72" s="204"/>
      <c r="RAG72" s="204"/>
      <c r="RAH72" s="204"/>
      <c r="RAI72" s="204"/>
      <c r="RAJ72" s="204"/>
      <c r="RAK72" s="204"/>
      <c r="RAL72" s="204"/>
      <c r="RAM72" s="204"/>
      <c r="RAN72" s="204"/>
      <c r="RAO72" s="204"/>
      <c r="RAP72" s="204"/>
      <c r="RAQ72" s="204"/>
      <c r="RAR72" s="204"/>
      <c r="RAS72" s="204"/>
      <c r="RAT72" s="204"/>
      <c r="RAU72" s="204"/>
      <c r="RAV72" s="204"/>
      <c r="RAW72" s="204"/>
      <c r="RAX72" s="204"/>
      <c r="RAY72" s="204"/>
      <c r="RAZ72" s="204"/>
      <c r="RBA72" s="204"/>
      <c r="RBB72" s="204"/>
      <c r="RBC72" s="204"/>
      <c r="RBD72" s="204"/>
      <c r="RBE72" s="204"/>
      <c r="RBF72" s="204"/>
      <c r="RBG72" s="204"/>
      <c r="RBH72" s="204"/>
      <c r="RBI72" s="204"/>
      <c r="RBJ72" s="204"/>
      <c r="RBK72" s="204"/>
      <c r="RBL72" s="204"/>
      <c r="RBM72" s="204"/>
      <c r="RBN72" s="204"/>
      <c r="RBO72" s="204"/>
      <c r="RBP72" s="204"/>
      <c r="RBQ72" s="204"/>
      <c r="RBR72" s="204"/>
      <c r="RBS72" s="204"/>
      <c r="RBT72" s="204"/>
      <c r="RBU72" s="204"/>
      <c r="RBV72" s="204"/>
      <c r="RBW72" s="204"/>
      <c r="RBX72" s="204"/>
      <c r="RBY72" s="204"/>
      <c r="RBZ72" s="204"/>
      <c r="RCA72" s="204"/>
      <c r="RCB72" s="204"/>
      <c r="RCC72" s="204"/>
      <c r="RCD72" s="204"/>
      <c r="RCE72" s="204"/>
      <c r="RCF72" s="204"/>
      <c r="RCG72" s="204"/>
      <c r="RCH72" s="204"/>
      <c r="RCI72" s="204"/>
      <c r="RCJ72" s="204"/>
      <c r="RCK72" s="204"/>
      <c r="RCL72" s="204"/>
      <c r="RCM72" s="204"/>
      <c r="RCN72" s="204"/>
      <c r="RCO72" s="204"/>
      <c r="RCP72" s="204"/>
      <c r="RCQ72" s="204"/>
      <c r="RCR72" s="204"/>
      <c r="RCS72" s="204"/>
      <c r="RCT72" s="204"/>
      <c r="RCU72" s="204"/>
      <c r="RCV72" s="204"/>
      <c r="RCW72" s="204"/>
      <c r="RCX72" s="204"/>
      <c r="RCY72" s="204"/>
      <c r="RCZ72" s="204"/>
      <c r="RDA72" s="204"/>
      <c r="RDB72" s="204"/>
      <c r="RDC72" s="204"/>
      <c r="RDD72" s="204"/>
      <c r="RDE72" s="204"/>
      <c r="RDF72" s="204"/>
      <c r="RDG72" s="204"/>
      <c r="RDH72" s="204"/>
      <c r="RDI72" s="204"/>
      <c r="RDJ72" s="204"/>
      <c r="RDK72" s="204"/>
      <c r="RDL72" s="204"/>
      <c r="RDM72" s="204"/>
      <c r="RDN72" s="204"/>
      <c r="RDO72" s="204"/>
      <c r="RDP72" s="204"/>
      <c r="RDQ72" s="204"/>
      <c r="RDR72" s="204"/>
      <c r="RDS72" s="204"/>
      <c r="RDT72" s="204"/>
      <c r="RDU72" s="204"/>
      <c r="RDV72" s="204"/>
      <c r="RDW72" s="204"/>
      <c r="RDX72" s="204"/>
      <c r="RDY72" s="204"/>
      <c r="RDZ72" s="204"/>
      <c r="REA72" s="204"/>
      <c r="REB72" s="204"/>
      <c r="REC72" s="204"/>
      <c r="RED72" s="204"/>
      <c r="REE72" s="204"/>
      <c r="REF72" s="204"/>
      <c r="REG72" s="204"/>
      <c r="REH72" s="204"/>
      <c r="REI72" s="204"/>
      <c r="REJ72" s="204"/>
      <c r="REK72" s="204"/>
      <c r="REL72" s="204"/>
      <c r="REM72" s="204"/>
      <c r="REN72" s="204"/>
      <c r="REO72" s="204"/>
      <c r="REP72" s="204"/>
      <c r="REQ72" s="204"/>
      <c r="RER72" s="204"/>
      <c r="RES72" s="204"/>
      <c r="RET72" s="204"/>
      <c r="REU72" s="204"/>
      <c r="REV72" s="204"/>
      <c r="REW72" s="204"/>
      <c r="REX72" s="204"/>
      <c r="REY72" s="204"/>
      <c r="REZ72" s="204"/>
      <c r="RFA72" s="204"/>
      <c r="RFB72" s="204"/>
      <c r="RFC72" s="204"/>
      <c r="RFD72" s="204"/>
      <c r="RFE72" s="204"/>
      <c r="RFF72" s="204"/>
      <c r="RFG72" s="204"/>
      <c r="RFH72" s="204"/>
      <c r="RFI72" s="204"/>
      <c r="RFJ72" s="204"/>
      <c r="RFK72" s="204"/>
      <c r="RFL72" s="204"/>
      <c r="RFM72" s="204"/>
      <c r="RFN72" s="204"/>
      <c r="RFO72" s="204"/>
      <c r="RFP72" s="204"/>
      <c r="RFQ72" s="204"/>
      <c r="RFR72" s="204"/>
      <c r="RFS72" s="204"/>
      <c r="RFT72" s="204"/>
      <c r="RFU72" s="204"/>
      <c r="RFV72" s="204"/>
      <c r="RFW72" s="204"/>
      <c r="RFX72" s="204"/>
      <c r="RFY72" s="204"/>
      <c r="RFZ72" s="204"/>
      <c r="RGA72" s="204"/>
      <c r="RGB72" s="204"/>
      <c r="RGC72" s="204"/>
      <c r="RGD72" s="204"/>
      <c r="RGE72" s="204"/>
      <c r="RGF72" s="204"/>
      <c r="RGG72" s="204"/>
      <c r="RGH72" s="204"/>
      <c r="RGI72" s="204"/>
      <c r="RGJ72" s="204"/>
      <c r="RGK72" s="204"/>
      <c r="RGL72" s="204"/>
      <c r="RGM72" s="204"/>
      <c r="RGN72" s="204"/>
      <c r="RGO72" s="204"/>
      <c r="RGP72" s="204"/>
      <c r="RGQ72" s="204"/>
      <c r="RGR72" s="204"/>
      <c r="RGS72" s="204"/>
      <c r="RGT72" s="204"/>
      <c r="RGU72" s="204"/>
      <c r="RGV72" s="204"/>
      <c r="RGW72" s="204"/>
      <c r="RGX72" s="204"/>
      <c r="RGY72" s="204"/>
      <c r="RGZ72" s="204"/>
      <c r="RHA72" s="204"/>
      <c r="RHB72" s="204"/>
      <c r="RHC72" s="204"/>
      <c r="RHD72" s="204"/>
      <c r="RHE72" s="204"/>
      <c r="RHF72" s="204"/>
      <c r="RHG72" s="204"/>
      <c r="RHH72" s="204"/>
      <c r="RHI72" s="204"/>
      <c r="RHJ72" s="204"/>
      <c r="RHK72" s="204"/>
      <c r="RHL72" s="204"/>
      <c r="RHM72" s="204"/>
      <c r="RHN72" s="204"/>
      <c r="RHO72" s="204"/>
      <c r="RHP72" s="204"/>
      <c r="RHQ72" s="204"/>
      <c r="RHR72" s="204"/>
      <c r="RHS72" s="204"/>
      <c r="RHT72" s="204"/>
      <c r="RHU72" s="204"/>
      <c r="RHV72" s="204"/>
      <c r="RHW72" s="204"/>
      <c r="RHX72" s="204"/>
      <c r="RHY72" s="204"/>
      <c r="RHZ72" s="204"/>
      <c r="RIA72" s="204"/>
      <c r="RIB72" s="204"/>
      <c r="RIC72" s="204"/>
      <c r="RID72" s="204"/>
      <c r="RIE72" s="204"/>
      <c r="RIF72" s="204"/>
      <c r="RIG72" s="204"/>
      <c r="RIH72" s="204"/>
      <c r="RII72" s="204"/>
      <c r="RIJ72" s="204"/>
      <c r="RIK72" s="204"/>
      <c r="RIL72" s="204"/>
      <c r="RIM72" s="204"/>
      <c r="RIN72" s="204"/>
      <c r="RIO72" s="204"/>
      <c r="RIP72" s="204"/>
      <c r="RIQ72" s="204"/>
      <c r="RIR72" s="204"/>
      <c r="RIS72" s="204"/>
      <c r="RIT72" s="204"/>
      <c r="RIU72" s="204"/>
      <c r="RIV72" s="204"/>
      <c r="RIW72" s="204"/>
      <c r="RIX72" s="204"/>
      <c r="RIY72" s="204"/>
      <c r="RIZ72" s="204"/>
      <c r="RJA72" s="204"/>
      <c r="RJB72" s="204"/>
      <c r="RJC72" s="204"/>
      <c r="RJD72" s="204"/>
      <c r="RJE72" s="204"/>
      <c r="RJF72" s="204"/>
      <c r="RJG72" s="204"/>
      <c r="RJH72" s="204"/>
      <c r="RJI72" s="204"/>
      <c r="RJJ72" s="204"/>
      <c r="RJK72" s="204"/>
      <c r="RJL72" s="204"/>
      <c r="RJM72" s="204"/>
      <c r="RJN72" s="204"/>
      <c r="RJO72" s="204"/>
      <c r="RJP72" s="204"/>
      <c r="RJQ72" s="204"/>
      <c r="RJR72" s="204"/>
      <c r="RJS72" s="204"/>
      <c r="RJT72" s="204"/>
      <c r="RJU72" s="204"/>
      <c r="RJV72" s="204"/>
      <c r="RJW72" s="204"/>
      <c r="RJX72" s="204"/>
      <c r="RJY72" s="204"/>
      <c r="RJZ72" s="204"/>
      <c r="RKA72" s="204"/>
      <c r="RKB72" s="204"/>
      <c r="RKC72" s="204"/>
      <c r="RKD72" s="204"/>
      <c r="RKE72" s="204"/>
      <c r="RKF72" s="204"/>
      <c r="RKG72" s="204"/>
      <c r="RKH72" s="204"/>
      <c r="RKI72" s="204"/>
      <c r="RKJ72" s="204"/>
      <c r="RKK72" s="204"/>
      <c r="RKL72" s="204"/>
      <c r="RKM72" s="204"/>
      <c r="RKN72" s="204"/>
      <c r="RKO72" s="204"/>
      <c r="RKP72" s="204"/>
      <c r="RKQ72" s="204"/>
      <c r="RKR72" s="204"/>
      <c r="RKS72" s="204"/>
      <c r="RKT72" s="204"/>
      <c r="RKU72" s="204"/>
      <c r="RKV72" s="204"/>
      <c r="RKW72" s="204"/>
      <c r="RKX72" s="204"/>
      <c r="RKY72" s="204"/>
      <c r="RKZ72" s="204"/>
      <c r="RLA72" s="204"/>
      <c r="RLB72" s="204"/>
      <c r="RLC72" s="204"/>
      <c r="RLD72" s="204"/>
      <c r="RLE72" s="204"/>
      <c r="RLF72" s="204"/>
      <c r="RLG72" s="204"/>
      <c r="RLH72" s="204"/>
      <c r="RLI72" s="204"/>
      <c r="RLJ72" s="204"/>
      <c r="RLK72" s="204"/>
      <c r="RLL72" s="204"/>
      <c r="RLM72" s="204"/>
      <c r="RLN72" s="204"/>
      <c r="RLO72" s="204"/>
      <c r="RLP72" s="204"/>
      <c r="RLQ72" s="204"/>
      <c r="RLR72" s="204"/>
      <c r="RLS72" s="204"/>
      <c r="RLT72" s="204"/>
      <c r="RLU72" s="204"/>
      <c r="RLV72" s="204"/>
      <c r="RLW72" s="204"/>
      <c r="RLX72" s="204"/>
      <c r="RLY72" s="204"/>
      <c r="RLZ72" s="204"/>
      <c r="RMA72" s="204"/>
      <c r="RMB72" s="204"/>
      <c r="RMC72" s="204"/>
      <c r="RMD72" s="204"/>
      <c r="RME72" s="204"/>
      <c r="RMF72" s="204"/>
      <c r="RMG72" s="204"/>
      <c r="RMH72" s="204"/>
      <c r="RMI72" s="204"/>
      <c r="RMJ72" s="204"/>
      <c r="RMK72" s="204"/>
      <c r="RML72" s="204"/>
      <c r="RMM72" s="204"/>
      <c r="RMN72" s="204"/>
      <c r="RMO72" s="204"/>
      <c r="RMP72" s="204"/>
      <c r="RMQ72" s="204"/>
      <c r="RMR72" s="204"/>
      <c r="RMS72" s="204"/>
      <c r="RMT72" s="204"/>
      <c r="RMU72" s="204"/>
      <c r="RMV72" s="204"/>
      <c r="RMW72" s="204"/>
      <c r="RMX72" s="204"/>
      <c r="RMY72" s="204"/>
      <c r="RMZ72" s="204"/>
      <c r="RNA72" s="204"/>
      <c r="RNB72" s="204"/>
      <c r="RNC72" s="204"/>
      <c r="RND72" s="204"/>
      <c r="RNE72" s="204"/>
      <c r="RNF72" s="204"/>
      <c r="RNG72" s="204"/>
      <c r="RNH72" s="204"/>
      <c r="RNI72" s="204"/>
      <c r="RNJ72" s="204"/>
      <c r="RNK72" s="204"/>
      <c r="RNL72" s="204"/>
      <c r="RNM72" s="204"/>
      <c r="RNN72" s="204"/>
      <c r="RNO72" s="204"/>
      <c r="RNP72" s="204"/>
      <c r="RNQ72" s="204"/>
      <c r="RNR72" s="204"/>
      <c r="RNS72" s="204"/>
      <c r="RNT72" s="204"/>
      <c r="RNU72" s="204"/>
      <c r="RNV72" s="204"/>
      <c r="RNW72" s="204"/>
      <c r="RNX72" s="204"/>
      <c r="RNY72" s="204"/>
      <c r="RNZ72" s="204"/>
      <c r="ROA72" s="204"/>
      <c r="ROB72" s="204"/>
      <c r="ROC72" s="204"/>
      <c r="ROD72" s="204"/>
      <c r="ROE72" s="204"/>
      <c r="ROF72" s="204"/>
      <c r="ROG72" s="204"/>
      <c r="ROH72" s="204"/>
      <c r="ROI72" s="204"/>
      <c r="ROJ72" s="204"/>
      <c r="ROK72" s="204"/>
      <c r="ROL72" s="204"/>
      <c r="ROM72" s="204"/>
      <c r="RON72" s="204"/>
      <c r="ROO72" s="204"/>
      <c r="ROP72" s="204"/>
      <c r="ROQ72" s="204"/>
      <c r="ROR72" s="204"/>
      <c r="ROS72" s="204"/>
      <c r="ROT72" s="204"/>
      <c r="ROU72" s="204"/>
      <c r="ROV72" s="204"/>
      <c r="ROW72" s="204"/>
      <c r="ROX72" s="204"/>
      <c r="ROY72" s="204"/>
      <c r="ROZ72" s="204"/>
      <c r="RPA72" s="204"/>
      <c r="RPB72" s="204"/>
      <c r="RPC72" s="204"/>
      <c r="RPD72" s="204"/>
      <c r="RPE72" s="204"/>
      <c r="RPF72" s="204"/>
      <c r="RPG72" s="204"/>
      <c r="RPH72" s="204"/>
      <c r="RPI72" s="204"/>
      <c r="RPJ72" s="204"/>
      <c r="RPK72" s="204"/>
      <c r="RPL72" s="204"/>
      <c r="RPM72" s="204"/>
      <c r="RPN72" s="204"/>
      <c r="RPO72" s="204"/>
      <c r="RPP72" s="204"/>
      <c r="RPQ72" s="204"/>
      <c r="RPR72" s="204"/>
      <c r="RPS72" s="204"/>
      <c r="RPT72" s="204"/>
      <c r="RPU72" s="204"/>
      <c r="RPV72" s="204"/>
      <c r="RPW72" s="204"/>
      <c r="RPX72" s="204"/>
      <c r="RPY72" s="204"/>
      <c r="RPZ72" s="204"/>
      <c r="RQA72" s="204"/>
      <c r="RQB72" s="204"/>
      <c r="RQC72" s="204"/>
      <c r="RQD72" s="204"/>
      <c r="RQE72" s="204"/>
      <c r="RQF72" s="204"/>
      <c r="RQG72" s="204"/>
      <c r="RQH72" s="204"/>
      <c r="RQI72" s="204"/>
      <c r="RQJ72" s="204"/>
      <c r="RQK72" s="204"/>
      <c r="RQL72" s="204"/>
      <c r="RQM72" s="204"/>
      <c r="RQN72" s="204"/>
      <c r="RQO72" s="204"/>
      <c r="RQP72" s="204"/>
      <c r="RQQ72" s="204"/>
      <c r="RQR72" s="204"/>
      <c r="RQS72" s="204"/>
      <c r="RQT72" s="204"/>
      <c r="RQU72" s="204"/>
      <c r="RQV72" s="204"/>
      <c r="RQW72" s="204"/>
      <c r="RQX72" s="204"/>
      <c r="RQY72" s="204"/>
      <c r="RQZ72" s="204"/>
      <c r="RRA72" s="204"/>
      <c r="RRB72" s="204"/>
      <c r="RRC72" s="204"/>
      <c r="RRD72" s="204"/>
      <c r="RRE72" s="204"/>
      <c r="RRF72" s="204"/>
      <c r="RRG72" s="204"/>
      <c r="RRH72" s="204"/>
      <c r="RRI72" s="204"/>
      <c r="RRJ72" s="204"/>
      <c r="RRK72" s="204"/>
      <c r="RRL72" s="204"/>
      <c r="RRM72" s="204"/>
      <c r="RRN72" s="204"/>
      <c r="RRO72" s="204"/>
      <c r="RRP72" s="204"/>
      <c r="RRQ72" s="204"/>
      <c r="RRR72" s="204"/>
      <c r="RRS72" s="204"/>
      <c r="RRT72" s="204"/>
      <c r="RRU72" s="204"/>
      <c r="RRV72" s="204"/>
      <c r="RRW72" s="204"/>
      <c r="RRX72" s="204"/>
      <c r="RRY72" s="204"/>
      <c r="RRZ72" s="204"/>
      <c r="RSA72" s="204"/>
      <c r="RSB72" s="204"/>
      <c r="RSC72" s="204"/>
      <c r="RSD72" s="204"/>
      <c r="RSE72" s="204"/>
      <c r="RSF72" s="204"/>
      <c r="RSG72" s="204"/>
      <c r="RSH72" s="204"/>
      <c r="RSI72" s="204"/>
      <c r="RSJ72" s="204"/>
      <c r="RSK72" s="204"/>
      <c r="RSL72" s="204"/>
      <c r="RSM72" s="204"/>
      <c r="RSN72" s="204"/>
      <c r="RSO72" s="204"/>
      <c r="RSP72" s="204"/>
      <c r="RSQ72" s="204"/>
      <c r="RSR72" s="204"/>
      <c r="RSS72" s="204"/>
      <c r="RST72" s="204"/>
      <c r="RSU72" s="204"/>
      <c r="RSV72" s="204"/>
      <c r="RSW72" s="204"/>
      <c r="RSX72" s="204"/>
      <c r="RSY72" s="204"/>
      <c r="RSZ72" s="204"/>
      <c r="RTA72" s="204"/>
      <c r="RTB72" s="204"/>
      <c r="RTC72" s="204"/>
      <c r="RTD72" s="204"/>
      <c r="RTE72" s="204"/>
      <c r="RTF72" s="204"/>
      <c r="RTG72" s="204"/>
      <c r="RTH72" s="204"/>
      <c r="RTI72" s="204"/>
      <c r="RTJ72" s="204"/>
      <c r="RTK72" s="204"/>
      <c r="RTL72" s="204"/>
      <c r="RTM72" s="204"/>
      <c r="RTN72" s="204"/>
      <c r="RTO72" s="204"/>
      <c r="RTP72" s="204"/>
      <c r="RTQ72" s="204"/>
      <c r="RTR72" s="204"/>
      <c r="RTS72" s="204"/>
      <c r="RTT72" s="204"/>
      <c r="RTU72" s="204"/>
      <c r="RTV72" s="204"/>
      <c r="RTW72" s="204"/>
      <c r="RTX72" s="204"/>
      <c r="RTY72" s="204"/>
      <c r="RTZ72" s="204"/>
      <c r="RUA72" s="204"/>
      <c r="RUB72" s="204"/>
      <c r="RUC72" s="204"/>
      <c r="RUD72" s="204"/>
      <c r="RUE72" s="204"/>
      <c r="RUF72" s="204"/>
      <c r="RUG72" s="204"/>
      <c r="RUH72" s="204"/>
      <c r="RUI72" s="204"/>
      <c r="RUJ72" s="204"/>
      <c r="RUK72" s="204"/>
      <c r="RUL72" s="204"/>
      <c r="RUM72" s="204"/>
      <c r="RUN72" s="204"/>
      <c r="RUO72" s="204"/>
      <c r="RUP72" s="204"/>
      <c r="RUQ72" s="204"/>
      <c r="RUR72" s="204"/>
      <c r="RUS72" s="204"/>
      <c r="RUT72" s="204"/>
      <c r="RUU72" s="204"/>
      <c r="RUV72" s="204"/>
      <c r="RUW72" s="204"/>
      <c r="RUX72" s="204"/>
      <c r="RUY72" s="204"/>
      <c r="RUZ72" s="204"/>
      <c r="RVA72" s="204"/>
      <c r="RVB72" s="204"/>
      <c r="RVC72" s="204"/>
      <c r="RVD72" s="204"/>
      <c r="RVE72" s="204"/>
      <c r="RVF72" s="204"/>
      <c r="RVG72" s="204"/>
      <c r="RVH72" s="204"/>
      <c r="RVI72" s="204"/>
      <c r="RVJ72" s="204"/>
      <c r="RVK72" s="204"/>
      <c r="RVL72" s="204"/>
      <c r="RVM72" s="204"/>
      <c r="RVN72" s="204"/>
      <c r="RVO72" s="204"/>
      <c r="RVP72" s="204"/>
      <c r="RVQ72" s="204"/>
      <c r="RVR72" s="204"/>
      <c r="RVS72" s="204"/>
      <c r="RVT72" s="204"/>
      <c r="RVU72" s="204"/>
      <c r="RVV72" s="204"/>
      <c r="RVW72" s="204"/>
      <c r="RVX72" s="204"/>
      <c r="RVY72" s="204"/>
      <c r="RVZ72" s="204"/>
      <c r="RWA72" s="204"/>
      <c r="RWB72" s="204"/>
      <c r="RWC72" s="204"/>
      <c r="RWD72" s="204"/>
      <c r="RWE72" s="204"/>
      <c r="RWF72" s="204"/>
      <c r="RWG72" s="204"/>
      <c r="RWH72" s="204"/>
      <c r="RWI72" s="204"/>
      <c r="RWJ72" s="204"/>
      <c r="RWK72" s="204"/>
      <c r="RWL72" s="204"/>
      <c r="RWM72" s="204"/>
      <c r="RWN72" s="204"/>
      <c r="RWO72" s="204"/>
      <c r="RWP72" s="204"/>
      <c r="RWQ72" s="204"/>
      <c r="RWR72" s="204"/>
      <c r="RWS72" s="204"/>
      <c r="RWT72" s="204"/>
      <c r="RWU72" s="204"/>
      <c r="RWV72" s="204"/>
      <c r="RWW72" s="204"/>
      <c r="RWX72" s="204"/>
      <c r="RWY72" s="204"/>
      <c r="RWZ72" s="204"/>
      <c r="RXA72" s="204"/>
      <c r="RXB72" s="204"/>
      <c r="RXC72" s="204"/>
      <c r="RXD72" s="204"/>
      <c r="RXE72" s="204"/>
      <c r="RXF72" s="204"/>
      <c r="RXG72" s="204"/>
      <c r="RXH72" s="204"/>
      <c r="RXI72" s="204"/>
      <c r="RXJ72" s="204"/>
      <c r="RXK72" s="204"/>
      <c r="RXL72" s="204"/>
      <c r="RXM72" s="204"/>
      <c r="RXN72" s="204"/>
      <c r="RXO72" s="204"/>
      <c r="RXP72" s="204"/>
      <c r="RXQ72" s="204"/>
      <c r="RXR72" s="204"/>
      <c r="RXS72" s="204"/>
      <c r="RXT72" s="204"/>
      <c r="RXU72" s="204"/>
      <c r="RXV72" s="204"/>
      <c r="RXW72" s="204"/>
      <c r="RXX72" s="204"/>
      <c r="RXY72" s="204"/>
      <c r="RXZ72" s="204"/>
      <c r="RYA72" s="204"/>
      <c r="RYB72" s="204"/>
      <c r="RYC72" s="204"/>
      <c r="RYD72" s="204"/>
      <c r="RYE72" s="204"/>
      <c r="RYF72" s="204"/>
      <c r="RYG72" s="204"/>
      <c r="RYH72" s="204"/>
      <c r="RYI72" s="204"/>
      <c r="RYJ72" s="204"/>
      <c r="RYK72" s="204"/>
      <c r="RYL72" s="204"/>
      <c r="RYM72" s="204"/>
      <c r="RYN72" s="204"/>
      <c r="RYO72" s="204"/>
      <c r="RYP72" s="204"/>
      <c r="RYQ72" s="204"/>
      <c r="RYR72" s="204"/>
      <c r="RYS72" s="204"/>
      <c r="RYT72" s="204"/>
      <c r="RYU72" s="204"/>
      <c r="RYV72" s="204"/>
      <c r="RYW72" s="204"/>
      <c r="RYX72" s="204"/>
      <c r="RYY72" s="204"/>
      <c r="RYZ72" s="204"/>
      <c r="RZA72" s="204"/>
      <c r="RZB72" s="204"/>
      <c r="RZC72" s="204"/>
      <c r="RZD72" s="204"/>
      <c r="RZE72" s="204"/>
      <c r="RZF72" s="204"/>
      <c r="RZG72" s="204"/>
      <c r="RZH72" s="204"/>
      <c r="RZI72" s="204"/>
      <c r="RZJ72" s="204"/>
      <c r="RZK72" s="204"/>
      <c r="RZL72" s="204"/>
      <c r="RZM72" s="204"/>
      <c r="RZN72" s="204"/>
      <c r="RZO72" s="204"/>
      <c r="RZP72" s="204"/>
      <c r="RZQ72" s="204"/>
      <c r="RZR72" s="204"/>
      <c r="RZS72" s="204"/>
      <c r="RZT72" s="204"/>
      <c r="RZU72" s="204"/>
      <c r="RZV72" s="204"/>
      <c r="RZW72" s="204"/>
      <c r="RZX72" s="204"/>
      <c r="RZY72" s="204"/>
      <c r="RZZ72" s="204"/>
      <c r="SAA72" s="204"/>
      <c r="SAB72" s="204"/>
      <c r="SAC72" s="204"/>
      <c r="SAD72" s="204"/>
      <c r="SAE72" s="204"/>
      <c r="SAF72" s="204"/>
      <c r="SAG72" s="204"/>
      <c r="SAH72" s="204"/>
      <c r="SAI72" s="204"/>
      <c r="SAJ72" s="204"/>
      <c r="SAK72" s="204"/>
      <c r="SAL72" s="204"/>
      <c r="SAM72" s="204"/>
      <c r="SAN72" s="204"/>
      <c r="SAO72" s="204"/>
      <c r="SAP72" s="204"/>
      <c r="SAQ72" s="204"/>
      <c r="SAR72" s="204"/>
      <c r="SAS72" s="204"/>
      <c r="SAT72" s="204"/>
      <c r="SAU72" s="204"/>
      <c r="SAV72" s="204"/>
      <c r="SAW72" s="204"/>
      <c r="SAX72" s="204"/>
      <c r="SAY72" s="204"/>
      <c r="SAZ72" s="204"/>
      <c r="SBA72" s="204"/>
      <c r="SBB72" s="204"/>
      <c r="SBC72" s="204"/>
      <c r="SBD72" s="204"/>
      <c r="SBE72" s="204"/>
      <c r="SBF72" s="204"/>
      <c r="SBG72" s="204"/>
      <c r="SBH72" s="204"/>
      <c r="SBI72" s="204"/>
      <c r="SBJ72" s="204"/>
      <c r="SBK72" s="204"/>
      <c r="SBL72" s="204"/>
      <c r="SBM72" s="204"/>
      <c r="SBN72" s="204"/>
      <c r="SBO72" s="204"/>
      <c r="SBP72" s="204"/>
      <c r="SBQ72" s="204"/>
      <c r="SBR72" s="204"/>
      <c r="SBS72" s="204"/>
      <c r="SBT72" s="204"/>
      <c r="SBU72" s="204"/>
      <c r="SBV72" s="204"/>
      <c r="SBW72" s="204"/>
      <c r="SBX72" s="204"/>
      <c r="SBY72" s="204"/>
      <c r="SBZ72" s="204"/>
      <c r="SCA72" s="204"/>
      <c r="SCB72" s="204"/>
      <c r="SCC72" s="204"/>
      <c r="SCD72" s="204"/>
      <c r="SCE72" s="204"/>
      <c r="SCF72" s="204"/>
      <c r="SCG72" s="204"/>
      <c r="SCH72" s="204"/>
      <c r="SCI72" s="204"/>
      <c r="SCJ72" s="204"/>
      <c r="SCK72" s="204"/>
      <c r="SCL72" s="204"/>
      <c r="SCM72" s="204"/>
      <c r="SCN72" s="204"/>
      <c r="SCO72" s="204"/>
      <c r="SCP72" s="204"/>
      <c r="SCQ72" s="204"/>
      <c r="SCR72" s="204"/>
      <c r="SCS72" s="204"/>
      <c r="SCT72" s="204"/>
      <c r="SCU72" s="204"/>
      <c r="SCV72" s="204"/>
      <c r="SCW72" s="204"/>
      <c r="SCX72" s="204"/>
      <c r="SCY72" s="204"/>
      <c r="SCZ72" s="204"/>
      <c r="SDA72" s="204"/>
      <c r="SDB72" s="204"/>
      <c r="SDC72" s="204"/>
      <c r="SDD72" s="204"/>
      <c r="SDE72" s="204"/>
      <c r="SDF72" s="204"/>
      <c r="SDG72" s="204"/>
      <c r="SDH72" s="204"/>
      <c r="SDI72" s="204"/>
      <c r="SDJ72" s="204"/>
      <c r="SDK72" s="204"/>
      <c r="SDL72" s="204"/>
      <c r="SDM72" s="204"/>
      <c r="SDN72" s="204"/>
      <c r="SDO72" s="204"/>
      <c r="SDP72" s="204"/>
      <c r="SDQ72" s="204"/>
      <c r="SDR72" s="204"/>
      <c r="SDS72" s="204"/>
      <c r="SDT72" s="204"/>
      <c r="SDU72" s="204"/>
      <c r="SDV72" s="204"/>
      <c r="SDW72" s="204"/>
      <c r="SDX72" s="204"/>
      <c r="SDY72" s="204"/>
      <c r="SDZ72" s="204"/>
      <c r="SEA72" s="204"/>
      <c r="SEB72" s="204"/>
      <c r="SEC72" s="204"/>
      <c r="SED72" s="204"/>
      <c r="SEE72" s="204"/>
      <c r="SEF72" s="204"/>
      <c r="SEG72" s="204"/>
      <c r="SEH72" s="204"/>
      <c r="SEI72" s="204"/>
      <c r="SEJ72" s="204"/>
      <c r="SEK72" s="204"/>
      <c r="SEL72" s="204"/>
      <c r="SEM72" s="204"/>
      <c r="SEN72" s="204"/>
      <c r="SEO72" s="204"/>
      <c r="SEP72" s="204"/>
      <c r="SEQ72" s="204"/>
      <c r="SER72" s="204"/>
      <c r="SES72" s="204"/>
      <c r="SET72" s="204"/>
      <c r="SEU72" s="204"/>
      <c r="SEV72" s="204"/>
      <c r="SEW72" s="204"/>
      <c r="SEX72" s="204"/>
      <c r="SEY72" s="204"/>
      <c r="SEZ72" s="204"/>
      <c r="SFA72" s="204"/>
      <c r="SFB72" s="204"/>
      <c r="SFC72" s="204"/>
      <c r="SFD72" s="204"/>
      <c r="SFE72" s="204"/>
      <c r="SFF72" s="204"/>
      <c r="SFG72" s="204"/>
      <c r="SFH72" s="204"/>
      <c r="SFI72" s="204"/>
      <c r="SFJ72" s="204"/>
      <c r="SFK72" s="204"/>
      <c r="SFL72" s="204"/>
      <c r="SFM72" s="204"/>
      <c r="SFN72" s="204"/>
      <c r="SFO72" s="204"/>
      <c r="SFP72" s="204"/>
      <c r="SFQ72" s="204"/>
      <c r="SFR72" s="204"/>
      <c r="SFS72" s="204"/>
      <c r="SFT72" s="204"/>
      <c r="SFU72" s="204"/>
      <c r="SFV72" s="204"/>
      <c r="SFW72" s="204"/>
      <c r="SFX72" s="204"/>
      <c r="SFY72" s="204"/>
      <c r="SFZ72" s="204"/>
      <c r="SGA72" s="204"/>
      <c r="SGB72" s="204"/>
      <c r="SGC72" s="204"/>
      <c r="SGD72" s="204"/>
      <c r="SGE72" s="204"/>
      <c r="SGF72" s="204"/>
      <c r="SGG72" s="204"/>
      <c r="SGH72" s="204"/>
      <c r="SGI72" s="204"/>
      <c r="SGJ72" s="204"/>
      <c r="SGK72" s="204"/>
      <c r="SGL72" s="204"/>
      <c r="SGM72" s="204"/>
      <c r="SGN72" s="204"/>
      <c r="SGO72" s="204"/>
      <c r="SGP72" s="204"/>
      <c r="SGQ72" s="204"/>
      <c r="SGR72" s="204"/>
      <c r="SGS72" s="204"/>
      <c r="SGT72" s="204"/>
      <c r="SGU72" s="204"/>
      <c r="SGV72" s="204"/>
      <c r="SGW72" s="204"/>
      <c r="SGX72" s="204"/>
      <c r="SGY72" s="204"/>
      <c r="SGZ72" s="204"/>
      <c r="SHA72" s="204"/>
      <c r="SHB72" s="204"/>
      <c r="SHC72" s="204"/>
      <c r="SHD72" s="204"/>
      <c r="SHE72" s="204"/>
      <c r="SHF72" s="204"/>
      <c r="SHG72" s="204"/>
      <c r="SHH72" s="204"/>
      <c r="SHI72" s="204"/>
      <c r="SHJ72" s="204"/>
      <c r="SHK72" s="204"/>
      <c r="SHL72" s="204"/>
      <c r="SHM72" s="204"/>
      <c r="SHN72" s="204"/>
      <c r="SHO72" s="204"/>
      <c r="SHP72" s="204"/>
      <c r="SHQ72" s="204"/>
      <c r="SHR72" s="204"/>
      <c r="SHS72" s="204"/>
      <c r="SHT72" s="204"/>
      <c r="SHU72" s="204"/>
      <c r="SHV72" s="204"/>
      <c r="SHW72" s="204"/>
      <c r="SHX72" s="204"/>
      <c r="SHY72" s="204"/>
      <c r="SHZ72" s="204"/>
      <c r="SIA72" s="204"/>
      <c r="SIB72" s="204"/>
      <c r="SIC72" s="204"/>
      <c r="SID72" s="204"/>
      <c r="SIE72" s="204"/>
      <c r="SIF72" s="204"/>
      <c r="SIG72" s="204"/>
      <c r="SIH72" s="204"/>
      <c r="SII72" s="204"/>
      <c r="SIJ72" s="204"/>
      <c r="SIK72" s="204"/>
      <c r="SIL72" s="204"/>
      <c r="SIM72" s="204"/>
      <c r="SIN72" s="204"/>
      <c r="SIO72" s="204"/>
      <c r="SIP72" s="204"/>
      <c r="SIQ72" s="204"/>
      <c r="SIR72" s="204"/>
      <c r="SIS72" s="204"/>
      <c r="SIT72" s="204"/>
      <c r="SIU72" s="204"/>
      <c r="SIV72" s="204"/>
      <c r="SIW72" s="204"/>
      <c r="SIX72" s="204"/>
      <c r="SIY72" s="204"/>
      <c r="SIZ72" s="204"/>
      <c r="SJA72" s="204"/>
      <c r="SJB72" s="204"/>
      <c r="SJC72" s="204"/>
      <c r="SJD72" s="204"/>
      <c r="SJE72" s="204"/>
      <c r="SJF72" s="204"/>
      <c r="SJG72" s="204"/>
      <c r="SJH72" s="204"/>
      <c r="SJI72" s="204"/>
      <c r="SJJ72" s="204"/>
      <c r="SJK72" s="204"/>
      <c r="SJL72" s="204"/>
      <c r="SJM72" s="204"/>
      <c r="SJN72" s="204"/>
      <c r="SJO72" s="204"/>
      <c r="SJP72" s="204"/>
      <c r="SJQ72" s="204"/>
      <c r="SJR72" s="204"/>
      <c r="SJS72" s="204"/>
      <c r="SJT72" s="204"/>
      <c r="SJU72" s="204"/>
      <c r="SJV72" s="204"/>
      <c r="SJW72" s="204"/>
      <c r="SJX72" s="204"/>
      <c r="SJY72" s="204"/>
      <c r="SJZ72" s="204"/>
      <c r="SKA72" s="204"/>
      <c r="SKB72" s="204"/>
      <c r="SKC72" s="204"/>
      <c r="SKD72" s="204"/>
      <c r="SKE72" s="204"/>
      <c r="SKF72" s="204"/>
      <c r="SKG72" s="204"/>
      <c r="SKH72" s="204"/>
      <c r="SKI72" s="204"/>
      <c r="SKJ72" s="204"/>
      <c r="SKK72" s="204"/>
      <c r="SKL72" s="204"/>
      <c r="SKM72" s="204"/>
      <c r="SKN72" s="204"/>
      <c r="SKO72" s="204"/>
      <c r="SKP72" s="204"/>
      <c r="SKQ72" s="204"/>
      <c r="SKR72" s="204"/>
      <c r="SKS72" s="204"/>
      <c r="SKT72" s="204"/>
      <c r="SKU72" s="204"/>
      <c r="SKV72" s="204"/>
      <c r="SKW72" s="204"/>
      <c r="SKX72" s="204"/>
      <c r="SKY72" s="204"/>
      <c r="SKZ72" s="204"/>
      <c r="SLA72" s="204"/>
      <c r="SLB72" s="204"/>
      <c r="SLC72" s="204"/>
      <c r="SLD72" s="204"/>
      <c r="SLE72" s="204"/>
      <c r="SLF72" s="204"/>
      <c r="SLG72" s="204"/>
      <c r="SLH72" s="204"/>
      <c r="SLI72" s="204"/>
      <c r="SLJ72" s="204"/>
      <c r="SLK72" s="204"/>
      <c r="SLL72" s="204"/>
      <c r="SLM72" s="204"/>
      <c r="SLN72" s="204"/>
      <c r="SLO72" s="204"/>
      <c r="SLP72" s="204"/>
      <c r="SLQ72" s="204"/>
      <c r="SLR72" s="204"/>
      <c r="SLS72" s="204"/>
      <c r="SLT72" s="204"/>
      <c r="SLU72" s="204"/>
      <c r="SLV72" s="204"/>
      <c r="SLW72" s="204"/>
      <c r="SLX72" s="204"/>
      <c r="SLY72" s="204"/>
      <c r="SLZ72" s="204"/>
      <c r="SMA72" s="204"/>
      <c r="SMB72" s="204"/>
      <c r="SMC72" s="204"/>
      <c r="SMD72" s="204"/>
      <c r="SME72" s="204"/>
      <c r="SMF72" s="204"/>
      <c r="SMG72" s="204"/>
      <c r="SMH72" s="204"/>
      <c r="SMI72" s="204"/>
      <c r="SMJ72" s="204"/>
      <c r="SMK72" s="204"/>
      <c r="SML72" s="204"/>
      <c r="SMM72" s="204"/>
      <c r="SMN72" s="204"/>
      <c r="SMO72" s="204"/>
      <c r="SMP72" s="204"/>
      <c r="SMQ72" s="204"/>
      <c r="SMR72" s="204"/>
      <c r="SMS72" s="204"/>
      <c r="SMT72" s="204"/>
      <c r="SMU72" s="204"/>
      <c r="SMV72" s="204"/>
      <c r="SMW72" s="204"/>
      <c r="SMX72" s="204"/>
      <c r="SMY72" s="204"/>
      <c r="SMZ72" s="204"/>
      <c r="SNA72" s="204"/>
      <c r="SNB72" s="204"/>
      <c r="SNC72" s="204"/>
      <c r="SND72" s="204"/>
      <c r="SNE72" s="204"/>
      <c r="SNF72" s="204"/>
      <c r="SNG72" s="204"/>
      <c r="SNH72" s="204"/>
      <c r="SNI72" s="204"/>
      <c r="SNJ72" s="204"/>
      <c r="SNK72" s="204"/>
      <c r="SNL72" s="204"/>
      <c r="SNM72" s="204"/>
      <c r="SNN72" s="204"/>
      <c r="SNO72" s="204"/>
      <c r="SNP72" s="204"/>
      <c r="SNQ72" s="204"/>
      <c r="SNR72" s="204"/>
      <c r="SNS72" s="204"/>
      <c r="SNT72" s="204"/>
      <c r="SNU72" s="204"/>
      <c r="SNV72" s="204"/>
      <c r="SNW72" s="204"/>
      <c r="SNX72" s="204"/>
      <c r="SNY72" s="204"/>
      <c r="SNZ72" s="204"/>
      <c r="SOA72" s="204"/>
      <c r="SOB72" s="204"/>
      <c r="SOC72" s="204"/>
      <c r="SOD72" s="204"/>
      <c r="SOE72" s="204"/>
      <c r="SOF72" s="204"/>
      <c r="SOG72" s="204"/>
      <c r="SOH72" s="204"/>
      <c r="SOI72" s="204"/>
      <c r="SOJ72" s="204"/>
      <c r="SOK72" s="204"/>
      <c r="SOL72" s="204"/>
      <c r="SOM72" s="204"/>
      <c r="SON72" s="204"/>
      <c r="SOO72" s="204"/>
      <c r="SOP72" s="204"/>
      <c r="SOQ72" s="204"/>
      <c r="SOR72" s="204"/>
      <c r="SOS72" s="204"/>
      <c r="SOT72" s="204"/>
      <c r="SOU72" s="204"/>
      <c r="SOV72" s="204"/>
      <c r="SOW72" s="204"/>
      <c r="SOX72" s="204"/>
      <c r="SOY72" s="204"/>
      <c r="SOZ72" s="204"/>
      <c r="SPA72" s="204"/>
      <c r="SPB72" s="204"/>
      <c r="SPC72" s="204"/>
      <c r="SPD72" s="204"/>
      <c r="SPE72" s="204"/>
      <c r="SPF72" s="204"/>
      <c r="SPG72" s="204"/>
      <c r="SPH72" s="204"/>
      <c r="SPI72" s="204"/>
      <c r="SPJ72" s="204"/>
      <c r="SPK72" s="204"/>
      <c r="SPL72" s="204"/>
      <c r="SPM72" s="204"/>
      <c r="SPN72" s="204"/>
      <c r="SPO72" s="204"/>
      <c r="SPP72" s="204"/>
      <c r="SPQ72" s="204"/>
      <c r="SPR72" s="204"/>
      <c r="SPS72" s="204"/>
      <c r="SPT72" s="204"/>
      <c r="SPU72" s="204"/>
      <c r="SPV72" s="204"/>
      <c r="SPW72" s="204"/>
      <c r="SPX72" s="204"/>
      <c r="SPY72" s="204"/>
      <c r="SPZ72" s="204"/>
      <c r="SQA72" s="204"/>
      <c r="SQB72" s="204"/>
      <c r="SQC72" s="204"/>
      <c r="SQD72" s="204"/>
      <c r="SQE72" s="204"/>
      <c r="SQF72" s="204"/>
      <c r="SQG72" s="204"/>
      <c r="SQH72" s="204"/>
      <c r="SQI72" s="204"/>
      <c r="SQJ72" s="204"/>
      <c r="SQK72" s="204"/>
      <c r="SQL72" s="204"/>
      <c r="SQM72" s="204"/>
      <c r="SQN72" s="204"/>
      <c r="SQO72" s="204"/>
      <c r="SQP72" s="204"/>
      <c r="SQQ72" s="204"/>
      <c r="SQR72" s="204"/>
      <c r="SQS72" s="204"/>
      <c r="SQT72" s="204"/>
      <c r="SQU72" s="204"/>
      <c r="SQV72" s="204"/>
      <c r="SQW72" s="204"/>
      <c r="SQX72" s="204"/>
      <c r="SQY72" s="204"/>
      <c r="SQZ72" s="204"/>
      <c r="SRA72" s="204"/>
      <c r="SRB72" s="204"/>
      <c r="SRC72" s="204"/>
      <c r="SRD72" s="204"/>
      <c r="SRE72" s="204"/>
      <c r="SRF72" s="204"/>
      <c r="SRG72" s="204"/>
      <c r="SRH72" s="204"/>
      <c r="SRI72" s="204"/>
      <c r="SRJ72" s="204"/>
      <c r="SRK72" s="204"/>
      <c r="SRL72" s="204"/>
      <c r="SRM72" s="204"/>
      <c r="SRN72" s="204"/>
      <c r="SRO72" s="204"/>
      <c r="SRP72" s="204"/>
      <c r="SRQ72" s="204"/>
      <c r="SRR72" s="204"/>
      <c r="SRS72" s="204"/>
      <c r="SRT72" s="204"/>
      <c r="SRU72" s="204"/>
      <c r="SRV72" s="204"/>
      <c r="SRW72" s="204"/>
      <c r="SRX72" s="204"/>
      <c r="SRY72" s="204"/>
      <c r="SRZ72" s="204"/>
      <c r="SSA72" s="204"/>
      <c r="SSB72" s="204"/>
      <c r="SSC72" s="204"/>
      <c r="SSD72" s="204"/>
      <c r="SSE72" s="204"/>
      <c r="SSF72" s="204"/>
      <c r="SSG72" s="204"/>
      <c r="SSH72" s="204"/>
      <c r="SSI72" s="204"/>
      <c r="SSJ72" s="204"/>
      <c r="SSK72" s="204"/>
      <c r="SSL72" s="204"/>
      <c r="SSM72" s="204"/>
      <c r="SSN72" s="204"/>
      <c r="SSO72" s="204"/>
      <c r="SSP72" s="204"/>
      <c r="SSQ72" s="204"/>
      <c r="SSR72" s="204"/>
      <c r="SSS72" s="204"/>
      <c r="SST72" s="204"/>
      <c r="SSU72" s="204"/>
      <c r="SSV72" s="204"/>
      <c r="SSW72" s="204"/>
      <c r="SSX72" s="204"/>
      <c r="SSY72" s="204"/>
      <c r="SSZ72" s="204"/>
      <c r="STA72" s="204"/>
      <c r="STB72" s="204"/>
      <c r="STC72" s="204"/>
      <c r="STD72" s="204"/>
      <c r="STE72" s="204"/>
      <c r="STF72" s="204"/>
      <c r="STG72" s="204"/>
      <c r="STH72" s="204"/>
      <c r="STI72" s="204"/>
      <c r="STJ72" s="204"/>
      <c r="STK72" s="204"/>
      <c r="STL72" s="204"/>
      <c r="STM72" s="204"/>
      <c r="STN72" s="204"/>
      <c r="STO72" s="204"/>
      <c r="STP72" s="204"/>
      <c r="STQ72" s="204"/>
      <c r="STR72" s="204"/>
      <c r="STS72" s="204"/>
      <c r="STT72" s="204"/>
      <c r="STU72" s="204"/>
      <c r="STV72" s="204"/>
      <c r="STW72" s="204"/>
      <c r="STX72" s="204"/>
      <c r="STY72" s="204"/>
      <c r="STZ72" s="204"/>
      <c r="SUA72" s="204"/>
      <c r="SUB72" s="204"/>
      <c r="SUC72" s="204"/>
      <c r="SUD72" s="204"/>
      <c r="SUE72" s="204"/>
      <c r="SUF72" s="204"/>
      <c r="SUG72" s="204"/>
      <c r="SUH72" s="204"/>
      <c r="SUI72" s="204"/>
      <c r="SUJ72" s="204"/>
      <c r="SUK72" s="204"/>
      <c r="SUL72" s="204"/>
      <c r="SUM72" s="204"/>
      <c r="SUN72" s="204"/>
      <c r="SUO72" s="204"/>
      <c r="SUP72" s="204"/>
      <c r="SUQ72" s="204"/>
      <c r="SUR72" s="204"/>
      <c r="SUS72" s="204"/>
      <c r="SUT72" s="204"/>
      <c r="SUU72" s="204"/>
      <c r="SUV72" s="204"/>
      <c r="SUW72" s="204"/>
      <c r="SUX72" s="204"/>
      <c r="SUY72" s="204"/>
      <c r="SUZ72" s="204"/>
      <c r="SVA72" s="204"/>
      <c r="SVB72" s="204"/>
      <c r="SVC72" s="204"/>
      <c r="SVD72" s="204"/>
      <c r="SVE72" s="204"/>
      <c r="SVF72" s="204"/>
      <c r="SVG72" s="204"/>
      <c r="SVH72" s="204"/>
      <c r="SVI72" s="204"/>
      <c r="SVJ72" s="204"/>
      <c r="SVK72" s="204"/>
      <c r="SVL72" s="204"/>
      <c r="SVM72" s="204"/>
      <c r="SVN72" s="204"/>
      <c r="SVO72" s="204"/>
      <c r="SVP72" s="204"/>
      <c r="SVQ72" s="204"/>
      <c r="SVR72" s="204"/>
      <c r="SVS72" s="204"/>
      <c r="SVT72" s="204"/>
      <c r="SVU72" s="204"/>
      <c r="SVV72" s="204"/>
      <c r="SVW72" s="204"/>
      <c r="SVX72" s="204"/>
      <c r="SVY72" s="204"/>
      <c r="SVZ72" s="204"/>
      <c r="SWA72" s="204"/>
      <c r="SWB72" s="204"/>
      <c r="SWC72" s="204"/>
      <c r="SWD72" s="204"/>
      <c r="SWE72" s="204"/>
      <c r="SWF72" s="204"/>
      <c r="SWG72" s="204"/>
      <c r="SWH72" s="204"/>
      <c r="SWI72" s="204"/>
      <c r="SWJ72" s="204"/>
      <c r="SWK72" s="204"/>
      <c r="SWL72" s="204"/>
      <c r="SWM72" s="204"/>
      <c r="SWN72" s="204"/>
      <c r="SWO72" s="204"/>
      <c r="SWP72" s="204"/>
      <c r="SWQ72" s="204"/>
      <c r="SWR72" s="204"/>
      <c r="SWS72" s="204"/>
      <c r="SWT72" s="204"/>
      <c r="SWU72" s="204"/>
      <c r="SWV72" s="204"/>
      <c r="SWW72" s="204"/>
      <c r="SWX72" s="204"/>
      <c r="SWY72" s="204"/>
      <c r="SWZ72" s="204"/>
      <c r="SXA72" s="204"/>
      <c r="SXB72" s="204"/>
      <c r="SXC72" s="204"/>
      <c r="SXD72" s="204"/>
      <c r="SXE72" s="204"/>
      <c r="SXF72" s="204"/>
      <c r="SXG72" s="204"/>
      <c r="SXH72" s="204"/>
      <c r="SXI72" s="204"/>
      <c r="SXJ72" s="204"/>
      <c r="SXK72" s="204"/>
      <c r="SXL72" s="204"/>
      <c r="SXM72" s="204"/>
      <c r="SXN72" s="204"/>
      <c r="SXO72" s="204"/>
      <c r="SXP72" s="204"/>
      <c r="SXQ72" s="204"/>
      <c r="SXR72" s="204"/>
      <c r="SXS72" s="204"/>
      <c r="SXT72" s="204"/>
      <c r="SXU72" s="204"/>
      <c r="SXV72" s="204"/>
      <c r="SXW72" s="204"/>
      <c r="SXX72" s="204"/>
      <c r="SXY72" s="204"/>
      <c r="SXZ72" s="204"/>
      <c r="SYA72" s="204"/>
      <c r="SYB72" s="204"/>
      <c r="SYC72" s="204"/>
      <c r="SYD72" s="204"/>
      <c r="SYE72" s="204"/>
      <c r="SYF72" s="204"/>
      <c r="SYG72" s="204"/>
      <c r="SYH72" s="204"/>
      <c r="SYI72" s="204"/>
      <c r="SYJ72" s="204"/>
      <c r="SYK72" s="204"/>
      <c r="SYL72" s="204"/>
      <c r="SYM72" s="204"/>
      <c r="SYN72" s="204"/>
      <c r="SYO72" s="204"/>
      <c r="SYP72" s="204"/>
      <c r="SYQ72" s="204"/>
      <c r="SYR72" s="204"/>
      <c r="SYS72" s="204"/>
      <c r="SYT72" s="204"/>
      <c r="SYU72" s="204"/>
      <c r="SYV72" s="204"/>
      <c r="SYW72" s="204"/>
      <c r="SYX72" s="204"/>
      <c r="SYY72" s="204"/>
      <c r="SYZ72" s="204"/>
      <c r="SZA72" s="204"/>
      <c r="SZB72" s="204"/>
      <c r="SZC72" s="204"/>
      <c r="SZD72" s="204"/>
      <c r="SZE72" s="204"/>
      <c r="SZF72" s="204"/>
      <c r="SZG72" s="204"/>
      <c r="SZH72" s="204"/>
      <c r="SZI72" s="204"/>
      <c r="SZJ72" s="204"/>
      <c r="SZK72" s="204"/>
      <c r="SZL72" s="204"/>
      <c r="SZM72" s="204"/>
      <c r="SZN72" s="204"/>
      <c r="SZO72" s="204"/>
      <c r="SZP72" s="204"/>
      <c r="SZQ72" s="204"/>
      <c r="SZR72" s="204"/>
      <c r="SZS72" s="204"/>
      <c r="SZT72" s="204"/>
      <c r="SZU72" s="204"/>
      <c r="SZV72" s="204"/>
      <c r="SZW72" s="204"/>
      <c r="SZX72" s="204"/>
      <c r="SZY72" s="204"/>
      <c r="SZZ72" s="204"/>
      <c r="TAA72" s="204"/>
      <c r="TAB72" s="204"/>
      <c r="TAC72" s="204"/>
      <c r="TAD72" s="204"/>
      <c r="TAE72" s="204"/>
      <c r="TAF72" s="204"/>
      <c r="TAG72" s="204"/>
      <c r="TAH72" s="204"/>
      <c r="TAI72" s="204"/>
      <c r="TAJ72" s="204"/>
      <c r="TAK72" s="204"/>
      <c r="TAL72" s="204"/>
      <c r="TAM72" s="204"/>
      <c r="TAN72" s="204"/>
      <c r="TAO72" s="204"/>
      <c r="TAP72" s="204"/>
      <c r="TAQ72" s="204"/>
      <c r="TAR72" s="204"/>
      <c r="TAS72" s="204"/>
      <c r="TAT72" s="204"/>
      <c r="TAU72" s="204"/>
      <c r="TAV72" s="204"/>
      <c r="TAW72" s="204"/>
      <c r="TAX72" s="204"/>
      <c r="TAY72" s="204"/>
      <c r="TAZ72" s="204"/>
      <c r="TBA72" s="204"/>
      <c r="TBB72" s="204"/>
      <c r="TBC72" s="204"/>
      <c r="TBD72" s="204"/>
      <c r="TBE72" s="204"/>
      <c r="TBF72" s="204"/>
      <c r="TBG72" s="204"/>
      <c r="TBH72" s="204"/>
      <c r="TBI72" s="204"/>
      <c r="TBJ72" s="204"/>
      <c r="TBK72" s="204"/>
      <c r="TBL72" s="204"/>
      <c r="TBM72" s="204"/>
      <c r="TBN72" s="204"/>
      <c r="TBO72" s="204"/>
      <c r="TBP72" s="204"/>
      <c r="TBQ72" s="204"/>
      <c r="TBR72" s="204"/>
      <c r="TBS72" s="204"/>
      <c r="TBT72" s="204"/>
      <c r="TBU72" s="204"/>
      <c r="TBV72" s="204"/>
      <c r="TBW72" s="204"/>
      <c r="TBX72" s="204"/>
      <c r="TBY72" s="204"/>
      <c r="TBZ72" s="204"/>
      <c r="TCA72" s="204"/>
      <c r="TCB72" s="204"/>
      <c r="TCC72" s="204"/>
      <c r="TCD72" s="204"/>
      <c r="TCE72" s="204"/>
      <c r="TCF72" s="204"/>
      <c r="TCG72" s="204"/>
      <c r="TCH72" s="204"/>
      <c r="TCI72" s="204"/>
      <c r="TCJ72" s="204"/>
      <c r="TCK72" s="204"/>
      <c r="TCL72" s="204"/>
      <c r="TCM72" s="204"/>
      <c r="TCN72" s="204"/>
      <c r="TCO72" s="204"/>
      <c r="TCP72" s="204"/>
      <c r="TCQ72" s="204"/>
      <c r="TCR72" s="204"/>
      <c r="TCS72" s="204"/>
      <c r="TCT72" s="204"/>
      <c r="TCU72" s="204"/>
      <c r="TCV72" s="204"/>
      <c r="TCW72" s="204"/>
      <c r="TCX72" s="204"/>
      <c r="TCY72" s="204"/>
      <c r="TCZ72" s="204"/>
      <c r="TDA72" s="204"/>
      <c r="TDB72" s="204"/>
      <c r="TDC72" s="204"/>
      <c r="TDD72" s="204"/>
      <c r="TDE72" s="204"/>
      <c r="TDF72" s="204"/>
      <c r="TDG72" s="204"/>
      <c r="TDH72" s="204"/>
      <c r="TDI72" s="204"/>
      <c r="TDJ72" s="204"/>
      <c r="TDK72" s="204"/>
      <c r="TDL72" s="204"/>
      <c r="TDM72" s="204"/>
      <c r="TDN72" s="204"/>
      <c r="TDO72" s="204"/>
      <c r="TDP72" s="204"/>
      <c r="TDQ72" s="204"/>
      <c r="TDR72" s="204"/>
      <c r="TDS72" s="204"/>
      <c r="TDT72" s="204"/>
      <c r="TDU72" s="204"/>
      <c r="TDV72" s="204"/>
      <c r="TDW72" s="204"/>
      <c r="TDX72" s="204"/>
      <c r="TDY72" s="204"/>
      <c r="TDZ72" s="204"/>
      <c r="TEA72" s="204"/>
      <c r="TEB72" s="204"/>
      <c r="TEC72" s="204"/>
      <c r="TED72" s="204"/>
      <c r="TEE72" s="204"/>
      <c r="TEF72" s="204"/>
      <c r="TEG72" s="204"/>
      <c r="TEH72" s="204"/>
      <c r="TEI72" s="204"/>
      <c r="TEJ72" s="204"/>
      <c r="TEK72" s="204"/>
      <c r="TEL72" s="204"/>
      <c r="TEM72" s="204"/>
      <c r="TEN72" s="204"/>
      <c r="TEO72" s="204"/>
      <c r="TEP72" s="204"/>
      <c r="TEQ72" s="204"/>
      <c r="TER72" s="204"/>
      <c r="TES72" s="204"/>
      <c r="TET72" s="204"/>
      <c r="TEU72" s="204"/>
      <c r="TEV72" s="204"/>
      <c r="TEW72" s="204"/>
      <c r="TEX72" s="204"/>
      <c r="TEY72" s="204"/>
      <c r="TEZ72" s="204"/>
      <c r="TFA72" s="204"/>
      <c r="TFB72" s="204"/>
      <c r="TFC72" s="204"/>
      <c r="TFD72" s="204"/>
      <c r="TFE72" s="204"/>
      <c r="TFF72" s="204"/>
      <c r="TFG72" s="204"/>
      <c r="TFH72" s="204"/>
      <c r="TFI72" s="204"/>
      <c r="TFJ72" s="204"/>
      <c r="TFK72" s="204"/>
      <c r="TFL72" s="204"/>
      <c r="TFM72" s="204"/>
      <c r="TFN72" s="204"/>
      <c r="TFO72" s="204"/>
      <c r="TFP72" s="204"/>
      <c r="TFQ72" s="204"/>
      <c r="TFR72" s="204"/>
      <c r="TFS72" s="204"/>
      <c r="TFT72" s="204"/>
      <c r="TFU72" s="204"/>
      <c r="TFV72" s="204"/>
      <c r="TFW72" s="204"/>
      <c r="TFX72" s="204"/>
      <c r="TFY72" s="204"/>
      <c r="TFZ72" s="204"/>
      <c r="TGA72" s="204"/>
      <c r="TGB72" s="204"/>
      <c r="TGC72" s="204"/>
      <c r="TGD72" s="204"/>
      <c r="TGE72" s="204"/>
      <c r="TGF72" s="204"/>
      <c r="TGG72" s="204"/>
      <c r="TGH72" s="204"/>
      <c r="TGI72" s="204"/>
      <c r="TGJ72" s="204"/>
      <c r="TGK72" s="204"/>
      <c r="TGL72" s="204"/>
      <c r="TGM72" s="204"/>
      <c r="TGN72" s="204"/>
      <c r="TGO72" s="204"/>
      <c r="TGP72" s="204"/>
      <c r="TGQ72" s="204"/>
      <c r="TGR72" s="204"/>
      <c r="TGS72" s="204"/>
      <c r="TGT72" s="204"/>
      <c r="TGU72" s="204"/>
      <c r="TGV72" s="204"/>
      <c r="TGW72" s="204"/>
      <c r="TGX72" s="204"/>
      <c r="TGY72" s="204"/>
      <c r="TGZ72" s="204"/>
      <c r="THA72" s="204"/>
      <c r="THB72" s="204"/>
      <c r="THC72" s="204"/>
      <c r="THD72" s="204"/>
      <c r="THE72" s="204"/>
      <c r="THF72" s="204"/>
      <c r="THG72" s="204"/>
      <c r="THH72" s="204"/>
      <c r="THI72" s="204"/>
      <c r="THJ72" s="204"/>
      <c r="THK72" s="204"/>
      <c r="THL72" s="204"/>
      <c r="THM72" s="204"/>
      <c r="THN72" s="204"/>
      <c r="THO72" s="204"/>
      <c r="THP72" s="204"/>
      <c r="THQ72" s="204"/>
      <c r="THR72" s="204"/>
      <c r="THS72" s="204"/>
      <c r="THT72" s="204"/>
      <c r="THU72" s="204"/>
      <c r="THV72" s="204"/>
      <c r="THW72" s="204"/>
      <c r="THX72" s="204"/>
      <c r="THY72" s="204"/>
      <c r="THZ72" s="204"/>
      <c r="TIA72" s="204"/>
      <c r="TIB72" s="204"/>
      <c r="TIC72" s="204"/>
      <c r="TID72" s="204"/>
      <c r="TIE72" s="204"/>
      <c r="TIF72" s="204"/>
      <c r="TIG72" s="204"/>
      <c r="TIH72" s="204"/>
      <c r="TII72" s="204"/>
      <c r="TIJ72" s="204"/>
      <c r="TIK72" s="204"/>
      <c r="TIL72" s="204"/>
      <c r="TIM72" s="204"/>
      <c r="TIN72" s="204"/>
      <c r="TIO72" s="204"/>
      <c r="TIP72" s="204"/>
      <c r="TIQ72" s="204"/>
      <c r="TIR72" s="204"/>
      <c r="TIS72" s="204"/>
      <c r="TIT72" s="204"/>
      <c r="TIU72" s="204"/>
      <c r="TIV72" s="204"/>
      <c r="TIW72" s="204"/>
      <c r="TIX72" s="204"/>
      <c r="TIY72" s="204"/>
      <c r="TIZ72" s="204"/>
      <c r="TJA72" s="204"/>
      <c r="TJB72" s="204"/>
      <c r="TJC72" s="204"/>
      <c r="TJD72" s="204"/>
      <c r="TJE72" s="204"/>
      <c r="TJF72" s="204"/>
      <c r="TJG72" s="204"/>
      <c r="TJH72" s="204"/>
      <c r="TJI72" s="204"/>
      <c r="TJJ72" s="204"/>
      <c r="TJK72" s="204"/>
      <c r="TJL72" s="204"/>
      <c r="TJM72" s="204"/>
      <c r="TJN72" s="204"/>
      <c r="TJO72" s="204"/>
      <c r="TJP72" s="204"/>
      <c r="TJQ72" s="204"/>
      <c r="TJR72" s="204"/>
      <c r="TJS72" s="204"/>
      <c r="TJT72" s="204"/>
      <c r="TJU72" s="204"/>
      <c r="TJV72" s="204"/>
      <c r="TJW72" s="204"/>
      <c r="TJX72" s="204"/>
      <c r="TJY72" s="204"/>
      <c r="TJZ72" s="204"/>
      <c r="TKA72" s="204"/>
      <c r="TKB72" s="204"/>
      <c r="TKC72" s="204"/>
      <c r="TKD72" s="204"/>
      <c r="TKE72" s="204"/>
      <c r="TKF72" s="204"/>
      <c r="TKG72" s="204"/>
      <c r="TKH72" s="204"/>
      <c r="TKI72" s="204"/>
      <c r="TKJ72" s="204"/>
      <c r="TKK72" s="204"/>
      <c r="TKL72" s="204"/>
      <c r="TKM72" s="204"/>
      <c r="TKN72" s="204"/>
      <c r="TKO72" s="204"/>
      <c r="TKP72" s="204"/>
      <c r="TKQ72" s="204"/>
      <c r="TKR72" s="204"/>
      <c r="TKS72" s="204"/>
      <c r="TKT72" s="204"/>
      <c r="TKU72" s="204"/>
      <c r="TKV72" s="204"/>
      <c r="TKW72" s="204"/>
      <c r="TKX72" s="204"/>
      <c r="TKY72" s="204"/>
      <c r="TKZ72" s="204"/>
      <c r="TLA72" s="204"/>
      <c r="TLB72" s="204"/>
      <c r="TLC72" s="204"/>
      <c r="TLD72" s="204"/>
      <c r="TLE72" s="204"/>
      <c r="TLF72" s="204"/>
      <c r="TLG72" s="204"/>
      <c r="TLH72" s="204"/>
      <c r="TLI72" s="204"/>
      <c r="TLJ72" s="204"/>
      <c r="TLK72" s="204"/>
      <c r="TLL72" s="204"/>
      <c r="TLM72" s="204"/>
      <c r="TLN72" s="204"/>
      <c r="TLO72" s="204"/>
      <c r="TLP72" s="204"/>
      <c r="TLQ72" s="204"/>
      <c r="TLR72" s="204"/>
      <c r="TLS72" s="204"/>
      <c r="TLT72" s="204"/>
      <c r="TLU72" s="204"/>
      <c r="TLV72" s="204"/>
      <c r="TLW72" s="204"/>
      <c r="TLX72" s="204"/>
      <c r="TLY72" s="204"/>
      <c r="TLZ72" s="204"/>
      <c r="TMA72" s="204"/>
      <c r="TMB72" s="204"/>
      <c r="TMC72" s="204"/>
      <c r="TMD72" s="204"/>
      <c r="TME72" s="204"/>
      <c r="TMF72" s="204"/>
      <c r="TMG72" s="204"/>
      <c r="TMH72" s="204"/>
      <c r="TMI72" s="204"/>
      <c r="TMJ72" s="204"/>
      <c r="TMK72" s="204"/>
      <c r="TML72" s="204"/>
      <c r="TMM72" s="204"/>
      <c r="TMN72" s="204"/>
      <c r="TMO72" s="204"/>
      <c r="TMP72" s="204"/>
      <c r="TMQ72" s="204"/>
      <c r="TMR72" s="204"/>
      <c r="TMS72" s="204"/>
      <c r="TMT72" s="204"/>
      <c r="TMU72" s="204"/>
      <c r="TMV72" s="204"/>
      <c r="TMW72" s="204"/>
      <c r="TMX72" s="204"/>
      <c r="TMY72" s="204"/>
      <c r="TMZ72" s="204"/>
      <c r="TNA72" s="204"/>
      <c r="TNB72" s="204"/>
      <c r="TNC72" s="204"/>
      <c r="TND72" s="204"/>
      <c r="TNE72" s="204"/>
      <c r="TNF72" s="204"/>
      <c r="TNG72" s="204"/>
      <c r="TNH72" s="204"/>
      <c r="TNI72" s="204"/>
      <c r="TNJ72" s="204"/>
      <c r="TNK72" s="204"/>
      <c r="TNL72" s="204"/>
      <c r="TNM72" s="204"/>
      <c r="TNN72" s="204"/>
      <c r="TNO72" s="204"/>
      <c r="TNP72" s="204"/>
      <c r="TNQ72" s="204"/>
      <c r="TNR72" s="204"/>
      <c r="TNS72" s="204"/>
      <c r="TNT72" s="204"/>
      <c r="TNU72" s="204"/>
      <c r="TNV72" s="204"/>
      <c r="TNW72" s="204"/>
      <c r="TNX72" s="204"/>
      <c r="TNY72" s="204"/>
      <c r="TNZ72" s="204"/>
      <c r="TOA72" s="204"/>
      <c r="TOB72" s="204"/>
      <c r="TOC72" s="204"/>
      <c r="TOD72" s="204"/>
      <c r="TOE72" s="204"/>
      <c r="TOF72" s="204"/>
      <c r="TOG72" s="204"/>
      <c r="TOH72" s="204"/>
      <c r="TOI72" s="204"/>
      <c r="TOJ72" s="204"/>
      <c r="TOK72" s="204"/>
      <c r="TOL72" s="204"/>
      <c r="TOM72" s="204"/>
      <c r="TON72" s="204"/>
      <c r="TOO72" s="204"/>
      <c r="TOP72" s="204"/>
      <c r="TOQ72" s="204"/>
      <c r="TOR72" s="204"/>
      <c r="TOS72" s="204"/>
      <c r="TOT72" s="204"/>
      <c r="TOU72" s="204"/>
      <c r="TOV72" s="204"/>
      <c r="TOW72" s="204"/>
      <c r="TOX72" s="204"/>
      <c r="TOY72" s="204"/>
      <c r="TOZ72" s="204"/>
      <c r="TPA72" s="204"/>
      <c r="TPB72" s="204"/>
      <c r="TPC72" s="204"/>
      <c r="TPD72" s="204"/>
      <c r="TPE72" s="204"/>
      <c r="TPF72" s="204"/>
      <c r="TPG72" s="204"/>
      <c r="TPH72" s="204"/>
      <c r="TPI72" s="204"/>
      <c r="TPJ72" s="204"/>
      <c r="TPK72" s="204"/>
      <c r="TPL72" s="204"/>
      <c r="TPM72" s="204"/>
      <c r="TPN72" s="204"/>
      <c r="TPO72" s="204"/>
      <c r="TPP72" s="204"/>
      <c r="TPQ72" s="204"/>
      <c r="TPR72" s="204"/>
      <c r="TPS72" s="204"/>
      <c r="TPT72" s="204"/>
      <c r="TPU72" s="204"/>
      <c r="TPV72" s="204"/>
      <c r="TPW72" s="204"/>
      <c r="TPX72" s="204"/>
      <c r="TPY72" s="204"/>
      <c r="TPZ72" s="204"/>
      <c r="TQA72" s="204"/>
      <c r="TQB72" s="204"/>
      <c r="TQC72" s="204"/>
      <c r="TQD72" s="204"/>
      <c r="TQE72" s="204"/>
      <c r="TQF72" s="204"/>
      <c r="TQG72" s="204"/>
      <c r="TQH72" s="204"/>
      <c r="TQI72" s="204"/>
      <c r="TQJ72" s="204"/>
      <c r="TQK72" s="204"/>
      <c r="TQL72" s="204"/>
      <c r="TQM72" s="204"/>
      <c r="TQN72" s="204"/>
      <c r="TQO72" s="204"/>
      <c r="TQP72" s="204"/>
      <c r="TQQ72" s="204"/>
      <c r="TQR72" s="204"/>
      <c r="TQS72" s="204"/>
      <c r="TQT72" s="204"/>
      <c r="TQU72" s="204"/>
      <c r="TQV72" s="204"/>
      <c r="TQW72" s="204"/>
      <c r="TQX72" s="204"/>
      <c r="TQY72" s="204"/>
      <c r="TQZ72" s="204"/>
      <c r="TRA72" s="204"/>
      <c r="TRB72" s="204"/>
      <c r="TRC72" s="204"/>
      <c r="TRD72" s="204"/>
      <c r="TRE72" s="204"/>
      <c r="TRF72" s="204"/>
      <c r="TRG72" s="204"/>
      <c r="TRH72" s="204"/>
      <c r="TRI72" s="204"/>
      <c r="TRJ72" s="204"/>
      <c r="TRK72" s="204"/>
      <c r="TRL72" s="204"/>
      <c r="TRM72" s="204"/>
      <c r="TRN72" s="204"/>
      <c r="TRO72" s="204"/>
      <c r="TRP72" s="204"/>
      <c r="TRQ72" s="204"/>
      <c r="TRR72" s="204"/>
      <c r="TRS72" s="204"/>
      <c r="TRT72" s="204"/>
      <c r="TRU72" s="204"/>
      <c r="TRV72" s="204"/>
      <c r="TRW72" s="204"/>
      <c r="TRX72" s="204"/>
      <c r="TRY72" s="204"/>
      <c r="TRZ72" s="204"/>
      <c r="TSA72" s="204"/>
      <c r="TSB72" s="204"/>
      <c r="TSC72" s="204"/>
      <c r="TSD72" s="204"/>
      <c r="TSE72" s="204"/>
      <c r="TSF72" s="204"/>
      <c r="TSG72" s="204"/>
      <c r="TSH72" s="204"/>
      <c r="TSI72" s="204"/>
      <c r="TSJ72" s="204"/>
      <c r="TSK72" s="204"/>
      <c r="TSL72" s="204"/>
      <c r="TSM72" s="204"/>
      <c r="TSN72" s="204"/>
      <c r="TSO72" s="204"/>
      <c r="TSP72" s="204"/>
      <c r="TSQ72" s="204"/>
      <c r="TSR72" s="204"/>
      <c r="TSS72" s="204"/>
      <c r="TST72" s="204"/>
      <c r="TSU72" s="204"/>
      <c r="TSV72" s="204"/>
      <c r="TSW72" s="204"/>
      <c r="TSX72" s="204"/>
      <c r="TSY72" s="204"/>
      <c r="TSZ72" s="204"/>
      <c r="TTA72" s="204"/>
      <c r="TTB72" s="204"/>
      <c r="TTC72" s="204"/>
      <c r="TTD72" s="204"/>
      <c r="TTE72" s="204"/>
      <c r="TTF72" s="204"/>
      <c r="TTG72" s="204"/>
      <c r="TTH72" s="204"/>
      <c r="TTI72" s="204"/>
      <c r="TTJ72" s="204"/>
      <c r="TTK72" s="204"/>
      <c r="TTL72" s="204"/>
      <c r="TTM72" s="204"/>
      <c r="TTN72" s="204"/>
      <c r="TTO72" s="204"/>
      <c r="TTP72" s="204"/>
      <c r="TTQ72" s="204"/>
      <c r="TTR72" s="204"/>
      <c r="TTS72" s="204"/>
      <c r="TTT72" s="204"/>
      <c r="TTU72" s="204"/>
      <c r="TTV72" s="204"/>
      <c r="TTW72" s="204"/>
      <c r="TTX72" s="204"/>
      <c r="TTY72" s="204"/>
      <c r="TTZ72" s="204"/>
      <c r="TUA72" s="204"/>
      <c r="TUB72" s="204"/>
      <c r="TUC72" s="204"/>
      <c r="TUD72" s="204"/>
      <c r="TUE72" s="204"/>
      <c r="TUF72" s="204"/>
      <c r="TUG72" s="204"/>
      <c r="TUH72" s="204"/>
      <c r="TUI72" s="204"/>
      <c r="TUJ72" s="204"/>
      <c r="TUK72" s="204"/>
      <c r="TUL72" s="204"/>
      <c r="TUM72" s="204"/>
      <c r="TUN72" s="204"/>
      <c r="TUO72" s="204"/>
      <c r="TUP72" s="204"/>
      <c r="TUQ72" s="204"/>
      <c r="TUR72" s="204"/>
      <c r="TUS72" s="204"/>
      <c r="TUT72" s="204"/>
      <c r="TUU72" s="204"/>
      <c r="TUV72" s="204"/>
      <c r="TUW72" s="204"/>
      <c r="TUX72" s="204"/>
      <c r="TUY72" s="204"/>
      <c r="TUZ72" s="204"/>
      <c r="TVA72" s="204"/>
      <c r="TVB72" s="204"/>
      <c r="TVC72" s="204"/>
      <c r="TVD72" s="204"/>
      <c r="TVE72" s="204"/>
      <c r="TVF72" s="204"/>
      <c r="TVG72" s="204"/>
      <c r="TVH72" s="204"/>
      <c r="TVI72" s="204"/>
      <c r="TVJ72" s="204"/>
      <c r="TVK72" s="204"/>
      <c r="TVL72" s="204"/>
      <c r="TVM72" s="204"/>
      <c r="TVN72" s="204"/>
      <c r="TVO72" s="204"/>
      <c r="TVP72" s="204"/>
      <c r="TVQ72" s="204"/>
      <c r="TVR72" s="204"/>
      <c r="TVS72" s="204"/>
      <c r="TVT72" s="204"/>
      <c r="TVU72" s="204"/>
      <c r="TVV72" s="204"/>
      <c r="TVW72" s="204"/>
      <c r="TVX72" s="204"/>
      <c r="TVY72" s="204"/>
      <c r="TVZ72" s="204"/>
      <c r="TWA72" s="204"/>
      <c r="TWB72" s="204"/>
      <c r="TWC72" s="204"/>
      <c r="TWD72" s="204"/>
      <c r="TWE72" s="204"/>
      <c r="TWF72" s="204"/>
      <c r="TWG72" s="204"/>
      <c r="TWH72" s="204"/>
      <c r="TWI72" s="204"/>
      <c r="TWJ72" s="204"/>
      <c r="TWK72" s="204"/>
      <c r="TWL72" s="204"/>
      <c r="TWM72" s="204"/>
      <c r="TWN72" s="204"/>
      <c r="TWO72" s="204"/>
      <c r="TWP72" s="204"/>
      <c r="TWQ72" s="204"/>
      <c r="TWR72" s="204"/>
      <c r="TWS72" s="204"/>
      <c r="TWT72" s="204"/>
      <c r="TWU72" s="204"/>
      <c r="TWV72" s="204"/>
      <c r="TWW72" s="204"/>
      <c r="TWX72" s="204"/>
      <c r="TWY72" s="204"/>
      <c r="TWZ72" s="204"/>
      <c r="TXA72" s="204"/>
      <c r="TXB72" s="204"/>
      <c r="TXC72" s="204"/>
      <c r="TXD72" s="204"/>
      <c r="TXE72" s="204"/>
      <c r="TXF72" s="204"/>
      <c r="TXG72" s="204"/>
      <c r="TXH72" s="204"/>
      <c r="TXI72" s="204"/>
      <c r="TXJ72" s="204"/>
      <c r="TXK72" s="204"/>
      <c r="TXL72" s="204"/>
      <c r="TXM72" s="204"/>
      <c r="TXN72" s="204"/>
      <c r="TXO72" s="204"/>
      <c r="TXP72" s="204"/>
      <c r="TXQ72" s="204"/>
      <c r="TXR72" s="204"/>
      <c r="TXS72" s="204"/>
      <c r="TXT72" s="204"/>
      <c r="TXU72" s="204"/>
      <c r="TXV72" s="204"/>
      <c r="TXW72" s="204"/>
      <c r="TXX72" s="204"/>
      <c r="TXY72" s="204"/>
      <c r="TXZ72" s="204"/>
      <c r="TYA72" s="204"/>
      <c r="TYB72" s="204"/>
      <c r="TYC72" s="204"/>
      <c r="TYD72" s="204"/>
      <c r="TYE72" s="204"/>
      <c r="TYF72" s="204"/>
      <c r="TYG72" s="204"/>
      <c r="TYH72" s="204"/>
      <c r="TYI72" s="204"/>
      <c r="TYJ72" s="204"/>
      <c r="TYK72" s="204"/>
      <c r="TYL72" s="204"/>
      <c r="TYM72" s="204"/>
      <c r="TYN72" s="204"/>
      <c r="TYO72" s="204"/>
      <c r="TYP72" s="204"/>
      <c r="TYQ72" s="204"/>
      <c r="TYR72" s="204"/>
      <c r="TYS72" s="204"/>
      <c r="TYT72" s="204"/>
      <c r="TYU72" s="204"/>
      <c r="TYV72" s="204"/>
      <c r="TYW72" s="204"/>
      <c r="TYX72" s="204"/>
      <c r="TYY72" s="204"/>
      <c r="TYZ72" s="204"/>
      <c r="TZA72" s="204"/>
      <c r="TZB72" s="204"/>
      <c r="TZC72" s="204"/>
      <c r="TZD72" s="204"/>
      <c r="TZE72" s="204"/>
      <c r="TZF72" s="204"/>
      <c r="TZG72" s="204"/>
      <c r="TZH72" s="204"/>
      <c r="TZI72" s="204"/>
      <c r="TZJ72" s="204"/>
      <c r="TZK72" s="204"/>
      <c r="TZL72" s="204"/>
      <c r="TZM72" s="204"/>
      <c r="TZN72" s="204"/>
      <c r="TZO72" s="204"/>
      <c r="TZP72" s="204"/>
      <c r="TZQ72" s="204"/>
      <c r="TZR72" s="204"/>
      <c r="TZS72" s="204"/>
      <c r="TZT72" s="204"/>
      <c r="TZU72" s="204"/>
      <c r="TZV72" s="204"/>
      <c r="TZW72" s="204"/>
      <c r="TZX72" s="204"/>
      <c r="TZY72" s="204"/>
      <c r="TZZ72" s="204"/>
      <c r="UAA72" s="204"/>
      <c r="UAB72" s="204"/>
      <c r="UAC72" s="204"/>
      <c r="UAD72" s="204"/>
      <c r="UAE72" s="204"/>
      <c r="UAF72" s="204"/>
      <c r="UAG72" s="204"/>
      <c r="UAH72" s="204"/>
      <c r="UAI72" s="204"/>
      <c r="UAJ72" s="204"/>
      <c r="UAK72" s="204"/>
      <c r="UAL72" s="204"/>
      <c r="UAM72" s="204"/>
      <c r="UAN72" s="204"/>
      <c r="UAO72" s="204"/>
      <c r="UAP72" s="204"/>
      <c r="UAQ72" s="204"/>
      <c r="UAR72" s="204"/>
      <c r="UAS72" s="204"/>
      <c r="UAT72" s="204"/>
      <c r="UAU72" s="204"/>
      <c r="UAV72" s="204"/>
      <c r="UAW72" s="204"/>
      <c r="UAX72" s="204"/>
      <c r="UAY72" s="204"/>
      <c r="UAZ72" s="204"/>
      <c r="UBA72" s="204"/>
      <c r="UBB72" s="204"/>
      <c r="UBC72" s="204"/>
      <c r="UBD72" s="204"/>
      <c r="UBE72" s="204"/>
      <c r="UBF72" s="204"/>
      <c r="UBG72" s="204"/>
      <c r="UBH72" s="204"/>
      <c r="UBI72" s="204"/>
      <c r="UBJ72" s="204"/>
      <c r="UBK72" s="204"/>
      <c r="UBL72" s="204"/>
      <c r="UBM72" s="204"/>
      <c r="UBN72" s="204"/>
      <c r="UBO72" s="204"/>
      <c r="UBP72" s="204"/>
      <c r="UBQ72" s="204"/>
      <c r="UBR72" s="204"/>
      <c r="UBS72" s="204"/>
      <c r="UBT72" s="204"/>
      <c r="UBU72" s="204"/>
      <c r="UBV72" s="204"/>
      <c r="UBW72" s="204"/>
      <c r="UBX72" s="204"/>
      <c r="UBY72" s="204"/>
      <c r="UBZ72" s="204"/>
      <c r="UCA72" s="204"/>
      <c r="UCB72" s="204"/>
      <c r="UCC72" s="204"/>
      <c r="UCD72" s="204"/>
      <c r="UCE72" s="204"/>
      <c r="UCF72" s="204"/>
      <c r="UCG72" s="204"/>
      <c r="UCH72" s="204"/>
      <c r="UCI72" s="204"/>
      <c r="UCJ72" s="204"/>
      <c r="UCK72" s="204"/>
      <c r="UCL72" s="204"/>
      <c r="UCM72" s="204"/>
      <c r="UCN72" s="204"/>
      <c r="UCO72" s="204"/>
      <c r="UCP72" s="204"/>
      <c r="UCQ72" s="204"/>
      <c r="UCR72" s="204"/>
      <c r="UCS72" s="204"/>
      <c r="UCT72" s="204"/>
      <c r="UCU72" s="204"/>
      <c r="UCV72" s="204"/>
      <c r="UCW72" s="204"/>
      <c r="UCX72" s="204"/>
      <c r="UCY72" s="204"/>
      <c r="UCZ72" s="204"/>
      <c r="UDA72" s="204"/>
      <c r="UDB72" s="204"/>
      <c r="UDC72" s="204"/>
      <c r="UDD72" s="204"/>
      <c r="UDE72" s="204"/>
      <c r="UDF72" s="204"/>
      <c r="UDG72" s="204"/>
      <c r="UDH72" s="204"/>
      <c r="UDI72" s="204"/>
      <c r="UDJ72" s="204"/>
      <c r="UDK72" s="204"/>
      <c r="UDL72" s="204"/>
      <c r="UDM72" s="204"/>
      <c r="UDN72" s="204"/>
      <c r="UDO72" s="204"/>
      <c r="UDP72" s="204"/>
      <c r="UDQ72" s="204"/>
      <c r="UDR72" s="204"/>
      <c r="UDS72" s="204"/>
      <c r="UDT72" s="204"/>
      <c r="UDU72" s="204"/>
      <c r="UDV72" s="204"/>
      <c r="UDW72" s="204"/>
      <c r="UDX72" s="204"/>
      <c r="UDY72" s="204"/>
      <c r="UDZ72" s="204"/>
      <c r="UEA72" s="204"/>
      <c r="UEB72" s="204"/>
      <c r="UEC72" s="204"/>
      <c r="UED72" s="204"/>
      <c r="UEE72" s="204"/>
      <c r="UEF72" s="204"/>
      <c r="UEG72" s="204"/>
      <c r="UEH72" s="204"/>
      <c r="UEI72" s="204"/>
      <c r="UEJ72" s="204"/>
      <c r="UEK72" s="204"/>
      <c r="UEL72" s="204"/>
      <c r="UEM72" s="204"/>
      <c r="UEN72" s="204"/>
      <c r="UEO72" s="204"/>
      <c r="UEP72" s="204"/>
      <c r="UEQ72" s="204"/>
      <c r="UER72" s="204"/>
      <c r="UES72" s="204"/>
      <c r="UET72" s="204"/>
      <c r="UEU72" s="204"/>
      <c r="UEV72" s="204"/>
      <c r="UEW72" s="204"/>
      <c r="UEX72" s="204"/>
      <c r="UEY72" s="204"/>
      <c r="UEZ72" s="204"/>
      <c r="UFA72" s="204"/>
      <c r="UFB72" s="204"/>
      <c r="UFC72" s="204"/>
      <c r="UFD72" s="204"/>
      <c r="UFE72" s="204"/>
      <c r="UFF72" s="204"/>
      <c r="UFG72" s="204"/>
      <c r="UFH72" s="204"/>
      <c r="UFI72" s="204"/>
      <c r="UFJ72" s="204"/>
      <c r="UFK72" s="204"/>
      <c r="UFL72" s="204"/>
      <c r="UFM72" s="204"/>
      <c r="UFN72" s="204"/>
      <c r="UFO72" s="204"/>
      <c r="UFP72" s="204"/>
      <c r="UFQ72" s="204"/>
      <c r="UFR72" s="204"/>
      <c r="UFS72" s="204"/>
      <c r="UFT72" s="204"/>
      <c r="UFU72" s="204"/>
      <c r="UFV72" s="204"/>
      <c r="UFW72" s="204"/>
      <c r="UFX72" s="204"/>
      <c r="UFY72" s="204"/>
      <c r="UFZ72" s="204"/>
      <c r="UGA72" s="204"/>
      <c r="UGB72" s="204"/>
      <c r="UGC72" s="204"/>
      <c r="UGD72" s="204"/>
      <c r="UGE72" s="204"/>
      <c r="UGF72" s="204"/>
      <c r="UGG72" s="204"/>
      <c r="UGH72" s="204"/>
      <c r="UGI72" s="204"/>
      <c r="UGJ72" s="204"/>
      <c r="UGK72" s="204"/>
      <c r="UGL72" s="204"/>
      <c r="UGM72" s="204"/>
      <c r="UGN72" s="204"/>
      <c r="UGO72" s="204"/>
      <c r="UGP72" s="204"/>
      <c r="UGQ72" s="204"/>
      <c r="UGR72" s="204"/>
      <c r="UGS72" s="204"/>
      <c r="UGT72" s="204"/>
      <c r="UGU72" s="204"/>
      <c r="UGV72" s="204"/>
      <c r="UGW72" s="204"/>
      <c r="UGX72" s="204"/>
      <c r="UGY72" s="204"/>
      <c r="UGZ72" s="204"/>
      <c r="UHA72" s="204"/>
      <c r="UHB72" s="204"/>
      <c r="UHC72" s="204"/>
      <c r="UHD72" s="204"/>
      <c r="UHE72" s="204"/>
      <c r="UHF72" s="204"/>
      <c r="UHG72" s="204"/>
      <c r="UHH72" s="204"/>
      <c r="UHI72" s="204"/>
      <c r="UHJ72" s="204"/>
      <c r="UHK72" s="204"/>
      <c r="UHL72" s="204"/>
      <c r="UHM72" s="204"/>
      <c r="UHN72" s="204"/>
      <c r="UHO72" s="204"/>
      <c r="UHP72" s="204"/>
      <c r="UHQ72" s="204"/>
      <c r="UHR72" s="204"/>
      <c r="UHS72" s="204"/>
      <c r="UHT72" s="204"/>
      <c r="UHU72" s="204"/>
      <c r="UHV72" s="204"/>
      <c r="UHW72" s="204"/>
      <c r="UHX72" s="204"/>
      <c r="UHY72" s="204"/>
      <c r="UHZ72" s="204"/>
      <c r="UIA72" s="204"/>
      <c r="UIB72" s="204"/>
      <c r="UIC72" s="204"/>
      <c r="UID72" s="204"/>
      <c r="UIE72" s="204"/>
      <c r="UIF72" s="204"/>
      <c r="UIG72" s="204"/>
      <c r="UIH72" s="204"/>
      <c r="UII72" s="204"/>
      <c r="UIJ72" s="204"/>
      <c r="UIK72" s="204"/>
      <c r="UIL72" s="204"/>
      <c r="UIM72" s="204"/>
      <c r="UIN72" s="204"/>
      <c r="UIO72" s="204"/>
      <c r="UIP72" s="204"/>
      <c r="UIQ72" s="204"/>
      <c r="UIR72" s="204"/>
      <c r="UIS72" s="204"/>
      <c r="UIT72" s="204"/>
      <c r="UIU72" s="204"/>
      <c r="UIV72" s="204"/>
      <c r="UIW72" s="204"/>
      <c r="UIX72" s="204"/>
      <c r="UIY72" s="204"/>
      <c r="UIZ72" s="204"/>
      <c r="UJA72" s="204"/>
      <c r="UJB72" s="204"/>
      <c r="UJC72" s="204"/>
      <c r="UJD72" s="204"/>
      <c r="UJE72" s="204"/>
      <c r="UJF72" s="204"/>
      <c r="UJG72" s="204"/>
      <c r="UJH72" s="204"/>
      <c r="UJI72" s="204"/>
      <c r="UJJ72" s="204"/>
      <c r="UJK72" s="204"/>
      <c r="UJL72" s="204"/>
      <c r="UJM72" s="204"/>
      <c r="UJN72" s="204"/>
      <c r="UJO72" s="204"/>
      <c r="UJP72" s="204"/>
      <c r="UJQ72" s="204"/>
      <c r="UJR72" s="204"/>
      <c r="UJS72" s="204"/>
      <c r="UJT72" s="204"/>
      <c r="UJU72" s="204"/>
      <c r="UJV72" s="204"/>
      <c r="UJW72" s="204"/>
      <c r="UJX72" s="204"/>
      <c r="UJY72" s="204"/>
      <c r="UJZ72" s="204"/>
      <c r="UKA72" s="204"/>
      <c r="UKB72" s="204"/>
      <c r="UKC72" s="204"/>
      <c r="UKD72" s="204"/>
      <c r="UKE72" s="204"/>
      <c r="UKF72" s="204"/>
      <c r="UKG72" s="204"/>
      <c r="UKH72" s="204"/>
      <c r="UKI72" s="204"/>
      <c r="UKJ72" s="204"/>
      <c r="UKK72" s="204"/>
      <c r="UKL72" s="204"/>
      <c r="UKM72" s="204"/>
      <c r="UKN72" s="204"/>
      <c r="UKO72" s="204"/>
      <c r="UKP72" s="204"/>
      <c r="UKQ72" s="204"/>
      <c r="UKR72" s="204"/>
      <c r="UKS72" s="204"/>
      <c r="UKT72" s="204"/>
      <c r="UKU72" s="204"/>
      <c r="UKV72" s="204"/>
      <c r="UKW72" s="204"/>
      <c r="UKX72" s="204"/>
      <c r="UKY72" s="204"/>
      <c r="UKZ72" s="204"/>
      <c r="ULA72" s="204"/>
      <c r="ULB72" s="204"/>
      <c r="ULC72" s="204"/>
      <c r="ULD72" s="204"/>
      <c r="ULE72" s="204"/>
      <c r="ULF72" s="204"/>
      <c r="ULG72" s="204"/>
      <c r="ULH72" s="204"/>
      <c r="ULI72" s="204"/>
      <c r="ULJ72" s="204"/>
      <c r="ULK72" s="204"/>
      <c r="ULL72" s="204"/>
      <c r="ULM72" s="204"/>
      <c r="ULN72" s="204"/>
      <c r="ULO72" s="204"/>
      <c r="ULP72" s="204"/>
      <c r="ULQ72" s="204"/>
      <c r="ULR72" s="204"/>
      <c r="ULS72" s="204"/>
      <c r="ULT72" s="204"/>
      <c r="ULU72" s="204"/>
      <c r="ULV72" s="204"/>
      <c r="ULW72" s="204"/>
      <c r="ULX72" s="204"/>
      <c r="ULY72" s="204"/>
      <c r="ULZ72" s="204"/>
      <c r="UMA72" s="204"/>
      <c r="UMB72" s="204"/>
      <c r="UMC72" s="204"/>
      <c r="UMD72" s="204"/>
      <c r="UME72" s="204"/>
      <c r="UMF72" s="204"/>
      <c r="UMG72" s="204"/>
      <c r="UMH72" s="204"/>
      <c r="UMI72" s="204"/>
      <c r="UMJ72" s="204"/>
      <c r="UMK72" s="204"/>
      <c r="UML72" s="204"/>
      <c r="UMM72" s="204"/>
      <c r="UMN72" s="204"/>
      <c r="UMO72" s="204"/>
      <c r="UMP72" s="204"/>
      <c r="UMQ72" s="204"/>
      <c r="UMR72" s="204"/>
      <c r="UMS72" s="204"/>
      <c r="UMT72" s="204"/>
      <c r="UMU72" s="204"/>
      <c r="UMV72" s="204"/>
      <c r="UMW72" s="204"/>
      <c r="UMX72" s="204"/>
      <c r="UMY72" s="204"/>
      <c r="UMZ72" s="204"/>
      <c r="UNA72" s="204"/>
      <c r="UNB72" s="204"/>
      <c r="UNC72" s="204"/>
      <c r="UND72" s="204"/>
      <c r="UNE72" s="204"/>
      <c r="UNF72" s="204"/>
      <c r="UNG72" s="204"/>
      <c r="UNH72" s="204"/>
      <c r="UNI72" s="204"/>
      <c r="UNJ72" s="204"/>
      <c r="UNK72" s="204"/>
      <c r="UNL72" s="204"/>
      <c r="UNM72" s="204"/>
      <c r="UNN72" s="204"/>
      <c r="UNO72" s="204"/>
      <c r="UNP72" s="204"/>
      <c r="UNQ72" s="204"/>
      <c r="UNR72" s="204"/>
      <c r="UNS72" s="204"/>
      <c r="UNT72" s="204"/>
      <c r="UNU72" s="204"/>
      <c r="UNV72" s="204"/>
      <c r="UNW72" s="204"/>
      <c r="UNX72" s="204"/>
      <c r="UNY72" s="204"/>
      <c r="UNZ72" s="204"/>
      <c r="UOA72" s="204"/>
      <c r="UOB72" s="204"/>
      <c r="UOC72" s="204"/>
      <c r="UOD72" s="204"/>
      <c r="UOE72" s="204"/>
      <c r="UOF72" s="204"/>
      <c r="UOG72" s="204"/>
      <c r="UOH72" s="204"/>
      <c r="UOI72" s="204"/>
      <c r="UOJ72" s="204"/>
      <c r="UOK72" s="204"/>
      <c r="UOL72" s="204"/>
      <c r="UOM72" s="204"/>
      <c r="UON72" s="204"/>
      <c r="UOO72" s="204"/>
      <c r="UOP72" s="204"/>
      <c r="UOQ72" s="204"/>
      <c r="UOR72" s="204"/>
      <c r="UOS72" s="204"/>
      <c r="UOT72" s="204"/>
      <c r="UOU72" s="204"/>
      <c r="UOV72" s="204"/>
      <c r="UOW72" s="204"/>
      <c r="UOX72" s="204"/>
      <c r="UOY72" s="204"/>
      <c r="UOZ72" s="204"/>
      <c r="UPA72" s="204"/>
      <c r="UPB72" s="204"/>
      <c r="UPC72" s="204"/>
      <c r="UPD72" s="204"/>
      <c r="UPE72" s="204"/>
      <c r="UPF72" s="204"/>
      <c r="UPG72" s="204"/>
      <c r="UPH72" s="204"/>
      <c r="UPI72" s="204"/>
      <c r="UPJ72" s="204"/>
      <c r="UPK72" s="204"/>
      <c r="UPL72" s="204"/>
      <c r="UPM72" s="204"/>
      <c r="UPN72" s="204"/>
      <c r="UPO72" s="204"/>
      <c r="UPP72" s="204"/>
      <c r="UPQ72" s="204"/>
      <c r="UPR72" s="204"/>
      <c r="UPS72" s="204"/>
      <c r="UPT72" s="204"/>
      <c r="UPU72" s="204"/>
      <c r="UPV72" s="204"/>
      <c r="UPW72" s="204"/>
      <c r="UPX72" s="204"/>
      <c r="UPY72" s="204"/>
      <c r="UPZ72" s="204"/>
      <c r="UQA72" s="204"/>
      <c r="UQB72" s="204"/>
      <c r="UQC72" s="204"/>
      <c r="UQD72" s="204"/>
      <c r="UQE72" s="204"/>
      <c r="UQF72" s="204"/>
      <c r="UQG72" s="204"/>
      <c r="UQH72" s="204"/>
      <c r="UQI72" s="204"/>
      <c r="UQJ72" s="204"/>
      <c r="UQK72" s="204"/>
      <c r="UQL72" s="204"/>
      <c r="UQM72" s="204"/>
      <c r="UQN72" s="204"/>
      <c r="UQO72" s="204"/>
      <c r="UQP72" s="204"/>
      <c r="UQQ72" s="204"/>
      <c r="UQR72" s="204"/>
      <c r="UQS72" s="204"/>
      <c r="UQT72" s="204"/>
      <c r="UQU72" s="204"/>
      <c r="UQV72" s="204"/>
      <c r="UQW72" s="204"/>
      <c r="UQX72" s="204"/>
      <c r="UQY72" s="204"/>
      <c r="UQZ72" s="204"/>
      <c r="URA72" s="204"/>
      <c r="URB72" s="204"/>
      <c r="URC72" s="204"/>
      <c r="URD72" s="204"/>
      <c r="URE72" s="204"/>
      <c r="URF72" s="204"/>
      <c r="URG72" s="204"/>
      <c r="URH72" s="204"/>
      <c r="URI72" s="204"/>
      <c r="URJ72" s="204"/>
      <c r="URK72" s="204"/>
      <c r="URL72" s="204"/>
      <c r="URM72" s="204"/>
      <c r="URN72" s="204"/>
      <c r="URO72" s="204"/>
      <c r="URP72" s="204"/>
      <c r="URQ72" s="204"/>
      <c r="URR72" s="204"/>
      <c r="URS72" s="204"/>
      <c r="URT72" s="204"/>
      <c r="URU72" s="204"/>
      <c r="URV72" s="204"/>
      <c r="URW72" s="204"/>
      <c r="URX72" s="204"/>
      <c r="URY72" s="204"/>
      <c r="URZ72" s="204"/>
      <c r="USA72" s="204"/>
      <c r="USB72" s="204"/>
      <c r="USC72" s="204"/>
      <c r="USD72" s="204"/>
      <c r="USE72" s="204"/>
      <c r="USF72" s="204"/>
      <c r="USG72" s="204"/>
      <c r="USH72" s="204"/>
      <c r="USI72" s="204"/>
      <c r="USJ72" s="204"/>
      <c r="USK72" s="204"/>
      <c r="USL72" s="204"/>
      <c r="USM72" s="204"/>
      <c r="USN72" s="204"/>
      <c r="USO72" s="204"/>
      <c r="USP72" s="204"/>
      <c r="USQ72" s="204"/>
      <c r="USR72" s="204"/>
      <c r="USS72" s="204"/>
      <c r="UST72" s="204"/>
      <c r="USU72" s="204"/>
      <c r="USV72" s="204"/>
      <c r="USW72" s="204"/>
      <c r="USX72" s="204"/>
      <c r="USY72" s="204"/>
      <c r="USZ72" s="204"/>
      <c r="UTA72" s="204"/>
      <c r="UTB72" s="204"/>
      <c r="UTC72" s="204"/>
      <c r="UTD72" s="204"/>
      <c r="UTE72" s="204"/>
      <c r="UTF72" s="204"/>
      <c r="UTG72" s="204"/>
      <c r="UTH72" s="204"/>
      <c r="UTI72" s="204"/>
      <c r="UTJ72" s="204"/>
      <c r="UTK72" s="204"/>
      <c r="UTL72" s="204"/>
      <c r="UTM72" s="204"/>
      <c r="UTN72" s="204"/>
      <c r="UTO72" s="204"/>
      <c r="UTP72" s="204"/>
      <c r="UTQ72" s="204"/>
      <c r="UTR72" s="204"/>
      <c r="UTS72" s="204"/>
      <c r="UTT72" s="204"/>
      <c r="UTU72" s="204"/>
      <c r="UTV72" s="204"/>
      <c r="UTW72" s="204"/>
      <c r="UTX72" s="204"/>
      <c r="UTY72" s="204"/>
      <c r="UTZ72" s="204"/>
      <c r="UUA72" s="204"/>
      <c r="UUB72" s="204"/>
      <c r="UUC72" s="204"/>
      <c r="UUD72" s="204"/>
      <c r="UUE72" s="204"/>
      <c r="UUF72" s="204"/>
      <c r="UUG72" s="204"/>
      <c r="UUH72" s="204"/>
      <c r="UUI72" s="204"/>
      <c r="UUJ72" s="204"/>
      <c r="UUK72" s="204"/>
      <c r="UUL72" s="204"/>
      <c r="UUM72" s="204"/>
      <c r="UUN72" s="204"/>
      <c r="UUO72" s="204"/>
      <c r="UUP72" s="204"/>
      <c r="UUQ72" s="204"/>
      <c r="UUR72" s="204"/>
      <c r="UUS72" s="204"/>
      <c r="UUT72" s="204"/>
      <c r="UUU72" s="204"/>
      <c r="UUV72" s="204"/>
      <c r="UUW72" s="204"/>
      <c r="UUX72" s="204"/>
      <c r="UUY72" s="204"/>
      <c r="UUZ72" s="204"/>
      <c r="UVA72" s="204"/>
      <c r="UVB72" s="204"/>
      <c r="UVC72" s="204"/>
      <c r="UVD72" s="204"/>
      <c r="UVE72" s="204"/>
      <c r="UVF72" s="204"/>
      <c r="UVG72" s="204"/>
      <c r="UVH72" s="204"/>
      <c r="UVI72" s="204"/>
      <c r="UVJ72" s="204"/>
      <c r="UVK72" s="204"/>
      <c r="UVL72" s="204"/>
      <c r="UVM72" s="204"/>
      <c r="UVN72" s="204"/>
      <c r="UVO72" s="204"/>
      <c r="UVP72" s="204"/>
      <c r="UVQ72" s="204"/>
      <c r="UVR72" s="204"/>
      <c r="UVS72" s="204"/>
      <c r="UVT72" s="204"/>
      <c r="UVU72" s="204"/>
      <c r="UVV72" s="204"/>
      <c r="UVW72" s="204"/>
      <c r="UVX72" s="204"/>
      <c r="UVY72" s="204"/>
      <c r="UVZ72" s="204"/>
      <c r="UWA72" s="204"/>
      <c r="UWB72" s="204"/>
      <c r="UWC72" s="204"/>
      <c r="UWD72" s="204"/>
      <c r="UWE72" s="204"/>
      <c r="UWF72" s="204"/>
      <c r="UWG72" s="204"/>
      <c r="UWH72" s="204"/>
      <c r="UWI72" s="204"/>
      <c r="UWJ72" s="204"/>
      <c r="UWK72" s="204"/>
      <c r="UWL72" s="204"/>
      <c r="UWM72" s="204"/>
      <c r="UWN72" s="204"/>
      <c r="UWO72" s="204"/>
      <c r="UWP72" s="204"/>
      <c r="UWQ72" s="204"/>
      <c r="UWR72" s="204"/>
      <c r="UWS72" s="204"/>
      <c r="UWT72" s="204"/>
      <c r="UWU72" s="204"/>
      <c r="UWV72" s="204"/>
      <c r="UWW72" s="204"/>
      <c r="UWX72" s="204"/>
      <c r="UWY72" s="204"/>
      <c r="UWZ72" s="204"/>
      <c r="UXA72" s="204"/>
      <c r="UXB72" s="204"/>
      <c r="UXC72" s="204"/>
      <c r="UXD72" s="204"/>
      <c r="UXE72" s="204"/>
      <c r="UXF72" s="204"/>
      <c r="UXG72" s="204"/>
      <c r="UXH72" s="204"/>
      <c r="UXI72" s="204"/>
      <c r="UXJ72" s="204"/>
      <c r="UXK72" s="204"/>
      <c r="UXL72" s="204"/>
      <c r="UXM72" s="204"/>
      <c r="UXN72" s="204"/>
      <c r="UXO72" s="204"/>
      <c r="UXP72" s="204"/>
      <c r="UXQ72" s="204"/>
      <c r="UXR72" s="204"/>
      <c r="UXS72" s="204"/>
      <c r="UXT72" s="204"/>
      <c r="UXU72" s="204"/>
      <c r="UXV72" s="204"/>
      <c r="UXW72" s="204"/>
      <c r="UXX72" s="204"/>
      <c r="UXY72" s="204"/>
      <c r="UXZ72" s="204"/>
      <c r="UYA72" s="204"/>
      <c r="UYB72" s="204"/>
      <c r="UYC72" s="204"/>
      <c r="UYD72" s="204"/>
      <c r="UYE72" s="204"/>
      <c r="UYF72" s="204"/>
      <c r="UYG72" s="204"/>
      <c r="UYH72" s="204"/>
      <c r="UYI72" s="204"/>
      <c r="UYJ72" s="204"/>
      <c r="UYK72" s="204"/>
      <c r="UYL72" s="204"/>
      <c r="UYM72" s="204"/>
      <c r="UYN72" s="204"/>
      <c r="UYO72" s="204"/>
      <c r="UYP72" s="204"/>
      <c r="UYQ72" s="204"/>
      <c r="UYR72" s="204"/>
      <c r="UYS72" s="204"/>
      <c r="UYT72" s="204"/>
      <c r="UYU72" s="204"/>
      <c r="UYV72" s="204"/>
      <c r="UYW72" s="204"/>
      <c r="UYX72" s="204"/>
      <c r="UYY72" s="204"/>
      <c r="UYZ72" s="204"/>
      <c r="UZA72" s="204"/>
      <c r="UZB72" s="204"/>
      <c r="UZC72" s="204"/>
      <c r="UZD72" s="204"/>
      <c r="UZE72" s="204"/>
      <c r="UZF72" s="204"/>
      <c r="UZG72" s="204"/>
      <c r="UZH72" s="204"/>
      <c r="UZI72" s="204"/>
      <c r="UZJ72" s="204"/>
      <c r="UZK72" s="204"/>
      <c r="UZL72" s="204"/>
      <c r="UZM72" s="204"/>
      <c r="UZN72" s="204"/>
      <c r="UZO72" s="204"/>
      <c r="UZP72" s="204"/>
      <c r="UZQ72" s="204"/>
      <c r="UZR72" s="204"/>
      <c r="UZS72" s="204"/>
      <c r="UZT72" s="204"/>
      <c r="UZU72" s="204"/>
      <c r="UZV72" s="204"/>
      <c r="UZW72" s="204"/>
      <c r="UZX72" s="204"/>
      <c r="UZY72" s="204"/>
      <c r="UZZ72" s="204"/>
      <c r="VAA72" s="204"/>
      <c r="VAB72" s="204"/>
      <c r="VAC72" s="204"/>
      <c r="VAD72" s="204"/>
      <c r="VAE72" s="204"/>
      <c r="VAF72" s="204"/>
      <c r="VAG72" s="204"/>
      <c r="VAH72" s="204"/>
      <c r="VAI72" s="204"/>
      <c r="VAJ72" s="204"/>
      <c r="VAK72" s="204"/>
      <c r="VAL72" s="204"/>
      <c r="VAM72" s="204"/>
      <c r="VAN72" s="204"/>
      <c r="VAO72" s="204"/>
      <c r="VAP72" s="204"/>
      <c r="VAQ72" s="204"/>
      <c r="VAR72" s="204"/>
      <c r="VAS72" s="204"/>
      <c r="VAT72" s="204"/>
      <c r="VAU72" s="204"/>
      <c r="VAV72" s="204"/>
      <c r="VAW72" s="204"/>
      <c r="VAX72" s="204"/>
      <c r="VAY72" s="204"/>
      <c r="VAZ72" s="204"/>
      <c r="VBA72" s="204"/>
      <c r="VBB72" s="204"/>
      <c r="VBC72" s="204"/>
      <c r="VBD72" s="204"/>
      <c r="VBE72" s="204"/>
      <c r="VBF72" s="204"/>
      <c r="VBG72" s="204"/>
      <c r="VBH72" s="204"/>
      <c r="VBI72" s="204"/>
      <c r="VBJ72" s="204"/>
      <c r="VBK72" s="204"/>
      <c r="VBL72" s="204"/>
      <c r="VBM72" s="204"/>
      <c r="VBN72" s="204"/>
      <c r="VBO72" s="204"/>
      <c r="VBP72" s="204"/>
      <c r="VBQ72" s="204"/>
      <c r="VBR72" s="204"/>
      <c r="VBS72" s="204"/>
      <c r="VBT72" s="204"/>
      <c r="VBU72" s="204"/>
      <c r="VBV72" s="204"/>
      <c r="VBW72" s="204"/>
      <c r="VBX72" s="204"/>
      <c r="VBY72" s="204"/>
      <c r="VBZ72" s="204"/>
      <c r="VCA72" s="204"/>
      <c r="VCB72" s="204"/>
      <c r="VCC72" s="204"/>
      <c r="VCD72" s="204"/>
      <c r="VCE72" s="204"/>
      <c r="VCF72" s="204"/>
      <c r="VCG72" s="204"/>
      <c r="VCH72" s="204"/>
      <c r="VCI72" s="204"/>
      <c r="VCJ72" s="204"/>
      <c r="VCK72" s="204"/>
      <c r="VCL72" s="204"/>
      <c r="VCM72" s="204"/>
      <c r="VCN72" s="204"/>
      <c r="VCO72" s="204"/>
      <c r="VCP72" s="204"/>
      <c r="VCQ72" s="204"/>
      <c r="VCR72" s="204"/>
      <c r="VCS72" s="204"/>
      <c r="VCT72" s="204"/>
      <c r="VCU72" s="204"/>
      <c r="VCV72" s="204"/>
      <c r="VCW72" s="204"/>
      <c r="VCX72" s="204"/>
      <c r="VCY72" s="204"/>
      <c r="VCZ72" s="204"/>
      <c r="VDA72" s="204"/>
      <c r="VDB72" s="204"/>
      <c r="VDC72" s="204"/>
      <c r="VDD72" s="204"/>
      <c r="VDE72" s="204"/>
      <c r="VDF72" s="204"/>
      <c r="VDG72" s="204"/>
      <c r="VDH72" s="204"/>
      <c r="VDI72" s="204"/>
      <c r="VDJ72" s="204"/>
      <c r="VDK72" s="204"/>
      <c r="VDL72" s="204"/>
      <c r="VDM72" s="204"/>
      <c r="VDN72" s="204"/>
      <c r="VDO72" s="204"/>
      <c r="VDP72" s="204"/>
      <c r="VDQ72" s="204"/>
      <c r="VDR72" s="204"/>
      <c r="VDS72" s="204"/>
      <c r="VDT72" s="204"/>
      <c r="VDU72" s="204"/>
      <c r="VDV72" s="204"/>
      <c r="VDW72" s="204"/>
      <c r="VDX72" s="204"/>
      <c r="VDY72" s="204"/>
      <c r="VDZ72" s="204"/>
      <c r="VEA72" s="204"/>
      <c r="VEB72" s="204"/>
      <c r="VEC72" s="204"/>
      <c r="VED72" s="204"/>
      <c r="VEE72" s="204"/>
      <c r="VEF72" s="204"/>
      <c r="VEG72" s="204"/>
      <c r="VEH72" s="204"/>
      <c r="VEI72" s="204"/>
      <c r="VEJ72" s="204"/>
      <c r="VEK72" s="204"/>
      <c r="VEL72" s="204"/>
      <c r="VEM72" s="204"/>
      <c r="VEN72" s="204"/>
      <c r="VEO72" s="204"/>
      <c r="VEP72" s="204"/>
      <c r="VEQ72" s="204"/>
      <c r="VER72" s="204"/>
      <c r="VES72" s="204"/>
      <c r="VET72" s="204"/>
      <c r="VEU72" s="204"/>
      <c r="VEV72" s="204"/>
      <c r="VEW72" s="204"/>
      <c r="VEX72" s="204"/>
      <c r="VEY72" s="204"/>
      <c r="VEZ72" s="204"/>
      <c r="VFA72" s="204"/>
      <c r="VFB72" s="204"/>
      <c r="VFC72" s="204"/>
      <c r="VFD72" s="204"/>
      <c r="VFE72" s="204"/>
      <c r="VFF72" s="204"/>
      <c r="VFG72" s="204"/>
      <c r="VFH72" s="204"/>
      <c r="VFI72" s="204"/>
      <c r="VFJ72" s="204"/>
      <c r="VFK72" s="204"/>
      <c r="VFL72" s="204"/>
      <c r="VFM72" s="204"/>
      <c r="VFN72" s="204"/>
      <c r="VFO72" s="204"/>
      <c r="VFP72" s="204"/>
      <c r="VFQ72" s="204"/>
      <c r="VFR72" s="204"/>
      <c r="VFS72" s="204"/>
      <c r="VFT72" s="204"/>
      <c r="VFU72" s="204"/>
      <c r="VFV72" s="204"/>
      <c r="VFW72" s="204"/>
      <c r="VFX72" s="204"/>
      <c r="VFY72" s="204"/>
      <c r="VFZ72" s="204"/>
      <c r="VGA72" s="204"/>
      <c r="VGB72" s="204"/>
      <c r="VGC72" s="204"/>
      <c r="VGD72" s="204"/>
      <c r="VGE72" s="204"/>
      <c r="VGF72" s="204"/>
      <c r="VGG72" s="204"/>
      <c r="VGH72" s="204"/>
      <c r="VGI72" s="204"/>
      <c r="VGJ72" s="204"/>
      <c r="VGK72" s="204"/>
      <c r="VGL72" s="204"/>
      <c r="VGM72" s="204"/>
      <c r="VGN72" s="204"/>
      <c r="VGO72" s="204"/>
      <c r="VGP72" s="204"/>
      <c r="VGQ72" s="204"/>
      <c r="VGR72" s="204"/>
      <c r="VGS72" s="204"/>
      <c r="VGT72" s="204"/>
      <c r="VGU72" s="204"/>
      <c r="VGV72" s="204"/>
      <c r="VGW72" s="204"/>
      <c r="VGX72" s="204"/>
      <c r="VGY72" s="204"/>
      <c r="VGZ72" s="204"/>
      <c r="VHA72" s="204"/>
      <c r="VHB72" s="204"/>
      <c r="VHC72" s="204"/>
      <c r="VHD72" s="204"/>
      <c r="VHE72" s="204"/>
      <c r="VHF72" s="204"/>
      <c r="VHG72" s="204"/>
      <c r="VHH72" s="204"/>
      <c r="VHI72" s="204"/>
      <c r="VHJ72" s="204"/>
      <c r="VHK72" s="204"/>
      <c r="VHL72" s="204"/>
      <c r="VHM72" s="204"/>
      <c r="VHN72" s="204"/>
      <c r="VHO72" s="204"/>
      <c r="VHP72" s="204"/>
      <c r="VHQ72" s="204"/>
      <c r="VHR72" s="204"/>
      <c r="VHS72" s="204"/>
      <c r="VHT72" s="204"/>
      <c r="VHU72" s="204"/>
      <c r="VHV72" s="204"/>
      <c r="VHW72" s="204"/>
      <c r="VHX72" s="204"/>
      <c r="VHY72" s="204"/>
      <c r="VHZ72" s="204"/>
      <c r="VIA72" s="204"/>
      <c r="VIB72" s="204"/>
      <c r="VIC72" s="204"/>
      <c r="VID72" s="204"/>
      <c r="VIE72" s="204"/>
      <c r="VIF72" s="204"/>
      <c r="VIG72" s="204"/>
      <c r="VIH72" s="204"/>
      <c r="VII72" s="204"/>
      <c r="VIJ72" s="204"/>
      <c r="VIK72" s="204"/>
      <c r="VIL72" s="204"/>
      <c r="VIM72" s="204"/>
      <c r="VIN72" s="204"/>
      <c r="VIO72" s="204"/>
      <c r="VIP72" s="204"/>
      <c r="VIQ72" s="204"/>
      <c r="VIR72" s="204"/>
      <c r="VIS72" s="204"/>
      <c r="VIT72" s="204"/>
      <c r="VIU72" s="204"/>
      <c r="VIV72" s="204"/>
      <c r="VIW72" s="204"/>
      <c r="VIX72" s="204"/>
      <c r="VIY72" s="204"/>
      <c r="VIZ72" s="204"/>
      <c r="VJA72" s="204"/>
      <c r="VJB72" s="204"/>
      <c r="VJC72" s="204"/>
      <c r="VJD72" s="204"/>
      <c r="VJE72" s="204"/>
      <c r="VJF72" s="204"/>
      <c r="VJG72" s="204"/>
      <c r="VJH72" s="204"/>
      <c r="VJI72" s="204"/>
      <c r="VJJ72" s="204"/>
      <c r="VJK72" s="204"/>
      <c r="VJL72" s="204"/>
      <c r="VJM72" s="204"/>
      <c r="VJN72" s="204"/>
      <c r="VJO72" s="204"/>
      <c r="VJP72" s="204"/>
      <c r="VJQ72" s="204"/>
      <c r="VJR72" s="204"/>
      <c r="VJS72" s="204"/>
      <c r="VJT72" s="204"/>
      <c r="VJU72" s="204"/>
      <c r="VJV72" s="204"/>
      <c r="VJW72" s="204"/>
      <c r="VJX72" s="204"/>
      <c r="VJY72" s="204"/>
      <c r="VJZ72" s="204"/>
      <c r="VKA72" s="204"/>
      <c r="VKB72" s="204"/>
      <c r="VKC72" s="204"/>
      <c r="VKD72" s="204"/>
      <c r="VKE72" s="204"/>
      <c r="VKF72" s="204"/>
      <c r="VKG72" s="204"/>
      <c r="VKH72" s="204"/>
      <c r="VKI72" s="204"/>
      <c r="VKJ72" s="204"/>
      <c r="VKK72" s="204"/>
      <c r="VKL72" s="204"/>
      <c r="VKM72" s="204"/>
      <c r="VKN72" s="204"/>
      <c r="VKO72" s="204"/>
      <c r="VKP72" s="204"/>
      <c r="VKQ72" s="204"/>
      <c r="VKR72" s="204"/>
      <c r="VKS72" s="204"/>
      <c r="VKT72" s="204"/>
      <c r="VKU72" s="204"/>
      <c r="VKV72" s="204"/>
      <c r="VKW72" s="204"/>
      <c r="VKX72" s="204"/>
      <c r="VKY72" s="204"/>
      <c r="VKZ72" s="204"/>
      <c r="VLA72" s="204"/>
      <c r="VLB72" s="204"/>
      <c r="VLC72" s="204"/>
      <c r="VLD72" s="204"/>
      <c r="VLE72" s="204"/>
      <c r="VLF72" s="204"/>
      <c r="VLG72" s="204"/>
      <c r="VLH72" s="204"/>
      <c r="VLI72" s="204"/>
      <c r="VLJ72" s="204"/>
      <c r="VLK72" s="204"/>
      <c r="VLL72" s="204"/>
      <c r="VLM72" s="204"/>
      <c r="VLN72" s="204"/>
      <c r="VLO72" s="204"/>
      <c r="VLP72" s="204"/>
      <c r="VLQ72" s="204"/>
      <c r="VLR72" s="204"/>
      <c r="VLS72" s="204"/>
      <c r="VLT72" s="204"/>
      <c r="VLU72" s="204"/>
      <c r="VLV72" s="204"/>
      <c r="VLW72" s="204"/>
      <c r="VLX72" s="204"/>
      <c r="VLY72" s="204"/>
      <c r="VLZ72" s="204"/>
      <c r="VMA72" s="204"/>
      <c r="VMB72" s="204"/>
      <c r="VMC72" s="204"/>
      <c r="VMD72" s="204"/>
      <c r="VME72" s="204"/>
      <c r="VMF72" s="204"/>
      <c r="VMG72" s="204"/>
      <c r="VMH72" s="204"/>
      <c r="VMI72" s="204"/>
      <c r="VMJ72" s="204"/>
      <c r="VMK72" s="204"/>
      <c r="VML72" s="204"/>
      <c r="VMM72" s="204"/>
      <c r="VMN72" s="204"/>
      <c r="VMO72" s="204"/>
      <c r="VMP72" s="204"/>
      <c r="VMQ72" s="204"/>
      <c r="VMR72" s="204"/>
      <c r="VMS72" s="204"/>
      <c r="VMT72" s="204"/>
      <c r="VMU72" s="204"/>
      <c r="VMV72" s="204"/>
      <c r="VMW72" s="204"/>
      <c r="VMX72" s="204"/>
      <c r="VMY72" s="204"/>
      <c r="VMZ72" s="204"/>
      <c r="VNA72" s="204"/>
      <c r="VNB72" s="204"/>
      <c r="VNC72" s="204"/>
      <c r="VND72" s="204"/>
      <c r="VNE72" s="204"/>
      <c r="VNF72" s="204"/>
      <c r="VNG72" s="204"/>
      <c r="VNH72" s="204"/>
      <c r="VNI72" s="204"/>
      <c r="VNJ72" s="204"/>
      <c r="VNK72" s="204"/>
      <c r="VNL72" s="204"/>
      <c r="VNM72" s="204"/>
      <c r="VNN72" s="204"/>
      <c r="VNO72" s="204"/>
      <c r="VNP72" s="204"/>
      <c r="VNQ72" s="204"/>
      <c r="VNR72" s="204"/>
      <c r="VNS72" s="204"/>
      <c r="VNT72" s="204"/>
      <c r="VNU72" s="204"/>
      <c r="VNV72" s="204"/>
      <c r="VNW72" s="204"/>
      <c r="VNX72" s="204"/>
      <c r="VNY72" s="204"/>
      <c r="VNZ72" s="204"/>
      <c r="VOA72" s="204"/>
      <c r="VOB72" s="204"/>
      <c r="VOC72" s="204"/>
      <c r="VOD72" s="204"/>
      <c r="VOE72" s="204"/>
      <c r="VOF72" s="204"/>
      <c r="VOG72" s="204"/>
      <c r="VOH72" s="204"/>
      <c r="VOI72" s="204"/>
      <c r="VOJ72" s="204"/>
      <c r="VOK72" s="204"/>
      <c r="VOL72" s="204"/>
      <c r="VOM72" s="204"/>
      <c r="VON72" s="204"/>
      <c r="VOO72" s="204"/>
      <c r="VOP72" s="204"/>
      <c r="VOQ72" s="204"/>
      <c r="VOR72" s="204"/>
      <c r="VOS72" s="204"/>
      <c r="VOT72" s="204"/>
      <c r="VOU72" s="204"/>
      <c r="VOV72" s="204"/>
      <c r="VOW72" s="204"/>
      <c r="VOX72" s="204"/>
      <c r="VOY72" s="204"/>
      <c r="VOZ72" s="204"/>
      <c r="VPA72" s="204"/>
      <c r="VPB72" s="204"/>
      <c r="VPC72" s="204"/>
      <c r="VPD72" s="204"/>
      <c r="VPE72" s="204"/>
      <c r="VPF72" s="204"/>
      <c r="VPG72" s="204"/>
      <c r="VPH72" s="204"/>
      <c r="VPI72" s="204"/>
      <c r="VPJ72" s="204"/>
      <c r="VPK72" s="204"/>
      <c r="VPL72" s="204"/>
      <c r="VPM72" s="204"/>
      <c r="VPN72" s="204"/>
      <c r="VPO72" s="204"/>
      <c r="VPP72" s="204"/>
      <c r="VPQ72" s="204"/>
      <c r="VPR72" s="204"/>
      <c r="VPS72" s="204"/>
      <c r="VPT72" s="204"/>
      <c r="VPU72" s="204"/>
      <c r="VPV72" s="204"/>
      <c r="VPW72" s="204"/>
      <c r="VPX72" s="204"/>
      <c r="VPY72" s="204"/>
      <c r="VPZ72" s="204"/>
      <c r="VQA72" s="204"/>
      <c r="VQB72" s="204"/>
      <c r="VQC72" s="204"/>
      <c r="VQD72" s="204"/>
      <c r="VQE72" s="204"/>
      <c r="VQF72" s="204"/>
      <c r="VQG72" s="204"/>
      <c r="VQH72" s="204"/>
      <c r="VQI72" s="204"/>
      <c r="VQJ72" s="204"/>
      <c r="VQK72" s="204"/>
      <c r="VQL72" s="204"/>
      <c r="VQM72" s="204"/>
      <c r="VQN72" s="204"/>
      <c r="VQO72" s="204"/>
      <c r="VQP72" s="204"/>
      <c r="VQQ72" s="204"/>
      <c r="VQR72" s="204"/>
      <c r="VQS72" s="204"/>
      <c r="VQT72" s="204"/>
      <c r="VQU72" s="204"/>
      <c r="VQV72" s="204"/>
      <c r="VQW72" s="204"/>
      <c r="VQX72" s="204"/>
      <c r="VQY72" s="204"/>
      <c r="VQZ72" s="204"/>
      <c r="VRA72" s="204"/>
      <c r="VRB72" s="204"/>
      <c r="VRC72" s="204"/>
      <c r="VRD72" s="204"/>
      <c r="VRE72" s="204"/>
      <c r="VRF72" s="204"/>
      <c r="VRG72" s="204"/>
      <c r="VRH72" s="204"/>
      <c r="VRI72" s="204"/>
      <c r="VRJ72" s="204"/>
      <c r="VRK72" s="204"/>
      <c r="VRL72" s="204"/>
      <c r="VRM72" s="204"/>
      <c r="VRN72" s="204"/>
      <c r="VRO72" s="204"/>
      <c r="VRP72" s="204"/>
      <c r="VRQ72" s="204"/>
      <c r="VRR72" s="204"/>
      <c r="VRS72" s="204"/>
      <c r="VRT72" s="204"/>
      <c r="VRU72" s="204"/>
      <c r="VRV72" s="204"/>
      <c r="VRW72" s="204"/>
      <c r="VRX72" s="204"/>
      <c r="VRY72" s="204"/>
      <c r="VRZ72" s="204"/>
      <c r="VSA72" s="204"/>
      <c r="VSB72" s="204"/>
      <c r="VSC72" s="204"/>
      <c r="VSD72" s="204"/>
      <c r="VSE72" s="204"/>
      <c r="VSF72" s="204"/>
      <c r="VSG72" s="204"/>
      <c r="VSH72" s="204"/>
      <c r="VSI72" s="204"/>
      <c r="VSJ72" s="204"/>
      <c r="VSK72" s="204"/>
      <c r="VSL72" s="204"/>
      <c r="VSM72" s="204"/>
      <c r="VSN72" s="204"/>
      <c r="VSO72" s="204"/>
      <c r="VSP72" s="204"/>
      <c r="VSQ72" s="204"/>
      <c r="VSR72" s="204"/>
      <c r="VSS72" s="204"/>
      <c r="VST72" s="204"/>
      <c r="VSU72" s="204"/>
      <c r="VSV72" s="204"/>
      <c r="VSW72" s="204"/>
      <c r="VSX72" s="204"/>
      <c r="VSY72" s="204"/>
      <c r="VSZ72" s="204"/>
      <c r="VTA72" s="204"/>
      <c r="VTB72" s="204"/>
      <c r="VTC72" s="204"/>
      <c r="VTD72" s="204"/>
      <c r="VTE72" s="204"/>
      <c r="VTF72" s="204"/>
      <c r="VTG72" s="204"/>
      <c r="VTH72" s="204"/>
      <c r="VTI72" s="204"/>
      <c r="VTJ72" s="204"/>
      <c r="VTK72" s="204"/>
      <c r="VTL72" s="204"/>
      <c r="VTM72" s="204"/>
      <c r="VTN72" s="204"/>
      <c r="VTO72" s="204"/>
      <c r="VTP72" s="204"/>
      <c r="VTQ72" s="204"/>
      <c r="VTR72" s="204"/>
      <c r="VTS72" s="204"/>
      <c r="VTT72" s="204"/>
      <c r="VTU72" s="204"/>
      <c r="VTV72" s="204"/>
      <c r="VTW72" s="204"/>
      <c r="VTX72" s="204"/>
      <c r="VTY72" s="204"/>
      <c r="VTZ72" s="204"/>
      <c r="VUA72" s="204"/>
      <c r="VUB72" s="204"/>
      <c r="VUC72" s="204"/>
      <c r="VUD72" s="204"/>
      <c r="VUE72" s="204"/>
      <c r="VUF72" s="204"/>
      <c r="VUG72" s="204"/>
      <c r="VUH72" s="204"/>
      <c r="VUI72" s="204"/>
      <c r="VUJ72" s="204"/>
      <c r="VUK72" s="204"/>
      <c r="VUL72" s="204"/>
      <c r="VUM72" s="204"/>
      <c r="VUN72" s="204"/>
      <c r="VUO72" s="204"/>
      <c r="VUP72" s="204"/>
      <c r="VUQ72" s="204"/>
      <c r="VUR72" s="204"/>
      <c r="VUS72" s="204"/>
      <c r="VUT72" s="204"/>
      <c r="VUU72" s="204"/>
      <c r="VUV72" s="204"/>
      <c r="VUW72" s="204"/>
      <c r="VUX72" s="204"/>
      <c r="VUY72" s="204"/>
      <c r="VUZ72" s="204"/>
      <c r="VVA72" s="204"/>
      <c r="VVB72" s="204"/>
      <c r="VVC72" s="204"/>
      <c r="VVD72" s="204"/>
      <c r="VVE72" s="204"/>
      <c r="VVF72" s="204"/>
      <c r="VVG72" s="204"/>
      <c r="VVH72" s="204"/>
      <c r="VVI72" s="204"/>
      <c r="VVJ72" s="204"/>
      <c r="VVK72" s="204"/>
      <c r="VVL72" s="204"/>
      <c r="VVM72" s="204"/>
      <c r="VVN72" s="204"/>
      <c r="VVO72" s="204"/>
      <c r="VVP72" s="204"/>
      <c r="VVQ72" s="204"/>
      <c r="VVR72" s="204"/>
      <c r="VVS72" s="204"/>
      <c r="VVT72" s="204"/>
      <c r="VVU72" s="204"/>
      <c r="VVV72" s="204"/>
      <c r="VVW72" s="204"/>
      <c r="VVX72" s="204"/>
      <c r="VVY72" s="204"/>
      <c r="VVZ72" s="204"/>
      <c r="VWA72" s="204"/>
      <c r="VWB72" s="204"/>
      <c r="VWC72" s="204"/>
      <c r="VWD72" s="204"/>
      <c r="VWE72" s="204"/>
      <c r="VWF72" s="204"/>
      <c r="VWG72" s="204"/>
      <c r="VWH72" s="204"/>
      <c r="VWI72" s="204"/>
      <c r="VWJ72" s="204"/>
      <c r="VWK72" s="204"/>
      <c r="VWL72" s="204"/>
      <c r="VWM72" s="204"/>
      <c r="VWN72" s="204"/>
      <c r="VWO72" s="204"/>
      <c r="VWP72" s="204"/>
      <c r="VWQ72" s="204"/>
      <c r="VWR72" s="204"/>
      <c r="VWS72" s="204"/>
      <c r="VWT72" s="204"/>
      <c r="VWU72" s="204"/>
      <c r="VWV72" s="204"/>
      <c r="VWW72" s="204"/>
      <c r="VWX72" s="204"/>
      <c r="VWY72" s="204"/>
      <c r="VWZ72" s="204"/>
      <c r="VXA72" s="204"/>
      <c r="VXB72" s="204"/>
      <c r="VXC72" s="204"/>
      <c r="VXD72" s="204"/>
      <c r="VXE72" s="204"/>
      <c r="VXF72" s="204"/>
      <c r="VXG72" s="204"/>
      <c r="VXH72" s="204"/>
      <c r="VXI72" s="204"/>
      <c r="VXJ72" s="204"/>
      <c r="VXK72" s="204"/>
      <c r="VXL72" s="204"/>
      <c r="VXM72" s="204"/>
      <c r="VXN72" s="204"/>
      <c r="VXO72" s="204"/>
      <c r="VXP72" s="204"/>
      <c r="VXQ72" s="204"/>
      <c r="VXR72" s="204"/>
      <c r="VXS72" s="204"/>
      <c r="VXT72" s="204"/>
      <c r="VXU72" s="204"/>
      <c r="VXV72" s="204"/>
      <c r="VXW72" s="204"/>
      <c r="VXX72" s="204"/>
      <c r="VXY72" s="204"/>
      <c r="VXZ72" s="204"/>
      <c r="VYA72" s="204"/>
      <c r="VYB72" s="204"/>
      <c r="VYC72" s="204"/>
      <c r="VYD72" s="204"/>
      <c r="VYE72" s="204"/>
      <c r="VYF72" s="204"/>
      <c r="VYG72" s="204"/>
      <c r="VYH72" s="204"/>
      <c r="VYI72" s="204"/>
      <c r="VYJ72" s="204"/>
      <c r="VYK72" s="204"/>
      <c r="VYL72" s="204"/>
      <c r="VYM72" s="204"/>
      <c r="VYN72" s="204"/>
      <c r="VYO72" s="204"/>
      <c r="VYP72" s="204"/>
      <c r="VYQ72" s="204"/>
      <c r="VYR72" s="204"/>
      <c r="VYS72" s="204"/>
      <c r="VYT72" s="204"/>
      <c r="VYU72" s="204"/>
      <c r="VYV72" s="204"/>
      <c r="VYW72" s="204"/>
      <c r="VYX72" s="204"/>
      <c r="VYY72" s="204"/>
      <c r="VYZ72" s="204"/>
      <c r="VZA72" s="204"/>
      <c r="VZB72" s="204"/>
      <c r="VZC72" s="204"/>
      <c r="VZD72" s="204"/>
      <c r="VZE72" s="204"/>
      <c r="VZF72" s="204"/>
      <c r="VZG72" s="204"/>
      <c r="VZH72" s="204"/>
      <c r="VZI72" s="204"/>
      <c r="VZJ72" s="204"/>
      <c r="VZK72" s="204"/>
      <c r="VZL72" s="204"/>
      <c r="VZM72" s="204"/>
      <c r="VZN72" s="204"/>
      <c r="VZO72" s="204"/>
      <c r="VZP72" s="204"/>
      <c r="VZQ72" s="204"/>
      <c r="VZR72" s="204"/>
      <c r="VZS72" s="204"/>
      <c r="VZT72" s="204"/>
      <c r="VZU72" s="204"/>
      <c r="VZV72" s="204"/>
      <c r="VZW72" s="204"/>
      <c r="VZX72" s="204"/>
      <c r="VZY72" s="204"/>
      <c r="VZZ72" s="204"/>
      <c r="WAA72" s="204"/>
      <c r="WAB72" s="204"/>
      <c r="WAC72" s="204"/>
      <c r="WAD72" s="204"/>
      <c r="WAE72" s="204"/>
      <c r="WAF72" s="204"/>
      <c r="WAG72" s="204"/>
      <c r="WAH72" s="204"/>
      <c r="WAI72" s="204"/>
      <c r="WAJ72" s="204"/>
      <c r="WAK72" s="204"/>
      <c r="WAL72" s="204"/>
      <c r="WAM72" s="204"/>
      <c r="WAN72" s="204"/>
      <c r="WAO72" s="204"/>
      <c r="WAP72" s="204"/>
      <c r="WAQ72" s="204"/>
      <c r="WAR72" s="204"/>
      <c r="WAS72" s="204"/>
      <c r="WAT72" s="204"/>
      <c r="WAU72" s="204"/>
      <c r="WAV72" s="204"/>
      <c r="WAW72" s="204"/>
      <c r="WAX72" s="204"/>
      <c r="WAY72" s="204"/>
      <c r="WAZ72" s="204"/>
      <c r="WBA72" s="204"/>
      <c r="WBB72" s="204"/>
      <c r="WBC72" s="204"/>
      <c r="WBD72" s="204"/>
      <c r="WBE72" s="204"/>
      <c r="WBF72" s="204"/>
      <c r="WBG72" s="204"/>
      <c r="WBH72" s="204"/>
      <c r="WBI72" s="204"/>
      <c r="WBJ72" s="204"/>
      <c r="WBK72" s="204"/>
      <c r="WBL72" s="204"/>
      <c r="WBM72" s="204"/>
      <c r="WBN72" s="204"/>
      <c r="WBO72" s="204"/>
      <c r="WBP72" s="204"/>
      <c r="WBQ72" s="204"/>
      <c r="WBR72" s="204"/>
      <c r="WBS72" s="204"/>
      <c r="WBT72" s="204"/>
      <c r="WBU72" s="204"/>
      <c r="WBV72" s="204"/>
      <c r="WBW72" s="204"/>
      <c r="WBX72" s="204"/>
      <c r="WBY72" s="204"/>
      <c r="WBZ72" s="204"/>
      <c r="WCA72" s="204"/>
      <c r="WCB72" s="204"/>
      <c r="WCC72" s="204"/>
      <c r="WCD72" s="204"/>
      <c r="WCE72" s="204"/>
      <c r="WCF72" s="204"/>
      <c r="WCG72" s="204"/>
      <c r="WCH72" s="204"/>
      <c r="WCI72" s="204"/>
      <c r="WCJ72" s="204"/>
      <c r="WCK72" s="204"/>
      <c r="WCL72" s="204"/>
      <c r="WCM72" s="204"/>
      <c r="WCN72" s="204"/>
      <c r="WCO72" s="204"/>
      <c r="WCP72" s="204"/>
      <c r="WCQ72" s="204"/>
      <c r="WCR72" s="204"/>
      <c r="WCS72" s="204"/>
      <c r="WCT72" s="204"/>
      <c r="WCU72" s="204"/>
      <c r="WCV72" s="204"/>
      <c r="WCW72" s="204"/>
      <c r="WCX72" s="204"/>
      <c r="WCY72" s="204"/>
      <c r="WCZ72" s="204"/>
      <c r="WDA72" s="204"/>
      <c r="WDB72" s="204"/>
      <c r="WDC72" s="204"/>
      <c r="WDD72" s="204"/>
      <c r="WDE72" s="204"/>
      <c r="WDF72" s="204"/>
      <c r="WDG72" s="204"/>
      <c r="WDH72" s="204"/>
      <c r="WDI72" s="204"/>
      <c r="WDJ72" s="204"/>
      <c r="WDK72" s="204"/>
      <c r="WDL72" s="204"/>
      <c r="WDM72" s="204"/>
      <c r="WDN72" s="204"/>
      <c r="WDO72" s="204"/>
      <c r="WDP72" s="204"/>
      <c r="WDQ72" s="204"/>
      <c r="WDR72" s="204"/>
      <c r="WDS72" s="204"/>
      <c r="WDT72" s="204"/>
      <c r="WDU72" s="204"/>
      <c r="WDV72" s="204"/>
      <c r="WDW72" s="204"/>
      <c r="WDX72" s="204"/>
      <c r="WDY72" s="204"/>
      <c r="WDZ72" s="204"/>
      <c r="WEA72" s="204"/>
      <c r="WEB72" s="204"/>
      <c r="WEC72" s="204"/>
      <c r="WED72" s="204"/>
      <c r="WEE72" s="204"/>
      <c r="WEF72" s="204"/>
      <c r="WEG72" s="204"/>
      <c r="WEH72" s="204"/>
      <c r="WEI72" s="204"/>
      <c r="WEJ72" s="204"/>
      <c r="WEK72" s="204"/>
      <c r="WEL72" s="204"/>
      <c r="WEM72" s="204"/>
      <c r="WEN72" s="204"/>
      <c r="WEO72" s="204"/>
      <c r="WEP72" s="204"/>
      <c r="WEQ72" s="204"/>
      <c r="WER72" s="204"/>
      <c r="WES72" s="204"/>
      <c r="WET72" s="204"/>
      <c r="WEU72" s="204"/>
      <c r="WEV72" s="204"/>
      <c r="WEW72" s="204"/>
      <c r="WEX72" s="204"/>
      <c r="WEY72" s="204"/>
      <c r="WEZ72" s="204"/>
      <c r="WFA72" s="204"/>
      <c r="WFB72" s="204"/>
      <c r="WFC72" s="204"/>
      <c r="WFD72" s="204"/>
      <c r="WFE72" s="204"/>
      <c r="WFF72" s="204"/>
      <c r="WFG72" s="204"/>
      <c r="WFH72" s="204"/>
      <c r="WFI72" s="204"/>
      <c r="WFJ72" s="204"/>
      <c r="WFK72" s="204"/>
      <c r="WFL72" s="204"/>
      <c r="WFM72" s="204"/>
      <c r="WFN72" s="204"/>
      <c r="WFO72" s="204"/>
      <c r="WFP72" s="204"/>
      <c r="WFQ72" s="204"/>
      <c r="WFR72" s="204"/>
      <c r="WFS72" s="204"/>
      <c r="WFT72" s="204"/>
      <c r="WFU72" s="204"/>
      <c r="WFV72" s="204"/>
      <c r="WFW72" s="204"/>
      <c r="WFX72" s="204"/>
      <c r="WFY72" s="204"/>
      <c r="WFZ72" s="204"/>
      <c r="WGA72" s="204"/>
      <c r="WGB72" s="204"/>
      <c r="WGC72" s="204"/>
      <c r="WGD72" s="204"/>
      <c r="WGE72" s="204"/>
      <c r="WGF72" s="204"/>
      <c r="WGG72" s="204"/>
      <c r="WGH72" s="204"/>
      <c r="WGI72" s="204"/>
      <c r="WGJ72" s="204"/>
      <c r="WGK72" s="204"/>
      <c r="WGL72" s="204"/>
      <c r="WGM72" s="204"/>
      <c r="WGN72" s="204"/>
      <c r="WGO72" s="204"/>
      <c r="WGP72" s="204"/>
      <c r="WGQ72" s="204"/>
      <c r="WGR72" s="204"/>
      <c r="WGS72" s="204"/>
      <c r="WGT72" s="204"/>
      <c r="WGU72" s="204"/>
      <c r="WGV72" s="204"/>
      <c r="WGW72" s="204"/>
      <c r="WGX72" s="204"/>
      <c r="WGY72" s="204"/>
      <c r="WGZ72" s="204"/>
      <c r="WHA72" s="204"/>
      <c r="WHB72" s="204"/>
      <c r="WHC72" s="204"/>
      <c r="WHD72" s="204"/>
      <c r="WHE72" s="204"/>
      <c r="WHF72" s="204"/>
      <c r="WHG72" s="204"/>
      <c r="WHH72" s="204"/>
      <c r="WHI72" s="204"/>
      <c r="WHJ72" s="204"/>
      <c r="WHK72" s="204"/>
      <c r="WHL72" s="204"/>
      <c r="WHM72" s="204"/>
      <c r="WHN72" s="204"/>
      <c r="WHO72" s="204"/>
      <c r="WHP72" s="204"/>
      <c r="WHQ72" s="204"/>
      <c r="WHR72" s="204"/>
      <c r="WHS72" s="204"/>
      <c r="WHT72" s="204"/>
      <c r="WHU72" s="204"/>
      <c r="WHV72" s="204"/>
      <c r="WHW72" s="204"/>
      <c r="WHX72" s="204"/>
      <c r="WHY72" s="204"/>
      <c r="WHZ72" s="204"/>
      <c r="WIA72" s="204"/>
      <c r="WIB72" s="204"/>
      <c r="WIC72" s="204"/>
      <c r="WID72" s="204"/>
      <c r="WIE72" s="204"/>
      <c r="WIF72" s="204"/>
      <c r="WIG72" s="204"/>
      <c r="WIH72" s="204"/>
      <c r="WII72" s="204"/>
      <c r="WIJ72" s="204"/>
      <c r="WIK72" s="204"/>
      <c r="WIL72" s="204"/>
      <c r="WIM72" s="204"/>
      <c r="WIN72" s="204"/>
      <c r="WIO72" s="204"/>
      <c r="WIP72" s="204"/>
      <c r="WIQ72" s="204"/>
      <c r="WIR72" s="204"/>
      <c r="WIS72" s="204"/>
      <c r="WIT72" s="204"/>
      <c r="WIU72" s="204"/>
      <c r="WIV72" s="204"/>
      <c r="WIW72" s="204"/>
      <c r="WIX72" s="204"/>
      <c r="WIY72" s="204"/>
      <c r="WIZ72" s="204"/>
      <c r="WJA72" s="204"/>
      <c r="WJB72" s="204"/>
      <c r="WJC72" s="204"/>
      <c r="WJD72" s="204"/>
      <c r="WJE72" s="204"/>
      <c r="WJF72" s="204"/>
      <c r="WJG72" s="204"/>
      <c r="WJH72" s="204"/>
      <c r="WJI72" s="204"/>
      <c r="WJJ72" s="204"/>
      <c r="WJK72" s="204"/>
      <c r="WJL72" s="204"/>
      <c r="WJM72" s="204"/>
      <c r="WJN72" s="204"/>
      <c r="WJO72" s="204"/>
      <c r="WJP72" s="204"/>
      <c r="WJQ72" s="204"/>
      <c r="WJR72" s="204"/>
      <c r="WJS72" s="204"/>
      <c r="WJT72" s="204"/>
      <c r="WJU72" s="204"/>
      <c r="WJV72" s="204"/>
      <c r="WJW72" s="204"/>
      <c r="WJX72" s="204"/>
      <c r="WJY72" s="204"/>
      <c r="WJZ72" s="204"/>
      <c r="WKA72" s="204"/>
      <c r="WKB72" s="204"/>
      <c r="WKC72" s="204"/>
      <c r="WKD72" s="204"/>
      <c r="WKE72" s="204"/>
      <c r="WKF72" s="204"/>
      <c r="WKG72" s="204"/>
      <c r="WKH72" s="204"/>
      <c r="WKI72" s="204"/>
      <c r="WKJ72" s="204"/>
      <c r="WKK72" s="204"/>
      <c r="WKL72" s="204"/>
      <c r="WKM72" s="204"/>
      <c r="WKN72" s="204"/>
      <c r="WKO72" s="204"/>
      <c r="WKP72" s="204"/>
      <c r="WKQ72" s="204"/>
      <c r="WKR72" s="204"/>
      <c r="WKS72" s="204"/>
      <c r="WKT72" s="204"/>
      <c r="WKU72" s="204"/>
      <c r="WKV72" s="204"/>
      <c r="WKW72" s="204"/>
      <c r="WKX72" s="204"/>
      <c r="WKY72" s="204"/>
      <c r="WKZ72" s="204"/>
      <c r="WLA72" s="204"/>
      <c r="WLB72" s="204"/>
      <c r="WLC72" s="204"/>
      <c r="WLD72" s="204"/>
      <c r="WLE72" s="204"/>
      <c r="WLF72" s="204"/>
      <c r="WLG72" s="204"/>
      <c r="WLH72" s="204"/>
      <c r="WLI72" s="204"/>
      <c r="WLJ72" s="204"/>
      <c r="WLK72" s="204"/>
      <c r="WLL72" s="204"/>
      <c r="WLM72" s="204"/>
      <c r="WLN72" s="204"/>
      <c r="WLO72" s="204"/>
      <c r="WLP72" s="204"/>
      <c r="WLQ72" s="204"/>
      <c r="WLR72" s="204"/>
      <c r="WLS72" s="204"/>
      <c r="WLT72" s="204"/>
      <c r="WLU72" s="204"/>
      <c r="WLV72" s="204"/>
      <c r="WLW72" s="204"/>
      <c r="WLX72" s="204"/>
      <c r="WLY72" s="204"/>
      <c r="WLZ72" s="204"/>
      <c r="WMA72" s="204"/>
      <c r="WMB72" s="204"/>
      <c r="WMC72" s="204"/>
      <c r="WMD72" s="204"/>
      <c r="WME72" s="204"/>
      <c r="WMF72" s="204"/>
      <c r="WMG72" s="204"/>
      <c r="WMH72" s="204"/>
      <c r="WMI72" s="204"/>
      <c r="WMJ72" s="204"/>
      <c r="WMK72" s="204"/>
      <c r="WML72" s="204"/>
      <c r="WMM72" s="204"/>
      <c r="WMN72" s="204"/>
      <c r="WMO72" s="204"/>
      <c r="WMP72" s="204"/>
      <c r="WMQ72" s="204"/>
      <c r="WMR72" s="204"/>
      <c r="WMS72" s="204"/>
      <c r="WMT72" s="204"/>
      <c r="WMU72" s="204"/>
      <c r="WMV72" s="204"/>
      <c r="WMW72" s="204"/>
      <c r="WMX72" s="204"/>
      <c r="WMY72" s="204"/>
      <c r="WMZ72" s="204"/>
      <c r="WNA72" s="204"/>
      <c r="WNB72" s="204"/>
      <c r="WNC72" s="204"/>
      <c r="WND72" s="204"/>
      <c r="WNE72" s="204"/>
      <c r="WNF72" s="204"/>
      <c r="WNG72" s="204"/>
      <c r="WNH72" s="204"/>
      <c r="WNI72" s="204"/>
      <c r="WNJ72" s="204"/>
      <c r="WNK72" s="204"/>
      <c r="WNL72" s="204"/>
      <c r="WNM72" s="204"/>
      <c r="WNN72" s="204"/>
      <c r="WNO72" s="204"/>
      <c r="WNP72" s="204"/>
      <c r="WNQ72" s="204"/>
      <c r="WNR72" s="204"/>
      <c r="WNS72" s="204"/>
      <c r="WNT72" s="204"/>
      <c r="WNU72" s="204"/>
      <c r="WNV72" s="204"/>
      <c r="WNW72" s="204"/>
      <c r="WNX72" s="204"/>
      <c r="WNY72" s="204"/>
      <c r="WNZ72" s="204"/>
      <c r="WOA72" s="204"/>
      <c r="WOB72" s="204"/>
      <c r="WOC72" s="204"/>
      <c r="WOD72" s="204"/>
      <c r="WOE72" s="204"/>
      <c r="WOF72" s="204"/>
      <c r="WOG72" s="204"/>
      <c r="WOH72" s="204"/>
      <c r="WOI72" s="204"/>
      <c r="WOJ72" s="204"/>
      <c r="WOK72" s="204"/>
      <c r="WOL72" s="204"/>
      <c r="WOM72" s="204"/>
      <c r="WON72" s="204"/>
      <c r="WOO72" s="204"/>
      <c r="WOP72" s="204"/>
      <c r="WOQ72" s="204"/>
      <c r="WOR72" s="204"/>
      <c r="WOS72" s="204"/>
      <c r="WOT72" s="204"/>
      <c r="WOU72" s="204"/>
      <c r="WOV72" s="204"/>
      <c r="WOW72" s="204"/>
      <c r="WOX72" s="204"/>
      <c r="WOY72" s="204"/>
      <c r="WOZ72" s="204"/>
      <c r="WPA72" s="204"/>
      <c r="WPB72" s="204"/>
      <c r="WPC72" s="204"/>
      <c r="WPD72" s="204"/>
      <c r="WPE72" s="204"/>
      <c r="WPF72" s="204"/>
      <c r="WPG72" s="204"/>
      <c r="WPH72" s="204"/>
      <c r="WPI72" s="204"/>
      <c r="WPJ72" s="204"/>
      <c r="WPK72" s="204"/>
      <c r="WPL72" s="204"/>
      <c r="WPM72" s="204"/>
      <c r="WPN72" s="204"/>
      <c r="WPO72" s="204"/>
      <c r="WPP72" s="204"/>
      <c r="WPQ72" s="204"/>
      <c r="WPR72" s="204"/>
      <c r="WPS72" s="204"/>
      <c r="WPT72" s="204"/>
      <c r="WPU72" s="204"/>
      <c r="WPV72" s="204"/>
      <c r="WPW72" s="204"/>
      <c r="WPX72" s="204"/>
      <c r="WPY72" s="204"/>
      <c r="WPZ72" s="204"/>
      <c r="WQA72" s="204"/>
      <c r="WQB72" s="204"/>
      <c r="WQC72" s="204"/>
      <c r="WQD72" s="204"/>
      <c r="WQE72" s="204"/>
      <c r="WQF72" s="204"/>
      <c r="WQG72" s="204"/>
      <c r="WQH72" s="204"/>
      <c r="WQI72" s="204"/>
      <c r="WQJ72" s="204"/>
      <c r="WQK72" s="204"/>
      <c r="WQL72" s="204"/>
      <c r="WQM72" s="204"/>
      <c r="WQN72" s="204"/>
      <c r="WQO72" s="204"/>
      <c r="WQP72" s="204"/>
      <c r="WQQ72" s="204"/>
      <c r="WQR72" s="204"/>
      <c r="WQS72" s="204"/>
      <c r="WQT72" s="204"/>
      <c r="WQU72" s="204"/>
      <c r="WQV72" s="204"/>
      <c r="WQW72" s="204"/>
      <c r="WQX72" s="204"/>
      <c r="WQY72" s="204"/>
      <c r="WQZ72" s="204"/>
      <c r="WRA72" s="204"/>
      <c r="WRB72" s="204"/>
      <c r="WRC72" s="204"/>
      <c r="WRD72" s="204"/>
      <c r="WRE72" s="204"/>
      <c r="WRF72" s="204"/>
      <c r="WRG72" s="204"/>
      <c r="WRH72" s="204"/>
      <c r="WRI72" s="204"/>
      <c r="WRJ72" s="204"/>
      <c r="WRK72" s="204"/>
      <c r="WRL72" s="204"/>
      <c r="WRM72" s="204"/>
      <c r="WRN72" s="204"/>
      <c r="WRO72" s="204"/>
      <c r="WRP72" s="204"/>
      <c r="WRQ72" s="204"/>
      <c r="WRR72" s="204"/>
      <c r="WRS72" s="204"/>
      <c r="WRT72" s="204"/>
      <c r="WRU72" s="204"/>
      <c r="WRV72" s="204"/>
      <c r="WRW72" s="204"/>
      <c r="WRX72" s="204"/>
      <c r="WRY72" s="204"/>
      <c r="WRZ72" s="204"/>
      <c r="WSA72" s="204"/>
      <c r="WSB72" s="204"/>
      <c r="WSC72" s="204"/>
      <c r="WSD72" s="204"/>
      <c r="WSE72" s="204"/>
      <c r="WSF72" s="204"/>
      <c r="WSG72" s="204"/>
      <c r="WSH72" s="204"/>
      <c r="WSI72" s="204"/>
      <c r="WSJ72" s="204"/>
      <c r="WSK72" s="204"/>
      <c r="WSL72" s="204"/>
      <c r="WSM72" s="204"/>
      <c r="WSN72" s="204"/>
      <c r="WSO72" s="204"/>
      <c r="WSP72" s="204"/>
      <c r="WSQ72" s="204"/>
      <c r="WSR72" s="204"/>
      <c r="WSS72" s="204"/>
      <c r="WST72" s="204"/>
      <c r="WSU72" s="204"/>
      <c r="WSV72" s="204"/>
      <c r="WSW72" s="204"/>
      <c r="WSX72" s="204"/>
      <c r="WSY72" s="204"/>
      <c r="WSZ72" s="204"/>
      <c r="WTA72" s="204"/>
      <c r="WTB72" s="204"/>
      <c r="WTC72" s="204"/>
      <c r="WTD72" s="204"/>
      <c r="WTE72" s="204"/>
      <c r="WTF72" s="204"/>
      <c r="WTG72" s="204"/>
      <c r="WTH72" s="204"/>
      <c r="WTI72" s="204"/>
      <c r="WTJ72" s="204"/>
      <c r="WTK72" s="204"/>
      <c r="WTL72" s="204"/>
      <c r="WTM72" s="204"/>
      <c r="WTN72" s="204"/>
      <c r="WTO72" s="204"/>
      <c r="WTP72" s="204"/>
      <c r="WTQ72" s="204"/>
      <c r="WTR72" s="204"/>
      <c r="WTS72" s="204"/>
      <c r="WTT72" s="204"/>
      <c r="WTU72" s="204"/>
      <c r="WTV72" s="204"/>
      <c r="WTW72" s="204"/>
      <c r="WTX72" s="204"/>
      <c r="WTY72" s="204"/>
      <c r="WTZ72" s="204"/>
      <c r="WUA72" s="204"/>
      <c r="WUB72" s="204"/>
      <c r="WUC72" s="204"/>
      <c r="WUD72" s="204"/>
      <c r="WUE72" s="204"/>
      <c r="WUF72" s="204"/>
      <c r="WUG72" s="204"/>
      <c r="WUH72" s="204"/>
      <c r="WUI72" s="204"/>
      <c r="WUJ72" s="204"/>
      <c r="WUK72" s="204"/>
      <c r="WUL72" s="204"/>
      <c r="WUM72" s="204"/>
      <c r="WUN72" s="204"/>
      <c r="WUO72" s="204"/>
      <c r="WUP72" s="204"/>
      <c r="WUQ72" s="204"/>
      <c r="WUR72" s="204"/>
      <c r="WUS72" s="204"/>
      <c r="WUT72" s="204"/>
      <c r="WUU72" s="204"/>
      <c r="WUV72" s="204"/>
      <c r="WUW72" s="204"/>
      <c r="WUX72" s="204"/>
      <c r="WUY72" s="204"/>
      <c r="WUZ72" s="204"/>
      <c r="WVA72" s="204"/>
      <c r="WVB72" s="204"/>
      <c r="WVC72" s="204"/>
      <c r="WVD72" s="204"/>
      <c r="WVE72" s="204"/>
      <c r="WVF72" s="204"/>
      <c r="WVG72" s="204"/>
      <c r="WVH72" s="204"/>
      <c r="WVI72" s="204"/>
      <c r="WVJ72" s="204"/>
      <c r="WVK72" s="204"/>
      <c r="WVL72" s="204"/>
      <c r="WVM72" s="204"/>
      <c r="WVN72" s="204"/>
      <c r="WVO72" s="204"/>
      <c r="WVP72" s="204"/>
      <c r="WVQ72" s="204"/>
      <c r="WVR72" s="204"/>
      <c r="WVS72" s="204"/>
      <c r="WVT72" s="204"/>
      <c r="WVU72" s="204"/>
      <c r="WVV72" s="204"/>
      <c r="WVW72" s="204"/>
      <c r="WVX72" s="204"/>
      <c r="WVY72" s="204"/>
      <c r="WVZ72" s="204"/>
      <c r="WWA72" s="204"/>
      <c r="WWB72" s="204"/>
      <c r="WWC72" s="204"/>
      <c r="WWD72" s="204"/>
      <c r="WWE72" s="204"/>
      <c r="WWF72" s="204"/>
      <c r="WWG72" s="204"/>
      <c r="WWH72" s="204"/>
      <c r="WWI72" s="204"/>
      <c r="WWJ72" s="204"/>
      <c r="WWK72" s="204"/>
      <c r="WWL72" s="204"/>
      <c r="WWM72" s="204"/>
      <c r="WWN72" s="204"/>
      <c r="WWO72" s="204"/>
      <c r="WWP72" s="204"/>
      <c r="WWQ72" s="204"/>
      <c r="WWR72" s="204"/>
      <c r="WWS72" s="204"/>
      <c r="WWT72" s="204"/>
      <c r="WWU72" s="204"/>
      <c r="WWV72" s="204"/>
      <c r="WWW72" s="204"/>
      <c r="WWX72" s="204"/>
      <c r="WWY72" s="204"/>
      <c r="WWZ72" s="204"/>
      <c r="WXA72" s="204"/>
      <c r="WXB72" s="204"/>
      <c r="WXC72" s="204"/>
      <c r="WXD72" s="204"/>
      <c r="WXE72" s="204"/>
      <c r="WXF72" s="204"/>
      <c r="WXG72" s="204"/>
      <c r="WXH72" s="204"/>
      <c r="WXI72" s="204"/>
      <c r="WXJ72" s="204"/>
      <c r="WXK72" s="204"/>
      <c r="WXL72" s="204"/>
      <c r="WXM72" s="204"/>
      <c r="WXN72" s="204"/>
      <c r="WXO72" s="204"/>
      <c r="WXP72" s="204"/>
      <c r="WXQ72" s="204"/>
      <c r="WXR72" s="204"/>
      <c r="WXS72" s="204"/>
      <c r="WXT72" s="204"/>
      <c r="WXU72" s="204"/>
      <c r="WXV72" s="204"/>
      <c r="WXW72" s="204"/>
      <c r="WXX72" s="204"/>
      <c r="WXY72" s="204"/>
      <c r="WXZ72" s="204"/>
      <c r="WYA72" s="204"/>
      <c r="WYB72" s="204"/>
      <c r="WYC72" s="204"/>
      <c r="WYD72" s="204"/>
      <c r="WYE72" s="204"/>
      <c r="WYF72" s="204"/>
      <c r="WYG72" s="204"/>
      <c r="WYH72" s="204"/>
      <c r="WYI72" s="204"/>
      <c r="WYJ72" s="204"/>
      <c r="WYK72" s="204"/>
      <c r="WYL72" s="204"/>
      <c r="WYM72" s="204"/>
      <c r="WYN72" s="204"/>
      <c r="WYO72" s="204"/>
      <c r="WYP72" s="204"/>
      <c r="WYQ72" s="204"/>
      <c r="WYR72" s="204"/>
      <c r="WYS72" s="204"/>
      <c r="WYT72" s="204"/>
      <c r="WYU72" s="204"/>
      <c r="WYV72" s="204"/>
      <c r="WYW72" s="204"/>
      <c r="WYX72" s="204"/>
      <c r="WYY72" s="204"/>
      <c r="WYZ72" s="204"/>
      <c r="WZA72" s="204"/>
      <c r="WZB72" s="204"/>
      <c r="WZC72" s="204"/>
      <c r="WZD72" s="204"/>
      <c r="WZE72" s="204"/>
      <c r="WZF72" s="204"/>
      <c r="WZG72" s="204"/>
      <c r="WZH72" s="204"/>
      <c r="WZI72" s="204"/>
      <c r="WZJ72" s="204"/>
      <c r="WZK72" s="204"/>
      <c r="WZL72" s="204"/>
      <c r="WZM72" s="204"/>
      <c r="WZN72" s="204"/>
      <c r="WZO72" s="204"/>
      <c r="WZP72" s="204"/>
      <c r="WZQ72" s="204"/>
      <c r="WZR72" s="204"/>
      <c r="WZS72" s="204"/>
      <c r="WZT72" s="204"/>
      <c r="WZU72" s="204"/>
      <c r="WZV72" s="204"/>
      <c r="WZW72" s="204"/>
      <c r="WZX72" s="204"/>
      <c r="WZY72" s="204"/>
      <c r="WZZ72" s="204"/>
      <c r="XAA72" s="204"/>
      <c r="XAB72" s="204"/>
      <c r="XAC72" s="204"/>
      <c r="XAD72" s="204"/>
      <c r="XAE72" s="204"/>
      <c r="XAF72" s="204"/>
      <c r="XAG72" s="204"/>
      <c r="XAH72" s="204"/>
      <c r="XAI72" s="204"/>
      <c r="XAJ72" s="204"/>
      <c r="XAK72" s="204"/>
      <c r="XAL72" s="204"/>
      <c r="XAM72" s="204"/>
      <c r="XAN72" s="204"/>
      <c r="XAO72" s="204"/>
      <c r="XAP72" s="204"/>
      <c r="XAQ72" s="204"/>
      <c r="XAR72" s="204"/>
      <c r="XAS72" s="204"/>
      <c r="XAT72" s="204"/>
      <c r="XAU72" s="204"/>
      <c r="XAV72" s="204"/>
      <c r="XAW72" s="204"/>
      <c r="XAX72" s="204"/>
      <c r="XAY72" s="204"/>
      <c r="XAZ72" s="204"/>
      <c r="XBA72" s="204"/>
      <c r="XBB72" s="204"/>
      <c r="XBC72" s="204"/>
      <c r="XBD72" s="204"/>
      <c r="XBE72" s="204"/>
      <c r="XBF72" s="204"/>
      <c r="XBG72" s="204"/>
      <c r="XBH72" s="204"/>
      <c r="XBI72" s="204"/>
      <c r="XBJ72" s="204"/>
      <c r="XBK72" s="204"/>
      <c r="XBL72" s="204"/>
      <c r="XBM72" s="204"/>
      <c r="XBN72" s="204"/>
      <c r="XBO72" s="204"/>
      <c r="XBP72" s="204"/>
      <c r="XBQ72" s="204"/>
      <c r="XBR72" s="204"/>
      <c r="XBS72" s="204"/>
      <c r="XBT72" s="204"/>
      <c r="XBU72" s="204"/>
      <c r="XBV72" s="204"/>
      <c r="XBW72" s="204"/>
      <c r="XBX72" s="204"/>
      <c r="XBY72" s="204"/>
      <c r="XBZ72" s="204"/>
      <c r="XCA72" s="204"/>
      <c r="XCB72" s="204"/>
      <c r="XCC72" s="204"/>
      <c r="XCD72" s="204"/>
      <c r="XCE72" s="204"/>
      <c r="XCF72" s="204"/>
      <c r="XCG72" s="204"/>
      <c r="XCH72" s="204"/>
      <c r="XCI72" s="204"/>
      <c r="XCJ72" s="204"/>
      <c r="XCK72" s="204"/>
      <c r="XCL72" s="204"/>
      <c r="XCM72" s="204"/>
      <c r="XCN72" s="204"/>
      <c r="XCO72" s="204"/>
      <c r="XCP72" s="204"/>
      <c r="XCQ72" s="204"/>
      <c r="XCR72" s="204"/>
      <c r="XCS72" s="204"/>
      <c r="XCT72" s="204"/>
      <c r="XCU72" s="204"/>
      <c r="XCV72" s="204"/>
      <c r="XCW72" s="204"/>
      <c r="XCX72" s="204"/>
      <c r="XCY72" s="204"/>
      <c r="XCZ72" s="204"/>
      <c r="XDA72" s="204"/>
      <c r="XDB72" s="204"/>
      <c r="XDC72" s="204"/>
      <c r="XDD72" s="204"/>
      <c r="XDE72" s="204"/>
      <c r="XDF72" s="204"/>
      <c r="XDG72" s="204"/>
      <c r="XDH72" s="204"/>
      <c r="XDI72" s="204"/>
      <c r="XDJ72" s="204"/>
      <c r="XDK72" s="204"/>
      <c r="XDL72" s="204"/>
      <c r="XDM72" s="204"/>
      <c r="XDN72" s="204"/>
      <c r="XDO72" s="204"/>
      <c r="XDP72" s="204"/>
      <c r="XDQ72" s="204"/>
      <c r="XDR72" s="204"/>
      <c r="XDS72" s="204"/>
      <c r="XDT72" s="204"/>
      <c r="XDU72" s="204"/>
      <c r="XDV72" s="204"/>
      <c r="XDW72" s="204"/>
      <c r="XDX72" s="204"/>
      <c r="XDY72" s="204"/>
      <c r="XDZ72" s="204"/>
      <c r="XEA72" s="204"/>
      <c r="XEB72" s="204"/>
      <c r="XEC72" s="204"/>
      <c r="XED72" s="204"/>
      <c r="XEE72" s="204"/>
      <c r="XEF72" s="204"/>
      <c r="XEG72" s="204"/>
      <c r="XEH72" s="204"/>
      <c r="XEI72" s="204"/>
      <c r="XEJ72" s="204"/>
      <c r="XEK72" s="204"/>
      <c r="XEL72" s="204"/>
      <c r="XEM72" s="204"/>
      <c r="XEN72" s="204"/>
      <c r="XEO72" s="204"/>
      <c r="XEP72" s="204"/>
      <c r="XEQ72" s="204"/>
      <c r="XER72" s="204"/>
    </row>
    <row r="73" spans="1:16372" ht="27" hidden="1">
      <c r="A73" s="186">
        <f t="shared" si="19"/>
        <v>69</v>
      </c>
      <c r="B73" s="187" t="s">
        <v>3159</v>
      </c>
      <c r="C73" s="144" t="s">
        <v>3068</v>
      </c>
      <c r="D73" s="189" t="s">
        <v>3048</v>
      </c>
      <c r="E73" s="191" t="s">
        <v>123</v>
      </c>
      <c r="F73" s="197">
        <v>44445</v>
      </c>
      <c r="G73" s="198" t="s">
        <v>4650</v>
      </c>
      <c r="H73" s="199" t="s">
        <v>4653</v>
      </c>
      <c r="I73" s="186" t="s">
        <v>73</v>
      </c>
      <c r="J73" s="209" t="s">
        <v>88</v>
      </c>
      <c r="K73" s="190" t="s">
        <v>412</v>
      </c>
      <c r="L73" s="190" t="s">
        <v>3050</v>
      </c>
      <c r="M73" s="189" t="s">
        <v>3051</v>
      </c>
      <c r="N73" s="201" t="s">
        <v>3052</v>
      </c>
      <c r="O73" s="193" t="s">
        <v>76</v>
      </c>
      <c r="P73" s="190" t="s">
        <v>412</v>
      </c>
      <c r="Q73" s="190" t="s">
        <v>412</v>
      </c>
      <c r="R73" s="190" t="s">
        <v>412</v>
      </c>
      <c r="S73" s="190" t="s">
        <v>412</v>
      </c>
      <c r="T73" s="190" t="s">
        <v>412</v>
      </c>
      <c r="U73" s="190" t="s">
        <v>412</v>
      </c>
      <c r="V73" s="190" t="s">
        <v>412</v>
      </c>
      <c r="W73" s="190" t="s">
        <v>412</v>
      </c>
      <c r="X73" s="190" t="s">
        <v>412</v>
      </c>
      <c r="Y73" s="454" t="s">
        <v>412</v>
      </c>
      <c r="Z73" s="229" t="s">
        <v>3053</v>
      </c>
      <c r="AA73" s="189"/>
      <c r="AB73" s="193"/>
      <c r="AC73" s="193"/>
      <c r="AD73" s="190" t="s">
        <v>412</v>
      </c>
      <c r="AE73" s="190" t="s">
        <v>412</v>
      </c>
      <c r="AF73" s="190" t="s">
        <v>412</v>
      </c>
      <c r="AG73" s="190" t="s">
        <v>412</v>
      </c>
      <c r="AH73" s="193" t="s">
        <v>412</v>
      </c>
      <c r="AI73" s="193" t="s">
        <v>412</v>
      </c>
      <c r="AJ73" s="200" t="s">
        <v>3054</v>
      </c>
      <c r="AK73" s="200" t="s">
        <v>78</v>
      </c>
      <c r="AL73" s="190"/>
      <c r="AM73" s="203"/>
      <c r="AN73" s="203"/>
      <c r="AO73" s="203"/>
      <c r="AP73" s="203"/>
      <c r="AQ73" s="203"/>
      <c r="AR73" s="203"/>
      <c r="AS73" s="203"/>
      <c r="AT73" s="203"/>
      <c r="AU73" s="203"/>
      <c r="AV73" s="203"/>
      <c r="AW73" s="203"/>
      <c r="AX73" s="203"/>
      <c r="AY73" s="203"/>
      <c r="AZ73" s="203"/>
      <c r="BA73" s="203"/>
      <c r="BB73" s="203"/>
      <c r="BC73" s="203"/>
      <c r="BD73" s="203"/>
      <c r="BE73" s="203"/>
      <c r="BF73" s="191"/>
      <c r="BG73" s="190"/>
      <c r="BH73" s="190"/>
      <c r="BI73" s="186">
        <v>0</v>
      </c>
      <c r="BJ73" s="186">
        <v>0</v>
      </c>
      <c r="BK73" s="186">
        <v>0</v>
      </c>
      <c r="BL73" s="190"/>
      <c r="BM73" s="190"/>
      <c r="BN73" s="307"/>
      <c r="BO73" s="190"/>
      <c r="BP73" s="190"/>
      <c r="BQ73" s="190"/>
      <c r="BR73" s="190"/>
      <c r="BS73" s="190"/>
      <c r="BT73" s="190"/>
      <c r="BU73" s="190"/>
      <c r="BV73" s="190"/>
      <c r="BW73" s="204"/>
      <c r="BX73" s="204"/>
      <c r="BY73" s="204"/>
      <c r="BZ73" s="204"/>
      <c r="CA73" s="204"/>
      <c r="CB73" s="204"/>
      <c r="CC73" s="204"/>
      <c r="CD73" s="204"/>
      <c r="CE73" s="204"/>
      <c r="CF73" s="204"/>
      <c r="CG73" s="204"/>
      <c r="CH73" s="204"/>
      <c r="CI73" s="204"/>
      <c r="CJ73" s="204"/>
      <c r="CK73" s="204"/>
      <c r="CL73" s="204"/>
      <c r="CM73" s="204"/>
      <c r="CN73" s="204"/>
      <c r="CO73" s="204"/>
      <c r="CP73" s="204"/>
      <c r="CQ73" s="204"/>
      <c r="CR73" s="204"/>
      <c r="CS73" s="204"/>
      <c r="CT73" s="204"/>
      <c r="CU73" s="204"/>
      <c r="CV73" s="204"/>
      <c r="CW73" s="204"/>
      <c r="CX73" s="204"/>
      <c r="CY73" s="204"/>
      <c r="CZ73" s="204"/>
      <c r="DA73" s="204"/>
      <c r="DB73" s="204"/>
      <c r="DC73" s="204"/>
      <c r="DD73" s="204"/>
      <c r="DE73" s="204"/>
      <c r="DF73" s="204"/>
      <c r="DG73" s="204"/>
      <c r="DH73" s="204"/>
      <c r="DI73" s="204"/>
      <c r="DJ73" s="204"/>
      <c r="DK73" s="204"/>
      <c r="DL73" s="204"/>
      <c r="DM73" s="204"/>
      <c r="DN73" s="204"/>
      <c r="DO73" s="204"/>
      <c r="DP73" s="204"/>
      <c r="DQ73" s="204"/>
      <c r="DR73" s="204"/>
      <c r="DS73" s="204"/>
      <c r="DT73" s="204"/>
      <c r="DU73" s="204"/>
      <c r="DV73" s="204"/>
      <c r="DW73" s="204"/>
      <c r="DX73" s="204"/>
      <c r="DY73" s="204"/>
      <c r="DZ73" s="204"/>
      <c r="EA73" s="204"/>
      <c r="EB73" s="204"/>
      <c r="EC73" s="204"/>
      <c r="ED73" s="204"/>
      <c r="EE73" s="204"/>
      <c r="EF73" s="204"/>
      <c r="EG73" s="204"/>
      <c r="EH73" s="204"/>
      <c r="EI73" s="204"/>
      <c r="EJ73" s="204"/>
      <c r="EK73" s="204"/>
      <c r="EL73" s="204"/>
      <c r="EM73" s="204"/>
      <c r="EN73" s="204"/>
      <c r="EO73" s="204"/>
      <c r="EP73" s="204"/>
      <c r="EQ73" s="204"/>
      <c r="ER73" s="204"/>
      <c r="ES73" s="204"/>
      <c r="ET73" s="204"/>
      <c r="EU73" s="204"/>
      <c r="EV73" s="204"/>
      <c r="EW73" s="204"/>
      <c r="EX73" s="204"/>
      <c r="EY73" s="204"/>
      <c r="EZ73" s="204"/>
      <c r="FA73" s="204"/>
      <c r="FB73" s="204"/>
      <c r="FC73" s="204"/>
      <c r="FD73" s="204"/>
      <c r="FE73" s="204"/>
      <c r="FF73" s="204"/>
      <c r="FG73" s="204"/>
      <c r="FH73" s="204"/>
      <c r="FI73" s="204"/>
      <c r="FJ73" s="204"/>
      <c r="FK73" s="204"/>
      <c r="FL73" s="204"/>
      <c r="FM73" s="204"/>
      <c r="FN73" s="204"/>
      <c r="FO73" s="204"/>
      <c r="FP73" s="204"/>
      <c r="FQ73" s="204"/>
      <c r="FR73" s="204"/>
      <c r="FS73" s="204"/>
      <c r="FT73" s="204"/>
      <c r="FU73" s="204"/>
      <c r="FV73" s="204"/>
      <c r="FW73" s="204"/>
      <c r="FX73" s="204"/>
      <c r="FY73" s="204"/>
      <c r="FZ73" s="204"/>
      <c r="GA73" s="204"/>
      <c r="GB73" s="204"/>
      <c r="GC73" s="204"/>
      <c r="GD73" s="204"/>
      <c r="GE73" s="204"/>
      <c r="GF73" s="204"/>
      <c r="GG73" s="204"/>
      <c r="GH73" s="204"/>
      <c r="GI73" s="204"/>
      <c r="GJ73" s="204"/>
      <c r="GK73" s="204"/>
      <c r="GL73" s="204"/>
      <c r="GM73" s="204"/>
      <c r="GN73" s="204"/>
      <c r="GO73" s="204"/>
      <c r="GP73" s="204"/>
      <c r="GQ73" s="204"/>
      <c r="GR73" s="204"/>
      <c r="GS73" s="204"/>
      <c r="GT73" s="204"/>
      <c r="GU73" s="204"/>
      <c r="GV73" s="204"/>
      <c r="GW73" s="204"/>
      <c r="GX73" s="204"/>
      <c r="GY73" s="204"/>
      <c r="GZ73" s="204"/>
      <c r="HA73" s="204"/>
      <c r="HB73" s="204"/>
      <c r="HC73" s="204"/>
      <c r="HD73" s="204"/>
      <c r="HE73" s="204"/>
      <c r="HF73" s="204"/>
      <c r="HG73" s="204"/>
      <c r="HH73" s="204"/>
      <c r="HI73" s="204"/>
      <c r="HJ73" s="204"/>
      <c r="HK73" s="204"/>
      <c r="HL73" s="204"/>
      <c r="HM73" s="204"/>
      <c r="HN73" s="204"/>
      <c r="HO73" s="204"/>
      <c r="HP73" s="204"/>
      <c r="HQ73" s="204"/>
      <c r="HR73" s="204"/>
      <c r="HS73" s="204"/>
      <c r="HT73" s="204"/>
      <c r="HU73" s="204"/>
      <c r="HV73" s="204"/>
      <c r="HW73" s="204"/>
      <c r="HX73" s="204"/>
      <c r="HY73" s="204"/>
      <c r="HZ73" s="204"/>
      <c r="IA73" s="204"/>
      <c r="IB73" s="204"/>
      <c r="IC73" s="204"/>
      <c r="ID73" s="204"/>
      <c r="IE73" s="204"/>
      <c r="IF73" s="204"/>
      <c r="IG73" s="204"/>
      <c r="IH73" s="204"/>
      <c r="II73" s="204"/>
      <c r="IJ73" s="204"/>
      <c r="IK73" s="204"/>
      <c r="IL73" s="204"/>
      <c r="IM73" s="204"/>
      <c r="IN73" s="204"/>
      <c r="IO73" s="204"/>
      <c r="IP73" s="204"/>
      <c r="IQ73" s="204"/>
      <c r="IR73" s="204"/>
      <c r="IS73" s="204"/>
      <c r="IT73" s="204"/>
      <c r="IU73" s="204"/>
      <c r="IV73" s="204"/>
      <c r="IW73" s="204"/>
      <c r="IX73" s="204"/>
      <c r="IY73" s="204"/>
      <c r="IZ73" s="204"/>
      <c r="JA73" s="204"/>
      <c r="JB73" s="204"/>
      <c r="JC73" s="204"/>
      <c r="JD73" s="204"/>
      <c r="JE73" s="204"/>
      <c r="JF73" s="204"/>
      <c r="JG73" s="204"/>
      <c r="JH73" s="204"/>
      <c r="JI73" s="204"/>
      <c r="JJ73" s="204"/>
      <c r="JK73" s="204"/>
      <c r="JL73" s="204"/>
      <c r="JM73" s="204"/>
      <c r="JN73" s="204"/>
      <c r="JO73" s="204"/>
      <c r="JP73" s="204"/>
      <c r="JQ73" s="204"/>
      <c r="JR73" s="204"/>
      <c r="JS73" s="204"/>
      <c r="JT73" s="204"/>
      <c r="JU73" s="204"/>
      <c r="JV73" s="204"/>
      <c r="JW73" s="204"/>
      <c r="JX73" s="204"/>
      <c r="JY73" s="204"/>
      <c r="JZ73" s="204"/>
      <c r="KA73" s="204"/>
      <c r="KB73" s="204"/>
      <c r="KC73" s="204"/>
      <c r="KD73" s="204"/>
      <c r="KE73" s="204"/>
      <c r="KF73" s="204"/>
      <c r="KG73" s="204"/>
      <c r="KH73" s="204"/>
      <c r="KI73" s="204"/>
      <c r="KJ73" s="204"/>
      <c r="KK73" s="204"/>
      <c r="KL73" s="204"/>
      <c r="KM73" s="204"/>
      <c r="KN73" s="204"/>
      <c r="KO73" s="204"/>
      <c r="KP73" s="204"/>
      <c r="KQ73" s="204"/>
      <c r="KR73" s="204"/>
      <c r="KS73" s="204"/>
      <c r="KT73" s="204"/>
      <c r="KU73" s="204"/>
      <c r="KV73" s="204"/>
      <c r="KW73" s="204"/>
      <c r="KX73" s="204"/>
      <c r="KY73" s="204"/>
      <c r="KZ73" s="204"/>
      <c r="LA73" s="204"/>
      <c r="LB73" s="204"/>
      <c r="LC73" s="204"/>
      <c r="LD73" s="204"/>
      <c r="LE73" s="204"/>
      <c r="LF73" s="204"/>
      <c r="LG73" s="204"/>
      <c r="LH73" s="204"/>
      <c r="LI73" s="204"/>
      <c r="LJ73" s="204"/>
      <c r="LK73" s="204"/>
      <c r="LL73" s="204"/>
      <c r="LM73" s="204"/>
      <c r="LN73" s="204"/>
      <c r="LO73" s="204"/>
      <c r="LP73" s="204"/>
      <c r="LQ73" s="204"/>
      <c r="LR73" s="204"/>
      <c r="LS73" s="204"/>
      <c r="LT73" s="204"/>
      <c r="LU73" s="204"/>
      <c r="LV73" s="204"/>
      <c r="LW73" s="204"/>
      <c r="LX73" s="204"/>
      <c r="LY73" s="204"/>
      <c r="LZ73" s="204"/>
      <c r="MA73" s="204"/>
      <c r="MB73" s="204"/>
      <c r="MC73" s="204"/>
      <c r="MD73" s="204"/>
      <c r="ME73" s="204"/>
      <c r="MF73" s="204"/>
      <c r="MG73" s="204"/>
      <c r="MH73" s="204"/>
      <c r="MI73" s="204"/>
      <c r="MJ73" s="204"/>
      <c r="MK73" s="204"/>
      <c r="ML73" s="204"/>
      <c r="MM73" s="204"/>
      <c r="MN73" s="204"/>
      <c r="MO73" s="204"/>
      <c r="MP73" s="204"/>
      <c r="MQ73" s="204"/>
      <c r="MR73" s="204"/>
      <c r="MS73" s="204"/>
      <c r="MT73" s="204"/>
      <c r="MU73" s="204"/>
      <c r="MV73" s="204"/>
      <c r="MW73" s="204"/>
      <c r="MX73" s="204"/>
      <c r="MY73" s="204"/>
      <c r="MZ73" s="204"/>
      <c r="NA73" s="204"/>
      <c r="NB73" s="204"/>
      <c r="NC73" s="204"/>
      <c r="ND73" s="204"/>
      <c r="NE73" s="204"/>
      <c r="NF73" s="204"/>
      <c r="NG73" s="204"/>
      <c r="NH73" s="204"/>
      <c r="NI73" s="204"/>
      <c r="NJ73" s="204"/>
      <c r="NK73" s="204"/>
      <c r="NL73" s="204"/>
      <c r="NM73" s="204"/>
      <c r="NN73" s="204"/>
      <c r="NO73" s="204"/>
      <c r="NP73" s="204"/>
      <c r="NQ73" s="204"/>
      <c r="NR73" s="204"/>
      <c r="NS73" s="204"/>
      <c r="NT73" s="204"/>
      <c r="NU73" s="204"/>
      <c r="NV73" s="204"/>
      <c r="NW73" s="204"/>
      <c r="NX73" s="204"/>
      <c r="NY73" s="204"/>
      <c r="NZ73" s="204"/>
      <c r="OA73" s="204"/>
      <c r="OB73" s="204"/>
      <c r="OC73" s="204"/>
      <c r="OD73" s="204"/>
      <c r="OE73" s="204"/>
      <c r="OF73" s="204"/>
      <c r="OG73" s="204"/>
      <c r="OH73" s="204"/>
      <c r="OI73" s="204"/>
      <c r="OJ73" s="204"/>
      <c r="OK73" s="204"/>
      <c r="OL73" s="204"/>
      <c r="OM73" s="204"/>
      <c r="ON73" s="204"/>
      <c r="OO73" s="204"/>
      <c r="OP73" s="204"/>
      <c r="OQ73" s="204"/>
      <c r="OR73" s="204"/>
      <c r="OS73" s="204"/>
      <c r="OT73" s="204"/>
      <c r="OU73" s="204"/>
      <c r="OV73" s="204"/>
      <c r="OW73" s="204"/>
      <c r="OX73" s="204"/>
      <c r="OY73" s="204"/>
      <c r="OZ73" s="204"/>
      <c r="PA73" s="204"/>
      <c r="PB73" s="204"/>
      <c r="PC73" s="204"/>
      <c r="PD73" s="204"/>
      <c r="PE73" s="204"/>
      <c r="PF73" s="204"/>
      <c r="PG73" s="204"/>
      <c r="PH73" s="204"/>
      <c r="PI73" s="204"/>
      <c r="PJ73" s="204"/>
      <c r="PK73" s="204"/>
      <c r="PL73" s="204"/>
      <c r="PM73" s="204"/>
      <c r="PN73" s="204"/>
      <c r="PO73" s="204"/>
      <c r="PP73" s="204"/>
      <c r="PQ73" s="204"/>
      <c r="PR73" s="204"/>
      <c r="PS73" s="204"/>
      <c r="PT73" s="204"/>
      <c r="PU73" s="204"/>
      <c r="PV73" s="204"/>
      <c r="PW73" s="204"/>
      <c r="PX73" s="204"/>
      <c r="PY73" s="204"/>
      <c r="PZ73" s="204"/>
      <c r="QA73" s="204"/>
      <c r="QB73" s="204"/>
      <c r="QC73" s="204"/>
      <c r="QD73" s="204"/>
      <c r="QE73" s="204"/>
      <c r="QF73" s="204"/>
      <c r="QG73" s="204"/>
      <c r="QH73" s="204"/>
      <c r="QI73" s="204"/>
      <c r="QJ73" s="204"/>
      <c r="QK73" s="204"/>
      <c r="QL73" s="204"/>
      <c r="QM73" s="204"/>
      <c r="QN73" s="204"/>
      <c r="QO73" s="204"/>
      <c r="QP73" s="204"/>
      <c r="QQ73" s="204"/>
      <c r="QR73" s="204"/>
      <c r="QS73" s="204"/>
      <c r="QT73" s="204"/>
      <c r="QU73" s="204"/>
      <c r="QV73" s="204"/>
      <c r="QW73" s="204"/>
      <c r="QX73" s="204"/>
      <c r="QY73" s="204"/>
      <c r="QZ73" s="204"/>
      <c r="RA73" s="204"/>
      <c r="RB73" s="204"/>
      <c r="RC73" s="204"/>
      <c r="RD73" s="204"/>
      <c r="RE73" s="204"/>
      <c r="RF73" s="204"/>
      <c r="RG73" s="204"/>
      <c r="RH73" s="204"/>
      <c r="RI73" s="204"/>
      <c r="RJ73" s="204"/>
      <c r="RK73" s="204"/>
      <c r="RL73" s="204"/>
      <c r="RM73" s="204"/>
      <c r="RN73" s="204"/>
      <c r="RO73" s="204"/>
      <c r="RP73" s="204"/>
      <c r="RQ73" s="204"/>
      <c r="RR73" s="204"/>
      <c r="RS73" s="204"/>
      <c r="RT73" s="204"/>
      <c r="RU73" s="204"/>
      <c r="RV73" s="204"/>
      <c r="RW73" s="204"/>
      <c r="RX73" s="204"/>
      <c r="RY73" s="204"/>
      <c r="RZ73" s="204"/>
      <c r="SA73" s="204"/>
      <c r="SB73" s="204"/>
      <c r="SC73" s="204"/>
      <c r="SD73" s="204"/>
      <c r="SE73" s="204"/>
      <c r="SF73" s="204"/>
      <c r="SG73" s="204"/>
      <c r="SH73" s="204"/>
      <c r="SI73" s="204"/>
      <c r="SJ73" s="204"/>
      <c r="SK73" s="204"/>
      <c r="SL73" s="204"/>
      <c r="SM73" s="204"/>
      <c r="SN73" s="204"/>
      <c r="SO73" s="204"/>
      <c r="SP73" s="204"/>
      <c r="SQ73" s="204"/>
      <c r="SR73" s="204"/>
      <c r="SS73" s="204"/>
      <c r="ST73" s="204"/>
      <c r="SU73" s="204"/>
      <c r="SV73" s="204"/>
      <c r="SW73" s="204"/>
      <c r="SX73" s="204"/>
      <c r="SY73" s="204"/>
      <c r="SZ73" s="204"/>
      <c r="TA73" s="204"/>
      <c r="TB73" s="204"/>
      <c r="TC73" s="204"/>
      <c r="TD73" s="204"/>
      <c r="TE73" s="204"/>
      <c r="TF73" s="204"/>
      <c r="TG73" s="204"/>
      <c r="TH73" s="204"/>
      <c r="TI73" s="204"/>
      <c r="TJ73" s="204"/>
      <c r="TK73" s="204"/>
      <c r="TL73" s="204"/>
      <c r="TM73" s="204"/>
      <c r="TN73" s="204"/>
      <c r="TO73" s="204"/>
      <c r="TP73" s="204"/>
      <c r="TQ73" s="204"/>
      <c r="TR73" s="204"/>
      <c r="TS73" s="204"/>
      <c r="TT73" s="204"/>
      <c r="TU73" s="204"/>
      <c r="TV73" s="204"/>
      <c r="TW73" s="204"/>
      <c r="TX73" s="204"/>
      <c r="TY73" s="204"/>
      <c r="TZ73" s="204"/>
      <c r="UA73" s="204"/>
      <c r="UB73" s="204"/>
      <c r="UC73" s="204"/>
      <c r="UD73" s="204"/>
      <c r="UE73" s="204"/>
      <c r="UF73" s="204"/>
      <c r="UG73" s="204"/>
      <c r="UH73" s="204"/>
      <c r="UI73" s="204"/>
      <c r="UJ73" s="204"/>
      <c r="UK73" s="204"/>
      <c r="UL73" s="204"/>
      <c r="UM73" s="204"/>
      <c r="UN73" s="204"/>
      <c r="UO73" s="204"/>
      <c r="UP73" s="204"/>
      <c r="UQ73" s="204"/>
      <c r="UR73" s="204"/>
      <c r="US73" s="204"/>
      <c r="UT73" s="204"/>
      <c r="UU73" s="204"/>
      <c r="UV73" s="204"/>
      <c r="UW73" s="204"/>
      <c r="UX73" s="204"/>
      <c r="UY73" s="204"/>
      <c r="UZ73" s="204"/>
      <c r="VA73" s="204"/>
      <c r="VB73" s="204"/>
      <c r="VC73" s="204"/>
      <c r="VD73" s="204"/>
      <c r="VE73" s="204"/>
      <c r="VF73" s="204"/>
      <c r="VG73" s="204"/>
      <c r="VH73" s="204"/>
      <c r="VI73" s="204"/>
      <c r="VJ73" s="204"/>
      <c r="VK73" s="204"/>
      <c r="VL73" s="204"/>
      <c r="VM73" s="204"/>
      <c r="VN73" s="204"/>
      <c r="VO73" s="204"/>
      <c r="VP73" s="204"/>
      <c r="VQ73" s="204"/>
      <c r="VR73" s="204"/>
      <c r="VS73" s="204"/>
      <c r="VT73" s="204"/>
      <c r="VU73" s="204"/>
      <c r="VV73" s="204"/>
      <c r="VW73" s="204"/>
      <c r="VX73" s="204"/>
      <c r="VY73" s="204"/>
      <c r="VZ73" s="204"/>
      <c r="WA73" s="204"/>
      <c r="WB73" s="204"/>
      <c r="WC73" s="204"/>
      <c r="WD73" s="204"/>
      <c r="WE73" s="204"/>
      <c r="WF73" s="204"/>
      <c r="WG73" s="204"/>
      <c r="WH73" s="204"/>
      <c r="WI73" s="204"/>
      <c r="WJ73" s="204"/>
      <c r="WK73" s="204"/>
      <c r="WL73" s="204"/>
      <c r="WM73" s="204"/>
      <c r="WN73" s="204"/>
      <c r="WO73" s="204"/>
      <c r="WP73" s="204"/>
      <c r="WQ73" s="204"/>
      <c r="WR73" s="204"/>
      <c r="WS73" s="204"/>
      <c r="WT73" s="204"/>
      <c r="WU73" s="204"/>
      <c r="WV73" s="204"/>
      <c r="WW73" s="204"/>
      <c r="WX73" s="204"/>
      <c r="WY73" s="204"/>
      <c r="WZ73" s="204"/>
      <c r="XA73" s="204"/>
      <c r="XB73" s="204"/>
      <c r="XC73" s="204"/>
      <c r="XD73" s="204"/>
      <c r="XE73" s="204"/>
      <c r="XF73" s="204"/>
      <c r="XG73" s="204"/>
      <c r="XH73" s="204"/>
      <c r="XI73" s="204"/>
      <c r="XJ73" s="204"/>
      <c r="XK73" s="204"/>
      <c r="XL73" s="204"/>
      <c r="XM73" s="204"/>
      <c r="XN73" s="204"/>
      <c r="XO73" s="204"/>
      <c r="XP73" s="204"/>
      <c r="XQ73" s="204"/>
      <c r="XR73" s="204"/>
      <c r="XS73" s="204"/>
      <c r="XT73" s="204"/>
      <c r="XU73" s="204"/>
      <c r="XV73" s="204"/>
      <c r="XW73" s="204"/>
      <c r="XX73" s="204"/>
      <c r="XY73" s="204"/>
      <c r="XZ73" s="204"/>
      <c r="YA73" s="204"/>
      <c r="YB73" s="204"/>
      <c r="YC73" s="204"/>
      <c r="YD73" s="204"/>
      <c r="YE73" s="204"/>
      <c r="YF73" s="204"/>
      <c r="YG73" s="204"/>
      <c r="YH73" s="204"/>
      <c r="YI73" s="204"/>
      <c r="YJ73" s="204"/>
      <c r="YK73" s="204"/>
      <c r="YL73" s="204"/>
      <c r="YM73" s="204"/>
      <c r="YN73" s="204"/>
      <c r="YO73" s="204"/>
      <c r="YP73" s="204"/>
      <c r="YQ73" s="204"/>
      <c r="YR73" s="204"/>
      <c r="YS73" s="204"/>
      <c r="YT73" s="204"/>
      <c r="YU73" s="204"/>
      <c r="YV73" s="204"/>
      <c r="YW73" s="204"/>
      <c r="YX73" s="204"/>
      <c r="YY73" s="204"/>
      <c r="YZ73" s="204"/>
      <c r="ZA73" s="204"/>
      <c r="ZB73" s="204"/>
      <c r="ZC73" s="204"/>
      <c r="ZD73" s="204"/>
      <c r="ZE73" s="204"/>
      <c r="ZF73" s="204"/>
      <c r="ZG73" s="204"/>
      <c r="ZH73" s="204"/>
      <c r="ZI73" s="204"/>
      <c r="ZJ73" s="204"/>
      <c r="ZK73" s="204"/>
      <c r="ZL73" s="204"/>
      <c r="ZM73" s="204"/>
      <c r="ZN73" s="204"/>
      <c r="ZO73" s="204"/>
      <c r="ZP73" s="204"/>
      <c r="ZQ73" s="204"/>
      <c r="ZR73" s="204"/>
      <c r="ZS73" s="204"/>
      <c r="ZT73" s="204"/>
      <c r="ZU73" s="204"/>
      <c r="ZV73" s="204"/>
      <c r="ZW73" s="204"/>
      <c r="ZX73" s="204"/>
      <c r="ZY73" s="204"/>
      <c r="ZZ73" s="204"/>
      <c r="AAA73" s="204"/>
      <c r="AAB73" s="204"/>
      <c r="AAC73" s="204"/>
      <c r="AAD73" s="204"/>
      <c r="AAE73" s="204"/>
      <c r="AAF73" s="204"/>
      <c r="AAG73" s="204"/>
      <c r="AAH73" s="204"/>
      <c r="AAI73" s="204"/>
      <c r="AAJ73" s="204"/>
      <c r="AAK73" s="204"/>
      <c r="AAL73" s="204"/>
      <c r="AAM73" s="204"/>
      <c r="AAN73" s="204"/>
      <c r="AAO73" s="204"/>
      <c r="AAP73" s="204"/>
      <c r="AAQ73" s="204"/>
      <c r="AAR73" s="204"/>
      <c r="AAS73" s="204"/>
      <c r="AAT73" s="204"/>
      <c r="AAU73" s="204"/>
      <c r="AAV73" s="204"/>
      <c r="AAW73" s="204"/>
      <c r="AAX73" s="204"/>
      <c r="AAY73" s="204"/>
      <c r="AAZ73" s="204"/>
      <c r="ABA73" s="204"/>
      <c r="ABB73" s="204"/>
      <c r="ABC73" s="204"/>
      <c r="ABD73" s="204"/>
      <c r="ABE73" s="204"/>
      <c r="ABF73" s="204"/>
      <c r="ABG73" s="204"/>
      <c r="ABH73" s="204"/>
      <c r="ABI73" s="204"/>
      <c r="ABJ73" s="204"/>
      <c r="ABK73" s="204"/>
      <c r="ABL73" s="204"/>
      <c r="ABM73" s="204"/>
      <c r="ABN73" s="204"/>
      <c r="ABO73" s="204"/>
      <c r="ABP73" s="204"/>
      <c r="ABQ73" s="204"/>
      <c r="ABR73" s="204"/>
      <c r="ABS73" s="204"/>
      <c r="ABT73" s="204"/>
      <c r="ABU73" s="204"/>
      <c r="ABV73" s="204"/>
      <c r="ABW73" s="204"/>
      <c r="ABX73" s="204"/>
      <c r="ABY73" s="204"/>
      <c r="ABZ73" s="204"/>
      <c r="ACA73" s="204"/>
      <c r="ACB73" s="204"/>
      <c r="ACC73" s="204"/>
      <c r="ACD73" s="204"/>
      <c r="ACE73" s="204"/>
      <c r="ACF73" s="204"/>
      <c r="ACG73" s="204"/>
      <c r="ACH73" s="204"/>
      <c r="ACI73" s="204"/>
      <c r="ACJ73" s="204"/>
      <c r="ACK73" s="204"/>
      <c r="ACL73" s="204"/>
      <c r="ACM73" s="204"/>
      <c r="ACN73" s="204"/>
      <c r="ACO73" s="204"/>
      <c r="ACP73" s="204"/>
      <c r="ACQ73" s="204"/>
      <c r="ACR73" s="204"/>
      <c r="ACS73" s="204"/>
      <c r="ACT73" s="204"/>
      <c r="ACU73" s="204"/>
      <c r="ACV73" s="204"/>
      <c r="ACW73" s="204"/>
      <c r="ACX73" s="204"/>
      <c r="ACY73" s="204"/>
      <c r="ACZ73" s="204"/>
      <c r="ADA73" s="204"/>
      <c r="ADB73" s="204"/>
      <c r="ADC73" s="204"/>
      <c r="ADD73" s="204"/>
      <c r="ADE73" s="204"/>
      <c r="ADF73" s="204"/>
      <c r="ADG73" s="204"/>
      <c r="ADH73" s="204"/>
      <c r="ADI73" s="204"/>
      <c r="ADJ73" s="204"/>
      <c r="ADK73" s="204"/>
      <c r="ADL73" s="204"/>
      <c r="ADM73" s="204"/>
      <c r="ADN73" s="204"/>
      <c r="ADO73" s="204"/>
      <c r="ADP73" s="204"/>
      <c r="ADQ73" s="204"/>
      <c r="ADR73" s="204"/>
      <c r="ADS73" s="204"/>
      <c r="ADT73" s="204"/>
      <c r="ADU73" s="204"/>
      <c r="ADV73" s="204"/>
      <c r="ADW73" s="204"/>
      <c r="ADX73" s="204"/>
      <c r="ADY73" s="204"/>
      <c r="ADZ73" s="204"/>
      <c r="AEA73" s="204"/>
      <c r="AEB73" s="204"/>
      <c r="AEC73" s="204"/>
      <c r="AED73" s="204"/>
      <c r="AEE73" s="204"/>
      <c r="AEF73" s="204"/>
      <c r="AEG73" s="204"/>
      <c r="AEH73" s="204"/>
      <c r="AEI73" s="204"/>
      <c r="AEJ73" s="204"/>
      <c r="AEK73" s="204"/>
      <c r="AEL73" s="204"/>
      <c r="AEM73" s="204"/>
      <c r="AEN73" s="204"/>
      <c r="AEO73" s="204"/>
      <c r="AEP73" s="204"/>
      <c r="AEQ73" s="204"/>
      <c r="AER73" s="204"/>
      <c r="AES73" s="204"/>
      <c r="AET73" s="204"/>
      <c r="AEU73" s="204"/>
      <c r="AEV73" s="204"/>
      <c r="AEW73" s="204"/>
      <c r="AEX73" s="204"/>
      <c r="AEY73" s="204"/>
      <c r="AEZ73" s="204"/>
      <c r="AFA73" s="204"/>
      <c r="AFB73" s="204"/>
      <c r="AFC73" s="204"/>
      <c r="AFD73" s="204"/>
      <c r="AFE73" s="204"/>
      <c r="AFF73" s="204"/>
      <c r="AFG73" s="204"/>
      <c r="AFH73" s="204"/>
      <c r="AFI73" s="204"/>
      <c r="AFJ73" s="204"/>
      <c r="AFK73" s="204"/>
      <c r="AFL73" s="204"/>
      <c r="AFM73" s="204"/>
      <c r="AFN73" s="204"/>
      <c r="AFO73" s="204"/>
      <c r="AFP73" s="204"/>
      <c r="AFQ73" s="204"/>
      <c r="AFR73" s="204"/>
      <c r="AFS73" s="204"/>
      <c r="AFT73" s="204"/>
      <c r="AFU73" s="204"/>
      <c r="AFV73" s="204"/>
      <c r="AFW73" s="204"/>
      <c r="AFX73" s="204"/>
      <c r="AFY73" s="204"/>
      <c r="AFZ73" s="204"/>
      <c r="AGA73" s="204"/>
      <c r="AGB73" s="204"/>
      <c r="AGC73" s="204"/>
      <c r="AGD73" s="204"/>
      <c r="AGE73" s="204"/>
      <c r="AGF73" s="204"/>
      <c r="AGG73" s="204"/>
      <c r="AGH73" s="204"/>
      <c r="AGI73" s="204"/>
      <c r="AGJ73" s="204"/>
      <c r="AGK73" s="204"/>
      <c r="AGL73" s="204"/>
      <c r="AGM73" s="204"/>
      <c r="AGN73" s="204"/>
      <c r="AGO73" s="204"/>
      <c r="AGP73" s="204"/>
      <c r="AGQ73" s="204"/>
      <c r="AGR73" s="204"/>
      <c r="AGS73" s="204"/>
      <c r="AGT73" s="204"/>
      <c r="AGU73" s="204"/>
      <c r="AGV73" s="204"/>
      <c r="AGW73" s="204"/>
      <c r="AGX73" s="204"/>
      <c r="AGY73" s="204"/>
      <c r="AGZ73" s="204"/>
      <c r="AHA73" s="204"/>
      <c r="AHB73" s="204"/>
      <c r="AHC73" s="204"/>
      <c r="AHD73" s="204"/>
      <c r="AHE73" s="204"/>
      <c r="AHF73" s="204"/>
      <c r="AHG73" s="204"/>
      <c r="AHH73" s="204"/>
      <c r="AHI73" s="204"/>
      <c r="AHJ73" s="204"/>
      <c r="AHK73" s="204"/>
      <c r="AHL73" s="204"/>
      <c r="AHM73" s="204"/>
      <c r="AHN73" s="204"/>
      <c r="AHO73" s="204"/>
      <c r="AHP73" s="204"/>
      <c r="AHQ73" s="204"/>
      <c r="AHR73" s="204"/>
      <c r="AHS73" s="204"/>
      <c r="AHT73" s="204"/>
      <c r="AHU73" s="204"/>
      <c r="AHV73" s="204"/>
      <c r="AHW73" s="204"/>
      <c r="AHX73" s="204"/>
      <c r="AHY73" s="204"/>
      <c r="AHZ73" s="204"/>
      <c r="AIA73" s="204"/>
      <c r="AIB73" s="204"/>
      <c r="AIC73" s="204"/>
      <c r="AID73" s="204"/>
      <c r="AIE73" s="204"/>
      <c r="AIF73" s="204"/>
      <c r="AIG73" s="204"/>
      <c r="AIH73" s="204"/>
      <c r="AII73" s="204"/>
      <c r="AIJ73" s="204"/>
      <c r="AIK73" s="204"/>
      <c r="AIL73" s="204"/>
      <c r="AIM73" s="204"/>
      <c r="AIN73" s="204"/>
      <c r="AIO73" s="204"/>
      <c r="AIP73" s="204"/>
      <c r="AIQ73" s="204"/>
      <c r="AIR73" s="204"/>
      <c r="AIS73" s="204"/>
      <c r="AIT73" s="204"/>
      <c r="AIU73" s="204"/>
      <c r="AIV73" s="204"/>
      <c r="AIW73" s="204"/>
      <c r="AIX73" s="204"/>
      <c r="AIY73" s="204"/>
      <c r="AIZ73" s="204"/>
      <c r="AJA73" s="204"/>
      <c r="AJB73" s="204"/>
      <c r="AJC73" s="204"/>
      <c r="AJD73" s="204"/>
      <c r="AJE73" s="204"/>
      <c r="AJF73" s="204"/>
      <c r="AJG73" s="204"/>
      <c r="AJH73" s="204"/>
      <c r="AJI73" s="204"/>
      <c r="AJJ73" s="204"/>
      <c r="AJK73" s="204"/>
      <c r="AJL73" s="204"/>
      <c r="AJM73" s="204"/>
      <c r="AJN73" s="204"/>
      <c r="AJO73" s="204"/>
      <c r="AJP73" s="204"/>
      <c r="AJQ73" s="204"/>
      <c r="AJR73" s="204"/>
      <c r="AJS73" s="204"/>
      <c r="AJT73" s="204"/>
      <c r="AJU73" s="204"/>
      <c r="AJV73" s="204"/>
      <c r="AJW73" s="204"/>
      <c r="AJX73" s="204"/>
      <c r="AJY73" s="204"/>
      <c r="AJZ73" s="204"/>
      <c r="AKA73" s="204"/>
      <c r="AKB73" s="204"/>
      <c r="AKC73" s="204"/>
      <c r="AKD73" s="204"/>
      <c r="AKE73" s="204"/>
      <c r="AKF73" s="204"/>
      <c r="AKG73" s="204"/>
      <c r="AKH73" s="204"/>
      <c r="AKI73" s="204"/>
      <c r="AKJ73" s="204"/>
      <c r="AKK73" s="204"/>
      <c r="AKL73" s="204"/>
      <c r="AKM73" s="204"/>
      <c r="AKN73" s="204"/>
      <c r="AKO73" s="204"/>
      <c r="AKP73" s="204"/>
      <c r="AKQ73" s="204"/>
      <c r="AKR73" s="204"/>
      <c r="AKS73" s="204"/>
      <c r="AKT73" s="204"/>
      <c r="AKU73" s="204"/>
      <c r="AKV73" s="204"/>
      <c r="AKW73" s="204"/>
      <c r="AKX73" s="204"/>
      <c r="AKY73" s="204"/>
      <c r="AKZ73" s="204"/>
      <c r="ALA73" s="204"/>
      <c r="ALB73" s="204"/>
      <c r="ALC73" s="204"/>
      <c r="ALD73" s="204"/>
      <c r="ALE73" s="204"/>
      <c r="ALF73" s="204"/>
      <c r="ALG73" s="204"/>
      <c r="ALH73" s="204"/>
      <c r="ALI73" s="204"/>
      <c r="ALJ73" s="204"/>
      <c r="ALK73" s="204"/>
      <c r="ALL73" s="204"/>
      <c r="ALM73" s="204"/>
      <c r="ALN73" s="204"/>
      <c r="ALO73" s="204"/>
      <c r="ALP73" s="204"/>
      <c r="ALQ73" s="204"/>
      <c r="ALR73" s="204"/>
      <c r="ALS73" s="204"/>
      <c r="ALT73" s="204"/>
      <c r="ALU73" s="204"/>
      <c r="ALV73" s="204"/>
      <c r="ALW73" s="204"/>
      <c r="ALX73" s="204"/>
      <c r="ALY73" s="204"/>
      <c r="ALZ73" s="204"/>
      <c r="AMA73" s="204"/>
      <c r="AMB73" s="204"/>
      <c r="AMC73" s="204"/>
      <c r="AMD73" s="204"/>
      <c r="AME73" s="204"/>
      <c r="AMF73" s="204"/>
      <c r="AMG73" s="204"/>
      <c r="AMH73" s="204"/>
      <c r="AMI73" s="204"/>
      <c r="AMJ73" s="204"/>
      <c r="AMK73" s="204"/>
      <c r="AML73" s="204"/>
      <c r="AMM73" s="204"/>
      <c r="AMN73" s="204"/>
      <c r="AMO73" s="204"/>
      <c r="AMP73" s="204"/>
      <c r="AMQ73" s="204"/>
      <c r="AMR73" s="204"/>
      <c r="AMS73" s="204"/>
      <c r="AMT73" s="204"/>
      <c r="AMU73" s="204"/>
      <c r="AMV73" s="204"/>
      <c r="AMW73" s="204"/>
      <c r="AMX73" s="204"/>
      <c r="AMY73" s="204"/>
      <c r="AMZ73" s="204"/>
      <c r="ANA73" s="204"/>
      <c r="ANB73" s="204"/>
      <c r="ANC73" s="204"/>
      <c r="AND73" s="204"/>
      <c r="ANE73" s="204"/>
      <c r="ANF73" s="204"/>
      <c r="ANG73" s="204"/>
      <c r="ANH73" s="204"/>
      <c r="ANI73" s="204"/>
      <c r="ANJ73" s="204"/>
      <c r="ANK73" s="204"/>
      <c r="ANL73" s="204"/>
      <c r="ANM73" s="204"/>
      <c r="ANN73" s="204"/>
      <c r="ANO73" s="204"/>
      <c r="ANP73" s="204"/>
      <c r="ANQ73" s="204"/>
      <c r="ANR73" s="204"/>
      <c r="ANS73" s="204"/>
      <c r="ANT73" s="204"/>
      <c r="ANU73" s="204"/>
      <c r="ANV73" s="204"/>
      <c r="ANW73" s="204"/>
      <c r="ANX73" s="204"/>
      <c r="ANY73" s="204"/>
      <c r="ANZ73" s="204"/>
      <c r="AOA73" s="204"/>
      <c r="AOB73" s="204"/>
      <c r="AOC73" s="204"/>
      <c r="AOD73" s="204"/>
      <c r="AOE73" s="204"/>
      <c r="AOF73" s="204"/>
      <c r="AOG73" s="204"/>
      <c r="AOH73" s="204"/>
      <c r="AOI73" s="204"/>
      <c r="AOJ73" s="204"/>
      <c r="AOK73" s="204"/>
      <c r="AOL73" s="204"/>
      <c r="AOM73" s="204"/>
      <c r="AON73" s="204"/>
      <c r="AOO73" s="204"/>
      <c r="AOP73" s="204"/>
      <c r="AOQ73" s="204"/>
      <c r="AOR73" s="204"/>
      <c r="AOS73" s="204"/>
      <c r="AOT73" s="204"/>
      <c r="AOU73" s="204"/>
      <c r="AOV73" s="204"/>
      <c r="AOW73" s="204"/>
      <c r="AOX73" s="204"/>
      <c r="AOY73" s="204"/>
      <c r="AOZ73" s="204"/>
      <c r="APA73" s="204"/>
      <c r="APB73" s="204"/>
      <c r="APC73" s="204"/>
      <c r="APD73" s="204"/>
      <c r="APE73" s="204"/>
      <c r="APF73" s="204"/>
      <c r="APG73" s="204"/>
      <c r="APH73" s="204"/>
      <c r="API73" s="204"/>
      <c r="APJ73" s="204"/>
      <c r="APK73" s="204"/>
      <c r="APL73" s="204"/>
      <c r="APM73" s="204"/>
      <c r="APN73" s="204"/>
      <c r="APO73" s="204"/>
      <c r="APP73" s="204"/>
      <c r="APQ73" s="204"/>
      <c r="APR73" s="204"/>
      <c r="APS73" s="204"/>
      <c r="APT73" s="204"/>
      <c r="APU73" s="204"/>
      <c r="APV73" s="204"/>
      <c r="APW73" s="204"/>
      <c r="APX73" s="204"/>
      <c r="APY73" s="204"/>
      <c r="APZ73" s="204"/>
      <c r="AQA73" s="204"/>
      <c r="AQB73" s="204"/>
      <c r="AQC73" s="204"/>
      <c r="AQD73" s="204"/>
      <c r="AQE73" s="204"/>
      <c r="AQF73" s="204"/>
      <c r="AQG73" s="204"/>
      <c r="AQH73" s="204"/>
      <c r="AQI73" s="204"/>
      <c r="AQJ73" s="204"/>
      <c r="AQK73" s="204"/>
      <c r="AQL73" s="204"/>
      <c r="AQM73" s="204"/>
      <c r="AQN73" s="204"/>
      <c r="AQO73" s="204"/>
      <c r="AQP73" s="204"/>
      <c r="AQQ73" s="204"/>
      <c r="AQR73" s="204"/>
      <c r="AQS73" s="204"/>
      <c r="AQT73" s="204"/>
      <c r="AQU73" s="204"/>
      <c r="AQV73" s="204"/>
      <c r="AQW73" s="204"/>
      <c r="AQX73" s="204"/>
      <c r="AQY73" s="204"/>
      <c r="AQZ73" s="204"/>
      <c r="ARA73" s="204"/>
      <c r="ARB73" s="204"/>
      <c r="ARC73" s="204"/>
      <c r="ARD73" s="204"/>
      <c r="ARE73" s="204"/>
      <c r="ARF73" s="204"/>
      <c r="ARG73" s="204"/>
      <c r="ARH73" s="204"/>
      <c r="ARI73" s="204"/>
      <c r="ARJ73" s="204"/>
      <c r="ARK73" s="204"/>
      <c r="ARL73" s="204"/>
      <c r="ARM73" s="204"/>
      <c r="ARN73" s="204"/>
      <c r="ARO73" s="204"/>
      <c r="ARP73" s="204"/>
      <c r="ARQ73" s="204"/>
      <c r="ARR73" s="204"/>
      <c r="ARS73" s="204"/>
      <c r="ART73" s="204"/>
      <c r="ARU73" s="204"/>
      <c r="ARV73" s="204"/>
      <c r="ARW73" s="204"/>
      <c r="ARX73" s="204"/>
      <c r="ARY73" s="204"/>
      <c r="ARZ73" s="204"/>
      <c r="ASA73" s="204"/>
      <c r="ASB73" s="204"/>
      <c r="ASC73" s="204"/>
      <c r="ASD73" s="204"/>
      <c r="ASE73" s="204"/>
      <c r="ASF73" s="204"/>
      <c r="ASG73" s="204"/>
      <c r="ASH73" s="204"/>
      <c r="ASI73" s="204"/>
      <c r="ASJ73" s="204"/>
      <c r="ASK73" s="204"/>
      <c r="ASL73" s="204"/>
      <c r="ASM73" s="204"/>
      <c r="ASN73" s="204"/>
      <c r="ASO73" s="204"/>
      <c r="ASP73" s="204"/>
      <c r="ASQ73" s="204"/>
      <c r="ASR73" s="204"/>
      <c r="ASS73" s="204"/>
      <c r="AST73" s="204"/>
      <c r="ASU73" s="204"/>
      <c r="ASV73" s="204"/>
      <c r="ASW73" s="204"/>
      <c r="ASX73" s="204"/>
      <c r="ASY73" s="204"/>
      <c r="ASZ73" s="204"/>
      <c r="ATA73" s="204"/>
      <c r="ATB73" s="204"/>
      <c r="ATC73" s="204"/>
      <c r="ATD73" s="204"/>
      <c r="ATE73" s="204"/>
      <c r="ATF73" s="204"/>
      <c r="ATG73" s="204"/>
      <c r="ATH73" s="204"/>
      <c r="ATI73" s="204"/>
      <c r="ATJ73" s="204"/>
      <c r="ATK73" s="204"/>
      <c r="ATL73" s="204"/>
      <c r="ATM73" s="204"/>
      <c r="ATN73" s="204"/>
      <c r="ATO73" s="204"/>
      <c r="ATP73" s="204"/>
      <c r="ATQ73" s="204"/>
      <c r="ATR73" s="204"/>
      <c r="ATS73" s="204"/>
      <c r="ATT73" s="204"/>
      <c r="ATU73" s="204"/>
      <c r="ATV73" s="204"/>
      <c r="ATW73" s="204"/>
      <c r="ATX73" s="204"/>
      <c r="ATY73" s="204"/>
      <c r="ATZ73" s="204"/>
      <c r="AUA73" s="204"/>
      <c r="AUB73" s="204"/>
      <c r="AUC73" s="204"/>
      <c r="AUD73" s="204"/>
      <c r="AUE73" s="204"/>
      <c r="AUF73" s="204"/>
      <c r="AUG73" s="204"/>
      <c r="AUH73" s="204"/>
      <c r="AUI73" s="204"/>
      <c r="AUJ73" s="204"/>
      <c r="AUK73" s="204"/>
      <c r="AUL73" s="204"/>
      <c r="AUM73" s="204"/>
      <c r="AUN73" s="204"/>
      <c r="AUO73" s="204"/>
      <c r="AUP73" s="204"/>
      <c r="AUQ73" s="204"/>
      <c r="AUR73" s="204"/>
      <c r="AUS73" s="204"/>
      <c r="AUT73" s="204"/>
      <c r="AUU73" s="204"/>
      <c r="AUV73" s="204"/>
      <c r="AUW73" s="204"/>
      <c r="AUX73" s="204"/>
      <c r="AUY73" s="204"/>
      <c r="AUZ73" s="204"/>
      <c r="AVA73" s="204"/>
      <c r="AVB73" s="204"/>
      <c r="AVC73" s="204"/>
      <c r="AVD73" s="204"/>
      <c r="AVE73" s="204"/>
      <c r="AVF73" s="204"/>
      <c r="AVG73" s="204"/>
      <c r="AVH73" s="204"/>
      <c r="AVI73" s="204"/>
      <c r="AVJ73" s="204"/>
      <c r="AVK73" s="204"/>
      <c r="AVL73" s="204"/>
      <c r="AVM73" s="204"/>
      <c r="AVN73" s="204"/>
      <c r="AVO73" s="204"/>
      <c r="AVP73" s="204"/>
      <c r="AVQ73" s="204"/>
      <c r="AVR73" s="204"/>
      <c r="AVS73" s="204"/>
      <c r="AVT73" s="204"/>
      <c r="AVU73" s="204"/>
      <c r="AVV73" s="204"/>
      <c r="AVW73" s="204"/>
      <c r="AVX73" s="204"/>
      <c r="AVY73" s="204"/>
      <c r="AVZ73" s="204"/>
      <c r="AWA73" s="204"/>
      <c r="AWB73" s="204"/>
      <c r="AWC73" s="204"/>
      <c r="AWD73" s="204"/>
      <c r="AWE73" s="204"/>
      <c r="AWF73" s="204"/>
      <c r="AWG73" s="204"/>
      <c r="AWH73" s="204"/>
      <c r="AWI73" s="204"/>
      <c r="AWJ73" s="204"/>
      <c r="AWK73" s="204"/>
      <c r="AWL73" s="204"/>
      <c r="AWM73" s="204"/>
      <c r="AWN73" s="204"/>
      <c r="AWO73" s="204"/>
      <c r="AWP73" s="204"/>
      <c r="AWQ73" s="204"/>
      <c r="AWR73" s="204"/>
      <c r="AWS73" s="204"/>
      <c r="AWT73" s="204"/>
      <c r="AWU73" s="204"/>
      <c r="AWV73" s="204"/>
      <c r="AWW73" s="204"/>
      <c r="AWX73" s="204"/>
      <c r="AWY73" s="204"/>
      <c r="AWZ73" s="204"/>
      <c r="AXA73" s="204"/>
      <c r="AXB73" s="204"/>
      <c r="AXC73" s="204"/>
      <c r="AXD73" s="204"/>
      <c r="AXE73" s="204"/>
      <c r="AXF73" s="204"/>
      <c r="AXG73" s="204"/>
      <c r="AXH73" s="204"/>
      <c r="AXI73" s="204"/>
      <c r="AXJ73" s="204"/>
      <c r="AXK73" s="204"/>
      <c r="AXL73" s="204"/>
      <c r="AXM73" s="204"/>
      <c r="AXN73" s="204"/>
      <c r="AXO73" s="204"/>
      <c r="AXP73" s="204"/>
      <c r="AXQ73" s="204"/>
      <c r="AXR73" s="204"/>
      <c r="AXS73" s="204"/>
      <c r="AXT73" s="204"/>
      <c r="AXU73" s="204"/>
      <c r="AXV73" s="204"/>
      <c r="AXW73" s="204"/>
      <c r="AXX73" s="204"/>
      <c r="AXY73" s="204"/>
      <c r="AXZ73" s="204"/>
      <c r="AYA73" s="204"/>
      <c r="AYB73" s="204"/>
      <c r="AYC73" s="204"/>
      <c r="AYD73" s="204"/>
      <c r="AYE73" s="204"/>
      <c r="AYF73" s="204"/>
      <c r="AYG73" s="204"/>
      <c r="AYH73" s="204"/>
      <c r="AYI73" s="204"/>
      <c r="AYJ73" s="204"/>
      <c r="AYK73" s="204"/>
      <c r="AYL73" s="204"/>
      <c r="AYM73" s="204"/>
      <c r="AYN73" s="204"/>
      <c r="AYO73" s="204"/>
      <c r="AYP73" s="204"/>
      <c r="AYQ73" s="204"/>
      <c r="AYR73" s="204"/>
      <c r="AYS73" s="204"/>
      <c r="AYT73" s="204"/>
      <c r="AYU73" s="204"/>
      <c r="AYV73" s="204"/>
      <c r="AYW73" s="204"/>
      <c r="AYX73" s="204"/>
      <c r="AYY73" s="204"/>
      <c r="AYZ73" s="204"/>
      <c r="AZA73" s="204"/>
      <c r="AZB73" s="204"/>
      <c r="AZC73" s="204"/>
      <c r="AZD73" s="204"/>
      <c r="AZE73" s="204"/>
      <c r="AZF73" s="204"/>
      <c r="AZG73" s="204"/>
      <c r="AZH73" s="204"/>
      <c r="AZI73" s="204"/>
      <c r="AZJ73" s="204"/>
      <c r="AZK73" s="204"/>
      <c r="AZL73" s="204"/>
      <c r="AZM73" s="204"/>
      <c r="AZN73" s="204"/>
      <c r="AZO73" s="204"/>
      <c r="AZP73" s="204"/>
      <c r="AZQ73" s="204"/>
      <c r="AZR73" s="204"/>
      <c r="AZS73" s="204"/>
      <c r="AZT73" s="204"/>
      <c r="AZU73" s="204"/>
      <c r="AZV73" s="204"/>
      <c r="AZW73" s="204"/>
      <c r="AZX73" s="204"/>
      <c r="AZY73" s="204"/>
      <c r="AZZ73" s="204"/>
      <c r="BAA73" s="204"/>
      <c r="BAB73" s="204"/>
      <c r="BAC73" s="204"/>
      <c r="BAD73" s="204"/>
      <c r="BAE73" s="204"/>
      <c r="BAF73" s="204"/>
      <c r="BAG73" s="204"/>
      <c r="BAH73" s="204"/>
      <c r="BAI73" s="204"/>
      <c r="BAJ73" s="204"/>
      <c r="BAK73" s="204"/>
      <c r="BAL73" s="204"/>
      <c r="BAM73" s="204"/>
      <c r="BAN73" s="204"/>
      <c r="BAO73" s="204"/>
      <c r="BAP73" s="204"/>
      <c r="BAQ73" s="204"/>
      <c r="BAR73" s="204"/>
      <c r="BAS73" s="204"/>
      <c r="BAT73" s="204"/>
      <c r="BAU73" s="204"/>
      <c r="BAV73" s="204"/>
      <c r="BAW73" s="204"/>
      <c r="BAX73" s="204"/>
      <c r="BAY73" s="204"/>
      <c r="BAZ73" s="204"/>
      <c r="BBA73" s="204"/>
      <c r="BBB73" s="204"/>
      <c r="BBC73" s="204"/>
      <c r="BBD73" s="204"/>
      <c r="BBE73" s="204"/>
      <c r="BBF73" s="204"/>
      <c r="BBG73" s="204"/>
      <c r="BBH73" s="204"/>
      <c r="BBI73" s="204"/>
      <c r="BBJ73" s="204"/>
      <c r="BBK73" s="204"/>
      <c r="BBL73" s="204"/>
      <c r="BBM73" s="204"/>
      <c r="BBN73" s="204"/>
      <c r="BBO73" s="204"/>
      <c r="BBP73" s="204"/>
      <c r="BBQ73" s="204"/>
      <c r="BBR73" s="204"/>
      <c r="BBS73" s="204"/>
      <c r="BBT73" s="204"/>
      <c r="BBU73" s="204"/>
      <c r="BBV73" s="204"/>
      <c r="BBW73" s="204"/>
      <c r="BBX73" s="204"/>
      <c r="BBY73" s="204"/>
      <c r="BBZ73" s="204"/>
      <c r="BCA73" s="204"/>
      <c r="BCB73" s="204"/>
      <c r="BCC73" s="204"/>
      <c r="BCD73" s="204"/>
      <c r="BCE73" s="204"/>
      <c r="BCF73" s="204"/>
      <c r="BCG73" s="204"/>
      <c r="BCH73" s="204"/>
      <c r="BCI73" s="204"/>
      <c r="BCJ73" s="204"/>
      <c r="BCK73" s="204"/>
      <c r="BCL73" s="204"/>
      <c r="BCM73" s="204"/>
      <c r="BCN73" s="204"/>
      <c r="BCO73" s="204"/>
      <c r="BCP73" s="204"/>
      <c r="BCQ73" s="204"/>
      <c r="BCR73" s="204"/>
      <c r="BCS73" s="204"/>
      <c r="BCT73" s="204"/>
      <c r="BCU73" s="204"/>
      <c r="BCV73" s="204"/>
      <c r="BCW73" s="204"/>
      <c r="BCX73" s="204"/>
      <c r="BCY73" s="204"/>
      <c r="BCZ73" s="204"/>
      <c r="BDA73" s="204"/>
      <c r="BDB73" s="204"/>
      <c r="BDC73" s="204"/>
      <c r="BDD73" s="204"/>
      <c r="BDE73" s="204"/>
      <c r="BDF73" s="204"/>
      <c r="BDG73" s="204"/>
      <c r="BDH73" s="204"/>
      <c r="BDI73" s="204"/>
      <c r="BDJ73" s="204"/>
      <c r="BDK73" s="204"/>
      <c r="BDL73" s="204"/>
      <c r="BDM73" s="204"/>
      <c r="BDN73" s="204"/>
      <c r="BDO73" s="204"/>
      <c r="BDP73" s="204"/>
      <c r="BDQ73" s="204"/>
      <c r="BDR73" s="204"/>
      <c r="BDS73" s="204"/>
      <c r="BDT73" s="204"/>
      <c r="BDU73" s="204"/>
      <c r="BDV73" s="204"/>
      <c r="BDW73" s="204"/>
      <c r="BDX73" s="204"/>
      <c r="BDY73" s="204"/>
      <c r="BDZ73" s="204"/>
      <c r="BEA73" s="204"/>
      <c r="BEB73" s="204"/>
      <c r="BEC73" s="204"/>
      <c r="BED73" s="204"/>
      <c r="BEE73" s="204"/>
      <c r="BEF73" s="204"/>
      <c r="BEG73" s="204"/>
      <c r="BEH73" s="204"/>
      <c r="BEI73" s="204"/>
      <c r="BEJ73" s="204"/>
      <c r="BEK73" s="204"/>
      <c r="BEL73" s="204"/>
      <c r="BEM73" s="204"/>
      <c r="BEN73" s="204"/>
      <c r="BEO73" s="204"/>
      <c r="BEP73" s="204"/>
      <c r="BEQ73" s="204"/>
      <c r="BER73" s="204"/>
      <c r="BES73" s="204"/>
      <c r="BET73" s="204"/>
      <c r="BEU73" s="204"/>
      <c r="BEV73" s="204"/>
      <c r="BEW73" s="204"/>
      <c r="BEX73" s="204"/>
      <c r="BEY73" s="204"/>
      <c r="BEZ73" s="204"/>
      <c r="BFA73" s="204"/>
      <c r="BFB73" s="204"/>
      <c r="BFC73" s="204"/>
      <c r="BFD73" s="204"/>
      <c r="BFE73" s="204"/>
      <c r="BFF73" s="204"/>
      <c r="BFG73" s="204"/>
      <c r="BFH73" s="204"/>
      <c r="BFI73" s="204"/>
      <c r="BFJ73" s="204"/>
      <c r="BFK73" s="204"/>
      <c r="BFL73" s="204"/>
      <c r="BFM73" s="204"/>
      <c r="BFN73" s="204"/>
      <c r="BFO73" s="204"/>
      <c r="BFP73" s="204"/>
      <c r="BFQ73" s="204"/>
      <c r="BFR73" s="204"/>
      <c r="BFS73" s="204"/>
      <c r="BFT73" s="204"/>
      <c r="BFU73" s="204"/>
      <c r="BFV73" s="204"/>
      <c r="BFW73" s="204"/>
      <c r="BFX73" s="204"/>
      <c r="BFY73" s="204"/>
      <c r="BFZ73" s="204"/>
      <c r="BGA73" s="204"/>
      <c r="BGB73" s="204"/>
      <c r="BGC73" s="204"/>
      <c r="BGD73" s="204"/>
      <c r="BGE73" s="204"/>
      <c r="BGF73" s="204"/>
      <c r="BGG73" s="204"/>
      <c r="BGH73" s="204"/>
      <c r="BGI73" s="204"/>
      <c r="BGJ73" s="204"/>
      <c r="BGK73" s="204"/>
      <c r="BGL73" s="204"/>
      <c r="BGM73" s="204"/>
      <c r="BGN73" s="204"/>
      <c r="BGO73" s="204"/>
      <c r="BGP73" s="204"/>
      <c r="BGQ73" s="204"/>
      <c r="BGR73" s="204"/>
      <c r="BGS73" s="204"/>
      <c r="BGT73" s="204"/>
      <c r="BGU73" s="204"/>
      <c r="BGV73" s="204"/>
      <c r="BGW73" s="204"/>
      <c r="BGX73" s="204"/>
      <c r="BGY73" s="204"/>
      <c r="BGZ73" s="204"/>
      <c r="BHA73" s="204"/>
      <c r="BHB73" s="204"/>
      <c r="BHC73" s="204"/>
      <c r="BHD73" s="204"/>
      <c r="BHE73" s="204"/>
      <c r="BHF73" s="204"/>
      <c r="BHG73" s="204"/>
      <c r="BHH73" s="204"/>
      <c r="BHI73" s="204"/>
      <c r="BHJ73" s="204"/>
      <c r="BHK73" s="204"/>
      <c r="BHL73" s="204"/>
      <c r="BHM73" s="204"/>
      <c r="BHN73" s="204"/>
      <c r="BHO73" s="204"/>
      <c r="BHP73" s="204"/>
      <c r="BHQ73" s="204"/>
      <c r="BHR73" s="204"/>
      <c r="BHS73" s="204"/>
      <c r="BHT73" s="204"/>
      <c r="BHU73" s="204"/>
      <c r="BHV73" s="204"/>
      <c r="BHW73" s="204"/>
      <c r="BHX73" s="204"/>
      <c r="BHY73" s="204"/>
      <c r="BHZ73" s="204"/>
      <c r="BIA73" s="204"/>
      <c r="BIB73" s="204"/>
      <c r="BIC73" s="204"/>
      <c r="BID73" s="204"/>
      <c r="BIE73" s="204"/>
      <c r="BIF73" s="204"/>
      <c r="BIG73" s="204"/>
      <c r="BIH73" s="204"/>
      <c r="BII73" s="204"/>
      <c r="BIJ73" s="204"/>
      <c r="BIK73" s="204"/>
      <c r="BIL73" s="204"/>
      <c r="BIM73" s="204"/>
      <c r="BIN73" s="204"/>
      <c r="BIO73" s="204"/>
      <c r="BIP73" s="204"/>
      <c r="BIQ73" s="204"/>
      <c r="BIR73" s="204"/>
      <c r="BIS73" s="204"/>
      <c r="BIT73" s="204"/>
      <c r="BIU73" s="204"/>
      <c r="BIV73" s="204"/>
      <c r="BIW73" s="204"/>
      <c r="BIX73" s="204"/>
      <c r="BIY73" s="204"/>
      <c r="BIZ73" s="204"/>
      <c r="BJA73" s="204"/>
      <c r="BJB73" s="204"/>
      <c r="BJC73" s="204"/>
      <c r="BJD73" s="204"/>
      <c r="BJE73" s="204"/>
      <c r="BJF73" s="204"/>
      <c r="BJG73" s="204"/>
      <c r="BJH73" s="204"/>
      <c r="BJI73" s="204"/>
      <c r="BJJ73" s="204"/>
      <c r="BJK73" s="204"/>
      <c r="BJL73" s="204"/>
      <c r="BJM73" s="204"/>
      <c r="BJN73" s="204"/>
      <c r="BJO73" s="204"/>
      <c r="BJP73" s="204"/>
      <c r="BJQ73" s="204"/>
      <c r="BJR73" s="204"/>
      <c r="BJS73" s="204"/>
      <c r="BJT73" s="204"/>
      <c r="BJU73" s="204"/>
      <c r="BJV73" s="204"/>
      <c r="BJW73" s="204"/>
      <c r="BJX73" s="204"/>
      <c r="BJY73" s="204"/>
      <c r="BJZ73" s="204"/>
      <c r="BKA73" s="204"/>
      <c r="BKB73" s="204"/>
      <c r="BKC73" s="204"/>
      <c r="BKD73" s="204"/>
      <c r="BKE73" s="204"/>
      <c r="BKF73" s="204"/>
      <c r="BKG73" s="204"/>
      <c r="BKH73" s="204"/>
      <c r="BKI73" s="204"/>
      <c r="BKJ73" s="204"/>
      <c r="BKK73" s="204"/>
      <c r="BKL73" s="204"/>
      <c r="BKM73" s="204"/>
      <c r="BKN73" s="204"/>
      <c r="BKO73" s="204"/>
      <c r="BKP73" s="204"/>
      <c r="BKQ73" s="204"/>
      <c r="BKR73" s="204"/>
      <c r="BKS73" s="204"/>
      <c r="BKT73" s="204"/>
      <c r="BKU73" s="204"/>
      <c r="BKV73" s="204"/>
      <c r="BKW73" s="204"/>
      <c r="BKX73" s="204"/>
      <c r="BKY73" s="204"/>
      <c r="BKZ73" s="204"/>
      <c r="BLA73" s="204"/>
      <c r="BLB73" s="204"/>
      <c r="BLC73" s="204"/>
      <c r="BLD73" s="204"/>
      <c r="BLE73" s="204"/>
      <c r="BLF73" s="204"/>
      <c r="BLG73" s="204"/>
      <c r="BLH73" s="204"/>
      <c r="BLI73" s="204"/>
      <c r="BLJ73" s="204"/>
      <c r="BLK73" s="204"/>
      <c r="BLL73" s="204"/>
      <c r="BLM73" s="204"/>
      <c r="BLN73" s="204"/>
      <c r="BLO73" s="204"/>
      <c r="BLP73" s="204"/>
      <c r="BLQ73" s="204"/>
      <c r="BLR73" s="204"/>
      <c r="BLS73" s="204"/>
      <c r="BLT73" s="204"/>
      <c r="BLU73" s="204"/>
      <c r="BLV73" s="204"/>
      <c r="BLW73" s="204"/>
      <c r="BLX73" s="204"/>
      <c r="BLY73" s="204"/>
      <c r="BLZ73" s="204"/>
      <c r="BMA73" s="204"/>
      <c r="BMB73" s="204"/>
      <c r="BMC73" s="204"/>
      <c r="BMD73" s="204"/>
      <c r="BME73" s="204"/>
      <c r="BMF73" s="204"/>
      <c r="BMG73" s="204"/>
      <c r="BMH73" s="204"/>
      <c r="BMI73" s="204"/>
      <c r="BMJ73" s="204"/>
      <c r="BMK73" s="204"/>
      <c r="BML73" s="204"/>
      <c r="BMM73" s="204"/>
      <c r="BMN73" s="204"/>
      <c r="BMO73" s="204"/>
      <c r="BMP73" s="204"/>
      <c r="BMQ73" s="204"/>
      <c r="BMR73" s="204"/>
      <c r="BMS73" s="204"/>
      <c r="BMT73" s="204"/>
      <c r="BMU73" s="204"/>
      <c r="BMV73" s="204"/>
      <c r="BMW73" s="204"/>
      <c r="BMX73" s="204"/>
      <c r="BMY73" s="204"/>
      <c r="BMZ73" s="204"/>
      <c r="BNA73" s="204"/>
      <c r="BNB73" s="204"/>
      <c r="BNC73" s="204"/>
      <c r="BND73" s="204"/>
      <c r="BNE73" s="204"/>
      <c r="BNF73" s="204"/>
      <c r="BNG73" s="204"/>
      <c r="BNH73" s="204"/>
      <c r="BNI73" s="204"/>
      <c r="BNJ73" s="204"/>
      <c r="BNK73" s="204"/>
      <c r="BNL73" s="204"/>
      <c r="BNM73" s="204"/>
      <c r="BNN73" s="204"/>
      <c r="BNO73" s="204"/>
      <c r="BNP73" s="204"/>
      <c r="BNQ73" s="204"/>
      <c r="BNR73" s="204"/>
      <c r="BNS73" s="204"/>
      <c r="BNT73" s="204"/>
      <c r="BNU73" s="204"/>
      <c r="BNV73" s="204"/>
      <c r="BNW73" s="204"/>
      <c r="BNX73" s="204"/>
      <c r="BNY73" s="204"/>
      <c r="BNZ73" s="204"/>
      <c r="BOA73" s="204"/>
      <c r="BOB73" s="204"/>
      <c r="BOC73" s="204"/>
      <c r="BOD73" s="204"/>
      <c r="BOE73" s="204"/>
      <c r="BOF73" s="204"/>
      <c r="BOG73" s="204"/>
      <c r="BOH73" s="204"/>
      <c r="BOI73" s="204"/>
      <c r="BOJ73" s="204"/>
      <c r="BOK73" s="204"/>
      <c r="BOL73" s="204"/>
      <c r="BOM73" s="204"/>
      <c r="BON73" s="204"/>
      <c r="BOO73" s="204"/>
      <c r="BOP73" s="204"/>
      <c r="BOQ73" s="204"/>
      <c r="BOR73" s="204"/>
      <c r="BOS73" s="204"/>
      <c r="BOT73" s="204"/>
      <c r="BOU73" s="204"/>
      <c r="BOV73" s="204"/>
      <c r="BOW73" s="204"/>
      <c r="BOX73" s="204"/>
      <c r="BOY73" s="204"/>
      <c r="BOZ73" s="204"/>
      <c r="BPA73" s="204"/>
      <c r="BPB73" s="204"/>
      <c r="BPC73" s="204"/>
      <c r="BPD73" s="204"/>
      <c r="BPE73" s="204"/>
      <c r="BPF73" s="204"/>
      <c r="BPG73" s="204"/>
      <c r="BPH73" s="204"/>
      <c r="BPI73" s="204"/>
      <c r="BPJ73" s="204"/>
      <c r="BPK73" s="204"/>
      <c r="BPL73" s="204"/>
      <c r="BPM73" s="204"/>
      <c r="BPN73" s="204"/>
      <c r="BPO73" s="204"/>
      <c r="BPP73" s="204"/>
      <c r="BPQ73" s="204"/>
      <c r="BPR73" s="204"/>
      <c r="BPS73" s="204"/>
      <c r="BPT73" s="204"/>
      <c r="BPU73" s="204"/>
      <c r="BPV73" s="204"/>
      <c r="BPW73" s="204"/>
      <c r="BPX73" s="204"/>
      <c r="BPY73" s="204"/>
      <c r="BPZ73" s="204"/>
      <c r="BQA73" s="204"/>
      <c r="BQB73" s="204"/>
      <c r="BQC73" s="204"/>
      <c r="BQD73" s="204"/>
      <c r="BQE73" s="204"/>
      <c r="BQF73" s="204"/>
      <c r="BQG73" s="204"/>
      <c r="BQH73" s="204"/>
      <c r="BQI73" s="204"/>
      <c r="BQJ73" s="204"/>
      <c r="BQK73" s="204"/>
      <c r="BQL73" s="204"/>
      <c r="BQM73" s="204"/>
      <c r="BQN73" s="204"/>
      <c r="BQO73" s="204"/>
      <c r="BQP73" s="204"/>
      <c r="BQQ73" s="204"/>
      <c r="BQR73" s="204"/>
      <c r="BQS73" s="204"/>
      <c r="BQT73" s="204"/>
      <c r="BQU73" s="204"/>
      <c r="BQV73" s="204"/>
      <c r="BQW73" s="204"/>
      <c r="BQX73" s="204"/>
      <c r="BQY73" s="204"/>
      <c r="BQZ73" s="204"/>
      <c r="BRA73" s="204"/>
      <c r="BRB73" s="204"/>
      <c r="BRC73" s="204"/>
      <c r="BRD73" s="204"/>
      <c r="BRE73" s="204"/>
      <c r="BRF73" s="204"/>
      <c r="BRG73" s="204"/>
      <c r="BRH73" s="204"/>
      <c r="BRI73" s="204"/>
      <c r="BRJ73" s="204"/>
      <c r="BRK73" s="204"/>
      <c r="BRL73" s="204"/>
      <c r="BRM73" s="204"/>
      <c r="BRN73" s="204"/>
      <c r="BRO73" s="204"/>
      <c r="BRP73" s="204"/>
      <c r="BRQ73" s="204"/>
      <c r="BRR73" s="204"/>
      <c r="BRS73" s="204"/>
      <c r="BRT73" s="204"/>
      <c r="BRU73" s="204"/>
      <c r="BRV73" s="204"/>
      <c r="BRW73" s="204"/>
      <c r="BRX73" s="204"/>
      <c r="BRY73" s="204"/>
      <c r="BRZ73" s="204"/>
      <c r="BSA73" s="204"/>
      <c r="BSB73" s="204"/>
      <c r="BSC73" s="204"/>
      <c r="BSD73" s="204"/>
      <c r="BSE73" s="204"/>
      <c r="BSF73" s="204"/>
      <c r="BSG73" s="204"/>
      <c r="BSH73" s="204"/>
      <c r="BSI73" s="204"/>
      <c r="BSJ73" s="204"/>
      <c r="BSK73" s="204"/>
      <c r="BSL73" s="204"/>
      <c r="BSM73" s="204"/>
      <c r="BSN73" s="204"/>
      <c r="BSO73" s="204"/>
      <c r="BSP73" s="204"/>
      <c r="BSQ73" s="204"/>
      <c r="BSR73" s="204"/>
      <c r="BSS73" s="204"/>
      <c r="BST73" s="204"/>
      <c r="BSU73" s="204"/>
      <c r="BSV73" s="204"/>
      <c r="BSW73" s="204"/>
      <c r="BSX73" s="204"/>
      <c r="BSY73" s="204"/>
      <c r="BSZ73" s="204"/>
      <c r="BTA73" s="204"/>
      <c r="BTB73" s="204"/>
      <c r="BTC73" s="204"/>
      <c r="BTD73" s="204"/>
      <c r="BTE73" s="204"/>
      <c r="BTF73" s="204"/>
      <c r="BTG73" s="204"/>
      <c r="BTH73" s="204"/>
      <c r="BTI73" s="204"/>
      <c r="BTJ73" s="204"/>
      <c r="BTK73" s="204"/>
      <c r="BTL73" s="204"/>
      <c r="BTM73" s="204"/>
      <c r="BTN73" s="204"/>
      <c r="BTO73" s="204"/>
      <c r="BTP73" s="204"/>
      <c r="BTQ73" s="204"/>
      <c r="BTR73" s="204"/>
      <c r="BTS73" s="204"/>
      <c r="BTT73" s="204"/>
      <c r="BTU73" s="204"/>
      <c r="BTV73" s="204"/>
      <c r="BTW73" s="204"/>
      <c r="BTX73" s="204"/>
      <c r="BTY73" s="204"/>
      <c r="BTZ73" s="204"/>
      <c r="BUA73" s="204"/>
      <c r="BUB73" s="204"/>
      <c r="BUC73" s="204"/>
      <c r="BUD73" s="204"/>
      <c r="BUE73" s="204"/>
      <c r="BUF73" s="204"/>
      <c r="BUG73" s="204"/>
      <c r="BUH73" s="204"/>
      <c r="BUI73" s="204"/>
      <c r="BUJ73" s="204"/>
      <c r="BUK73" s="204"/>
      <c r="BUL73" s="204"/>
      <c r="BUM73" s="204"/>
      <c r="BUN73" s="204"/>
      <c r="BUO73" s="204"/>
      <c r="BUP73" s="204"/>
      <c r="BUQ73" s="204"/>
      <c r="BUR73" s="204"/>
      <c r="BUS73" s="204"/>
      <c r="BUT73" s="204"/>
      <c r="BUU73" s="204"/>
      <c r="BUV73" s="204"/>
      <c r="BUW73" s="204"/>
      <c r="BUX73" s="204"/>
      <c r="BUY73" s="204"/>
      <c r="BUZ73" s="204"/>
      <c r="BVA73" s="204"/>
      <c r="BVB73" s="204"/>
      <c r="BVC73" s="204"/>
      <c r="BVD73" s="204"/>
      <c r="BVE73" s="204"/>
      <c r="BVF73" s="204"/>
      <c r="BVG73" s="204"/>
      <c r="BVH73" s="204"/>
      <c r="BVI73" s="204"/>
      <c r="BVJ73" s="204"/>
      <c r="BVK73" s="204"/>
      <c r="BVL73" s="204"/>
      <c r="BVM73" s="204"/>
      <c r="BVN73" s="204"/>
      <c r="BVO73" s="204"/>
      <c r="BVP73" s="204"/>
      <c r="BVQ73" s="204"/>
      <c r="BVR73" s="204"/>
      <c r="BVS73" s="204"/>
      <c r="BVT73" s="204"/>
      <c r="BVU73" s="204"/>
      <c r="BVV73" s="204"/>
      <c r="BVW73" s="204"/>
      <c r="BVX73" s="204"/>
      <c r="BVY73" s="204"/>
      <c r="BVZ73" s="204"/>
      <c r="BWA73" s="204"/>
      <c r="BWB73" s="204"/>
      <c r="BWC73" s="204"/>
      <c r="BWD73" s="204"/>
      <c r="BWE73" s="204"/>
      <c r="BWF73" s="204"/>
      <c r="BWG73" s="204"/>
      <c r="BWH73" s="204"/>
      <c r="BWI73" s="204"/>
      <c r="BWJ73" s="204"/>
      <c r="BWK73" s="204"/>
      <c r="BWL73" s="204"/>
      <c r="BWM73" s="204"/>
      <c r="BWN73" s="204"/>
      <c r="BWO73" s="204"/>
      <c r="BWP73" s="204"/>
      <c r="BWQ73" s="204"/>
      <c r="BWR73" s="204"/>
      <c r="BWS73" s="204"/>
      <c r="BWT73" s="204"/>
      <c r="BWU73" s="204"/>
      <c r="BWV73" s="204"/>
      <c r="BWW73" s="204"/>
      <c r="BWX73" s="204"/>
      <c r="BWY73" s="204"/>
      <c r="BWZ73" s="204"/>
      <c r="BXA73" s="204"/>
      <c r="BXB73" s="204"/>
      <c r="BXC73" s="204"/>
      <c r="BXD73" s="204"/>
      <c r="BXE73" s="204"/>
      <c r="BXF73" s="204"/>
      <c r="BXG73" s="204"/>
      <c r="BXH73" s="204"/>
      <c r="BXI73" s="204"/>
      <c r="BXJ73" s="204"/>
      <c r="BXK73" s="204"/>
      <c r="BXL73" s="204"/>
      <c r="BXM73" s="204"/>
      <c r="BXN73" s="204"/>
      <c r="BXO73" s="204"/>
      <c r="BXP73" s="204"/>
      <c r="BXQ73" s="204"/>
      <c r="BXR73" s="204"/>
      <c r="BXS73" s="204"/>
      <c r="BXT73" s="204"/>
      <c r="BXU73" s="204"/>
      <c r="BXV73" s="204"/>
      <c r="BXW73" s="204"/>
      <c r="BXX73" s="204"/>
      <c r="BXY73" s="204"/>
      <c r="BXZ73" s="204"/>
      <c r="BYA73" s="204"/>
      <c r="BYB73" s="204"/>
      <c r="BYC73" s="204"/>
      <c r="BYD73" s="204"/>
      <c r="BYE73" s="204"/>
      <c r="BYF73" s="204"/>
      <c r="BYG73" s="204"/>
      <c r="BYH73" s="204"/>
      <c r="BYI73" s="204"/>
      <c r="BYJ73" s="204"/>
      <c r="BYK73" s="204"/>
      <c r="BYL73" s="204"/>
      <c r="BYM73" s="204"/>
      <c r="BYN73" s="204"/>
      <c r="BYO73" s="204"/>
      <c r="BYP73" s="204"/>
      <c r="BYQ73" s="204"/>
      <c r="BYR73" s="204"/>
      <c r="BYS73" s="204"/>
      <c r="BYT73" s="204"/>
      <c r="BYU73" s="204"/>
      <c r="BYV73" s="204"/>
      <c r="BYW73" s="204"/>
      <c r="BYX73" s="204"/>
      <c r="BYY73" s="204"/>
      <c r="BYZ73" s="204"/>
      <c r="BZA73" s="204"/>
      <c r="BZB73" s="204"/>
      <c r="BZC73" s="204"/>
      <c r="BZD73" s="204"/>
      <c r="BZE73" s="204"/>
      <c r="BZF73" s="204"/>
      <c r="BZG73" s="204"/>
      <c r="BZH73" s="204"/>
      <c r="BZI73" s="204"/>
      <c r="BZJ73" s="204"/>
      <c r="BZK73" s="204"/>
      <c r="BZL73" s="204"/>
      <c r="BZM73" s="204"/>
      <c r="BZN73" s="204"/>
      <c r="BZO73" s="204"/>
      <c r="BZP73" s="204"/>
      <c r="BZQ73" s="204"/>
      <c r="BZR73" s="204"/>
      <c r="BZS73" s="204"/>
      <c r="BZT73" s="204"/>
      <c r="BZU73" s="204"/>
      <c r="BZV73" s="204"/>
      <c r="BZW73" s="204"/>
      <c r="BZX73" s="204"/>
      <c r="BZY73" s="204"/>
      <c r="BZZ73" s="204"/>
      <c r="CAA73" s="204"/>
      <c r="CAB73" s="204"/>
      <c r="CAC73" s="204"/>
      <c r="CAD73" s="204"/>
      <c r="CAE73" s="204"/>
      <c r="CAF73" s="204"/>
      <c r="CAG73" s="204"/>
      <c r="CAH73" s="204"/>
      <c r="CAI73" s="204"/>
      <c r="CAJ73" s="204"/>
      <c r="CAK73" s="204"/>
      <c r="CAL73" s="204"/>
      <c r="CAM73" s="204"/>
      <c r="CAN73" s="204"/>
      <c r="CAO73" s="204"/>
      <c r="CAP73" s="204"/>
      <c r="CAQ73" s="204"/>
      <c r="CAR73" s="204"/>
      <c r="CAS73" s="204"/>
      <c r="CAT73" s="204"/>
      <c r="CAU73" s="204"/>
      <c r="CAV73" s="204"/>
      <c r="CAW73" s="204"/>
      <c r="CAX73" s="204"/>
      <c r="CAY73" s="204"/>
      <c r="CAZ73" s="204"/>
      <c r="CBA73" s="204"/>
      <c r="CBB73" s="204"/>
      <c r="CBC73" s="204"/>
      <c r="CBD73" s="204"/>
      <c r="CBE73" s="204"/>
      <c r="CBF73" s="204"/>
      <c r="CBG73" s="204"/>
      <c r="CBH73" s="204"/>
      <c r="CBI73" s="204"/>
      <c r="CBJ73" s="204"/>
      <c r="CBK73" s="204"/>
      <c r="CBL73" s="204"/>
      <c r="CBM73" s="204"/>
      <c r="CBN73" s="204"/>
      <c r="CBO73" s="204"/>
      <c r="CBP73" s="204"/>
      <c r="CBQ73" s="204"/>
      <c r="CBR73" s="204"/>
      <c r="CBS73" s="204"/>
      <c r="CBT73" s="204"/>
      <c r="CBU73" s="204"/>
      <c r="CBV73" s="204"/>
      <c r="CBW73" s="204"/>
      <c r="CBX73" s="204"/>
      <c r="CBY73" s="204"/>
      <c r="CBZ73" s="204"/>
      <c r="CCA73" s="204"/>
      <c r="CCB73" s="204"/>
      <c r="CCC73" s="204"/>
      <c r="CCD73" s="204"/>
      <c r="CCE73" s="204"/>
      <c r="CCF73" s="204"/>
      <c r="CCG73" s="204"/>
      <c r="CCH73" s="204"/>
      <c r="CCI73" s="204"/>
      <c r="CCJ73" s="204"/>
      <c r="CCK73" s="204"/>
      <c r="CCL73" s="204"/>
      <c r="CCM73" s="204"/>
      <c r="CCN73" s="204"/>
      <c r="CCO73" s="204"/>
      <c r="CCP73" s="204"/>
      <c r="CCQ73" s="204"/>
      <c r="CCR73" s="204"/>
      <c r="CCS73" s="204"/>
      <c r="CCT73" s="204"/>
      <c r="CCU73" s="204"/>
      <c r="CCV73" s="204"/>
      <c r="CCW73" s="204"/>
      <c r="CCX73" s="204"/>
      <c r="CCY73" s="204"/>
      <c r="CCZ73" s="204"/>
      <c r="CDA73" s="204"/>
      <c r="CDB73" s="204"/>
      <c r="CDC73" s="204"/>
      <c r="CDD73" s="204"/>
      <c r="CDE73" s="204"/>
      <c r="CDF73" s="204"/>
      <c r="CDG73" s="204"/>
      <c r="CDH73" s="204"/>
      <c r="CDI73" s="204"/>
      <c r="CDJ73" s="204"/>
      <c r="CDK73" s="204"/>
      <c r="CDL73" s="204"/>
      <c r="CDM73" s="204"/>
      <c r="CDN73" s="204"/>
      <c r="CDO73" s="204"/>
      <c r="CDP73" s="204"/>
      <c r="CDQ73" s="204"/>
      <c r="CDR73" s="204"/>
      <c r="CDS73" s="204"/>
      <c r="CDT73" s="204"/>
      <c r="CDU73" s="204"/>
      <c r="CDV73" s="204"/>
      <c r="CDW73" s="204"/>
      <c r="CDX73" s="204"/>
      <c r="CDY73" s="204"/>
      <c r="CDZ73" s="204"/>
      <c r="CEA73" s="204"/>
      <c r="CEB73" s="204"/>
      <c r="CEC73" s="204"/>
      <c r="CED73" s="204"/>
      <c r="CEE73" s="204"/>
      <c r="CEF73" s="204"/>
      <c r="CEG73" s="204"/>
      <c r="CEH73" s="204"/>
      <c r="CEI73" s="204"/>
      <c r="CEJ73" s="204"/>
      <c r="CEK73" s="204"/>
      <c r="CEL73" s="204"/>
      <c r="CEM73" s="204"/>
      <c r="CEN73" s="204"/>
      <c r="CEO73" s="204"/>
      <c r="CEP73" s="204"/>
      <c r="CEQ73" s="204"/>
      <c r="CER73" s="204"/>
      <c r="CES73" s="204"/>
      <c r="CET73" s="204"/>
      <c r="CEU73" s="204"/>
      <c r="CEV73" s="204"/>
      <c r="CEW73" s="204"/>
      <c r="CEX73" s="204"/>
      <c r="CEY73" s="204"/>
      <c r="CEZ73" s="204"/>
      <c r="CFA73" s="204"/>
      <c r="CFB73" s="204"/>
      <c r="CFC73" s="204"/>
      <c r="CFD73" s="204"/>
      <c r="CFE73" s="204"/>
      <c r="CFF73" s="204"/>
      <c r="CFG73" s="204"/>
      <c r="CFH73" s="204"/>
      <c r="CFI73" s="204"/>
      <c r="CFJ73" s="204"/>
      <c r="CFK73" s="204"/>
      <c r="CFL73" s="204"/>
      <c r="CFM73" s="204"/>
      <c r="CFN73" s="204"/>
      <c r="CFO73" s="204"/>
      <c r="CFP73" s="204"/>
      <c r="CFQ73" s="204"/>
      <c r="CFR73" s="204"/>
      <c r="CFS73" s="204"/>
      <c r="CFT73" s="204"/>
      <c r="CFU73" s="204"/>
      <c r="CFV73" s="204"/>
      <c r="CFW73" s="204"/>
      <c r="CFX73" s="204"/>
      <c r="CFY73" s="204"/>
      <c r="CFZ73" s="204"/>
      <c r="CGA73" s="204"/>
      <c r="CGB73" s="204"/>
      <c r="CGC73" s="204"/>
      <c r="CGD73" s="204"/>
      <c r="CGE73" s="204"/>
      <c r="CGF73" s="204"/>
      <c r="CGG73" s="204"/>
      <c r="CGH73" s="204"/>
      <c r="CGI73" s="204"/>
      <c r="CGJ73" s="204"/>
      <c r="CGK73" s="204"/>
      <c r="CGL73" s="204"/>
      <c r="CGM73" s="204"/>
      <c r="CGN73" s="204"/>
      <c r="CGO73" s="204"/>
      <c r="CGP73" s="204"/>
      <c r="CGQ73" s="204"/>
      <c r="CGR73" s="204"/>
      <c r="CGS73" s="204"/>
      <c r="CGT73" s="204"/>
      <c r="CGU73" s="204"/>
      <c r="CGV73" s="204"/>
      <c r="CGW73" s="204"/>
      <c r="CGX73" s="204"/>
      <c r="CGY73" s="204"/>
      <c r="CGZ73" s="204"/>
      <c r="CHA73" s="204"/>
      <c r="CHB73" s="204"/>
      <c r="CHC73" s="204"/>
      <c r="CHD73" s="204"/>
      <c r="CHE73" s="204"/>
      <c r="CHF73" s="204"/>
      <c r="CHG73" s="204"/>
      <c r="CHH73" s="204"/>
      <c r="CHI73" s="204"/>
      <c r="CHJ73" s="204"/>
      <c r="CHK73" s="204"/>
      <c r="CHL73" s="204"/>
      <c r="CHM73" s="204"/>
      <c r="CHN73" s="204"/>
      <c r="CHO73" s="204"/>
      <c r="CHP73" s="204"/>
      <c r="CHQ73" s="204"/>
      <c r="CHR73" s="204"/>
      <c r="CHS73" s="204"/>
      <c r="CHT73" s="204"/>
      <c r="CHU73" s="204"/>
      <c r="CHV73" s="204"/>
      <c r="CHW73" s="204"/>
      <c r="CHX73" s="204"/>
      <c r="CHY73" s="204"/>
      <c r="CHZ73" s="204"/>
      <c r="CIA73" s="204"/>
      <c r="CIB73" s="204"/>
      <c r="CIC73" s="204"/>
      <c r="CID73" s="204"/>
      <c r="CIE73" s="204"/>
      <c r="CIF73" s="204"/>
      <c r="CIG73" s="204"/>
      <c r="CIH73" s="204"/>
      <c r="CII73" s="204"/>
      <c r="CIJ73" s="204"/>
      <c r="CIK73" s="204"/>
      <c r="CIL73" s="204"/>
      <c r="CIM73" s="204"/>
      <c r="CIN73" s="204"/>
      <c r="CIO73" s="204"/>
      <c r="CIP73" s="204"/>
      <c r="CIQ73" s="204"/>
      <c r="CIR73" s="204"/>
      <c r="CIS73" s="204"/>
      <c r="CIT73" s="204"/>
      <c r="CIU73" s="204"/>
      <c r="CIV73" s="204"/>
      <c r="CIW73" s="204"/>
      <c r="CIX73" s="204"/>
      <c r="CIY73" s="204"/>
      <c r="CIZ73" s="204"/>
      <c r="CJA73" s="204"/>
      <c r="CJB73" s="204"/>
      <c r="CJC73" s="204"/>
      <c r="CJD73" s="204"/>
      <c r="CJE73" s="204"/>
      <c r="CJF73" s="204"/>
      <c r="CJG73" s="204"/>
      <c r="CJH73" s="204"/>
      <c r="CJI73" s="204"/>
      <c r="CJJ73" s="204"/>
      <c r="CJK73" s="204"/>
      <c r="CJL73" s="204"/>
      <c r="CJM73" s="204"/>
      <c r="CJN73" s="204"/>
      <c r="CJO73" s="204"/>
      <c r="CJP73" s="204"/>
      <c r="CJQ73" s="204"/>
      <c r="CJR73" s="204"/>
      <c r="CJS73" s="204"/>
      <c r="CJT73" s="204"/>
      <c r="CJU73" s="204"/>
      <c r="CJV73" s="204"/>
      <c r="CJW73" s="204"/>
      <c r="CJX73" s="204"/>
      <c r="CJY73" s="204"/>
      <c r="CJZ73" s="204"/>
      <c r="CKA73" s="204"/>
      <c r="CKB73" s="204"/>
      <c r="CKC73" s="204"/>
      <c r="CKD73" s="204"/>
      <c r="CKE73" s="204"/>
      <c r="CKF73" s="204"/>
      <c r="CKG73" s="204"/>
      <c r="CKH73" s="204"/>
      <c r="CKI73" s="204"/>
      <c r="CKJ73" s="204"/>
      <c r="CKK73" s="204"/>
      <c r="CKL73" s="204"/>
      <c r="CKM73" s="204"/>
      <c r="CKN73" s="204"/>
      <c r="CKO73" s="204"/>
      <c r="CKP73" s="204"/>
      <c r="CKQ73" s="204"/>
      <c r="CKR73" s="204"/>
      <c r="CKS73" s="204"/>
      <c r="CKT73" s="204"/>
      <c r="CKU73" s="204"/>
      <c r="CKV73" s="204"/>
      <c r="CKW73" s="204"/>
      <c r="CKX73" s="204"/>
      <c r="CKY73" s="204"/>
      <c r="CKZ73" s="204"/>
      <c r="CLA73" s="204"/>
      <c r="CLB73" s="204"/>
      <c r="CLC73" s="204"/>
      <c r="CLD73" s="204"/>
      <c r="CLE73" s="204"/>
      <c r="CLF73" s="204"/>
      <c r="CLG73" s="204"/>
      <c r="CLH73" s="204"/>
      <c r="CLI73" s="204"/>
      <c r="CLJ73" s="204"/>
      <c r="CLK73" s="204"/>
      <c r="CLL73" s="204"/>
      <c r="CLM73" s="204"/>
      <c r="CLN73" s="204"/>
      <c r="CLO73" s="204"/>
      <c r="CLP73" s="204"/>
      <c r="CLQ73" s="204"/>
      <c r="CLR73" s="204"/>
      <c r="CLS73" s="204"/>
      <c r="CLT73" s="204"/>
      <c r="CLU73" s="204"/>
      <c r="CLV73" s="204"/>
      <c r="CLW73" s="204"/>
      <c r="CLX73" s="204"/>
      <c r="CLY73" s="204"/>
      <c r="CLZ73" s="204"/>
      <c r="CMA73" s="204"/>
      <c r="CMB73" s="204"/>
      <c r="CMC73" s="204"/>
      <c r="CMD73" s="204"/>
      <c r="CME73" s="204"/>
      <c r="CMF73" s="204"/>
      <c r="CMG73" s="204"/>
      <c r="CMH73" s="204"/>
      <c r="CMI73" s="204"/>
      <c r="CMJ73" s="204"/>
      <c r="CMK73" s="204"/>
      <c r="CML73" s="204"/>
      <c r="CMM73" s="204"/>
      <c r="CMN73" s="204"/>
      <c r="CMO73" s="204"/>
      <c r="CMP73" s="204"/>
      <c r="CMQ73" s="204"/>
      <c r="CMR73" s="204"/>
      <c r="CMS73" s="204"/>
      <c r="CMT73" s="204"/>
      <c r="CMU73" s="204"/>
      <c r="CMV73" s="204"/>
      <c r="CMW73" s="204"/>
      <c r="CMX73" s="204"/>
      <c r="CMY73" s="204"/>
      <c r="CMZ73" s="204"/>
      <c r="CNA73" s="204"/>
      <c r="CNB73" s="204"/>
      <c r="CNC73" s="204"/>
      <c r="CND73" s="204"/>
      <c r="CNE73" s="204"/>
      <c r="CNF73" s="204"/>
      <c r="CNG73" s="204"/>
      <c r="CNH73" s="204"/>
      <c r="CNI73" s="204"/>
      <c r="CNJ73" s="204"/>
      <c r="CNK73" s="204"/>
      <c r="CNL73" s="204"/>
      <c r="CNM73" s="204"/>
      <c r="CNN73" s="204"/>
      <c r="CNO73" s="204"/>
      <c r="CNP73" s="204"/>
      <c r="CNQ73" s="204"/>
      <c r="CNR73" s="204"/>
      <c r="CNS73" s="204"/>
      <c r="CNT73" s="204"/>
      <c r="CNU73" s="204"/>
      <c r="CNV73" s="204"/>
      <c r="CNW73" s="204"/>
      <c r="CNX73" s="204"/>
      <c r="CNY73" s="204"/>
      <c r="CNZ73" s="204"/>
      <c r="COA73" s="204"/>
      <c r="COB73" s="204"/>
      <c r="COC73" s="204"/>
      <c r="COD73" s="204"/>
      <c r="COE73" s="204"/>
      <c r="COF73" s="204"/>
      <c r="COG73" s="204"/>
      <c r="COH73" s="204"/>
      <c r="COI73" s="204"/>
      <c r="COJ73" s="204"/>
      <c r="COK73" s="204"/>
      <c r="COL73" s="204"/>
      <c r="COM73" s="204"/>
      <c r="CON73" s="204"/>
      <c r="COO73" s="204"/>
      <c r="COP73" s="204"/>
      <c r="COQ73" s="204"/>
      <c r="COR73" s="204"/>
      <c r="COS73" s="204"/>
      <c r="COT73" s="204"/>
      <c r="COU73" s="204"/>
      <c r="COV73" s="204"/>
      <c r="COW73" s="204"/>
      <c r="COX73" s="204"/>
      <c r="COY73" s="204"/>
      <c r="COZ73" s="204"/>
      <c r="CPA73" s="204"/>
      <c r="CPB73" s="204"/>
      <c r="CPC73" s="204"/>
      <c r="CPD73" s="204"/>
      <c r="CPE73" s="204"/>
      <c r="CPF73" s="204"/>
      <c r="CPG73" s="204"/>
      <c r="CPH73" s="204"/>
      <c r="CPI73" s="204"/>
      <c r="CPJ73" s="204"/>
      <c r="CPK73" s="204"/>
      <c r="CPL73" s="204"/>
      <c r="CPM73" s="204"/>
      <c r="CPN73" s="204"/>
      <c r="CPO73" s="204"/>
      <c r="CPP73" s="204"/>
      <c r="CPQ73" s="204"/>
      <c r="CPR73" s="204"/>
      <c r="CPS73" s="204"/>
      <c r="CPT73" s="204"/>
      <c r="CPU73" s="204"/>
      <c r="CPV73" s="204"/>
      <c r="CPW73" s="204"/>
      <c r="CPX73" s="204"/>
      <c r="CPY73" s="204"/>
      <c r="CPZ73" s="204"/>
      <c r="CQA73" s="204"/>
      <c r="CQB73" s="204"/>
      <c r="CQC73" s="204"/>
      <c r="CQD73" s="204"/>
      <c r="CQE73" s="204"/>
      <c r="CQF73" s="204"/>
      <c r="CQG73" s="204"/>
      <c r="CQH73" s="204"/>
      <c r="CQI73" s="204"/>
      <c r="CQJ73" s="204"/>
      <c r="CQK73" s="204"/>
      <c r="CQL73" s="204"/>
      <c r="CQM73" s="204"/>
      <c r="CQN73" s="204"/>
      <c r="CQO73" s="204"/>
      <c r="CQP73" s="204"/>
      <c r="CQQ73" s="204"/>
      <c r="CQR73" s="204"/>
      <c r="CQS73" s="204"/>
      <c r="CQT73" s="204"/>
      <c r="CQU73" s="204"/>
      <c r="CQV73" s="204"/>
      <c r="CQW73" s="204"/>
      <c r="CQX73" s="204"/>
      <c r="CQY73" s="204"/>
      <c r="CQZ73" s="204"/>
      <c r="CRA73" s="204"/>
      <c r="CRB73" s="204"/>
      <c r="CRC73" s="204"/>
      <c r="CRD73" s="204"/>
      <c r="CRE73" s="204"/>
      <c r="CRF73" s="204"/>
      <c r="CRG73" s="204"/>
      <c r="CRH73" s="204"/>
      <c r="CRI73" s="204"/>
      <c r="CRJ73" s="204"/>
      <c r="CRK73" s="204"/>
      <c r="CRL73" s="204"/>
      <c r="CRM73" s="204"/>
      <c r="CRN73" s="204"/>
      <c r="CRO73" s="204"/>
      <c r="CRP73" s="204"/>
      <c r="CRQ73" s="204"/>
      <c r="CRR73" s="204"/>
      <c r="CRS73" s="204"/>
      <c r="CRT73" s="204"/>
      <c r="CRU73" s="204"/>
      <c r="CRV73" s="204"/>
      <c r="CRW73" s="204"/>
      <c r="CRX73" s="204"/>
      <c r="CRY73" s="204"/>
      <c r="CRZ73" s="204"/>
      <c r="CSA73" s="204"/>
      <c r="CSB73" s="204"/>
      <c r="CSC73" s="204"/>
      <c r="CSD73" s="204"/>
      <c r="CSE73" s="204"/>
      <c r="CSF73" s="204"/>
      <c r="CSG73" s="204"/>
      <c r="CSH73" s="204"/>
      <c r="CSI73" s="204"/>
      <c r="CSJ73" s="204"/>
      <c r="CSK73" s="204"/>
      <c r="CSL73" s="204"/>
      <c r="CSM73" s="204"/>
      <c r="CSN73" s="204"/>
      <c r="CSO73" s="204"/>
      <c r="CSP73" s="204"/>
      <c r="CSQ73" s="204"/>
      <c r="CSR73" s="204"/>
      <c r="CSS73" s="204"/>
      <c r="CST73" s="204"/>
      <c r="CSU73" s="204"/>
      <c r="CSV73" s="204"/>
      <c r="CSW73" s="204"/>
      <c r="CSX73" s="204"/>
      <c r="CSY73" s="204"/>
      <c r="CSZ73" s="204"/>
      <c r="CTA73" s="204"/>
      <c r="CTB73" s="204"/>
      <c r="CTC73" s="204"/>
      <c r="CTD73" s="204"/>
      <c r="CTE73" s="204"/>
      <c r="CTF73" s="204"/>
      <c r="CTG73" s="204"/>
      <c r="CTH73" s="204"/>
      <c r="CTI73" s="204"/>
      <c r="CTJ73" s="204"/>
      <c r="CTK73" s="204"/>
      <c r="CTL73" s="204"/>
      <c r="CTM73" s="204"/>
      <c r="CTN73" s="204"/>
      <c r="CTO73" s="204"/>
      <c r="CTP73" s="204"/>
      <c r="CTQ73" s="204"/>
      <c r="CTR73" s="204"/>
      <c r="CTS73" s="204"/>
      <c r="CTT73" s="204"/>
      <c r="CTU73" s="204"/>
      <c r="CTV73" s="204"/>
      <c r="CTW73" s="204"/>
      <c r="CTX73" s="204"/>
      <c r="CTY73" s="204"/>
      <c r="CTZ73" s="204"/>
      <c r="CUA73" s="204"/>
      <c r="CUB73" s="204"/>
      <c r="CUC73" s="204"/>
      <c r="CUD73" s="204"/>
      <c r="CUE73" s="204"/>
      <c r="CUF73" s="204"/>
      <c r="CUG73" s="204"/>
      <c r="CUH73" s="204"/>
      <c r="CUI73" s="204"/>
      <c r="CUJ73" s="204"/>
      <c r="CUK73" s="204"/>
      <c r="CUL73" s="204"/>
      <c r="CUM73" s="204"/>
      <c r="CUN73" s="204"/>
      <c r="CUO73" s="204"/>
      <c r="CUP73" s="204"/>
      <c r="CUQ73" s="204"/>
      <c r="CUR73" s="204"/>
      <c r="CUS73" s="204"/>
      <c r="CUT73" s="204"/>
      <c r="CUU73" s="204"/>
      <c r="CUV73" s="204"/>
      <c r="CUW73" s="204"/>
      <c r="CUX73" s="204"/>
      <c r="CUY73" s="204"/>
      <c r="CUZ73" s="204"/>
      <c r="CVA73" s="204"/>
      <c r="CVB73" s="204"/>
      <c r="CVC73" s="204"/>
      <c r="CVD73" s="204"/>
      <c r="CVE73" s="204"/>
      <c r="CVF73" s="204"/>
      <c r="CVG73" s="204"/>
      <c r="CVH73" s="204"/>
      <c r="CVI73" s="204"/>
      <c r="CVJ73" s="204"/>
      <c r="CVK73" s="204"/>
      <c r="CVL73" s="204"/>
      <c r="CVM73" s="204"/>
      <c r="CVN73" s="204"/>
      <c r="CVO73" s="204"/>
      <c r="CVP73" s="204"/>
      <c r="CVQ73" s="204"/>
      <c r="CVR73" s="204"/>
      <c r="CVS73" s="204"/>
      <c r="CVT73" s="204"/>
      <c r="CVU73" s="204"/>
      <c r="CVV73" s="204"/>
      <c r="CVW73" s="204"/>
      <c r="CVX73" s="204"/>
      <c r="CVY73" s="204"/>
      <c r="CVZ73" s="204"/>
      <c r="CWA73" s="204"/>
      <c r="CWB73" s="204"/>
      <c r="CWC73" s="204"/>
      <c r="CWD73" s="204"/>
      <c r="CWE73" s="204"/>
      <c r="CWF73" s="204"/>
      <c r="CWG73" s="204"/>
      <c r="CWH73" s="204"/>
      <c r="CWI73" s="204"/>
      <c r="CWJ73" s="204"/>
      <c r="CWK73" s="204"/>
      <c r="CWL73" s="204"/>
      <c r="CWM73" s="204"/>
      <c r="CWN73" s="204"/>
      <c r="CWO73" s="204"/>
      <c r="CWP73" s="204"/>
      <c r="CWQ73" s="204"/>
      <c r="CWR73" s="204"/>
      <c r="CWS73" s="204"/>
      <c r="CWT73" s="204"/>
      <c r="CWU73" s="204"/>
      <c r="CWV73" s="204"/>
      <c r="CWW73" s="204"/>
      <c r="CWX73" s="204"/>
      <c r="CWY73" s="204"/>
      <c r="CWZ73" s="204"/>
      <c r="CXA73" s="204"/>
      <c r="CXB73" s="204"/>
      <c r="CXC73" s="204"/>
      <c r="CXD73" s="204"/>
      <c r="CXE73" s="204"/>
      <c r="CXF73" s="204"/>
      <c r="CXG73" s="204"/>
      <c r="CXH73" s="204"/>
      <c r="CXI73" s="204"/>
      <c r="CXJ73" s="204"/>
      <c r="CXK73" s="204"/>
      <c r="CXL73" s="204"/>
      <c r="CXM73" s="204"/>
      <c r="CXN73" s="204"/>
      <c r="CXO73" s="204"/>
      <c r="CXP73" s="204"/>
      <c r="CXQ73" s="204"/>
      <c r="CXR73" s="204"/>
      <c r="CXS73" s="204"/>
      <c r="CXT73" s="204"/>
      <c r="CXU73" s="204"/>
      <c r="CXV73" s="204"/>
      <c r="CXW73" s="204"/>
      <c r="CXX73" s="204"/>
      <c r="CXY73" s="204"/>
      <c r="CXZ73" s="204"/>
      <c r="CYA73" s="204"/>
      <c r="CYB73" s="204"/>
      <c r="CYC73" s="204"/>
      <c r="CYD73" s="204"/>
      <c r="CYE73" s="204"/>
      <c r="CYF73" s="204"/>
      <c r="CYG73" s="204"/>
      <c r="CYH73" s="204"/>
      <c r="CYI73" s="204"/>
      <c r="CYJ73" s="204"/>
      <c r="CYK73" s="204"/>
      <c r="CYL73" s="204"/>
      <c r="CYM73" s="204"/>
      <c r="CYN73" s="204"/>
      <c r="CYO73" s="204"/>
      <c r="CYP73" s="204"/>
      <c r="CYQ73" s="204"/>
      <c r="CYR73" s="204"/>
      <c r="CYS73" s="204"/>
      <c r="CYT73" s="204"/>
      <c r="CYU73" s="204"/>
      <c r="CYV73" s="204"/>
      <c r="CYW73" s="204"/>
      <c r="CYX73" s="204"/>
      <c r="CYY73" s="204"/>
      <c r="CYZ73" s="204"/>
      <c r="CZA73" s="204"/>
      <c r="CZB73" s="204"/>
      <c r="CZC73" s="204"/>
      <c r="CZD73" s="204"/>
      <c r="CZE73" s="204"/>
      <c r="CZF73" s="204"/>
      <c r="CZG73" s="204"/>
      <c r="CZH73" s="204"/>
      <c r="CZI73" s="204"/>
      <c r="CZJ73" s="204"/>
      <c r="CZK73" s="204"/>
      <c r="CZL73" s="204"/>
      <c r="CZM73" s="204"/>
      <c r="CZN73" s="204"/>
      <c r="CZO73" s="204"/>
      <c r="CZP73" s="204"/>
      <c r="CZQ73" s="204"/>
      <c r="CZR73" s="204"/>
      <c r="CZS73" s="204"/>
      <c r="CZT73" s="204"/>
      <c r="CZU73" s="204"/>
      <c r="CZV73" s="204"/>
      <c r="CZW73" s="204"/>
      <c r="CZX73" s="204"/>
      <c r="CZY73" s="204"/>
      <c r="CZZ73" s="204"/>
      <c r="DAA73" s="204"/>
      <c r="DAB73" s="204"/>
      <c r="DAC73" s="204"/>
      <c r="DAD73" s="204"/>
      <c r="DAE73" s="204"/>
      <c r="DAF73" s="204"/>
      <c r="DAG73" s="204"/>
      <c r="DAH73" s="204"/>
      <c r="DAI73" s="204"/>
      <c r="DAJ73" s="204"/>
      <c r="DAK73" s="204"/>
      <c r="DAL73" s="204"/>
      <c r="DAM73" s="204"/>
      <c r="DAN73" s="204"/>
      <c r="DAO73" s="204"/>
      <c r="DAP73" s="204"/>
      <c r="DAQ73" s="204"/>
      <c r="DAR73" s="204"/>
      <c r="DAS73" s="204"/>
      <c r="DAT73" s="204"/>
      <c r="DAU73" s="204"/>
      <c r="DAV73" s="204"/>
      <c r="DAW73" s="204"/>
      <c r="DAX73" s="204"/>
      <c r="DAY73" s="204"/>
      <c r="DAZ73" s="204"/>
      <c r="DBA73" s="204"/>
      <c r="DBB73" s="204"/>
      <c r="DBC73" s="204"/>
      <c r="DBD73" s="204"/>
      <c r="DBE73" s="204"/>
      <c r="DBF73" s="204"/>
      <c r="DBG73" s="204"/>
      <c r="DBH73" s="204"/>
      <c r="DBI73" s="204"/>
      <c r="DBJ73" s="204"/>
      <c r="DBK73" s="204"/>
      <c r="DBL73" s="204"/>
      <c r="DBM73" s="204"/>
      <c r="DBN73" s="204"/>
      <c r="DBO73" s="204"/>
      <c r="DBP73" s="204"/>
      <c r="DBQ73" s="204"/>
      <c r="DBR73" s="204"/>
      <c r="DBS73" s="204"/>
      <c r="DBT73" s="204"/>
      <c r="DBU73" s="204"/>
      <c r="DBV73" s="204"/>
      <c r="DBW73" s="204"/>
      <c r="DBX73" s="204"/>
      <c r="DBY73" s="204"/>
      <c r="DBZ73" s="204"/>
      <c r="DCA73" s="204"/>
      <c r="DCB73" s="204"/>
      <c r="DCC73" s="204"/>
      <c r="DCD73" s="204"/>
      <c r="DCE73" s="204"/>
      <c r="DCF73" s="204"/>
      <c r="DCG73" s="204"/>
      <c r="DCH73" s="204"/>
      <c r="DCI73" s="204"/>
      <c r="DCJ73" s="204"/>
      <c r="DCK73" s="204"/>
      <c r="DCL73" s="204"/>
      <c r="DCM73" s="204"/>
      <c r="DCN73" s="204"/>
      <c r="DCO73" s="204"/>
      <c r="DCP73" s="204"/>
      <c r="DCQ73" s="204"/>
      <c r="DCR73" s="204"/>
      <c r="DCS73" s="204"/>
      <c r="DCT73" s="204"/>
      <c r="DCU73" s="204"/>
      <c r="DCV73" s="204"/>
      <c r="DCW73" s="204"/>
      <c r="DCX73" s="204"/>
      <c r="DCY73" s="204"/>
      <c r="DCZ73" s="204"/>
      <c r="DDA73" s="204"/>
      <c r="DDB73" s="204"/>
      <c r="DDC73" s="204"/>
      <c r="DDD73" s="204"/>
      <c r="DDE73" s="204"/>
      <c r="DDF73" s="204"/>
      <c r="DDG73" s="204"/>
      <c r="DDH73" s="204"/>
      <c r="DDI73" s="204"/>
      <c r="DDJ73" s="204"/>
      <c r="DDK73" s="204"/>
      <c r="DDL73" s="204"/>
      <c r="DDM73" s="204"/>
      <c r="DDN73" s="204"/>
      <c r="DDO73" s="204"/>
      <c r="DDP73" s="204"/>
      <c r="DDQ73" s="204"/>
      <c r="DDR73" s="204"/>
      <c r="DDS73" s="204"/>
      <c r="DDT73" s="204"/>
      <c r="DDU73" s="204"/>
      <c r="DDV73" s="204"/>
      <c r="DDW73" s="204"/>
      <c r="DDX73" s="204"/>
      <c r="DDY73" s="204"/>
      <c r="DDZ73" s="204"/>
      <c r="DEA73" s="204"/>
      <c r="DEB73" s="204"/>
      <c r="DEC73" s="204"/>
      <c r="DED73" s="204"/>
      <c r="DEE73" s="204"/>
      <c r="DEF73" s="204"/>
      <c r="DEG73" s="204"/>
      <c r="DEH73" s="204"/>
      <c r="DEI73" s="204"/>
      <c r="DEJ73" s="204"/>
      <c r="DEK73" s="204"/>
      <c r="DEL73" s="204"/>
      <c r="DEM73" s="204"/>
      <c r="DEN73" s="204"/>
      <c r="DEO73" s="204"/>
      <c r="DEP73" s="204"/>
      <c r="DEQ73" s="204"/>
      <c r="DER73" s="204"/>
      <c r="DES73" s="204"/>
      <c r="DET73" s="204"/>
      <c r="DEU73" s="204"/>
      <c r="DEV73" s="204"/>
      <c r="DEW73" s="204"/>
      <c r="DEX73" s="204"/>
      <c r="DEY73" s="204"/>
      <c r="DEZ73" s="204"/>
      <c r="DFA73" s="204"/>
      <c r="DFB73" s="204"/>
      <c r="DFC73" s="204"/>
      <c r="DFD73" s="204"/>
      <c r="DFE73" s="204"/>
      <c r="DFF73" s="204"/>
      <c r="DFG73" s="204"/>
      <c r="DFH73" s="204"/>
      <c r="DFI73" s="204"/>
      <c r="DFJ73" s="204"/>
      <c r="DFK73" s="204"/>
      <c r="DFL73" s="204"/>
      <c r="DFM73" s="204"/>
      <c r="DFN73" s="204"/>
      <c r="DFO73" s="204"/>
      <c r="DFP73" s="204"/>
      <c r="DFQ73" s="204"/>
      <c r="DFR73" s="204"/>
      <c r="DFS73" s="204"/>
      <c r="DFT73" s="204"/>
      <c r="DFU73" s="204"/>
      <c r="DFV73" s="204"/>
      <c r="DFW73" s="204"/>
      <c r="DFX73" s="204"/>
      <c r="DFY73" s="204"/>
      <c r="DFZ73" s="204"/>
      <c r="DGA73" s="204"/>
      <c r="DGB73" s="204"/>
      <c r="DGC73" s="204"/>
      <c r="DGD73" s="204"/>
      <c r="DGE73" s="204"/>
      <c r="DGF73" s="204"/>
      <c r="DGG73" s="204"/>
      <c r="DGH73" s="204"/>
      <c r="DGI73" s="204"/>
      <c r="DGJ73" s="204"/>
      <c r="DGK73" s="204"/>
      <c r="DGL73" s="204"/>
      <c r="DGM73" s="204"/>
      <c r="DGN73" s="204"/>
      <c r="DGO73" s="204"/>
      <c r="DGP73" s="204"/>
      <c r="DGQ73" s="204"/>
      <c r="DGR73" s="204"/>
      <c r="DGS73" s="204"/>
      <c r="DGT73" s="204"/>
      <c r="DGU73" s="204"/>
      <c r="DGV73" s="204"/>
      <c r="DGW73" s="204"/>
      <c r="DGX73" s="204"/>
      <c r="DGY73" s="204"/>
      <c r="DGZ73" s="204"/>
      <c r="DHA73" s="204"/>
      <c r="DHB73" s="204"/>
      <c r="DHC73" s="204"/>
      <c r="DHD73" s="204"/>
      <c r="DHE73" s="204"/>
      <c r="DHF73" s="204"/>
      <c r="DHG73" s="204"/>
      <c r="DHH73" s="204"/>
      <c r="DHI73" s="204"/>
      <c r="DHJ73" s="204"/>
      <c r="DHK73" s="204"/>
      <c r="DHL73" s="204"/>
      <c r="DHM73" s="204"/>
      <c r="DHN73" s="204"/>
      <c r="DHO73" s="204"/>
      <c r="DHP73" s="204"/>
      <c r="DHQ73" s="204"/>
      <c r="DHR73" s="204"/>
      <c r="DHS73" s="204"/>
      <c r="DHT73" s="204"/>
      <c r="DHU73" s="204"/>
      <c r="DHV73" s="204"/>
      <c r="DHW73" s="204"/>
      <c r="DHX73" s="204"/>
      <c r="DHY73" s="204"/>
      <c r="DHZ73" s="204"/>
      <c r="DIA73" s="204"/>
      <c r="DIB73" s="204"/>
      <c r="DIC73" s="204"/>
      <c r="DID73" s="204"/>
      <c r="DIE73" s="204"/>
      <c r="DIF73" s="204"/>
      <c r="DIG73" s="204"/>
      <c r="DIH73" s="204"/>
      <c r="DII73" s="204"/>
      <c r="DIJ73" s="204"/>
      <c r="DIK73" s="204"/>
      <c r="DIL73" s="204"/>
      <c r="DIM73" s="204"/>
      <c r="DIN73" s="204"/>
      <c r="DIO73" s="204"/>
      <c r="DIP73" s="204"/>
      <c r="DIQ73" s="204"/>
      <c r="DIR73" s="204"/>
      <c r="DIS73" s="204"/>
      <c r="DIT73" s="204"/>
      <c r="DIU73" s="204"/>
      <c r="DIV73" s="204"/>
      <c r="DIW73" s="204"/>
      <c r="DIX73" s="204"/>
      <c r="DIY73" s="204"/>
      <c r="DIZ73" s="204"/>
      <c r="DJA73" s="204"/>
      <c r="DJB73" s="204"/>
      <c r="DJC73" s="204"/>
      <c r="DJD73" s="204"/>
      <c r="DJE73" s="204"/>
      <c r="DJF73" s="204"/>
      <c r="DJG73" s="204"/>
      <c r="DJH73" s="204"/>
      <c r="DJI73" s="204"/>
      <c r="DJJ73" s="204"/>
      <c r="DJK73" s="204"/>
      <c r="DJL73" s="204"/>
      <c r="DJM73" s="204"/>
      <c r="DJN73" s="204"/>
      <c r="DJO73" s="204"/>
      <c r="DJP73" s="204"/>
      <c r="DJQ73" s="204"/>
      <c r="DJR73" s="204"/>
      <c r="DJS73" s="204"/>
      <c r="DJT73" s="204"/>
      <c r="DJU73" s="204"/>
      <c r="DJV73" s="204"/>
      <c r="DJW73" s="204"/>
      <c r="DJX73" s="204"/>
      <c r="DJY73" s="204"/>
      <c r="DJZ73" s="204"/>
      <c r="DKA73" s="204"/>
      <c r="DKB73" s="204"/>
      <c r="DKC73" s="204"/>
      <c r="DKD73" s="204"/>
      <c r="DKE73" s="204"/>
      <c r="DKF73" s="204"/>
      <c r="DKG73" s="204"/>
      <c r="DKH73" s="204"/>
      <c r="DKI73" s="204"/>
      <c r="DKJ73" s="204"/>
      <c r="DKK73" s="204"/>
      <c r="DKL73" s="204"/>
      <c r="DKM73" s="204"/>
      <c r="DKN73" s="204"/>
      <c r="DKO73" s="204"/>
      <c r="DKP73" s="204"/>
      <c r="DKQ73" s="204"/>
      <c r="DKR73" s="204"/>
      <c r="DKS73" s="204"/>
      <c r="DKT73" s="204"/>
      <c r="DKU73" s="204"/>
      <c r="DKV73" s="204"/>
      <c r="DKW73" s="204"/>
      <c r="DKX73" s="204"/>
      <c r="DKY73" s="204"/>
      <c r="DKZ73" s="204"/>
      <c r="DLA73" s="204"/>
      <c r="DLB73" s="204"/>
      <c r="DLC73" s="204"/>
      <c r="DLD73" s="204"/>
      <c r="DLE73" s="204"/>
      <c r="DLF73" s="204"/>
      <c r="DLG73" s="204"/>
      <c r="DLH73" s="204"/>
      <c r="DLI73" s="204"/>
      <c r="DLJ73" s="204"/>
      <c r="DLK73" s="204"/>
      <c r="DLL73" s="204"/>
      <c r="DLM73" s="204"/>
      <c r="DLN73" s="204"/>
      <c r="DLO73" s="204"/>
      <c r="DLP73" s="204"/>
      <c r="DLQ73" s="204"/>
      <c r="DLR73" s="204"/>
      <c r="DLS73" s="204"/>
      <c r="DLT73" s="204"/>
      <c r="DLU73" s="204"/>
      <c r="DLV73" s="204"/>
      <c r="DLW73" s="204"/>
      <c r="DLX73" s="204"/>
      <c r="DLY73" s="204"/>
      <c r="DLZ73" s="204"/>
      <c r="DMA73" s="204"/>
      <c r="DMB73" s="204"/>
      <c r="DMC73" s="204"/>
      <c r="DMD73" s="204"/>
      <c r="DME73" s="204"/>
      <c r="DMF73" s="204"/>
      <c r="DMG73" s="204"/>
      <c r="DMH73" s="204"/>
      <c r="DMI73" s="204"/>
      <c r="DMJ73" s="204"/>
      <c r="DMK73" s="204"/>
      <c r="DML73" s="204"/>
      <c r="DMM73" s="204"/>
      <c r="DMN73" s="204"/>
      <c r="DMO73" s="204"/>
      <c r="DMP73" s="204"/>
      <c r="DMQ73" s="204"/>
      <c r="DMR73" s="204"/>
      <c r="DMS73" s="204"/>
      <c r="DMT73" s="204"/>
      <c r="DMU73" s="204"/>
      <c r="DMV73" s="204"/>
      <c r="DMW73" s="204"/>
      <c r="DMX73" s="204"/>
      <c r="DMY73" s="204"/>
      <c r="DMZ73" s="204"/>
      <c r="DNA73" s="204"/>
      <c r="DNB73" s="204"/>
      <c r="DNC73" s="204"/>
      <c r="DND73" s="204"/>
      <c r="DNE73" s="204"/>
      <c r="DNF73" s="204"/>
      <c r="DNG73" s="204"/>
      <c r="DNH73" s="204"/>
      <c r="DNI73" s="204"/>
      <c r="DNJ73" s="204"/>
      <c r="DNK73" s="204"/>
      <c r="DNL73" s="204"/>
      <c r="DNM73" s="204"/>
      <c r="DNN73" s="204"/>
      <c r="DNO73" s="204"/>
      <c r="DNP73" s="204"/>
      <c r="DNQ73" s="204"/>
      <c r="DNR73" s="204"/>
      <c r="DNS73" s="204"/>
      <c r="DNT73" s="204"/>
      <c r="DNU73" s="204"/>
      <c r="DNV73" s="204"/>
      <c r="DNW73" s="204"/>
      <c r="DNX73" s="204"/>
      <c r="DNY73" s="204"/>
      <c r="DNZ73" s="204"/>
      <c r="DOA73" s="204"/>
      <c r="DOB73" s="204"/>
      <c r="DOC73" s="204"/>
      <c r="DOD73" s="204"/>
      <c r="DOE73" s="204"/>
      <c r="DOF73" s="204"/>
      <c r="DOG73" s="204"/>
      <c r="DOH73" s="204"/>
      <c r="DOI73" s="204"/>
      <c r="DOJ73" s="204"/>
      <c r="DOK73" s="204"/>
      <c r="DOL73" s="204"/>
      <c r="DOM73" s="204"/>
      <c r="DON73" s="204"/>
      <c r="DOO73" s="204"/>
      <c r="DOP73" s="204"/>
      <c r="DOQ73" s="204"/>
      <c r="DOR73" s="204"/>
      <c r="DOS73" s="204"/>
      <c r="DOT73" s="204"/>
      <c r="DOU73" s="204"/>
      <c r="DOV73" s="204"/>
      <c r="DOW73" s="204"/>
      <c r="DOX73" s="204"/>
      <c r="DOY73" s="204"/>
      <c r="DOZ73" s="204"/>
      <c r="DPA73" s="204"/>
      <c r="DPB73" s="204"/>
      <c r="DPC73" s="204"/>
      <c r="DPD73" s="204"/>
      <c r="DPE73" s="204"/>
      <c r="DPF73" s="204"/>
      <c r="DPG73" s="204"/>
      <c r="DPH73" s="204"/>
      <c r="DPI73" s="204"/>
      <c r="DPJ73" s="204"/>
      <c r="DPK73" s="204"/>
      <c r="DPL73" s="204"/>
      <c r="DPM73" s="204"/>
      <c r="DPN73" s="204"/>
      <c r="DPO73" s="204"/>
      <c r="DPP73" s="204"/>
      <c r="DPQ73" s="204"/>
      <c r="DPR73" s="204"/>
      <c r="DPS73" s="204"/>
      <c r="DPT73" s="204"/>
      <c r="DPU73" s="204"/>
      <c r="DPV73" s="204"/>
      <c r="DPW73" s="204"/>
      <c r="DPX73" s="204"/>
      <c r="DPY73" s="204"/>
      <c r="DPZ73" s="204"/>
      <c r="DQA73" s="204"/>
      <c r="DQB73" s="204"/>
      <c r="DQC73" s="204"/>
      <c r="DQD73" s="204"/>
      <c r="DQE73" s="204"/>
      <c r="DQF73" s="204"/>
      <c r="DQG73" s="204"/>
      <c r="DQH73" s="204"/>
      <c r="DQI73" s="204"/>
      <c r="DQJ73" s="204"/>
      <c r="DQK73" s="204"/>
      <c r="DQL73" s="204"/>
      <c r="DQM73" s="204"/>
      <c r="DQN73" s="204"/>
      <c r="DQO73" s="204"/>
      <c r="DQP73" s="204"/>
      <c r="DQQ73" s="204"/>
      <c r="DQR73" s="204"/>
      <c r="DQS73" s="204"/>
      <c r="DQT73" s="204"/>
      <c r="DQU73" s="204"/>
      <c r="DQV73" s="204"/>
      <c r="DQW73" s="204"/>
      <c r="DQX73" s="204"/>
      <c r="DQY73" s="204"/>
      <c r="DQZ73" s="204"/>
      <c r="DRA73" s="204"/>
      <c r="DRB73" s="204"/>
      <c r="DRC73" s="204"/>
      <c r="DRD73" s="204"/>
      <c r="DRE73" s="204"/>
      <c r="DRF73" s="204"/>
      <c r="DRG73" s="204"/>
      <c r="DRH73" s="204"/>
      <c r="DRI73" s="204"/>
      <c r="DRJ73" s="204"/>
      <c r="DRK73" s="204"/>
      <c r="DRL73" s="204"/>
      <c r="DRM73" s="204"/>
      <c r="DRN73" s="204"/>
      <c r="DRO73" s="204"/>
      <c r="DRP73" s="204"/>
      <c r="DRQ73" s="204"/>
      <c r="DRR73" s="204"/>
      <c r="DRS73" s="204"/>
      <c r="DRT73" s="204"/>
      <c r="DRU73" s="204"/>
      <c r="DRV73" s="204"/>
      <c r="DRW73" s="204"/>
      <c r="DRX73" s="204"/>
      <c r="DRY73" s="204"/>
      <c r="DRZ73" s="204"/>
      <c r="DSA73" s="204"/>
      <c r="DSB73" s="204"/>
      <c r="DSC73" s="204"/>
      <c r="DSD73" s="204"/>
      <c r="DSE73" s="204"/>
      <c r="DSF73" s="204"/>
      <c r="DSG73" s="204"/>
      <c r="DSH73" s="204"/>
      <c r="DSI73" s="204"/>
      <c r="DSJ73" s="204"/>
      <c r="DSK73" s="204"/>
      <c r="DSL73" s="204"/>
      <c r="DSM73" s="204"/>
      <c r="DSN73" s="204"/>
      <c r="DSO73" s="204"/>
      <c r="DSP73" s="204"/>
      <c r="DSQ73" s="204"/>
      <c r="DSR73" s="204"/>
      <c r="DSS73" s="204"/>
      <c r="DST73" s="204"/>
      <c r="DSU73" s="204"/>
      <c r="DSV73" s="204"/>
      <c r="DSW73" s="204"/>
      <c r="DSX73" s="204"/>
      <c r="DSY73" s="204"/>
      <c r="DSZ73" s="204"/>
      <c r="DTA73" s="204"/>
      <c r="DTB73" s="204"/>
      <c r="DTC73" s="204"/>
      <c r="DTD73" s="204"/>
      <c r="DTE73" s="204"/>
      <c r="DTF73" s="204"/>
      <c r="DTG73" s="204"/>
      <c r="DTH73" s="204"/>
      <c r="DTI73" s="204"/>
      <c r="DTJ73" s="204"/>
      <c r="DTK73" s="204"/>
      <c r="DTL73" s="204"/>
      <c r="DTM73" s="204"/>
      <c r="DTN73" s="204"/>
      <c r="DTO73" s="204"/>
      <c r="DTP73" s="204"/>
      <c r="DTQ73" s="204"/>
      <c r="DTR73" s="204"/>
      <c r="DTS73" s="204"/>
      <c r="DTT73" s="204"/>
      <c r="DTU73" s="204"/>
      <c r="DTV73" s="204"/>
      <c r="DTW73" s="204"/>
      <c r="DTX73" s="204"/>
      <c r="DTY73" s="204"/>
      <c r="DTZ73" s="204"/>
      <c r="DUA73" s="204"/>
      <c r="DUB73" s="204"/>
      <c r="DUC73" s="204"/>
      <c r="DUD73" s="204"/>
      <c r="DUE73" s="204"/>
      <c r="DUF73" s="204"/>
      <c r="DUG73" s="204"/>
      <c r="DUH73" s="204"/>
      <c r="DUI73" s="204"/>
      <c r="DUJ73" s="204"/>
      <c r="DUK73" s="204"/>
      <c r="DUL73" s="204"/>
      <c r="DUM73" s="204"/>
      <c r="DUN73" s="204"/>
      <c r="DUO73" s="204"/>
      <c r="DUP73" s="204"/>
      <c r="DUQ73" s="204"/>
      <c r="DUR73" s="204"/>
      <c r="DUS73" s="204"/>
      <c r="DUT73" s="204"/>
      <c r="DUU73" s="204"/>
      <c r="DUV73" s="204"/>
      <c r="DUW73" s="204"/>
      <c r="DUX73" s="204"/>
      <c r="DUY73" s="204"/>
      <c r="DUZ73" s="204"/>
      <c r="DVA73" s="204"/>
      <c r="DVB73" s="204"/>
      <c r="DVC73" s="204"/>
      <c r="DVD73" s="204"/>
      <c r="DVE73" s="204"/>
      <c r="DVF73" s="204"/>
      <c r="DVG73" s="204"/>
      <c r="DVH73" s="204"/>
      <c r="DVI73" s="204"/>
      <c r="DVJ73" s="204"/>
      <c r="DVK73" s="204"/>
      <c r="DVL73" s="204"/>
      <c r="DVM73" s="204"/>
      <c r="DVN73" s="204"/>
      <c r="DVO73" s="204"/>
      <c r="DVP73" s="204"/>
      <c r="DVQ73" s="204"/>
      <c r="DVR73" s="204"/>
      <c r="DVS73" s="204"/>
      <c r="DVT73" s="204"/>
      <c r="DVU73" s="204"/>
      <c r="DVV73" s="204"/>
      <c r="DVW73" s="204"/>
      <c r="DVX73" s="204"/>
      <c r="DVY73" s="204"/>
      <c r="DVZ73" s="204"/>
      <c r="DWA73" s="204"/>
      <c r="DWB73" s="204"/>
      <c r="DWC73" s="204"/>
      <c r="DWD73" s="204"/>
      <c r="DWE73" s="204"/>
      <c r="DWF73" s="204"/>
      <c r="DWG73" s="204"/>
      <c r="DWH73" s="204"/>
      <c r="DWI73" s="204"/>
      <c r="DWJ73" s="204"/>
      <c r="DWK73" s="204"/>
      <c r="DWL73" s="204"/>
      <c r="DWM73" s="204"/>
      <c r="DWN73" s="204"/>
      <c r="DWO73" s="204"/>
      <c r="DWP73" s="204"/>
      <c r="DWQ73" s="204"/>
      <c r="DWR73" s="204"/>
      <c r="DWS73" s="204"/>
      <c r="DWT73" s="204"/>
      <c r="DWU73" s="204"/>
      <c r="DWV73" s="204"/>
      <c r="DWW73" s="204"/>
      <c r="DWX73" s="204"/>
      <c r="DWY73" s="204"/>
      <c r="DWZ73" s="204"/>
      <c r="DXA73" s="204"/>
      <c r="DXB73" s="204"/>
      <c r="DXC73" s="204"/>
      <c r="DXD73" s="204"/>
      <c r="DXE73" s="204"/>
      <c r="DXF73" s="204"/>
      <c r="DXG73" s="204"/>
      <c r="DXH73" s="204"/>
      <c r="DXI73" s="204"/>
      <c r="DXJ73" s="204"/>
      <c r="DXK73" s="204"/>
      <c r="DXL73" s="204"/>
      <c r="DXM73" s="204"/>
      <c r="DXN73" s="204"/>
      <c r="DXO73" s="204"/>
      <c r="DXP73" s="204"/>
      <c r="DXQ73" s="204"/>
      <c r="DXR73" s="204"/>
      <c r="DXS73" s="204"/>
      <c r="DXT73" s="204"/>
      <c r="DXU73" s="204"/>
      <c r="DXV73" s="204"/>
      <c r="DXW73" s="204"/>
      <c r="DXX73" s="204"/>
      <c r="DXY73" s="204"/>
      <c r="DXZ73" s="204"/>
      <c r="DYA73" s="204"/>
      <c r="DYB73" s="204"/>
      <c r="DYC73" s="204"/>
      <c r="DYD73" s="204"/>
      <c r="DYE73" s="204"/>
      <c r="DYF73" s="204"/>
      <c r="DYG73" s="204"/>
      <c r="DYH73" s="204"/>
      <c r="DYI73" s="204"/>
      <c r="DYJ73" s="204"/>
      <c r="DYK73" s="204"/>
      <c r="DYL73" s="204"/>
      <c r="DYM73" s="204"/>
      <c r="DYN73" s="204"/>
      <c r="DYO73" s="204"/>
      <c r="DYP73" s="204"/>
      <c r="DYQ73" s="204"/>
      <c r="DYR73" s="204"/>
      <c r="DYS73" s="204"/>
      <c r="DYT73" s="204"/>
      <c r="DYU73" s="204"/>
      <c r="DYV73" s="204"/>
      <c r="DYW73" s="204"/>
      <c r="DYX73" s="204"/>
      <c r="DYY73" s="204"/>
      <c r="DYZ73" s="204"/>
      <c r="DZA73" s="204"/>
      <c r="DZB73" s="204"/>
      <c r="DZC73" s="204"/>
      <c r="DZD73" s="204"/>
      <c r="DZE73" s="204"/>
      <c r="DZF73" s="204"/>
      <c r="DZG73" s="204"/>
      <c r="DZH73" s="204"/>
      <c r="DZI73" s="204"/>
      <c r="DZJ73" s="204"/>
      <c r="DZK73" s="204"/>
      <c r="DZL73" s="204"/>
      <c r="DZM73" s="204"/>
      <c r="DZN73" s="204"/>
      <c r="DZO73" s="204"/>
      <c r="DZP73" s="204"/>
      <c r="DZQ73" s="204"/>
      <c r="DZR73" s="204"/>
      <c r="DZS73" s="204"/>
      <c r="DZT73" s="204"/>
      <c r="DZU73" s="204"/>
      <c r="DZV73" s="204"/>
      <c r="DZW73" s="204"/>
      <c r="DZX73" s="204"/>
      <c r="DZY73" s="204"/>
      <c r="DZZ73" s="204"/>
      <c r="EAA73" s="204"/>
      <c r="EAB73" s="204"/>
      <c r="EAC73" s="204"/>
      <c r="EAD73" s="204"/>
      <c r="EAE73" s="204"/>
      <c r="EAF73" s="204"/>
      <c r="EAG73" s="204"/>
      <c r="EAH73" s="204"/>
      <c r="EAI73" s="204"/>
      <c r="EAJ73" s="204"/>
      <c r="EAK73" s="204"/>
      <c r="EAL73" s="204"/>
      <c r="EAM73" s="204"/>
      <c r="EAN73" s="204"/>
      <c r="EAO73" s="204"/>
      <c r="EAP73" s="204"/>
      <c r="EAQ73" s="204"/>
      <c r="EAR73" s="204"/>
      <c r="EAS73" s="204"/>
      <c r="EAT73" s="204"/>
      <c r="EAU73" s="204"/>
      <c r="EAV73" s="204"/>
      <c r="EAW73" s="204"/>
      <c r="EAX73" s="204"/>
      <c r="EAY73" s="204"/>
      <c r="EAZ73" s="204"/>
      <c r="EBA73" s="204"/>
      <c r="EBB73" s="204"/>
      <c r="EBC73" s="204"/>
      <c r="EBD73" s="204"/>
      <c r="EBE73" s="204"/>
      <c r="EBF73" s="204"/>
      <c r="EBG73" s="204"/>
      <c r="EBH73" s="204"/>
      <c r="EBI73" s="204"/>
      <c r="EBJ73" s="204"/>
      <c r="EBK73" s="204"/>
      <c r="EBL73" s="204"/>
      <c r="EBM73" s="204"/>
      <c r="EBN73" s="204"/>
      <c r="EBO73" s="204"/>
      <c r="EBP73" s="204"/>
      <c r="EBQ73" s="204"/>
      <c r="EBR73" s="204"/>
      <c r="EBS73" s="204"/>
      <c r="EBT73" s="204"/>
      <c r="EBU73" s="204"/>
      <c r="EBV73" s="204"/>
      <c r="EBW73" s="204"/>
      <c r="EBX73" s="204"/>
      <c r="EBY73" s="204"/>
      <c r="EBZ73" s="204"/>
      <c r="ECA73" s="204"/>
      <c r="ECB73" s="204"/>
      <c r="ECC73" s="204"/>
      <c r="ECD73" s="204"/>
      <c r="ECE73" s="204"/>
      <c r="ECF73" s="204"/>
      <c r="ECG73" s="204"/>
      <c r="ECH73" s="204"/>
      <c r="ECI73" s="204"/>
      <c r="ECJ73" s="204"/>
      <c r="ECK73" s="204"/>
      <c r="ECL73" s="204"/>
      <c r="ECM73" s="204"/>
      <c r="ECN73" s="204"/>
      <c r="ECO73" s="204"/>
      <c r="ECP73" s="204"/>
      <c r="ECQ73" s="204"/>
      <c r="ECR73" s="204"/>
      <c r="ECS73" s="204"/>
      <c r="ECT73" s="204"/>
      <c r="ECU73" s="204"/>
      <c r="ECV73" s="204"/>
      <c r="ECW73" s="204"/>
      <c r="ECX73" s="204"/>
      <c r="ECY73" s="204"/>
      <c r="ECZ73" s="204"/>
      <c r="EDA73" s="204"/>
      <c r="EDB73" s="204"/>
      <c r="EDC73" s="204"/>
      <c r="EDD73" s="204"/>
      <c r="EDE73" s="204"/>
      <c r="EDF73" s="204"/>
      <c r="EDG73" s="204"/>
      <c r="EDH73" s="204"/>
      <c r="EDI73" s="204"/>
      <c r="EDJ73" s="204"/>
      <c r="EDK73" s="204"/>
      <c r="EDL73" s="204"/>
      <c r="EDM73" s="204"/>
      <c r="EDN73" s="204"/>
      <c r="EDO73" s="204"/>
      <c r="EDP73" s="204"/>
      <c r="EDQ73" s="204"/>
      <c r="EDR73" s="204"/>
      <c r="EDS73" s="204"/>
      <c r="EDT73" s="204"/>
      <c r="EDU73" s="204"/>
      <c r="EDV73" s="204"/>
      <c r="EDW73" s="204"/>
      <c r="EDX73" s="204"/>
      <c r="EDY73" s="204"/>
      <c r="EDZ73" s="204"/>
      <c r="EEA73" s="204"/>
      <c r="EEB73" s="204"/>
      <c r="EEC73" s="204"/>
      <c r="EED73" s="204"/>
      <c r="EEE73" s="204"/>
      <c r="EEF73" s="204"/>
      <c r="EEG73" s="204"/>
      <c r="EEH73" s="204"/>
      <c r="EEI73" s="204"/>
      <c r="EEJ73" s="204"/>
      <c r="EEK73" s="204"/>
      <c r="EEL73" s="204"/>
      <c r="EEM73" s="204"/>
      <c r="EEN73" s="204"/>
      <c r="EEO73" s="204"/>
      <c r="EEP73" s="204"/>
      <c r="EEQ73" s="204"/>
      <c r="EER73" s="204"/>
      <c r="EES73" s="204"/>
      <c r="EET73" s="204"/>
      <c r="EEU73" s="204"/>
      <c r="EEV73" s="204"/>
      <c r="EEW73" s="204"/>
      <c r="EEX73" s="204"/>
      <c r="EEY73" s="204"/>
      <c r="EEZ73" s="204"/>
      <c r="EFA73" s="204"/>
      <c r="EFB73" s="204"/>
      <c r="EFC73" s="204"/>
      <c r="EFD73" s="204"/>
      <c r="EFE73" s="204"/>
      <c r="EFF73" s="204"/>
      <c r="EFG73" s="204"/>
      <c r="EFH73" s="204"/>
      <c r="EFI73" s="204"/>
      <c r="EFJ73" s="204"/>
      <c r="EFK73" s="204"/>
      <c r="EFL73" s="204"/>
      <c r="EFM73" s="204"/>
      <c r="EFN73" s="204"/>
      <c r="EFO73" s="204"/>
      <c r="EFP73" s="204"/>
      <c r="EFQ73" s="204"/>
      <c r="EFR73" s="204"/>
      <c r="EFS73" s="204"/>
      <c r="EFT73" s="204"/>
      <c r="EFU73" s="204"/>
      <c r="EFV73" s="204"/>
      <c r="EFW73" s="204"/>
      <c r="EFX73" s="204"/>
      <c r="EFY73" s="204"/>
      <c r="EFZ73" s="204"/>
      <c r="EGA73" s="204"/>
      <c r="EGB73" s="204"/>
      <c r="EGC73" s="204"/>
      <c r="EGD73" s="204"/>
      <c r="EGE73" s="204"/>
      <c r="EGF73" s="204"/>
      <c r="EGG73" s="204"/>
      <c r="EGH73" s="204"/>
      <c r="EGI73" s="204"/>
      <c r="EGJ73" s="204"/>
      <c r="EGK73" s="204"/>
      <c r="EGL73" s="204"/>
      <c r="EGM73" s="204"/>
      <c r="EGN73" s="204"/>
      <c r="EGO73" s="204"/>
      <c r="EGP73" s="204"/>
      <c r="EGQ73" s="204"/>
      <c r="EGR73" s="204"/>
      <c r="EGS73" s="204"/>
      <c r="EGT73" s="204"/>
      <c r="EGU73" s="204"/>
      <c r="EGV73" s="204"/>
      <c r="EGW73" s="204"/>
      <c r="EGX73" s="204"/>
      <c r="EGY73" s="204"/>
      <c r="EGZ73" s="204"/>
      <c r="EHA73" s="204"/>
      <c r="EHB73" s="204"/>
      <c r="EHC73" s="204"/>
      <c r="EHD73" s="204"/>
      <c r="EHE73" s="204"/>
      <c r="EHF73" s="204"/>
      <c r="EHG73" s="204"/>
      <c r="EHH73" s="204"/>
      <c r="EHI73" s="204"/>
      <c r="EHJ73" s="204"/>
      <c r="EHK73" s="204"/>
      <c r="EHL73" s="204"/>
      <c r="EHM73" s="204"/>
      <c r="EHN73" s="204"/>
      <c r="EHO73" s="204"/>
      <c r="EHP73" s="204"/>
      <c r="EHQ73" s="204"/>
      <c r="EHR73" s="204"/>
      <c r="EHS73" s="204"/>
      <c r="EHT73" s="204"/>
      <c r="EHU73" s="204"/>
      <c r="EHV73" s="204"/>
      <c r="EHW73" s="204"/>
      <c r="EHX73" s="204"/>
      <c r="EHY73" s="204"/>
      <c r="EHZ73" s="204"/>
      <c r="EIA73" s="204"/>
      <c r="EIB73" s="204"/>
      <c r="EIC73" s="204"/>
      <c r="EID73" s="204"/>
      <c r="EIE73" s="204"/>
      <c r="EIF73" s="204"/>
      <c r="EIG73" s="204"/>
      <c r="EIH73" s="204"/>
      <c r="EII73" s="204"/>
      <c r="EIJ73" s="204"/>
      <c r="EIK73" s="204"/>
      <c r="EIL73" s="204"/>
      <c r="EIM73" s="204"/>
      <c r="EIN73" s="204"/>
      <c r="EIO73" s="204"/>
      <c r="EIP73" s="204"/>
      <c r="EIQ73" s="204"/>
      <c r="EIR73" s="204"/>
      <c r="EIS73" s="204"/>
      <c r="EIT73" s="204"/>
      <c r="EIU73" s="204"/>
      <c r="EIV73" s="204"/>
      <c r="EIW73" s="204"/>
      <c r="EIX73" s="204"/>
      <c r="EIY73" s="204"/>
      <c r="EIZ73" s="204"/>
      <c r="EJA73" s="204"/>
      <c r="EJB73" s="204"/>
      <c r="EJC73" s="204"/>
      <c r="EJD73" s="204"/>
      <c r="EJE73" s="204"/>
      <c r="EJF73" s="204"/>
      <c r="EJG73" s="204"/>
      <c r="EJH73" s="204"/>
      <c r="EJI73" s="204"/>
      <c r="EJJ73" s="204"/>
      <c r="EJK73" s="204"/>
      <c r="EJL73" s="204"/>
      <c r="EJM73" s="204"/>
      <c r="EJN73" s="204"/>
      <c r="EJO73" s="204"/>
      <c r="EJP73" s="204"/>
      <c r="EJQ73" s="204"/>
      <c r="EJR73" s="204"/>
      <c r="EJS73" s="204"/>
      <c r="EJT73" s="204"/>
      <c r="EJU73" s="204"/>
      <c r="EJV73" s="204"/>
      <c r="EJW73" s="204"/>
      <c r="EJX73" s="204"/>
      <c r="EJY73" s="204"/>
      <c r="EJZ73" s="204"/>
      <c r="EKA73" s="204"/>
      <c r="EKB73" s="204"/>
      <c r="EKC73" s="204"/>
      <c r="EKD73" s="204"/>
      <c r="EKE73" s="204"/>
      <c r="EKF73" s="204"/>
      <c r="EKG73" s="204"/>
      <c r="EKH73" s="204"/>
      <c r="EKI73" s="204"/>
      <c r="EKJ73" s="204"/>
      <c r="EKK73" s="204"/>
      <c r="EKL73" s="204"/>
      <c r="EKM73" s="204"/>
      <c r="EKN73" s="204"/>
      <c r="EKO73" s="204"/>
      <c r="EKP73" s="204"/>
      <c r="EKQ73" s="204"/>
      <c r="EKR73" s="204"/>
      <c r="EKS73" s="204"/>
      <c r="EKT73" s="204"/>
      <c r="EKU73" s="204"/>
      <c r="EKV73" s="204"/>
      <c r="EKW73" s="204"/>
      <c r="EKX73" s="204"/>
      <c r="EKY73" s="204"/>
      <c r="EKZ73" s="204"/>
      <c r="ELA73" s="204"/>
      <c r="ELB73" s="204"/>
      <c r="ELC73" s="204"/>
      <c r="ELD73" s="204"/>
      <c r="ELE73" s="204"/>
      <c r="ELF73" s="204"/>
      <c r="ELG73" s="204"/>
      <c r="ELH73" s="204"/>
      <c r="ELI73" s="204"/>
      <c r="ELJ73" s="204"/>
      <c r="ELK73" s="204"/>
      <c r="ELL73" s="204"/>
      <c r="ELM73" s="204"/>
      <c r="ELN73" s="204"/>
      <c r="ELO73" s="204"/>
      <c r="ELP73" s="204"/>
      <c r="ELQ73" s="204"/>
      <c r="ELR73" s="204"/>
      <c r="ELS73" s="204"/>
      <c r="ELT73" s="204"/>
      <c r="ELU73" s="204"/>
      <c r="ELV73" s="204"/>
      <c r="ELW73" s="204"/>
      <c r="ELX73" s="204"/>
      <c r="ELY73" s="204"/>
      <c r="ELZ73" s="204"/>
      <c r="EMA73" s="204"/>
      <c r="EMB73" s="204"/>
      <c r="EMC73" s="204"/>
      <c r="EMD73" s="204"/>
      <c r="EME73" s="204"/>
      <c r="EMF73" s="204"/>
      <c r="EMG73" s="204"/>
      <c r="EMH73" s="204"/>
      <c r="EMI73" s="204"/>
      <c r="EMJ73" s="204"/>
      <c r="EMK73" s="204"/>
      <c r="EML73" s="204"/>
      <c r="EMM73" s="204"/>
      <c r="EMN73" s="204"/>
      <c r="EMO73" s="204"/>
      <c r="EMP73" s="204"/>
      <c r="EMQ73" s="204"/>
      <c r="EMR73" s="204"/>
      <c r="EMS73" s="204"/>
      <c r="EMT73" s="204"/>
      <c r="EMU73" s="204"/>
      <c r="EMV73" s="204"/>
      <c r="EMW73" s="204"/>
      <c r="EMX73" s="204"/>
      <c r="EMY73" s="204"/>
      <c r="EMZ73" s="204"/>
      <c r="ENA73" s="204"/>
      <c r="ENB73" s="204"/>
      <c r="ENC73" s="204"/>
      <c r="END73" s="204"/>
      <c r="ENE73" s="204"/>
      <c r="ENF73" s="204"/>
      <c r="ENG73" s="204"/>
      <c r="ENH73" s="204"/>
      <c r="ENI73" s="204"/>
      <c r="ENJ73" s="204"/>
      <c r="ENK73" s="204"/>
      <c r="ENL73" s="204"/>
      <c r="ENM73" s="204"/>
      <c r="ENN73" s="204"/>
      <c r="ENO73" s="204"/>
      <c r="ENP73" s="204"/>
      <c r="ENQ73" s="204"/>
      <c r="ENR73" s="204"/>
      <c r="ENS73" s="204"/>
      <c r="ENT73" s="204"/>
      <c r="ENU73" s="204"/>
      <c r="ENV73" s="204"/>
      <c r="ENW73" s="204"/>
      <c r="ENX73" s="204"/>
      <c r="ENY73" s="204"/>
      <c r="ENZ73" s="204"/>
      <c r="EOA73" s="204"/>
      <c r="EOB73" s="204"/>
      <c r="EOC73" s="204"/>
      <c r="EOD73" s="204"/>
      <c r="EOE73" s="204"/>
      <c r="EOF73" s="204"/>
      <c r="EOG73" s="204"/>
      <c r="EOH73" s="204"/>
      <c r="EOI73" s="204"/>
      <c r="EOJ73" s="204"/>
      <c r="EOK73" s="204"/>
      <c r="EOL73" s="204"/>
      <c r="EOM73" s="204"/>
      <c r="EON73" s="204"/>
      <c r="EOO73" s="204"/>
      <c r="EOP73" s="204"/>
      <c r="EOQ73" s="204"/>
      <c r="EOR73" s="204"/>
      <c r="EOS73" s="204"/>
      <c r="EOT73" s="204"/>
      <c r="EOU73" s="204"/>
      <c r="EOV73" s="204"/>
      <c r="EOW73" s="204"/>
      <c r="EOX73" s="204"/>
      <c r="EOY73" s="204"/>
      <c r="EOZ73" s="204"/>
      <c r="EPA73" s="204"/>
      <c r="EPB73" s="204"/>
      <c r="EPC73" s="204"/>
      <c r="EPD73" s="204"/>
      <c r="EPE73" s="204"/>
      <c r="EPF73" s="204"/>
      <c r="EPG73" s="204"/>
      <c r="EPH73" s="204"/>
      <c r="EPI73" s="204"/>
      <c r="EPJ73" s="204"/>
      <c r="EPK73" s="204"/>
      <c r="EPL73" s="204"/>
      <c r="EPM73" s="204"/>
      <c r="EPN73" s="204"/>
      <c r="EPO73" s="204"/>
      <c r="EPP73" s="204"/>
      <c r="EPQ73" s="204"/>
      <c r="EPR73" s="204"/>
      <c r="EPS73" s="204"/>
      <c r="EPT73" s="204"/>
      <c r="EPU73" s="204"/>
      <c r="EPV73" s="204"/>
      <c r="EPW73" s="204"/>
      <c r="EPX73" s="204"/>
      <c r="EPY73" s="204"/>
      <c r="EPZ73" s="204"/>
      <c r="EQA73" s="204"/>
      <c r="EQB73" s="204"/>
      <c r="EQC73" s="204"/>
      <c r="EQD73" s="204"/>
      <c r="EQE73" s="204"/>
      <c r="EQF73" s="204"/>
      <c r="EQG73" s="204"/>
      <c r="EQH73" s="204"/>
      <c r="EQI73" s="204"/>
      <c r="EQJ73" s="204"/>
      <c r="EQK73" s="204"/>
      <c r="EQL73" s="204"/>
      <c r="EQM73" s="204"/>
      <c r="EQN73" s="204"/>
      <c r="EQO73" s="204"/>
      <c r="EQP73" s="204"/>
      <c r="EQQ73" s="204"/>
      <c r="EQR73" s="204"/>
      <c r="EQS73" s="204"/>
      <c r="EQT73" s="204"/>
      <c r="EQU73" s="204"/>
      <c r="EQV73" s="204"/>
      <c r="EQW73" s="204"/>
      <c r="EQX73" s="204"/>
      <c r="EQY73" s="204"/>
      <c r="EQZ73" s="204"/>
      <c r="ERA73" s="204"/>
      <c r="ERB73" s="204"/>
      <c r="ERC73" s="204"/>
      <c r="ERD73" s="204"/>
      <c r="ERE73" s="204"/>
      <c r="ERF73" s="204"/>
      <c r="ERG73" s="204"/>
      <c r="ERH73" s="204"/>
      <c r="ERI73" s="204"/>
      <c r="ERJ73" s="204"/>
      <c r="ERK73" s="204"/>
      <c r="ERL73" s="204"/>
      <c r="ERM73" s="204"/>
      <c r="ERN73" s="204"/>
      <c r="ERO73" s="204"/>
      <c r="ERP73" s="204"/>
      <c r="ERQ73" s="204"/>
      <c r="ERR73" s="204"/>
      <c r="ERS73" s="204"/>
      <c r="ERT73" s="204"/>
      <c r="ERU73" s="204"/>
      <c r="ERV73" s="204"/>
      <c r="ERW73" s="204"/>
      <c r="ERX73" s="204"/>
      <c r="ERY73" s="204"/>
      <c r="ERZ73" s="204"/>
      <c r="ESA73" s="204"/>
      <c r="ESB73" s="204"/>
      <c r="ESC73" s="204"/>
      <c r="ESD73" s="204"/>
      <c r="ESE73" s="204"/>
      <c r="ESF73" s="204"/>
      <c r="ESG73" s="204"/>
      <c r="ESH73" s="204"/>
      <c r="ESI73" s="204"/>
      <c r="ESJ73" s="204"/>
      <c r="ESK73" s="204"/>
      <c r="ESL73" s="204"/>
      <c r="ESM73" s="204"/>
      <c r="ESN73" s="204"/>
      <c r="ESO73" s="204"/>
      <c r="ESP73" s="204"/>
      <c r="ESQ73" s="204"/>
      <c r="ESR73" s="204"/>
      <c r="ESS73" s="204"/>
      <c r="EST73" s="204"/>
      <c r="ESU73" s="204"/>
      <c r="ESV73" s="204"/>
      <c r="ESW73" s="204"/>
      <c r="ESX73" s="204"/>
      <c r="ESY73" s="204"/>
      <c r="ESZ73" s="204"/>
      <c r="ETA73" s="204"/>
      <c r="ETB73" s="204"/>
      <c r="ETC73" s="204"/>
      <c r="ETD73" s="204"/>
      <c r="ETE73" s="204"/>
      <c r="ETF73" s="204"/>
      <c r="ETG73" s="204"/>
      <c r="ETH73" s="204"/>
      <c r="ETI73" s="204"/>
      <c r="ETJ73" s="204"/>
      <c r="ETK73" s="204"/>
      <c r="ETL73" s="204"/>
      <c r="ETM73" s="204"/>
      <c r="ETN73" s="204"/>
      <c r="ETO73" s="204"/>
      <c r="ETP73" s="204"/>
      <c r="ETQ73" s="204"/>
      <c r="ETR73" s="204"/>
      <c r="ETS73" s="204"/>
      <c r="ETT73" s="204"/>
      <c r="ETU73" s="204"/>
      <c r="ETV73" s="204"/>
      <c r="ETW73" s="204"/>
      <c r="ETX73" s="204"/>
      <c r="ETY73" s="204"/>
      <c r="ETZ73" s="204"/>
      <c r="EUA73" s="204"/>
      <c r="EUB73" s="204"/>
      <c r="EUC73" s="204"/>
      <c r="EUD73" s="204"/>
      <c r="EUE73" s="204"/>
      <c r="EUF73" s="204"/>
      <c r="EUG73" s="204"/>
      <c r="EUH73" s="204"/>
      <c r="EUI73" s="204"/>
      <c r="EUJ73" s="204"/>
      <c r="EUK73" s="204"/>
      <c r="EUL73" s="204"/>
      <c r="EUM73" s="204"/>
      <c r="EUN73" s="204"/>
      <c r="EUO73" s="204"/>
      <c r="EUP73" s="204"/>
      <c r="EUQ73" s="204"/>
      <c r="EUR73" s="204"/>
      <c r="EUS73" s="204"/>
      <c r="EUT73" s="204"/>
      <c r="EUU73" s="204"/>
      <c r="EUV73" s="204"/>
      <c r="EUW73" s="204"/>
      <c r="EUX73" s="204"/>
      <c r="EUY73" s="204"/>
      <c r="EUZ73" s="204"/>
      <c r="EVA73" s="204"/>
      <c r="EVB73" s="204"/>
      <c r="EVC73" s="204"/>
      <c r="EVD73" s="204"/>
      <c r="EVE73" s="204"/>
      <c r="EVF73" s="204"/>
      <c r="EVG73" s="204"/>
      <c r="EVH73" s="204"/>
      <c r="EVI73" s="204"/>
      <c r="EVJ73" s="204"/>
      <c r="EVK73" s="204"/>
      <c r="EVL73" s="204"/>
      <c r="EVM73" s="204"/>
      <c r="EVN73" s="204"/>
      <c r="EVO73" s="204"/>
      <c r="EVP73" s="204"/>
      <c r="EVQ73" s="204"/>
      <c r="EVR73" s="204"/>
      <c r="EVS73" s="204"/>
      <c r="EVT73" s="204"/>
      <c r="EVU73" s="204"/>
      <c r="EVV73" s="204"/>
      <c r="EVW73" s="204"/>
      <c r="EVX73" s="204"/>
      <c r="EVY73" s="204"/>
      <c r="EVZ73" s="204"/>
      <c r="EWA73" s="204"/>
      <c r="EWB73" s="204"/>
      <c r="EWC73" s="204"/>
      <c r="EWD73" s="204"/>
      <c r="EWE73" s="204"/>
      <c r="EWF73" s="204"/>
      <c r="EWG73" s="204"/>
      <c r="EWH73" s="204"/>
      <c r="EWI73" s="204"/>
      <c r="EWJ73" s="204"/>
      <c r="EWK73" s="204"/>
      <c r="EWL73" s="204"/>
      <c r="EWM73" s="204"/>
      <c r="EWN73" s="204"/>
      <c r="EWO73" s="204"/>
      <c r="EWP73" s="204"/>
      <c r="EWQ73" s="204"/>
      <c r="EWR73" s="204"/>
      <c r="EWS73" s="204"/>
      <c r="EWT73" s="204"/>
      <c r="EWU73" s="204"/>
      <c r="EWV73" s="204"/>
      <c r="EWW73" s="204"/>
      <c r="EWX73" s="204"/>
      <c r="EWY73" s="204"/>
      <c r="EWZ73" s="204"/>
      <c r="EXA73" s="204"/>
      <c r="EXB73" s="204"/>
      <c r="EXC73" s="204"/>
      <c r="EXD73" s="204"/>
      <c r="EXE73" s="204"/>
      <c r="EXF73" s="204"/>
      <c r="EXG73" s="204"/>
      <c r="EXH73" s="204"/>
      <c r="EXI73" s="204"/>
      <c r="EXJ73" s="204"/>
      <c r="EXK73" s="204"/>
      <c r="EXL73" s="204"/>
      <c r="EXM73" s="204"/>
      <c r="EXN73" s="204"/>
      <c r="EXO73" s="204"/>
      <c r="EXP73" s="204"/>
      <c r="EXQ73" s="204"/>
      <c r="EXR73" s="204"/>
      <c r="EXS73" s="204"/>
      <c r="EXT73" s="204"/>
      <c r="EXU73" s="204"/>
      <c r="EXV73" s="204"/>
      <c r="EXW73" s="204"/>
      <c r="EXX73" s="204"/>
      <c r="EXY73" s="204"/>
      <c r="EXZ73" s="204"/>
      <c r="EYA73" s="204"/>
      <c r="EYB73" s="204"/>
      <c r="EYC73" s="204"/>
      <c r="EYD73" s="204"/>
      <c r="EYE73" s="204"/>
      <c r="EYF73" s="204"/>
      <c r="EYG73" s="204"/>
      <c r="EYH73" s="204"/>
      <c r="EYI73" s="204"/>
      <c r="EYJ73" s="204"/>
      <c r="EYK73" s="204"/>
      <c r="EYL73" s="204"/>
      <c r="EYM73" s="204"/>
      <c r="EYN73" s="204"/>
      <c r="EYO73" s="204"/>
      <c r="EYP73" s="204"/>
      <c r="EYQ73" s="204"/>
      <c r="EYR73" s="204"/>
      <c r="EYS73" s="204"/>
      <c r="EYT73" s="204"/>
      <c r="EYU73" s="204"/>
      <c r="EYV73" s="204"/>
      <c r="EYW73" s="204"/>
      <c r="EYX73" s="204"/>
      <c r="EYY73" s="204"/>
      <c r="EYZ73" s="204"/>
      <c r="EZA73" s="204"/>
      <c r="EZB73" s="204"/>
      <c r="EZC73" s="204"/>
      <c r="EZD73" s="204"/>
      <c r="EZE73" s="204"/>
      <c r="EZF73" s="204"/>
      <c r="EZG73" s="204"/>
      <c r="EZH73" s="204"/>
      <c r="EZI73" s="204"/>
      <c r="EZJ73" s="204"/>
      <c r="EZK73" s="204"/>
      <c r="EZL73" s="204"/>
      <c r="EZM73" s="204"/>
      <c r="EZN73" s="204"/>
      <c r="EZO73" s="204"/>
      <c r="EZP73" s="204"/>
      <c r="EZQ73" s="204"/>
      <c r="EZR73" s="204"/>
      <c r="EZS73" s="204"/>
      <c r="EZT73" s="204"/>
      <c r="EZU73" s="204"/>
      <c r="EZV73" s="204"/>
      <c r="EZW73" s="204"/>
      <c r="EZX73" s="204"/>
      <c r="EZY73" s="204"/>
      <c r="EZZ73" s="204"/>
      <c r="FAA73" s="204"/>
      <c r="FAB73" s="204"/>
      <c r="FAC73" s="204"/>
      <c r="FAD73" s="204"/>
      <c r="FAE73" s="204"/>
      <c r="FAF73" s="204"/>
      <c r="FAG73" s="204"/>
      <c r="FAH73" s="204"/>
      <c r="FAI73" s="204"/>
      <c r="FAJ73" s="204"/>
      <c r="FAK73" s="204"/>
      <c r="FAL73" s="204"/>
      <c r="FAM73" s="204"/>
      <c r="FAN73" s="204"/>
      <c r="FAO73" s="204"/>
      <c r="FAP73" s="204"/>
      <c r="FAQ73" s="204"/>
      <c r="FAR73" s="204"/>
      <c r="FAS73" s="204"/>
      <c r="FAT73" s="204"/>
      <c r="FAU73" s="204"/>
      <c r="FAV73" s="204"/>
      <c r="FAW73" s="204"/>
      <c r="FAX73" s="204"/>
      <c r="FAY73" s="204"/>
      <c r="FAZ73" s="204"/>
      <c r="FBA73" s="204"/>
      <c r="FBB73" s="204"/>
      <c r="FBC73" s="204"/>
      <c r="FBD73" s="204"/>
      <c r="FBE73" s="204"/>
      <c r="FBF73" s="204"/>
      <c r="FBG73" s="204"/>
      <c r="FBH73" s="204"/>
      <c r="FBI73" s="204"/>
      <c r="FBJ73" s="204"/>
      <c r="FBK73" s="204"/>
      <c r="FBL73" s="204"/>
      <c r="FBM73" s="204"/>
      <c r="FBN73" s="204"/>
      <c r="FBO73" s="204"/>
      <c r="FBP73" s="204"/>
      <c r="FBQ73" s="204"/>
      <c r="FBR73" s="204"/>
      <c r="FBS73" s="204"/>
      <c r="FBT73" s="204"/>
      <c r="FBU73" s="204"/>
      <c r="FBV73" s="204"/>
      <c r="FBW73" s="204"/>
      <c r="FBX73" s="204"/>
      <c r="FBY73" s="204"/>
      <c r="FBZ73" s="204"/>
      <c r="FCA73" s="204"/>
      <c r="FCB73" s="204"/>
      <c r="FCC73" s="204"/>
      <c r="FCD73" s="204"/>
      <c r="FCE73" s="204"/>
      <c r="FCF73" s="204"/>
      <c r="FCG73" s="204"/>
      <c r="FCH73" s="204"/>
      <c r="FCI73" s="204"/>
      <c r="FCJ73" s="204"/>
      <c r="FCK73" s="204"/>
      <c r="FCL73" s="204"/>
      <c r="FCM73" s="204"/>
      <c r="FCN73" s="204"/>
      <c r="FCO73" s="204"/>
      <c r="FCP73" s="204"/>
      <c r="FCQ73" s="204"/>
      <c r="FCR73" s="204"/>
      <c r="FCS73" s="204"/>
      <c r="FCT73" s="204"/>
      <c r="FCU73" s="204"/>
      <c r="FCV73" s="204"/>
      <c r="FCW73" s="204"/>
      <c r="FCX73" s="204"/>
      <c r="FCY73" s="204"/>
      <c r="FCZ73" s="204"/>
      <c r="FDA73" s="204"/>
      <c r="FDB73" s="204"/>
      <c r="FDC73" s="204"/>
      <c r="FDD73" s="204"/>
      <c r="FDE73" s="204"/>
      <c r="FDF73" s="204"/>
      <c r="FDG73" s="204"/>
      <c r="FDH73" s="204"/>
      <c r="FDI73" s="204"/>
      <c r="FDJ73" s="204"/>
      <c r="FDK73" s="204"/>
      <c r="FDL73" s="204"/>
      <c r="FDM73" s="204"/>
      <c r="FDN73" s="204"/>
      <c r="FDO73" s="204"/>
      <c r="FDP73" s="204"/>
      <c r="FDQ73" s="204"/>
      <c r="FDR73" s="204"/>
      <c r="FDS73" s="204"/>
      <c r="FDT73" s="204"/>
      <c r="FDU73" s="204"/>
      <c r="FDV73" s="204"/>
      <c r="FDW73" s="204"/>
      <c r="FDX73" s="204"/>
      <c r="FDY73" s="204"/>
      <c r="FDZ73" s="204"/>
      <c r="FEA73" s="204"/>
      <c r="FEB73" s="204"/>
      <c r="FEC73" s="204"/>
      <c r="FED73" s="204"/>
      <c r="FEE73" s="204"/>
      <c r="FEF73" s="204"/>
      <c r="FEG73" s="204"/>
      <c r="FEH73" s="204"/>
      <c r="FEI73" s="204"/>
      <c r="FEJ73" s="204"/>
      <c r="FEK73" s="204"/>
      <c r="FEL73" s="204"/>
      <c r="FEM73" s="204"/>
      <c r="FEN73" s="204"/>
      <c r="FEO73" s="204"/>
      <c r="FEP73" s="204"/>
      <c r="FEQ73" s="204"/>
      <c r="FER73" s="204"/>
      <c r="FES73" s="204"/>
      <c r="FET73" s="204"/>
      <c r="FEU73" s="204"/>
      <c r="FEV73" s="204"/>
      <c r="FEW73" s="204"/>
      <c r="FEX73" s="204"/>
      <c r="FEY73" s="204"/>
      <c r="FEZ73" s="204"/>
      <c r="FFA73" s="204"/>
      <c r="FFB73" s="204"/>
      <c r="FFC73" s="204"/>
      <c r="FFD73" s="204"/>
      <c r="FFE73" s="204"/>
      <c r="FFF73" s="204"/>
      <c r="FFG73" s="204"/>
      <c r="FFH73" s="204"/>
      <c r="FFI73" s="204"/>
      <c r="FFJ73" s="204"/>
      <c r="FFK73" s="204"/>
      <c r="FFL73" s="204"/>
      <c r="FFM73" s="204"/>
      <c r="FFN73" s="204"/>
      <c r="FFO73" s="204"/>
      <c r="FFP73" s="204"/>
      <c r="FFQ73" s="204"/>
      <c r="FFR73" s="204"/>
      <c r="FFS73" s="204"/>
      <c r="FFT73" s="204"/>
      <c r="FFU73" s="204"/>
      <c r="FFV73" s="204"/>
      <c r="FFW73" s="204"/>
      <c r="FFX73" s="204"/>
      <c r="FFY73" s="204"/>
      <c r="FFZ73" s="204"/>
      <c r="FGA73" s="204"/>
      <c r="FGB73" s="204"/>
      <c r="FGC73" s="204"/>
      <c r="FGD73" s="204"/>
      <c r="FGE73" s="204"/>
      <c r="FGF73" s="204"/>
      <c r="FGG73" s="204"/>
      <c r="FGH73" s="204"/>
      <c r="FGI73" s="204"/>
      <c r="FGJ73" s="204"/>
      <c r="FGK73" s="204"/>
      <c r="FGL73" s="204"/>
      <c r="FGM73" s="204"/>
      <c r="FGN73" s="204"/>
      <c r="FGO73" s="204"/>
      <c r="FGP73" s="204"/>
      <c r="FGQ73" s="204"/>
      <c r="FGR73" s="204"/>
      <c r="FGS73" s="204"/>
      <c r="FGT73" s="204"/>
      <c r="FGU73" s="204"/>
      <c r="FGV73" s="204"/>
      <c r="FGW73" s="204"/>
      <c r="FGX73" s="204"/>
      <c r="FGY73" s="204"/>
      <c r="FGZ73" s="204"/>
      <c r="FHA73" s="204"/>
      <c r="FHB73" s="204"/>
      <c r="FHC73" s="204"/>
      <c r="FHD73" s="204"/>
      <c r="FHE73" s="204"/>
      <c r="FHF73" s="204"/>
      <c r="FHG73" s="204"/>
      <c r="FHH73" s="204"/>
      <c r="FHI73" s="204"/>
      <c r="FHJ73" s="204"/>
      <c r="FHK73" s="204"/>
      <c r="FHL73" s="204"/>
      <c r="FHM73" s="204"/>
      <c r="FHN73" s="204"/>
      <c r="FHO73" s="204"/>
      <c r="FHP73" s="204"/>
      <c r="FHQ73" s="204"/>
      <c r="FHR73" s="204"/>
      <c r="FHS73" s="204"/>
      <c r="FHT73" s="204"/>
      <c r="FHU73" s="204"/>
      <c r="FHV73" s="204"/>
      <c r="FHW73" s="204"/>
      <c r="FHX73" s="204"/>
      <c r="FHY73" s="204"/>
      <c r="FHZ73" s="204"/>
      <c r="FIA73" s="204"/>
      <c r="FIB73" s="204"/>
      <c r="FIC73" s="204"/>
      <c r="FID73" s="204"/>
      <c r="FIE73" s="204"/>
      <c r="FIF73" s="204"/>
      <c r="FIG73" s="204"/>
      <c r="FIH73" s="204"/>
      <c r="FII73" s="204"/>
      <c r="FIJ73" s="204"/>
      <c r="FIK73" s="204"/>
      <c r="FIL73" s="204"/>
      <c r="FIM73" s="204"/>
      <c r="FIN73" s="204"/>
      <c r="FIO73" s="204"/>
      <c r="FIP73" s="204"/>
      <c r="FIQ73" s="204"/>
      <c r="FIR73" s="204"/>
      <c r="FIS73" s="204"/>
      <c r="FIT73" s="204"/>
      <c r="FIU73" s="204"/>
      <c r="FIV73" s="204"/>
      <c r="FIW73" s="204"/>
      <c r="FIX73" s="204"/>
      <c r="FIY73" s="204"/>
      <c r="FIZ73" s="204"/>
      <c r="FJA73" s="204"/>
      <c r="FJB73" s="204"/>
      <c r="FJC73" s="204"/>
      <c r="FJD73" s="204"/>
      <c r="FJE73" s="204"/>
      <c r="FJF73" s="204"/>
      <c r="FJG73" s="204"/>
      <c r="FJH73" s="204"/>
      <c r="FJI73" s="204"/>
      <c r="FJJ73" s="204"/>
      <c r="FJK73" s="204"/>
      <c r="FJL73" s="204"/>
      <c r="FJM73" s="204"/>
      <c r="FJN73" s="204"/>
      <c r="FJO73" s="204"/>
      <c r="FJP73" s="204"/>
      <c r="FJQ73" s="204"/>
      <c r="FJR73" s="204"/>
      <c r="FJS73" s="204"/>
      <c r="FJT73" s="204"/>
      <c r="FJU73" s="204"/>
      <c r="FJV73" s="204"/>
      <c r="FJW73" s="204"/>
      <c r="FJX73" s="204"/>
      <c r="FJY73" s="204"/>
      <c r="FJZ73" s="204"/>
      <c r="FKA73" s="204"/>
      <c r="FKB73" s="204"/>
      <c r="FKC73" s="204"/>
      <c r="FKD73" s="204"/>
      <c r="FKE73" s="204"/>
      <c r="FKF73" s="204"/>
      <c r="FKG73" s="204"/>
      <c r="FKH73" s="204"/>
      <c r="FKI73" s="204"/>
      <c r="FKJ73" s="204"/>
      <c r="FKK73" s="204"/>
      <c r="FKL73" s="204"/>
      <c r="FKM73" s="204"/>
      <c r="FKN73" s="204"/>
      <c r="FKO73" s="204"/>
      <c r="FKP73" s="204"/>
      <c r="FKQ73" s="204"/>
      <c r="FKR73" s="204"/>
      <c r="FKS73" s="204"/>
      <c r="FKT73" s="204"/>
      <c r="FKU73" s="204"/>
      <c r="FKV73" s="204"/>
      <c r="FKW73" s="204"/>
      <c r="FKX73" s="204"/>
      <c r="FKY73" s="204"/>
      <c r="FKZ73" s="204"/>
      <c r="FLA73" s="204"/>
      <c r="FLB73" s="204"/>
      <c r="FLC73" s="204"/>
      <c r="FLD73" s="204"/>
      <c r="FLE73" s="204"/>
      <c r="FLF73" s="204"/>
      <c r="FLG73" s="204"/>
      <c r="FLH73" s="204"/>
      <c r="FLI73" s="204"/>
      <c r="FLJ73" s="204"/>
      <c r="FLK73" s="204"/>
      <c r="FLL73" s="204"/>
      <c r="FLM73" s="204"/>
      <c r="FLN73" s="204"/>
      <c r="FLO73" s="204"/>
      <c r="FLP73" s="204"/>
      <c r="FLQ73" s="204"/>
      <c r="FLR73" s="204"/>
      <c r="FLS73" s="204"/>
      <c r="FLT73" s="204"/>
      <c r="FLU73" s="204"/>
      <c r="FLV73" s="204"/>
      <c r="FLW73" s="204"/>
      <c r="FLX73" s="204"/>
      <c r="FLY73" s="204"/>
      <c r="FLZ73" s="204"/>
      <c r="FMA73" s="204"/>
      <c r="FMB73" s="204"/>
      <c r="FMC73" s="204"/>
      <c r="FMD73" s="204"/>
      <c r="FME73" s="204"/>
      <c r="FMF73" s="204"/>
      <c r="FMG73" s="204"/>
      <c r="FMH73" s="204"/>
      <c r="FMI73" s="204"/>
      <c r="FMJ73" s="204"/>
      <c r="FMK73" s="204"/>
      <c r="FML73" s="204"/>
      <c r="FMM73" s="204"/>
      <c r="FMN73" s="204"/>
      <c r="FMO73" s="204"/>
      <c r="FMP73" s="204"/>
      <c r="FMQ73" s="204"/>
      <c r="FMR73" s="204"/>
      <c r="FMS73" s="204"/>
      <c r="FMT73" s="204"/>
      <c r="FMU73" s="204"/>
      <c r="FMV73" s="204"/>
      <c r="FMW73" s="204"/>
      <c r="FMX73" s="204"/>
      <c r="FMY73" s="204"/>
      <c r="FMZ73" s="204"/>
      <c r="FNA73" s="204"/>
      <c r="FNB73" s="204"/>
      <c r="FNC73" s="204"/>
      <c r="FND73" s="204"/>
      <c r="FNE73" s="204"/>
      <c r="FNF73" s="204"/>
      <c r="FNG73" s="204"/>
      <c r="FNH73" s="204"/>
      <c r="FNI73" s="204"/>
      <c r="FNJ73" s="204"/>
      <c r="FNK73" s="204"/>
      <c r="FNL73" s="204"/>
      <c r="FNM73" s="204"/>
      <c r="FNN73" s="204"/>
      <c r="FNO73" s="204"/>
      <c r="FNP73" s="204"/>
      <c r="FNQ73" s="204"/>
      <c r="FNR73" s="204"/>
      <c r="FNS73" s="204"/>
      <c r="FNT73" s="204"/>
      <c r="FNU73" s="204"/>
      <c r="FNV73" s="204"/>
      <c r="FNW73" s="204"/>
      <c r="FNX73" s="204"/>
      <c r="FNY73" s="204"/>
      <c r="FNZ73" s="204"/>
      <c r="FOA73" s="204"/>
      <c r="FOB73" s="204"/>
      <c r="FOC73" s="204"/>
      <c r="FOD73" s="204"/>
      <c r="FOE73" s="204"/>
      <c r="FOF73" s="204"/>
      <c r="FOG73" s="204"/>
      <c r="FOH73" s="204"/>
      <c r="FOI73" s="204"/>
      <c r="FOJ73" s="204"/>
      <c r="FOK73" s="204"/>
      <c r="FOL73" s="204"/>
      <c r="FOM73" s="204"/>
      <c r="FON73" s="204"/>
      <c r="FOO73" s="204"/>
      <c r="FOP73" s="204"/>
      <c r="FOQ73" s="204"/>
      <c r="FOR73" s="204"/>
      <c r="FOS73" s="204"/>
      <c r="FOT73" s="204"/>
      <c r="FOU73" s="204"/>
      <c r="FOV73" s="204"/>
      <c r="FOW73" s="204"/>
      <c r="FOX73" s="204"/>
      <c r="FOY73" s="204"/>
      <c r="FOZ73" s="204"/>
      <c r="FPA73" s="204"/>
      <c r="FPB73" s="204"/>
      <c r="FPC73" s="204"/>
      <c r="FPD73" s="204"/>
      <c r="FPE73" s="204"/>
      <c r="FPF73" s="204"/>
      <c r="FPG73" s="204"/>
      <c r="FPH73" s="204"/>
      <c r="FPI73" s="204"/>
      <c r="FPJ73" s="204"/>
      <c r="FPK73" s="204"/>
      <c r="FPL73" s="204"/>
      <c r="FPM73" s="204"/>
      <c r="FPN73" s="204"/>
      <c r="FPO73" s="204"/>
      <c r="FPP73" s="204"/>
      <c r="FPQ73" s="204"/>
      <c r="FPR73" s="204"/>
      <c r="FPS73" s="204"/>
      <c r="FPT73" s="204"/>
      <c r="FPU73" s="204"/>
      <c r="FPV73" s="204"/>
      <c r="FPW73" s="204"/>
      <c r="FPX73" s="204"/>
      <c r="FPY73" s="204"/>
      <c r="FPZ73" s="204"/>
      <c r="FQA73" s="204"/>
      <c r="FQB73" s="204"/>
      <c r="FQC73" s="204"/>
      <c r="FQD73" s="204"/>
      <c r="FQE73" s="204"/>
      <c r="FQF73" s="204"/>
      <c r="FQG73" s="204"/>
      <c r="FQH73" s="204"/>
      <c r="FQI73" s="204"/>
      <c r="FQJ73" s="204"/>
      <c r="FQK73" s="204"/>
      <c r="FQL73" s="204"/>
      <c r="FQM73" s="204"/>
      <c r="FQN73" s="204"/>
      <c r="FQO73" s="204"/>
      <c r="FQP73" s="204"/>
      <c r="FQQ73" s="204"/>
      <c r="FQR73" s="204"/>
      <c r="FQS73" s="204"/>
      <c r="FQT73" s="204"/>
      <c r="FQU73" s="204"/>
      <c r="FQV73" s="204"/>
      <c r="FQW73" s="204"/>
      <c r="FQX73" s="204"/>
      <c r="FQY73" s="204"/>
      <c r="FQZ73" s="204"/>
      <c r="FRA73" s="204"/>
      <c r="FRB73" s="204"/>
      <c r="FRC73" s="204"/>
      <c r="FRD73" s="204"/>
      <c r="FRE73" s="204"/>
      <c r="FRF73" s="204"/>
      <c r="FRG73" s="204"/>
      <c r="FRH73" s="204"/>
      <c r="FRI73" s="204"/>
      <c r="FRJ73" s="204"/>
      <c r="FRK73" s="204"/>
      <c r="FRL73" s="204"/>
      <c r="FRM73" s="204"/>
      <c r="FRN73" s="204"/>
      <c r="FRO73" s="204"/>
      <c r="FRP73" s="204"/>
      <c r="FRQ73" s="204"/>
      <c r="FRR73" s="204"/>
      <c r="FRS73" s="204"/>
      <c r="FRT73" s="204"/>
      <c r="FRU73" s="204"/>
      <c r="FRV73" s="204"/>
      <c r="FRW73" s="204"/>
      <c r="FRX73" s="204"/>
      <c r="FRY73" s="204"/>
      <c r="FRZ73" s="204"/>
      <c r="FSA73" s="204"/>
      <c r="FSB73" s="204"/>
      <c r="FSC73" s="204"/>
      <c r="FSD73" s="204"/>
      <c r="FSE73" s="204"/>
      <c r="FSF73" s="204"/>
      <c r="FSG73" s="204"/>
      <c r="FSH73" s="204"/>
      <c r="FSI73" s="204"/>
      <c r="FSJ73" s="204"/>
      <c r="FSK73" s="204"/>
      <c r="FSL73" s="204"/>
      <c r="FSM73" s="204"/>
      <c r="FSN73" s="204"/>
      <c r="FSO73" s="204"/>
      <c r="FSP73" s="204"/>
      <c r="FSQ73" s="204"/>
      <c r="FSR73" s="204"/>
      <c r="FSS73" s="204"/>
      <c r="FST73" s="204"/>
      <c r="FSU73" s="204"/>
      <c r="FSV73" s="204"/>
      <c r="FSW73" s="204"/>
      <c r="FSX73" s="204"/>
      <c r="FSY73" s="204"/>
      <c r="FSZ73" s="204"/>
      <c r="FTA73" s="204"/>
      <c r="FTB73" s="204"/>
      <c r="FTC73" s="204"/>
      <c r="FTD73" s="204"/>
      <c r="FTE73" s="204"/>
      <c r="FTF73" s="204"/>
      <c r="FTG73" s="204"/>
      <c r="FTH73" s="204"/>
      <c r="FTI73" s="204"/>
      <c r="FTJ73" s="204"/>
      <c r="FTK73" s="204"/>
      <c r="FTL73" s="204"/>
      <c r="FTM73" s="204"/>
      <c r="FTN73" s="204"/>
      <c r="FTO73" s="204"/>
      <c r="FTP73" s="204"/>
      <c r="FTQ73" s="204"/>
      <c r="FTR73" s="204"/>
      <c r="FTS73" s="204"/>
      <c r="FTT73" s="204"/>
      <c r="FTU73" s="204"/>
      <c r="FTV73" s="204"/>
      <c r="FTW73" s="204"/>
      <c r="FTX73" s="204"/>
      <c r="FTY73" s="204"/>
      <c r="FTZ73" s="204"/>
      <c r="FUA73" s="204"/>
      <c r="FUB73" s="204"/>
      <c r="FUC73" s="204"/>
      <c r="FUD73" s="204"/>
      <c r="FUE73" s="204"/>
      <c r="FUF73" s="204"/>
      <c r="FUG73" s="204"/>
      <c r="FUH73" s="204"/>
      <c r="FUI73" s="204"/>
      <c r="FUJ73" s="204"/>
      <c r="FUK73" s="204"/>
      <c r="FUL73" s="204"/>
      <c r="FUM73" s="204"/>
      <c r="FUN73" s="204"/>
      <c r="FUO73" s="204"/>
      <c r="FUP73" s="204"/>
      <c r="FUQ73" s="204"/>
      <c r="FUR73" s="204"/>
      <c r="FUS73" s="204"/>
      <c r="FUT73" s="204"/>
      <c r="FUU73" s="204"/>
      <c r="FUV73" s="204"/>
      <c r="FUW73" s="204"/>
      <c r="FUX73" s="204"/>
      <c r="FUY73" s="204"/>
      <c r="FUZ73" s="204"/>
      <c r="FVA73" s="204"/>
      <c r="FVB73" s="204"/>
      <c r="FVC73" s="204"/>
      <c r="FVD73" s="204"/>
      <c r="FVE73" s="204"/>
      <c r="FVF73" s="204"/>
      <c r="FVG73" s="204"/>
      <c r="FVH73" s="204"/>
      <c r="FVI73" s="204"/>
      <c r="FVJ73" s="204"/>
      <c r="FVK73" s="204"/>
      <c r="FVL73" s="204"/>
      <c r="FVM73" s="204"/>
      <c r="FVN73" s="204"/>
      <c r="FVO73" s="204"/>
      <c r="FVP73" s="204"/>
      <c r="FVQ73" s="204"/>
      <c r="FVR73" s="204"/>
      <c r="FVS73" s="204"/>
      <c r="FVT73" s="204"/>
      <c r="FVU73" s="204"/>
      <c r="FVV73" s="204"/>
      <c r="FVW73" s="204"/>
      <c r="FVX73" s="204"/>
      <c r="FVY73" s="204"/>
      <c r="FVZ73" s="204"/>
      <c r="FWA73" s="204"/>
      <c r="FWB73" s="204"/>
      <c r="FWC73" s="204"/>
      <c r="FWD73" s="204"/>
      <c r="FWE73" s="204"/>
      <c r="FWF73" s="204"/>
      <c r="FWG73" s="204"/>
      <c r="FWH73" s="204"/>
      <c r="FWI73" s="204"/>
      <c r="FWJ73" s="204"/>
      <c r="FWK73" s="204"/>
      <c r="FWL73" s="204"/>
      <c r="FWM73" s="204"/>
      <c r="FWN73" s="204"/>
      <c r="FWO73" s="204"/>
      <c r="FWP73" s="204"/>
      <c r="FWQ73" s="204"/>
      <c r="FWR73" s="204"/>
      <c r="FWS73" s="204"/>
      <c r="FWT73" s="204"/>
      <c r="FWU73" s="204"/>
      <c r="FWV73" s="204"/>
      <c r="FWW73" s="204"/>
      <c r="FWX73" s="204"/>
      <c r="FWY73" s="204"/>
      <c r="FWZ73" s="204"/>
      <c r="FXA73" s="204"/>
      <c r="FXB73" s="204"/>
      <c r="FXC73" s="204"/>
      <c r="FXD73" s="204"/>
      <c r="FXE73" s="204"/>
      <c r="FXF73" s="204"/>
      <c r="FXG73" s="204"/>
      <c r="FXH73" s="204"/>
      <c r="FXI73" s="204"/>
      <c r="FXJ73" s="204"/>
      <c r="FXK73" s="204"/>
      <c r="FXL73" s="204"/>
      <c r="FXM73" s="204"/>
      <c r="FXN73" s="204"/>
      <c r="FXO73" s="204"/>
      <c r="FXP73" s="204"/>
      <c r="FXQ73" s="204"/>
      <c r="FXR73" s="204"/>
      <c r="FXS73" s="204"/>
      <c r="FXT73" s="204"/>
      <c r="FXU73" s="204"/>
      <c r="FXV73" s="204"/>
      <c r="FXW73" s="204"/>
      <c r="FXX73" s="204"/>
      <c r="FXY73" s="204"/>
      <c r="FXZ73" s="204"/>
      <c r="FYA73" s="204"/>
      <c r="FYB73" s="204"/>
      <c r="FYC73" s="204"/>
      <c r="FYD73" s="204"/>
      <c r="FYE73" s="204"/>
      <c r="FYF73" s="204"/>
      <c r="FYG73" s="204"/>
      <c r="FYH73" s="204"/>
      <c r="FYI73" s="204"/>
      <c r="FYJ73" s="204"/>
      <c r="FYK73" s="204"/>
      <c r="FYL73" s="204"/>
      <c r="FYM73" s="204"/>
      <c r="FYN73" s="204"/>
      <c r="FYO73" s="204"/>
      <c r="FYP73" s="204"/>
      <c r="FYQ73" s="204"/>
      <c r="FYR73" s="204"/>
      <c r="FYS73" s="204"/>
      <c r="FYT73" s="204"/>
      <c r="FYU73" s="204"/>
      <c r="FYV73" s="204"/>
      <c r="FYW73" s="204"/>
      <c r="FYX73" s="204"/>
      <c r="FYY73" s="204"/>
      <c r="FYZ73" s="204"/>
      <c r="FZA73" s="204"/>
      <c r="FZB73" s="204"/>
      <c r="FZC73" s="204"/>
      <c r="FZD73" s="204"/>
      <c r="FZE73" s="204"/>
      <c r="FZF73" s="204"/>
      <c r="FZG73" s="204"/>
      <c r="FZH73" s="204"/>
      <c r="FZI73" s="204"/>
      <c r="FZJ73" s="204"/>
      <c r="FZK73" s="204"/>
      <c r="FZL73" s="204"/>
      <c r="FZM73" s="204"/>
      <c r="FZN73" s="204"/>
      <c r="FZO73" s="204"/>
      <c r="FZP73" s="204"/>
      <c r="FZQ73" s="204"/>
      <c r="FZR73" s="204"/>
      <c r="FZS73" s="204"/>
      <c r="FZT73" s="204"/>
      <c r="FZU73" s="204"/>
      <c r="FZV73" s="204"/>
      <c r="FZW73" s="204"/>
      <c r="FZX73" s="204"/>
      <c r="FZY73" s="204"/>
      <c r="FZZ73" s="204"/>
      <c r="GAA73" s="204"/>
      <c r="GAB73" s="204"/>
      <c r="GAC73" s="204"/>
      <c r="GAD73" s="204"/>
      <c r="GAE73" s="204"/>
      <c r="GAF73" s="204"/>
      <c r="GAG73" s="204"/>
      <c r="GAH73" s="204"/>
      <c r="GAI73" s="204"/>
      <c r="GAJ73" s="204"/>
      <c r="GAK73" s="204"/>
      <c r="GAL73" s="204"/>
      <c r="GAM73" s="204"/>
      <c r="GAN73" s="204"/>
      <c r="GAO73" s="204"/>
      <c r="GAP73" s="204"/>
      <c r="GAQ73" s="204"/>
      <c r="GAR73" s="204"/>
      <c r="GAS73" s="204"/>
      <c r="GAT73" s="204"/>
      <c r="GAU73" s="204"/>
      <c r="GAV73" s="204"/>
      <c r="GAW73" s="204"/>
      <c r="GAX73" s="204"/>
      <c r="GAY73" s="204"/>
      <c r="GAZ73" s="204"/>
      <c r="GBA73" s="204"/>
      <c r="GBB73" s="204"/>
      <c r="GBC73" s="204"/>
      <c r="GBD73" s="204"/>
      <c r="GBE73" s="204"/>
      <c r="GBF73" s="204"/>
      <c r="GBG73" s="204"/>
      <c r="GBH73" s="204"/>
      <c r="GBI73" s="204"/>
      <c r="GBJ73" s="204"/>
      <c r="GBK73" s="204"/>
      <c r="GBL73" s="204"/>
      <c r="GBM73" s="204"/>
      <c r="GBN73" s="204"/>
      <c r="GBO73" s="204"/>
      <c r="GBP73" s="204"/>
      <c r="GBQ73" s="204"/>
      <c r="GBR73" s="204"/>
      <c r="GBS73" s="204"/>
      <c r="GBT73" s="204"/>
      <c r="GBU73" s="204"/>
      <c r="GBV73" s="204"/>
      <c r="GBW73" s="204"/>
      <c r="GBX73" s="204"/>
      <c r="GBY73" s="204"/>
      <c r="GBZ73" s="204"/>
      <c r="GCA73" s="204"/>
      <c r="GCB73" s="204"/>
      <c r="GCC73" s="204"/>
      <c r="GCD73" s="204"/>
      <c r="GCE73" s="204"/>
      <c r="GCF73" s="204"/>
      <c r="GCG73" s="204"/>
      <c r="GCH73" s="204"/>
      <c r="GCI73" s="204"/>
      <c r="GCJ73" s="204"/>
      <c r="GCK73" s="204"/>
      <c r="GCL73" s="204"/>
      <c r="GCM73" s="204"/>
      <c r="GCN73" s="204"/>
      <c r="GCO73" s="204"/>
      <c r="GCP73" s="204"/>
      <c r="GCQ73" s="204"/>
      <c r="GCR73" s="204"/>
      <c r="GCS73" s="204"/>
      <c r="GCT73" s="204"/>
      <c r="GCU73" s="204"/>
      <c r="GCV73" s="204"/>
      <c r="GCW73" s="204"/>
      <c r="GCX73" s="204"/>
      <c r="GCY73" s="204"/>
      <c r="GCZ73" s="204"/>
      <c r="GDA73" s="204"/>
      <c r="GDB73" s="204"/>
      <c r="GDC73" s="204"/>
      <c r="GDD73" s="204"/>
      <c r="GDE73" s="204"/>
      <c r="GDF73" s="204"/>
      <c r="GDG73" s="204"/>
      <c r="GDH73" s="204"/>
      <c r="GDI73" s="204"/>
      <c r="GDJ73" s="204"/>
      <c r="GDK73" s="204"/>
      <c r="GDL73" s="204"/>
      <c r="GDM73" s="204"/>
      <c r="GDN73" s="204"/>
      <c r="GDO73" s="204"/>
      <c r="GDP73" s="204"/>
      <c r="GDQ73" s="204"/>
      <c r="GDR73" s="204"/>
      <c r="GDS73" s="204"/>
      <c r="GDT73" s="204"/>
      <c r="GDU73" s="204"/>
      <c r="GDV73" s="204"/>
      <c r="GDW73" s="204"/>
      <c r="GDX73" s="204"/>
      <c r="GDY73" s="204"/>
      <c r="GDZ73" s="204"/>
      <c r="GEA73" s="204"/>
      <c r="GEB73" s="204"/>
      <c r="GEC73" s="204"/>
      <c r="GED73" s="204"/>
      <c r="GEE73" s="204"/>
      <c r="GEF73" s="204"/>
      <c r="GEG73" s="204"/>
      <c r="GEH73" s="204"/>
      <c r="GEI73" s="204"/>
      <c r="GEJ73" s="204"/>
      <c r="GEK73" s="204"/>
      <c r="GEL73" s="204"/>
      <c r="GEM73" s="204"/>
      <c r="GEN73" s="204"/>
      <c r="GEO73" s="204"/>
      <c r="GEP73" s="204"/>
      <c r="GEQ73" s="204"/>
      <c r="GER73" s="204"/>
      <c r="GES73" s="204"/>
      <c r="GET73" s="204"/>
      <c r="GEU73" s="204"/>
      <c r="GEV73" s="204"/>
      <c r="GEW73" s="204"/>
      <c r="GEX73" s="204"/>
      <c r="GEY73" s="204"/>
      <c r="GEZ73" s="204"/>
      <c r="GFA73" s="204"/>
      <c r="GFB73" s="204"/>
      <c r="GFC73" s="204"/>
      <c r="GFD73" s="204"/>
      <c r="GFE73" s="204"/>
      <c r="GFF73" s="204"/>
      <c r="GFG73" s="204"/>
      <c r="GFH73" s="204"/>
      <c r="GFI73" s="204"/>
      <c r="GFJ73" s="204"/>
      <c r="GFK73" s="204"/>
      <c r="GFL73" s="204"/>
      <c r="GFM73" s="204"/>
      <c r="GFN73" s="204"/>
      <c r="GFO73" s="204"/>
      <c r="GFP73" s="204"/>
      <c r="GFQ73" s="204"/>
      <c r="GFR73" s="204"/>
      <c r="GFS73" s="204"/>
      <c r="GFT73" s="204"/>
      <c r="GFU73" s="204"/>
      <c r="GFV73" s="204"/>
      <c r="GFW73" s="204"/>
      <c r="GFX73" s="204"/>
      <c r="GFY73" s="204"/>
      <c r="GFZ73" s="204"/>
      <c r="GGA73" s="204"/>
      <c r="GGB73" s="204"/>
      <c r="GGC73" s="204"/>
      <c r="GGD73" s="204"/>
      <c r="GGE73" s="204"/>
      <c r="GGF73" s="204"/>
      <c r="GGG73" s="204"/>
      <c r="GGH73" s="204"/>
      <c r="GGI73" s="204"/>
      <c r="GGJ73" s="204"/>
      <c r="GGK73" s="204"/>
      <c r="GGL73" s="204"/>
      <c r="GGM73" s="204"/>
      <c r="GGN73" s="204"/>
      <c r="GGO73" s="204"/>
      <c r="GGP73" s="204"/>
      <c r="GGQ73" s="204"/>
      <c r="GGR73" s="204"/>
      <c r="GGS73" s="204"/>
      <c r="GGT73" s="204"/>
      <c r="GGU73" s="204"/>
      <c r="GGV73" s="204"/>
      <c r="GGW73" s="204"/>
      <c r="GGX73" s="204"/>
      <c r="GGY73" s="204"/>
      <c r="GGZ73" s="204"/>
      <c r="GHA73" s="204"/>
      <c r="GHB73" s="204"/>
      <c r="GHC73" s="204"/>
      <c r="GHD73" s="204"/>
      <c r="GHE73" s="204"/>
      <c r="GHF73" s="204"/>
      <c r="GHG73" s="204"/>
      <c r="GHH73" s="204"/>
      <c r="GHI73" s="204"/>
      <c r="GHJ73" s="204"/>
      <c r="GHK73" s="204"/>
      <c r="GHL73" s="204"/>
      <c r="GHM73" s="204"/>
      <c r="GHN73" s="204"/>
      <c r="GHO73" s="204"/>
      <c r="GHP73" s="204"/>
      <c r="GHQ73" s="204"/>
      <c r="GHR73" s="204"/>
      <c r="GHS73" s="204"/>
      <c r="GHT73" s="204"/>
      <c r="GHU73" s="204"/>
      <c r="GHV73" s="204"/>
      <c r="GHW73" s="204"/>
      <c r="GHX73" s="204"/>
      <c r="GHY73" s="204"/>
      <c r="GHZ73" s="204"/>
      <c r="GIA73" s="204"/>
      <c r="GIB73" s="204"/>
      <c r="GIC73" s="204"/>
      <c r="GID73" s="204"/>
      <c r="GIE73" s="204"/>
      <c r="GIF73" s="204"/>
      <c r="GIG73" s="204"/>
      <c r="GIH73" s="204"/>
      <c r="GII73" s="204"/>
      <c r="GIJ73" s="204"/>
      <c r="GIK73" s="204"/>
      <c r="GIL73" s="204"/>
      <c r="GIM73" s="204"/>
      <c r="GIN73" s="204"/>
      <c r="GIO73" s="204"/>
      <c r="GIP73" s="204"/>
      <c r="GIQ73" s="204"/>
      <c r="GIR73" s="204"/>
      <c r="GIS73" s="204"/>
      <c r="GIT73" s="204"/>
      <c r="GIU73" s="204"/>
      <c r="GIV73" s="204"/>
      <c r="GIW73" s="204"/>
      <c r="GIX73" s="204"/>
      <c r="GIY73" s="204"/>
      <c r="GIZ73" s="204"/>
      <c r="GJA73" s="204"/>
      <c r="GJB73" s="204"/>
      <c r="GJC73" s="204"/>
      <c r="GJD73" s="204"/>
      <c r="GJE73" s="204"/>
      <c r="GJF73" s="204"/>
      <c r="GJG73" s="204"/>
      <c r="GJH73" s="204"/>
      <c r="GJI73" s="204"/>
      <c r="GJJ73" s="204"/>
      <c r="GJK73" s="204"/>
      <c r="GJL73" s="204"/>
      <c r="GJM73" s="204"/>
      <c r="GJN73" s="204"/>
      <c r="GJO73" s="204"/>
      <c r="GJP73" s="204"/>
      <c r="GJQ73" s="204"/>
      <c r="GJR73" s="204"/>
      <c r="GJS73" s="204"/>
      <c r="GJT73" s="204"/>
      <c r="GJU73" s="204"/>
      <c r="GJV73" s="204"/>
      <c r="GJW73" s="204"/>
      <c r="GJX73" s="204"/>
      <c r="GJY73" s="204"/>
      <c r="GJZ73" s="204"/>
      <c r="GKA73" s="204"/>
      <c r="GKB73" s="204"/>
      <c r="GKC73" s="204"/>
      <c r="GKD73" s="204"/>
      <c r="GKE73" s="204"/>
      <c r="GKF73" s="204"/>
      <c r="GKG73" s="204"/>
      <c r="GKH73" s="204"/>
      <c r="GKI73" s="204"/>
      <c r="GKJ73" s="204"/>
      <c r="GKK73" s="204"/>
      <c r="GKL73" s="204"/>
      <c r="GKM73" s="204"/>
      <c r="GKN73" s="204"/>
      <c r="GKO73" s="204"/>
      <c r="GKP73" s="204"/>
      <c r="GKQ73" s="204"/>
      <c r="GKR73" s="204"/>
      <c r="GKS73" s="204"/>
      <c r="GKT73" s="204"/>
      <c r="GKU73" s="204"/>
      <c r="GKV73" s="204"/>
      <c r="GKW73" s="204"/>
      <c r="GKX73" s="204"/>
      <c r="GKY73" s="204"/>
      <c r="GKZ73" s="204"/>
      <c r="GLA73" s="204"/>
      <c r="GLB73" s="204"/>
      <c r="GLC73" s="204"/>
      <c r="GLD73" s="204"/>
      <c r="GLE73" s="204"/>
      <c r="GLF73" s="204"/>
      <c r="GLG73" s="204"/>
      <c r="GLH73" s="204"/>
      <c r="GLI73" s="204"/>
      <c r="GLJ73" s="204"/>
      <c r="GLK73" s="204"/>
      <c r="GLL73" s="204"/>
      <c r="GLM73" s="204"/>
      <c r="GLN73" s="204"/>
      <c r="GLO73" s="204"/>
      <c r="GLP73" s="204"/>
      <c r="GLQ73" s="204"/>
      <c r="GLR73" s="204"/>
      <c r="GLS73" s="204"/>
      <c r="GLT73" s="204"/>
      <c r="GLU73" s="204"/>
      <c r="GLV73" s="204"/>
      <c r="GLW73" s="204"/>
      <c r="GLX73" s="204"/>
      <c r="GLY73" s="204"/>
      <c r="GLZ73" s="204"/>
      <c r="GMA73" s="204"/>
      <c r="GMB73" s="204"/>
      <c r="GMC73" s="204"/>
      <c r="GMD73" s="204"/>
      <c r="GME73" s="204"/>
      <c r="GMF73" s="204"/>
      <c r="GMG73" s="204"/>
      <c r="GMH73" s="204"/>
      <c r="GMI73" s="204"/>
      <c r="GMJ73" s="204"/>
      <c r="GMK73" s="204"/>
      <c r="GML73" s="204"/>
      <c r="GMM73" s="204"/>
      <c r="GMN73" s="204"/>
      <c r="GMO73" s="204"/>
      <c r="GMP73" s="204"/>
      <c r="GMQ73" s="204"/>
      <c r="GMR73" s="204"/>
      <c r="GMS73" s="204"/>
      <c r="GMT73" s="204"/>
      <c r="GMU73" s="204"/>
      <c r="GMV73" s="204"/>
      <c r="GMW73" s="204"/>
      <c r="GMX73" s="204"/>
      <c r="GMY73" s="204"/>
      <c r="GMZ73" s="204"/>
      <c r="GNA73" s="204"/>
      <c r="GNB73" s="204"/>
      <c r="GNC73" s="204"/>
      <c r="GND73" s="204"/>
      <c r="GNE73" s="204"/>
      <c r="GNF73" s="204"/>
      <c r="GNG73" s="204"/>
      <c r="GNH73" s="204"/>
      <c r="GNI73" s="204"/>
      <c r="GNJ73" s="204"/>
      <c r="GNK73" s="204"/>
      <c r="GNL73" s="204"/>
      <c r="GNM73" s="204"/>
      <c r="GNN73" s="204"/>
      <c r="GNO73" s="204"/>
      <c r="GNP73" s="204"/>
      <c r="GNQ73" s="204"/>
      <c r="GNR73" s="204"/>
      <c r="GNS73" s="204"/>
      <c r="GNT73" s="204"/>
      <c r="GNU73" s="204"/>
      <c r="GNV73" s="204"/>
      <c r="GNW73" s="204"/>
      <c r="GNX73" s="204"/>
      <c r="GNY73" s="204"/>
      <c r="GNZ73" s="204"/>
      <c r="GOA73" s="204"/>
      <c r="GOB73" s="204"/>
      <c r="GOC73" s="204"/>
      <c r="GOD73" s="204"/>
      <c r="GOE73" s="204"/>
      <c r="GOF73" s="204"/>
      <c r="GOG73" s="204"/>
      <c r="GOH73" s="204"/>
      <c r="GOI73" s="204"/>
      <c r="GOJ73" s="204"/>
      <c r="GOK73" s="204"/>
      <c r="GOL73" s="204"/>
      <c r="GOM73" s="204"/>
      <c r="GON73" s="204"/>
      <c r="GOO73" s="204"/>
      <c r="GOP73" s="204"/>
      <c r="GOQ73" s="204"/>
      <c r="GOR73" s="204"/>
      <c r="GOS73" s="204"/>
      <c r="GOT73" s="204"/>
      <c r="GOU73" s="204"/>
      <c r="GOV73" s="204"/>
      <c r="GOW73" s="204"/>
      <c r="GOX73" s="204"/>
      <c r="GOY73" s="204"/>
      <c r="GOZ73" s="204"/>
      <c r="GPA73" s="204"/>
      <c r="GPB73" s="204"/>
      <c r="GPC73" s="204"/>
      <c r="GPD73" s="204"/>
      <c r="GPE73" s="204"/>
      <c r="GPF73" s="204"/>
      <c r="GPG73" s="204"/>
      <c r="GPH73" s="204"/>
      <c r="GPI73" s="204"/>
      <c r="GPJ73" s="204"/>
      <c r="GPK73" s="204"/>
      <c r="GPL73" s="204"/>
      <c r="GPM73" s="204"/>
      <c r="GPN73" s="204"/>
      <c r="GPO73" s="204"/>
      <c r="GPP73" s="204"/>
      <c r="GPQ73" s="204"/>
      <c r="GPR73" s="204"/>
      <c r="GPS73" s="204"/>
      <c r="GPT73" s="204"/>
      <c r="GPU73" s="204"/>
      <c r="GPV73" s="204"/>
      <c r="GPW73" s="204"/>
      <c r="GPX73" s="204"/>
      <c r="GPY73" s="204"/>
      <c r="GPZ73" s="204"/>
      <c r="GQA73" s="204"/>
      <c r="GQB73" s="204"/>
      <c r="GQC73" s="204"/>
      <c r="GQD73" s="204"/>
      <c r="GQE73" s="204"/>
      <c r="GQF73" s="204"/>
      <c r="GQG73" s="204"/>
      <c r="GQH73" s="204"/>
      <c r="GQI73" s="204"/>
      <c r="GQJ73" s="204"/>
      <c r="GQK73" s="204"/>
      <c r="GQL73" s="204"/>
      <c r="GQM73" s="204"/>
      <c r="GQN73" s="204"/>
      <c r="GQO73" s="204"/>
      <c r="GQP73" s="204"/>
      <c r="GQQ73" s="204"/>
      <c r="GQR73" s="204"/>
      <c r="GQS73" s="204"/>
      <c r="GQT73" s="204"/>
      <c r="GQU73" s="204"/>
      <c r="GQV73" s="204"/>
      <c r="GQW73" s="204"/>
      <c r="GQX73" s="204"/>
      <c r="GQY73" s="204"/>
      <c r="GQZ73" s="204"/>
      <c r="GRA73" s="204"/>
      <c r="GRB73" s="204"/>
      <c r="GRC73" s="204"/>
      <c r="GRD73" s="204"/>
      <c r="GRE73" s="204"/>
      <c r="GRF73" s="204"/>
      <c r="GRG73" s="204"/>
      <c r="GRH73" s="204"/>
      <c r="GRI73" s="204"/>
      <c r="GRJ73" s="204"/>
      <c r="GRK73" s="204"/>
      <c r="GRL73" s="204"/>
      <c r="GRM73" s="204"/>
      <c r="GRN73" s="204"/>
      <c r="GRO73" s="204"/>
      <c r="GRP73" s="204"/>
      <c r="GRQ73" s="204"/>
      <c r="GRR73" s="204"/>
      <c r="GRS73" s="204"/>
      <c r="GRT73" s="204"/>
      <c r="GRU73" s="204"/>
      <c r="GRV73" s="204"/>
      <c r="GRW73" s="204"/>
      <c r="GRX73" s="204"/>
      <c r="GRY73" s="204"/>
      <c r="GRZ73" s="204"/>
      <c r="GSA73" s="204"/>
      <c r="GSB73" s="204"/>
      <c r="GSC73" s="204"/>
      <c r="GSD73" s="204"/>
      <c r="GSE73" s="204"/>
      <c r="GSF73" s="204"/>
      <c r="GSG73" s="204"/>
      <c r="GSH73" s="204"/>
      <c r="GSI73" s="204"/>
      <c r="GSJ73" s="204"/>
      <c r="GSK73" s="204"/>
      <c r="GSL73" s="204"/>
      <c r="GSM73" s="204"/>
      <c r="GSN73" s="204"/>
      <c r="GSO73" s="204"/>
      <c r="GSP73" s="204"/>
      <c r="GSQ73" s="204"/>
      <c r="GSR73" s="204"/>
      <c r="GSS73" s="204"/>
      <c r="GST73" s="204"/>
      <c r="GSU73" s="204"/>
      <c r="GSV73" s="204"/>
      <c r="GSW73" s="204"/>
      <c r="GSX73" s="204"/>
      <c r="GSY73" s="204"/>
      <c r="GSZ73" s="204"/>
      <c r="GTA73" s="204"/>
      <c r="GTB73" s="204"/>
      <c r="GTC73" s="204"/>
      <c r="GTD73" s="204"/>
      <c r="GTE73" s="204"/>
      <c r="GTF73" s="204"/>
      <c r="GTG73" s="204"/>
      <c r="GTH73" s="204"/>
      <c r="GTI73" s="204"/>
      <c r="GTJ73" s="204"/>
      <c r="GTK73" s="204"/>
      <c r="GTL73" s="204"/>
      <c r="GTM73" s="204"/>
      <c r="GTN73" s="204"/>
      <c r="GTO73" s="204"/>
      <c r="GTP73" s="204"/>
      <c r="GTQ73" s="204"/>
      <c r="GTR73" s="204"/>
      <c r="GTS73" s="204"/>
      <c r="GTT73" s="204"/>
      <c r="GTU73" s="204"/>
      <c r="GTV73" s="204"/>
      <c r="GTW73" s="204"/>
      <c r="GTX73" s="204"/>
      <c r="GTY73" s="204"/>
      <c r="GTZ73" s="204"/>
      <c r="GUA73" s="204"/>
      <c r="GUB73" s="204"/>
      <c r="GUC73" s="204"/>
      <c r="GUD73" s="204"/>
      <c r="GUE73" s="204"/>
      <c r="GUF73" s="204"/>
      <c r="GUG73" s="204"/>
      <c r="GUH73" s="204"/>
      <c r="GUI73" s="204"/>
      <c r="GUJ73" s="204"/>
      <c r="GUK73" s="204"/>
      <c r="GUL73" s="204"/>
      <c r="GUM73" s="204"/>
      <c r="GUN73" s="204"/>
      <c r="GUO73" s="204"/>
      <c r="GUP73" s="204"/>
      <c r="GUQ73" s="204"/>
      <c r="GUR73" s="204"/>
      <c r="GUS73" s="204"/>
      <c r="GUT73" s="204"/>
      <c r="GUU73" s="204"/>
      <c r="GUV73" s="204"/>
      <c r="GUW73" s="204"/>
      <c r="GUX73" s="204"/>
      <c r="GUY73" s="204"/>
      <c r="GUZ73" s="204"/>
      <c r="GVA73" s="204"/>
      <c r="GVB73" s="204"/>
      <c r="GVC73" s="204"/>
      <c r="GVD73" s="204"/>
      <c r="GVE73" s="204"/>
      <c r="GVF73" s="204"/>
      <c r="GVG73" s="204"/>
      <c r="GVH73" s="204"/>
      <c r="GVI73" s="204"/>
      <c r="GVJ73" s="204"/>
      <c r="GVK73" s="204"/>
      <c r="GVL73" s="204"/>
      <c r="GVM73" s="204"/>
      <c r="GVN73" s="204"/>
      <c r="GVO73" s="204"/>
      <c r="GVP73" s="204"/>
      <c r="GVQ73" s="204"/>
      <c r="GVR73" s="204"/>
      <c r="GVS73" s="204"/>
      <c r="GVT73" s="204"/>
      <c r="GVU73" s="204"/>
      <c r="GVV73" s="204"/>
      <c r="GVW73" s="204"/>
      <c r="GVX73" s="204"/>
      <c r="GVY73" s="204"/>
      <c r="GVZ73" s="204"/>
      <c r="GWA73" s="204"/>
      <c r="GWB73" s="204"/>
      <c r="GWC73" s="204"/>
      <c r="GWD73" s="204"/>
      <c r="GWE73" s="204"/>
      <c r="GWF73" s="204"/>
      <c r="GWG73" s="204"/>
      <c r="GWH73" s="204"/>
      <c r="GWI73" s="204"/>
      <c r="GWJ73" s="204"/>
      <c r="GWK73" s="204"/>
      <c r="GWL73" s="204"/>
      <c r="GWM73" s="204"/>
      <c r="GWN73" s="204"/>
      <c r="GWO73" s="204"/>
      <c r="GWP73" s="204"/>
      <c r="GWQ73" s="204"/>
      <c r="GWR73" s="204"/>
      <c r="GWS73" s="204"/>
      <c r="GWT73" s="204"/>
      <c r="GWU73" s="204"/>
      <c r="GWV73" s="204"/>
      <c r="GWW73" s="204"/>
      <c r="GWX73" s="204"/>
      <c r="GWY73" s="204"/>
      <c r="GWZ73" s="204"/>
      <c r="GXA73" s="204"/>
      <c r="GXB73" s="204"/>
      <c r="GXC73" s="204"/>
      <c r="GXD73" s="204"/>
      <c r="GXE73" s="204"/>
      <c r="GXF73" s="204"/>
      <c r="GXG73" s="204"/>
      <c r="GXH73" s="204"/>
      <c r="GXI73" s="204"/>
      <c r="GXJ73" s="204"/>
      <c r="GXK73" s="204"/>
      <c r="GXL73" s="204"/>
      <c r="GXM73" s="204"/>
      <c r="GXN73" s="204"/>
      <c r="GXO73" s="204"/>
      <c r="GXP73" s="204"/>
      <c r="GXQ73" s="204"/>
      <c r="GXR73" s="204"/>
      <c r="GXS73" s="204"/>
      <c r="GXT73" s="204"/>
      <c r="GXU73" s="204"/>
      <c r="GXV73" s="204"/>
      <c r="GXW73" s="204"/>
      <c r="GXX73" s="204"/>
      <c r="GXY73" s="204"/>
      <c r="GXZ73" s="204"/>
      <c r="GYA73" s="204"/>
      <c r="GYB73" s="204"/>
      <c r="GYC73" s="204"/>
      <c r="GYD73" s="204"/>
      <c r="GYE73" s="204"/>
      <c r="GYF73" s="204"/>
      <c r="GYG73" s="204"/>
      <c r="GYH73" s="204"/>
      <c r="GYI73" s="204"/>
      <c r="GYJ73" s="204"/>
      <c r="GYK73" s="204"/>
      <c r="GYL73" s="204"/>
      <c r="GYM73" s="204"/>
      <c r="GYN73" s="204"/>
      <c r="GYO73" s="204"/>
      <c r="GYP73" s="204"/>
      <c r="GYQ73" s="204"/>
      <c r="GYR73" s="204"/>
      <c r="GYS73" s="204"/>
      <c r="GYT73" s="204"/>
      <c r="GYU73" s="204"/>
      <c r="GYV73" s="204"/>
      <c r="GYW73" s="204"/>
      <c r="GYX73" s="204"/>
      <c r="GYY73" s="204"/>
      <c r="GYZ73" s="204"/>
      <c r="GZA73" s="204"/>
      <c r="GZB73" s="204"/>
      <c r="GZC73" s="204"/>
      <c r="GZD73" s="204"/>
      <c r="GZE73" s="204"/>
      <c r="GZF73" s="204"/>
      <c r="GZG73" s="204"/>
      <c r="GZH73" s="204"/>
      <c r="GZI73" s="204"/>
      <c r="GZJ73" s="204"/>
      <c r="GZK73" s="204"/>
      <c r="GZL73" s="204"/>
      <c r="GZM73" s="204"/>
      <c r="GZN73" s="204"/>
      <c r="GZO73" s="204"/>
      <c r="GZP73" s="204"/>
      <c r="GZQ73" s="204"/>
      <c r="GZR73" s="204"/>
      <c r="GZS73" s="204"/>
      <c r="GZT73" s="204"/>
      <c r="GZU73" s="204"/>
      <c r="GZV73" s="204"/>
      <c r="GZW73" s="204"/>
      <c r="GZX73" s="204"/>
      <c r="GZY73" s="204"/>
      <c r="GZZ73" s="204"/>
      <c r="HAA73" s="204"/>
      <c r="HAB73" s="204"/>
      <c r="HAC73" s="204"/>
      <c r="HAD73" s="204"/>
      <c r="HAE73" s="204"/>
      <c r="HAF73" s="204"/>
      <c r="HAG73" s="204"/>
      <c r="HAH73" s="204"/>
      <c r="HAI73" s="204"/>
      <c r="HAJ73" s="204"/>
      <c r="HAK73" s="204"/>
      <c r="HAL73" s="204"/>
      <c r="HAM73" s="204"/>
      <c r="HAN73" s="204"/>
      <c r="HAO73" s="204"/>
      <c r="HAP73" s="204"/>
      <c r="HAQ73" s="204"/>
      <c r="HAR73" s="204"/>
      <c r="HAS73" s="204"/>
      <c r="HAT73" s="204"/>
      <c r="HAU73" s="204"/>
      <c r="HAV73" s="204"/>
      <c r="HAW73" s="204"/>
      <c r="HAX73" s="204"/>
      <c r="HAY73" s="204"/>
      <c r="HAZ73" s="204"/>
      <c r="HBA73" s="204"/>
      <c r="HBB73" s="204"/>
      <c r="HBC73" s="204"/>
      <c r="HBD73" s="204"/>
      <c r="HBE73" s="204"/>
      <c r="HBF73" s="204"/>
      <c r="HBG73" s="204"/>
      <c r="HBH73" s="204"/>
      <c r="HBI73" s="204"/>
      <c r="HBJ73" s="204"/>
      <c r="HBK73" s="204"/>
      <c r="HBL73" s="204"/>
      <c r="HBM73" s="204"/>
      <c r="HBN73" s="204"/>
      <c r="HBO73" s="204"/>
      <c r="HBP73" s="204"/>
      <c r="HBQ73" s="204"/>
      <c r="HBR73" s="204"/>
      <c r="HBS73" s="204"/>
      <c r="HBT73" s="204"/>
      <c r="HBU73" s="204"/>
      <c r="HBV73" s="204"/>
      <c r="HBW73" s="204"/>
      <c r="HBX73" s="204"/>
      <c r="HBY73" s="204"/>
      <c r="HBZ73" s="204"/>
      <c r="HCA73" s="204"/>
      <c r="HCB73" s="204"/>
      <c r="HCC73" s="204"/>
      <c r="HCD73" s="204"/>
      <c r="HCE73" s="204"/>
      <c r="HCF73" s="204"/>
      <c r="HCG73" s="204"/>
      <c r="HCH73" s="204"/>
      <c r="HCI73" s="204"/>
      <c r="HCJ73" s="204"/>
      <c r="HCK73" s="204"/>
      <c r="HCL73" s="204"/>
      <c r="HCM73" s="204"/>
      <c r="HCN73" s="204"/>
      <c r="HCO73" s="204"/>
      <c r="HCP73" s="204"/>
      <c r="HCQ73" s="204"/>
      <c r="HCR73" s="204"/>
      <c r="HCS73" s="204"/>
      <c r="HCT73" s="204"/>
      <c r="HCU73" s="204"/>
      <c r="HCV73" s="204"/>
      <c r="HCW73" s="204"/>
      <c r="HCX73" s="204"/>
      <c r="HCY73" s="204"/>
      <c r="HCZ73" s="204"/>
      <c r="HDA73" s="204"/>
      <c r="HDB73" s="204"/>
      <c r="HDC73" s="204"/>
      <c r="HDD73" s="204"/>
      <c r="HDE73" s="204"/>
      <c r="HDF73" s="204"/>
      <c r="HDG73" s="204"/>
      <c r="HDH73" s="204"/>
      <c r="HDI73" s="204"/>
      <c r="HDJ73" s="204"/>
      <c r="HDK73" s="204"/>
      <c r="HDL73" s="204"/>
      <c r="HDM73" s="204"/>
      <c r="HDN73" s="204"/>
      <c r="HDO73" s="204"/>
      <c r="HDP73" s="204"/>
      <c r="HDQ73" s="204"/>
      <c r="HDR73" s="204"/>
      <c r="HDS73" s="204"/>
      <c r="HDT73" s="204"/>
      <c r="HDU73" s="204"/>
      <c r="HDV73" s="204"/>
      <c r="HDW73" s="204"/>
      <c r="HDX73" s="204"/>
      <c r="HDY73" s="204"/>
      <c r="HDZ73" s="204"/>
      <c r="HEA73" s="204"/>
      <c r="HEB73" s="204"/>
      <c r="HEC73" s="204"/>
      <c r="HED73" s="204"/>
      <c r="HEE73" s="204"/>
      <c r="HEF73" s="204"/>
      <c r="HEG73" s="204"/>
      <c r="HEH73" s="204"/>
      <c r="HEI73" s="204"/>
      <c r="HEJ73" s="204"/>
      <c r="HEK73" s="204"/>
      <c r="HEL73" s="204"/>
      <c r="HEM73" s="204"/>
      <c r="HEN73" s="204"/>
      <c r="HEO73" s="204"/>
      <c r="HEP73" s="204"/>
      <c r="HEQ73" s="204"/>
      <c r="HER73" s="204"/>
      <c r="HES73" s="204"/>
      <c r="HET73" s="204"/>
      <c r="HEU73" s="204"/>
      <c r="HEV73" s="204"/>
      <c r="HEW73" s="204"/>
      <c r="HEX73" s="204"/>
      <c r="HEY73" s="204"/>
      <c r="HEZ73" s="204"/>
      <c r="HFA73" s="204"/>
      <c r="HFB73" s="204"/>
      <c r="HFC73" s="204"/>
      <c r="HFD73" s="204"/>
      <c r="HFE73" s="204"/>
      <c r="HFF73" s="204"/>
      <c r="HFG73" s="204"/>
      <c r="HFH73" s="204"/>
      <c r="HFI73" s="204"/>
      <c r="HFJ73" s="204"/>
      <c r="HFK73" s="204"/>
      <c r="HFL73" s="204"/>
      <c r="HFM73" s="204"/>
      <c r="HFN73" s="204"/>
      <c r="HFO73" s="204"/>
      <c r="HFP73" s="204"/>
      <c r="HFQ73" s="204"/>
      <c r="HFR73" s="204"/>
      <c r="HFS73" s="204"/>
      <c r="HFT73" s="204"/>
      <c r="HFU73" s="204"/>
      <c r="HFV73" s="204"/>
      <c r="HFW73" s="204"/>
      <c r="HFX73" s="204"/>
      <c r="HFY73" s="204"/>
      <c r="HFZ73" s="204"/>
      <c r="HGA73" s="204"/>
      <c r="HGB73" s="204"/>
      <c r="HGC73" s="204"/>
      <c r="HGD73" s="204"/>
      <c r="HGE73" s="204"/>
      <c r="HGF73" s="204"/>
      <c r="HGG73" s="204"/>
      <c r="HGH73" s="204"/>
      <c r="HGI73" s="204"/>
      <c r="HGJ73" s="204"/>
      <c r="HGK73" s="204"/>
      <c r="HGL73" s="204"/>
      <c r="HGM73" s="204"/>
      <c r="HGN73" s="204"/>
      <c r="HGO73" s="204"/>
      <c r="HGP73" s="204"/>
      <c r="HGQ73" s="204"/>
      <c r="HGR73" s="204"/>
      <c r="HGS73" s="204"/>
      <c r="HGT73" s="204"/>
      <c r="HGU73" s="204"/>
      <c r="HGV73" s="204"/>
      <c r="HGW73" s="204"/>
      <c r="HGX73" s="204"/>
      <c r="HGY73" s="204"/>
      <c r="HGZ73" s="204"/>
      <c r="HHA73" s="204"/>
      <c r="HHB73" s="204"/>
      <c r="HHC73" s="204"/>
      <c r="HHD73" s="204"/>
      <c r="HHE73" s="204"/>
      <c r="HHF73" s="204"/>
      <c r="HHG73" s="204"/>
      <c r="HHH73" s="204"/>
      <c r="HHI73" s="204"/>
      <c r="HHJ73" s="204"/>
      <c r="HHK73" s="204"/>
      <c r="HHL73" s="204"/>
      <c r="HHM73" s="204"/>
      <c r="HHN73" s="204"/>
      <c r="HHO73" s="204"/>
      <c r="HHP73" s="204"/>
      <c r="HHQ73" s="204"/>
      <c r="HHR73" s="204"/>
      <c r="HHS73" s="204"/>
      <c r="HHT73" s="204"/>
      <c r="HHU73" s="204"/>
      <c r="HHV73" s="204"/>
      <c r="HHW73" s="204"/>
      <c r="HHX73" s="204"/>
      <c r="HHY73" s="204"/>
      <c r="HHZ73" s="204"/>
      <c r="HIA73" s="204"/>
      <c r="HIB73" s="204"/>
      <c r="HIC73" s="204"/>
      <c r="HID73" s="204"/>
      <c r="HIE73" s="204"/>
      <c r="HIF73" s="204"/>
      <c r="HIG73" s="204"/>
      <c r="HIH73" s="204"/>
      <c r="HII73" s="204"/>
      <c r="HIJ73" s="204"/>
      <c r="HIK73" s="204"/>
      <c r="HIL73" s="204"/>
      <c r="HIM73" s="204"/>
      <c r="HIN73" s="204"/>
      <c r="HIO73" s="204"/>
      <c r="HIP73" s="204"/>
      <c r="HIQ73" s="204"/>
      <c r="HIR73" s="204"/>
      <c r="HIS73" s="204"/>
      <c r="HIT73" s="204"/>
      <c r="HIU73" s="204"/>
      <c r="HIV73" s="204"/>
      <c r="HIW73" s="204"/>
      <c r="HIX73" s="204"/>
      <c r="HIY73" s="204"/>
      <c r="HIZ73" s="204"/>
      <c r="HJA73" s="204"/>
      <c r="HJB73" s="204"/>
      <c r="HJC73" s="204"/>
      <c r="HJD73" s="204"/>
      <c r="HJE73" s="204"/>
      <c r="HJF73" s="204"/>
      <c r="HJG73" s="204"/>
      <c r="HJH73" s="204"/>
      <c r="HJI73" s="204"/>
      <c r="HJJ73" s="204"/>
      <c r="HJK73" s="204"/>
      <c r="HJL73" s="204"/>
      <c r="HJM73" s="204"/>
      <c r="HJN73" s="204"/>
      <c r="HJO73" s="204"/>
      <c r="HJP73" s="204"/>
      <c r="HJQ73" s="204"/>
      <c r="HJR73" s="204"/>
      <c r="HJS73" s="204"/>
      <c r="HJT73" s="204"/>
      <c r="HJU73" s="204"/>
      <c r="HJV73" s="204"/>
      <c r="HJW73" s="204"/>
      <c r="HJX73" s="204"/>
      <c r="HJY73" s="204"/>
      <c r="HJZ73" s="204"/>
      <c r="HKA73" s="204"/>
      <c r="HKB73" s="204"/>
      <c r="HKC73" s="204"/>
      <c r="HKD73" s="204"/>
      <c r="HKE73" s="204"/>
      <c r="HKF73" s="204"/>
      <c r="HKG73" s="204"/>
      <c r="HKH73" s="204"/>
      <c r="HKI73" s="204"/>
      <c r="HKJ73" s="204"/>
      <c r="HKK73" s="204"/>
      <c r="HKL73" s="204"/>
      <c r="HKM73" s="204"/>
      <c r="HKN73" s="204"/>
      <c r="HKO73" s="204"/>
      <c r="HKP73" s="204"/>
      <c r="HKQ73" s="204"/>
      <c r="HKR73" s="204"/>
      <c r="HKS73" s="204"/>
      <c r="HKT73" s="204"/>
      <c r="HKU73" s="204"/>
      <c r="HKV73" s="204"/>
      <c r="HKW73" s="204"/>
      <c r="HKX73" s="204"/>
      <c r="HKY73" s="204"/>
      <c r="HKZ73" s="204"/>
      <c r="HLA73" s="204"/>
      <c r="HLB73" s="204"/>
      <c r="HLC73" s="204"/>
      <c r="HLD73" s="204"/>
      <c r="HLE73" s="204"/>
      <c r="HLF73" s="204"/>
      <c r="HLG73" s="204"/>
      <c r="HLH73" s="204"/>
      <c r="HLI73" s="204"/>
      <c r="HLJ73" s="204"/>
      <c r="HLK73" s="204"/>
      <c r="HLL73" s="204"/>
      <c r="HLM73" s="204"/>
      <c r="HLN73" s="204"/>
      <c r="HLO73" s="204"/>
      <c r="HLP73" s="204"/>
      <c r="HLQ73" s="204"/>
      <c r="HLR73" s="204"/>
      <c r="HLS73" s="204"/>
      <c r="HLT73" s="204"/>
      <c r="HLU73" s="204"/>
      <c r="HLV73" s="204"/>
      <c r="HLW73" s="204"/>
      <c r="HLX73" s="204"/>
      <c r="HLY73" s="204"/>
      <c r="HLZ73" s="204"/>
      <c r="HMA73" s="204"/>
      <c r="HMB73" s="204"/>
      <c r="HMC73" s="204"/>
      <c r="HMD73" s="204"/>
      <c r="HME73" s="204"/>
      <c r="HMF73" s="204"/>
      <c r="HMG73" s="204"/>
      <c r="HMH73" s="204"/>
      <c r="HMI73" s="204"/>
      <c r="HMJ73" s="204"/>
      <c r="HMK73" s="204"/>
      <c r="HML73" s="204"/>
      <c r="HMM73" s="204"/>
      <c r="HMN73" s="204"/>
      <c r="HMO73" s="204"/>
      <c r="HMP73" s="204"/>
      <c r="HMQ73" s="204"/>
      <c r="HMR73" s="204"/>
      <c r="HMS73" s="204"/>
      <c r="HMT73" s="204"/>
      <c r="HMU73" s="204"/>
      <c r="HMV73" s="204"/>
      <c r="HMW73" s="204"/>
      <c r="HMX73" s="204"/>
      <c r="HMY73" s="204"/>
      <c r="HMZ73" s="204"/>
      <c r="HNA73" s="204"/>
      <c r="HNB73" s="204"/>
      <c r="HNC73" s="204"/>
      <c r="HND73" s="204"/>
      <c r="HNE73" s="204"/>
      <c r="HNF73" s="204"/>
      <c r="HNG73" s="204"/>
      <c r="HNH73" s="204"/>
      <c r="HNI73" s="204"/>
      <c r="HNJ73" s="204"/>
      <c r="HNK73" s="204"/>
      <c r="HNL73" s="204"/>
      <c r="HNM73" s="204"/>
      <c r="HNN73" s="204"/>
      <c r="HNO73" s="204"/>
      <c r="HNP73" s="204"/>
      <c r="HNQ73" s="204"/>
      <c r="HNR73" s="204"/>
      <c r="HNS73" s="204"/>
      <c r="HNT73" s="204"/>
      <c r="HNU73" s="204"/>
      <c r="HNV73" s="204"/>
      <c r="HNW73" s="204"/>
      <c r="HNX73" s="204"/>
      <c r="HNY73" s="204"/>
      <c r="HNZ73" s="204"/>
      <c r="HOA73" s="204"/>
      <c r="HOB73" s="204"/>
      <c r="HOC73" s="204"/>
      <c r="HOD73" s="204"/>
      <c r="HOE73" s="204"/>
      <c r="HOF73" s="204"/>
      <c r="HOG73" s="204"/>
      <c r="HOH73" s="204"/>
      <c r="HOI73" s="204"/>
      <c r="HOJ73" s="204"/>
      <c r="HOK73" s="204"/>
      <c r="HOL73" s="204"/>
      <c r="HOM73" s="204"/>
      <c r="HON73" s="204"/>
      <c r="HOO73" s="204"/>
      <c r="HOP73" s="204"/>
      <c r="HOQ73" s="204"/>
      <c r="HOR73" s="204"/>
      <c r="HOS73" s="204"/>
      <c r="HOT73" s="204"/>
      <c r="HOU73" s="204"/>
      <c r="HOV73" s="204"/>
      <c r="HOW73" s="204"/>
      <c r="HOX73" s="204"/>
      <c r="HOY73" s="204"/>
      <c r="HOZ73" s="204"/>
      <c r="HPA73" s="204"/>
      <c r="HPB73" s="204"/>
      <c r="HPC73" s="204"/>
      <c r="HPD73" s="204"/>
      <c r="HPE73" s="204"/>
      <c r="HPF73" s="204"/>
      <c r="HPG73" s="204"/>
      <c r="HPH73" s="204"/>
      <c r="HPI73" s="204"/>
      <c r="HPJ73" s="204"/>
      <c r="HPK73" s="204"/>
      <c r="HPL73" s="204"/>
      <c r="HPM73" s="204"/>
      <c r="HPN73" s="204"/>
      <c r="HPO73" s="204"/>
      <c r="HPP73" s="204"/>
      <c r="HPQ73" s="204"/>
      <c r="HPR73" s="204"/>
      <c r="HPS73" s="204"/>
      <c r="HPT73" s="204"/>
      <c r="HPU73" s="204"/>
      <c r="HPV73" s="204"/>
      <c r="HPW73" s="204"/>
      <c r="HPX73" s="204"/>
      <c r="HPY73" s="204"/>
      <c r="HPZ73" s="204"/>
      <c r="HQA73" s="204"/>
      <c r="HQB73" s="204"/>
      <c r="HQC73" s="204"/>
      <c r="HQD73" s="204"/>
      <c r="HQE73" s="204"/>
      <c r="HQF73" s="204"/>
      <c r="HQG73" s="204"/>
      <c r="HQH73" s="204"/>
      <c r="HQI73" s="204"/>
      <c r="HQJ73" s="204"/>
      <c r="HQK73" s="204"/>
      <c r="HQL73" s="204"/>
      <c r="HQM73" s="204"/>
      <c r="HQN73" s="204"/>
      <c r="HQO73" s="204"/>
      <c r="HQP73" s="204"/>
      <c r="HQQ73" s="204"/>
      <c r="HQR73" s="204"/>
      <c r="HQS73" s="204"/>
      <c r="HQT73" s="204"/>
      <c r="HQU73" s="204"/>
      <c r="HQV73" s="204"/>
      <c r="HQW73" s="204"/>
      <c r="HQX73" s="204"/>
      <c r="HQY73" s="204"/>
      <c r="HQZ73" s="204"/>
      <c r="HRA73" s="204"/>
      <c r="HRB73" s="204"/>
      <c r="HRC73" s="204"/>
      <c r="HRD73" s="204"/>
      <c r="HRE73" s="204"/>
      <c r="HRF73" s="204"/>
      <c r="HRG73" s="204"/>
      <c r="HRH73" s="204"/>
      <c r="HRI73" s="204"/>
      <c r="HRJ73" s="204"/>
      <c r="HRK73" s="204"/>
      <c r="HRL73" s="204"/>
      <c r="HRM73" s="204"/>
      <c r="HRN73" s="204"/>
      <c r="HRO73" s="204"/>
      <c r="HRP73" s="204"/>
      <c r="HRQ73" s="204"/>
      <c r="HRR73" s="204"/>
      <c r="HRS73" s="204"/>
      <c r="HRT73" s="204"/>
      <c r="HRU73" s="204"/>
      <c r="HRV73" s="204"/>
      <c r="HRW73" s="204"/>
      <c r="HRX73" s="204"/>
      <c r="HRY73" s="204"/>
      <c r="HRZ73" s="204"/>
      <c r="HSA73" s="204"/>
      <c r="HSB73" s="204"/>
      <c r="HSC73" s="204"/>
      <c r="HSD73" s="204"/>
      <c r="HSE73" s="204"/>
      <c r="HSF73" s="204"/>
      <c r="HSG73" s="204"/>
      <c r="HSH73" s="204"/>
      <c r="HSI73" s="204"/>
      <c r="HSJ73" s="204"/>
      <c r="HSK73" s="204"/>
      <c r="HSL73" s="204"/>
      <c r="HSM73" s="204"/>
      <c r="HSN73" s="204"/>
      <c r="HSO73" s="204"/>
      <c r="HSP73" s="204"/>
      <c r="HSQ73" s="204"/>
      <c r="HSR73" s="204"/>
      <c r="HSS73" s="204"/>
      <c r="HST73" s="204"/>
      <c r="HSU73" s="204"/>
      <c r="HSV73" s="204"/>
      <c r="HSW73" s="204"/>
      <c r="HSX73" s="204"/>
      <c r="HSY73" s="204"/>
      <c r="HSZ73" s="204"/>
      <c r="HTA73" s="204"/>
      <c r="HTB73" s="204"/>
      <c r="HTC73" s="204"/>
      <c r="HTD73" s="204"/>
      <c r="HTE73" s="204"/>
      <c r="HTF73" s="204"/>
      <c r="HTG73" s="204"/>
      <c r="HTH73" s="204"/>
      <c r="HTI73" s="204"/>
      <c r="HTJ73" s="204"/>
      <c r="HTK73" s="204"/>
      <c r="HTL73" s="204"/>
      <c r="HTM73" s="204"/>
      <c r="HTN73" s="204"/>
      <c r="HTO73" s="204"/>
      <c r="HTP73" s="204"/>
      <c r="HTQ73" s="204"/>
      <c r="HTR73" s="204"/>
      <c r="HTS73" s="204"/>
      <c r="HTT73" s="204"/>
      <c r="HTU73" s="204"/>
      <c r="HTV73" s="204"/>
      <c r="HTW73" s="204"/>
      <c r="HTX73" s="204"/>
      <c r="HTY73" s="204"/>
      <c r="HTZ73" s="204"/>
      <c r="HUA73" s="204"/>
      <c r="HUB73" s="204"/>
      <c r="HUC73" s="204"/>
      <c r="HUD73" s="204"/>
      <c r="HUE73" s="204"/>
      <c r="HUF73" s="204"/>
      <c r="HUG73" s="204"/>
      <c r="HUH73" s="204"/>
      <c r="HUI73" s="204"/>
      <c r="HUJ73" s="204"/>
      <c r="HUK73" s="204"/>
      <c r="HUL73" s="204"/>
      <c r="HUM73" s="204"/>
      <c r="HUN73" s="204"/>
      <c r="HUO73" s="204"/>
      <c r="HUP73" s="204"/>
      <c r="HUQ73" s="204"/>
      <c r="HUR73" s="204"/>
      <c r="HUS73" s="204"/>
      <c r="HUT73" s="204"/>
      <c r="HUU73" s="204"/>
      <c r="HUV73" s="204"/>
      <c r="HUW73" s="204"/>
      <c r="HUX73" s="204"/>
      <c r="HUY73" s="204"/>
      <c r="HUZ73" s="204"/>
      <c r="HVA73" s="204"/>
      <c r="HVB73" s="204"/>
      <c r="HVC73" s="204"/>
      <c r="HVD73" s="204"/>
      <c r="HVE73" s="204"/>
      <c r="HVF73" s="204"/>
      <c r="HVG73" s="204"/>
      <c r="HVH73" s="204"/>
      <c r="HVI73" s="204"/>
      <c r="HVJ73" s="204"/>
      <c r="HVK73" s="204"/>
      <c r="HVL73" s="204"/>
      <c r="HVM73" s="204"/>
      <c r="HVN73" s="204"/>
      <c r="HVO73" s="204"/>
      <c r="HVP73" s="204"/>
      <c r="HVQ73" s="204"/>
      <c r="HVR73" s="204"/>
      <c r="HVS73" s="204"/>
      <c r="HVT73" s="204"/>
      <c r="HVU73" s="204"/>
      <c r="HVV73" s="204"/>
      <c r="HVW73" s="204"/>
      <c r="HVX73" s="204"/>
      <c r="HVY73" s="204"/>
      <c r="HVZ73" s="204"/>
      <c r="HWA73" s="204"/>
      <c r="HWB73" s="204"/>
      <c r="HWC73" s="204"/>
      <c r="HWD73" s="204"/>
      <c r="HWE73" s="204"/>
      <c r="HWF73" s="204"/>
      <c r="HWG73" s="204"/>
      <c r="HWH73" s="204"/>
      <c r="HWI73" s="204"/>
      <c r="HWJ73" s="204"/>
      <c r="HWK73" s="204"/>
      <c r="HWL73" s="204"/>
      <c r="HWM73" s="204"/>
      <c r="HWN73" s="204"/>
      <c r="HWO73" s="204"/>
      <c r="HWP73" s="204"/>
      <c r="HWQ73" s="204"/>
      <c r="HWR73" s="204"/>
      <c r="HWS73" s="204"/>
      <c r="HWT73" s="204"/>
      <c r="HWU73" s="204"/>
      <c r="HWV73" s="204"/>
      <c r="HWW73" s="204"/>
      <c r="HWX73" s="204"/>
      <c r="HWY73" s="204"/>
      <c r="HWZ73" s="204"/>
      <c r="HXA73" s="204"/>
      <c r="HXB73" s="204"/>
      <c r="HXC73" s="204"/>
      <c r="HXD73" s="204"/>
      <c r="HXE73" s="204"/>
      <c r="HXF73" s="204"/>
      <c r="HXG73" s="204"/>
      <c r="HXH73" s="204"/>
      <c r="HXI73" s="204"/>
      <c r="HXJ73" s="204"/>
      <c r="HXK73" s="204"/>
      <c r="HXL73" s="204"/>
      <c r="HXM73" s="204"/>
      <c r="HXN73" s="204"/>
      <c r="HXO73" s="204"/>
      <c r="HXP73" s="204"/>
      <c r="HXQ73" s="204"/>
      <c r="HXR73" s="204"/>
      <c r="HXS73" s="204"/>
      <c r="HXT73" s="204"/>
      <c r="HXU73" s="204"/>
      <c r="HXV73" s="204"/>
      <c r="HXW73" s="204"/>
      <c r="HXX73" s="204"/>
      <c r="HXY73" s="204"/>
      <c r="HXZ73" s="204"/>
      <c r="HYA73" s="204"/>
      <c r="HYB73" s="204"/>
      <c r="HYC73" s="204"/>
      <c r="HYD73" s="204"/>
      <c r="HYE73" s="204"/>
      <c r="HYF73" s="204"/>
      <c r="HYG73" s="204"/>
      <c r="HYH73" s="204"/>
      <c r="HYI73" s="204"/>
      <c r="HYJ73" s="204"/>
      <c r="HYK73" s="204"/>
      <c r="HYL73" s="204"/>
      <c r="HYM73" s="204"/>
      <c r="HYN73" s="204"/>
      <c r="HYO73" s="204"/>
      <c r="HYP73" s="204"/>
      <c r="HYQ73" s="204"/>
      <c r="HYR73" s="204"/>
      <c r="HYS73" s="204"/>
      <c r="HYT73" s="204"/>
      <c r="HYU73" s="204"/>
      <c r="HYV73" s="204"/>
      <c r="HYW73" s="204"/>
      <c r="HYX73" s="204"/>
      <c r="HYY73" s="204"/>
      <c r="HYZ73" s="204"/>
      <c r="HZA73" s="204"/>
      <c r="HZB73" s="204"/>
      <c r="HZC73" s="204"/>
      <c r="HZD73" s="204"/>
      <c r="HZE73" s="204"/>
      <c r="HZF73" s="204"/>
      <c r="HZG73" s="204"/>
      <c r="HZH73" s="204"/>
      <c r="HZI73" s="204"/>
      <c r="HZJ73" s="204"/>
      <c r="HZK73" s="204"/>
      <c r="HZL73" s="204"/>
      <c r="HZM73" s="204"/>
      <c r="HZN73" s="204"/>
      <c r="HZO73" s="204"/>
      <c r="HZP73" s="204"/>
      <c r="HZQ73" s="204"/>
      <c r="HZR73" s="204"/>
      <c r="HZS73" s="204"/>
      <c r="HZT73" s="204"/>
      <c r="HZU73" s="204"/>
      <c r="HZV73" s="204"/>
      <c r="HZW73" s="204"/>
      <c r="HZX73" s="204"/>
      <c r="HZY73" s="204"/>
      <c r="HZZ73" s="204"/>
      <c r="IAA73" s="204"/>
      <c r="IAB73" s="204"/>
      <c r="IAC73" s="204"/>
      <c r="IAD73" s="204"/>
      <c r="IAE73" s="204"/>
      <c r="IAF73" s="204"/>
      <c r="IAG73" s="204"/>
      <c r="IAH73" s="204"/>
      <c r="IAI73" s="204"/>
      <c r="IAJ73" s="204"/>
      <c r="IAK73" s="204"/>
      <c r="IAL73" s="204"/>
      <c r="IAM73" s="204"/>
      <c r="IAN73" s="204"/>
      <c r="IAO73" s="204"/>
      <c r="IAP73" s="204"/>
      <c r="IAQ73" s="204"/>
      <c r="IAR73" s="204"/>
      <c r="IAS73" s="204"/>
      <c r="IAT73" s="204"/>
      <c r="IAU73" s="204"/>
      <c r="IAV73" s="204"/>
      <c r="IAW73" s="204"/>
      <c r="IAX73" s="204"/>
      <c r="IAY73" s="204"/>
      <c r="IAZ73" s="204"/>
      <c r="IBA73" s="204"/>
      <c r="IBB73" s="204"/>
      <c r="IBC73" s="204"/>
      <c r="IBD73" s="204"/>
      <c r="IBE73" s="204"/>
      <c r="IBF73" s="204"/>
      <c r="IBG73" s="204"/>
      <c r="IBH73" s="204"/>
      <c r="IBI73" s="204"/>
      <c r="IBJ73" s="204"/>
      <c r="IBK73" s="204"/>
      <c r="IBL73" s="204"/>
      <c r="IBM73" s="204"/>
      <c r="IBN73" s="204"/>
      <c r="IBO73" s="204"/>
      <c r="IBP73" s="204"/>
      <c r="IBQ73" s="204"/>
      <c r="IBR73" s="204"/>
      <c r="IBS73" s="204"/>
      <c r="IBT73" s="204"/>
      <c r="IBU73" s="204"/>
      <c r="IBV73" s="204"/>
      <c r="IBW73" s="204"/>
      <c r="IBX73" s="204"/>
      <c r="IBY73" s="204"/>
      <c r="IBZ73" s="204"/>
      <c r="ICA73" s="204"/>
      <c r="ICB73" s="204"/>
      <c r="ICC73" s="204"/>
      <c r="ICD73" s="204"/>
      <c r="ICE73" s="204"/>
      <c r="ICF73" s="204"/>
      <c r="ICG73" s="204"/>
      <c r="ICH73" s="204"/>
      <c r="ICI73" s="204"/>
      <c r="ICJ73" s="204"/>
      <c r="ICK73" s="204"/>
      <c r="ICL73" s="204"/>
      <c r="ICM73" s="204"/>
      <c r="ICN73" s="204"/>
      <c r="ICO73" s="204"/>
      <c r="ICP73" s="204"/>
      <c r="ICQ73" s="204"/>
      <c r="ICR73" s="204"/>
      <c r="ICS73" s="204"/>
      <c r="ICT73" s="204"/>
      <c r="ICU73" s="204"/>
      <c r="ICV73" s="204"/>
      <c r="ICW73" s="204"/>
      <c r="ICX73" s="204"/>
      <c r="ICY73" s="204"/>
      <c r="ICZ73" s="204"/>
      <c r="IDA73" s="204"/>
      <c r="IDB73" s="204"/>
      <c r="IDC73" s="204"/>
      <c r="IDD73" s="204"/>
      <c r="IDE73" s="204"/>
      <c r="IDF73" s="204"/>
      <c r="IDG73" s="204"/>
      <c r="IDH73" s="204"/>
      <c r="IDI73" s="204"/>
      <c r="IDJ73" s="204"/>
      <c r="IDK73" s="204"/>
      <c r="IDL73" s="204"/>
      <c r="IDM73" s="204"/>
      <c r="IDN73" s="204"/>
      <c r="IDO73" s="204"/>
      <c r="IDP73" s="204"/>
      <c r="IDQ73" s="204"/>
      <c r="IDR73" s="204"/>
      <c r="IDS73" s="204"/>
      <c r="IDT73" s="204"/>
      <c r="IDU73" s="204"/>
      <c r="IDV73" s="204"/>
      <c r="IDW73" s="204"/>
      <c r="IDX73" s="204"/>
      <c r="IDY73" s="204"/>
      <c r="IDZ73" s="204"/>
      <c r="IEA73" s="204"/>
      <c r="IEB73" s="204"/>
      <c r="IEC73" s="204"/>
      <c r="IED73" s="204"/>
      <c r="IEE73" s="204"/>
      <c r="IEF73" s="204"/>
      <c r="IEG73" s="204"/>
      <c r="IEH73" s="204"/>
      <c r="IEI73" s="204"/>
      <c r="IEJ73" s="204"/>
      <c r="IEK73" s="204"/>
      <c r="IEL73" s="204"/>
      <c r="IEM73" s="204"/>
      <c r="IEN73" s="204"/>
      <c r="IEO73" s="204"/>
      <c r="IEP73" s="204"/>
      <c r="IEQ73" s="204"/>
      <c r="IER73" s="204"/>
      <c r="IES73" s="204"/>
      <c r="IET73" s="204"/>
      <c r="IEU73" s="204"/>
      <c r="IEV73" s="204"/>
      <c r="IEW73" s="204"/>
      <c r="IEX73" s="204"/>
      <c r="IEY73" s="204"/>
      <c r="IEZ73" s="204"/>
      <c r="IFA73" s="204"/>
      <c r="IFB73" s="204"/>
      <c r="IFC73" s="204"/>
      <c r="IFD73" s="204"/>
      <c r="IFE73" s="204"/>
      <c r="IFF73" s="204"/>
      <c r="IFG73" s="204"/>
      <c r="IFH73" s="204"/>
      <c r="IFI73" s="204"/>
      <c r="IFJ73" s="204"/>
      <c r="IFK73" s="204"/>
      <c r="IFL73" s="204"/>
      <c r="IFM73" s="204"/>
      <c r="IFN73" s="204"/>
      <c r="IFO73" s="204"/>
      <c r="IFP73" s="204"/>
      <c r="IFQ73" s="204"/>
      <c r="IFR73" s="204"/>
      <c r="IFS73" s="204"/>
      <c r="IFT73" s="204"/>
      <c r="IFU73" s="204"/>
      <c r="IFV73" s="204"/>
      <c r="IFW73" s="204"/>
      <c r="IFX73" s="204"/>
      <c r="IFY73" s="204"/>
      <c r="IFZ73" s="204"/>
      <c r="IGA73" s="204"/>
      <c r="IGB73" s="204"/>
      <c r="IGC73" s="204"/>
      <c r="IGD73" s="204"/>
      <c r="IGE73" s="204"/>
      <c r="IGF73" s="204"/>
      <c r="IGG73" s="204"/>
      <c r="IGH73" s="204"/>
      <c r="IGI73" s="204"/>
      <c r="IGJ73" s="204"/>
      <c r="IGK73" s="204"/>
      <c r="IGL73" s="204"/>
      <c r="IGM73" s="204"/>
      <c r="IGN73" s="204"/>
      <c r="IGO73" s="204"/>
      <c r="IGP73" s="204"/>
      <c r="IGQ73" s="204"/>
      <c r="IGR73" s="204"/>
      <c r="IGS73" s="204"/>
      <c r="IGT73" s="204"/>
      <c r="IGU73" s="204"/>
      <c r="IGV73" s="204"/>
      <c r="IGW73" s="204"/>
      <c r="IGX73" s="204"/>
      <c r="IGY73" s="204"/>
      <c r="IGZ73" s="204"/>
      <c r="IHA73" s="204"/>
      <c r="IHB73" s="204"/>
      <c r="IHC73" s="204"/>
      <c r="IHD73" s="204"/>
      <c r="IHE73" s="204"/>
      <c r="IHF73" s="204"/>
      <c r="IHG73" s="204"/>
      <c r="IHH73" s="204"/>
      <c r="IHI73" s="204"/>
      <c r="IHJ73" s="204"/>
      <c r="IHK73" s="204"/>
      <c r="IHL73" s="204"/>
      <c r="IHM73" s="204"/>
      <c r="IHN73" s="204"/>
      <c r="IHO73" s="204"/>
      <c r="IHP73" s="204"/>
      <c r="IHQ73" s="204"/>
      <c r="IHR73" s="204"/>
      <c r="IHS73" s="204"/>
      <c r="IHT73" s="204"/>
      <c r="IHU73" s="204"/>
      <c r="IHV73" s="204"/>
      <c r="IHW73" s="204"/>
      <c r="IHX73" s="204"/>
      <c r="IHY73" s="204"/>
      <c r="IHZ73" s="204"/>
      <c r="IIA73" s="204"/>
      <c r="IIB73" s="204"/>
      <c r="IIC73" s="204"/>
      <c r="IID73" s="204"/>
      <c r="IIE73" s="204"/>
      <c r="IIF73" s="204"/>
      <c r="IIG73" s="204"/>
      <c r="IIH73" s="204"/>
      <c r="III73" s="204"/>
      <c r="IIJ73" s="204"/>
      <c r="IIK73" s="204"/>
      <c r="IIL73" s="204"/>
      <c r="IIM73" s="204"/>
      <c r="IIN73" s="204"/>
      <c r="IIO73" s="204"/>
      <c r="IIP73" s="204"/>
      <c r="IIQ73" s="204"/>
      <c r="IIR73" s="204"/>
      <c r="IIS73" s="204"/>
      <c r="IIT73" s="204"/>
      <c r="IIU73" s="204"/>
      <c r="IIV73" s="204"/>
      <c r="IIW73" s="204"/>
      <c r="IIX73" s="204"/>
      <c r="IIY73" s="204"/>
      <c r="IIZ73" s="204"/>
      <c r="IJA73" s="204"/>
      <c r="IJB73" s="204"/>
      <c r="IJC73" s="204"/>
      <c r="IJD73" s="204"/>
      <c r="IJE73" s="204"/>
      <c r="IJF73" s="204"/>
      <c r="IJG73" s="204"/>
      <c r="IJH73" s="204"/>
      <c r="IJI73" s="204"/>
      <c r="IJJ73" s="204"/>
      <c r="IJK73" s="204"/>
      <c r="IJL73" s="204"/>
      <c r="IJM73" s="204"/>
      <c r="IJN73" s="204"/>
      <c r="IJO73" s="204"/>
      <c r="IJP73" s="204"/>
      <c r="IJQ73" s="204"/>
      <c r="IJR73" s="204"/>
      <c r="IJS73" s="204"/>
      <c r="IJT73" s="204"/>
      <c r="IJU73" s="204"/>
      <c r="IJV73" s="204"/>
      <c r="IJW73" s="204"/>
      <c r="IJX73" s="204"/>
      <c r="IJY73" s="204"/>
      <c r="IJZ73" s="204"/>
      <c r="IKA73" s="204"/>
      <c r="IKB73" s="204"/>
      <c r="IKC73" s="204"/>
      <c r="IKD73" s="204"/>
      <c r="IKE73" s="204"/>
      <c r="IKF73" s="204"/>
      <c r="IKG73" s="204"/>
      <c r="IKH73" s="204"/>
      <c r="IKI73" s="204"/>
      <c r="IKJ73" s="204"/>
      <c r="IKK73" s="204"/>
      <c r="IKL73" s="204"/>
      <c r="IKM73" s="204"/>
      <c r="IKN73" s="204"/>
      <c r="IKO73" s="204"/>
      <c r="IKP73" s="204"/>
      <c r="IKQ73" s="204"/>
      <c r="IKR73" s="204"/>
      <c r="IKS73" s="204"/>
      <c r="IKT73" s="204"/>
      <c r="IKU73" s="204"/>
      <c r="IKV73" s="204"/>
      <c r="IKW73" s="204"/>
      <c r="IKX73" s="204"/>
      <c r="IKY73" s="204"/>
      <c r="IKZ73" s="204"/>
      <c r="ILA73" s="204"/>
      <c r="ILB73" s="204"/>
      <c r="ILC73" s="204"/>
      <c r="ILD73" s="204"/>
      <c r="ILE73" s="204"/>
      <c r="ILF73" s="204"/>
      <c r="ILG73" s="204"/>
      <c r="ILH73" s="204"/>
      <c r="ILI73" s="204"/>
      <c r="ILJ73" s="204"/>
      <c r="ILK73" s="204"/>
      <c r="ILL73" s="204"/>
      <c r="ILM73" s="204"/>
      <c r="ILN73" s="204"/>
      <c r="ILO73" s="204"/>
      <c r="ILP73" s="204"/>
      <c r="ILQ73" s="204"/>
      <c r="ILR73" s="204"/>
      <c r="ILS73" s="204"/>
      <c r="ILT73" s="204"/>
      <c r="ILU73" s="204"/>
      <c r="ILV73" s="204"/>
      <c r="ILW73" s="204"/>
      <c r="ILX73" s="204"/>
      <c r="ILY73" s="204"/>
      <c r="ILZ73" s="204"/>
      <c r="IMA73" s="204"/>
      <c r="IMB73" s="204"/>
      <c r="IMC73" s="204"/>
      <c r="IMD73" s="204"/>
      <c r="IME73" s="204"/>
      <c r="IMF73" s="204"/>
      <c r="IMG73" s="204"/>
      <c r="IMH73" s="204"/>
      <c r="IMI73" s="204"/>
      <c r="IMJ73" s="204"/>
      <c r="IMK73" s="204"/>
      <c r="IML73" s="204"/>
      <c r="IMM73" s="204"/>
      <c r="IMN73" s="204"/>
      <c r="IMO73" s="204"/>
      <c r="IMP73" s="204"/>
      <c r="IMQ73" s="204"/>
      <c r="IMR73" s="204"/>
      <c r="IMS73" s="204"/>
      <c r="IMT73" s="204"/>
      <c r="IMU73" s="204"/>
      <c r="IMV73" s="204"/>
      <c r="IMW73" s="204"/>
      <c r="IMX73" s="204"/>
      <c r="IMY73" s="204"/>
      <c r="IMZ73" s="204"/>
      <c r="INA73" s="204"/>
      <c r="INB73" s="204"/>
      <c r="INC73" s="204"/>
      <c r="IND73" s="204"/>
      <c r="INE73" s="204"/>
      <c r="INF73" s="204"/>
      <c r="ING73" s="204"/>
      <c r="INH73" s="204"/>
      <c r="INI73" s="204"/>
      <c r="INJ73" s="204"/>
      <c r="INK73" s="204"/>
      <c r="INL73" s="204"/>
      <c r="INM73" s="204"/>
      <c r="INN73" s="204"/>
      <c r="INO73" s="204"/>
      <c r="INP73" s="204"/>
      <c r="INQ73" s="204"/>
      <c r="INR73" s="204"/>
      <c r="INS73" s="204"/>
      <c r="INT73" s="204"/>
      <c r="INU73" s="204"/>
      <c r="INV73" s="204"/>
      <c r="INW73" s="204"/>
      <c r="INX73" s="204"/>
      <c r="INY73" s="204"/>
      <c r="INZ73" s="204"/>
      <c r="IOA73" s="204"/>
      <c r="IOB73" s="204"/>
      <c r="IOC73" s="204"/>
      <c r="IOD73" s="204"/>
      <c r="IOE73" s="204"/>
      <c r="IOF73" s="204"/>
      <c r="IOG73" s="204"/>
      <c r="IOH73" s="204"/>
      <c r="IOI73" s="204"/>
      <c r="IOJ73" s="204"/>
      <c r="IOK73" s="204"/>
      <c r="IOL73" s="204"/>
      <c r="IOM73" s="204"/>
      <c r="ION73" s="204"/>
      <c r="IOO73" s="204"/>
      <c r="IOP73" s="204"/>
      <c r="IOQ73" s="204"/>
      <c r="IOR73" s="204"/>
      <c r="IOS73" s="204"/>
      <c r="IOT73" s="204"/>
      <c r="IOU73" s="204"/>
      <c r="IOV73" s="204"/>
      <c r="IOW73" s="204"/>
      <c r="IOX73" s="204"/>
      <c r="IOY73" s="204"/>
      <c r="IOZ73" s="204"/>
      <c r="IPA73" s="204"/>
      <c r="IPB73" s="204"/>
      <c r="IPC73" s="204"/>
      <c r="IPD73" s="204"/>
      <c r="IPE73" s="204"/>
      <c r="IPF73" s="204"/>
      <c r="IPG73" s="204"/>
      <c r="IPH73" s="204"/>
      <c r="IPI73" s="204"/>
      <c r="IPJ73" s="204"/>
      <c r="IPK73" s="204"/>
      <c r="IPL73" s="204"/>
      <c r="IPM73" s="204"/>
      <c r="IPN73" s="204"/>
      <c r="IPO73" s="204"/>
      <c r="IPP73" s="204"/>
      <c r="IPQ73" s="204"/>
      <c r="IPR73" s="204"/>
      <c r="IPS73" s="204"/>
      <c r="IPT73" s="204"/>
      <c r="IPU73" s="204"/>
      <c r="IPV73" s="204"/>
      <c r="IPW73" s="204"/>
      <c r="IPX73" s="204"/>
      <c r="IPY73" s="204"/>
      <c r="IPZ73" s="204"/>
      <c r="IQA73" s="204"/>
      <c r="IQB73" s="204"/>
      <c r="IQC73" s="204"/>
      <c r="IQD73" s="204"/>
      <c r="IQE73" s="204"/>
      <c r="IQF73" s="204"/>
      <c r="IQG73" s="204"/>
      <c r="IQH73" s="204"/>
      <c r="IQI73" s="204"/>
      <c r="IQJ73" s="204"/>
      <c r="IQK73" s="204"/>
      <c r="IQL73" s="204"/>
      <c r="IQM73" s="204"/>
      <c r="IQN73" s="204"/>
      <c r="IQO73" s="204"/>
      <c r="IQP73" s="204"/>
      <c r="IQQ73" s="204"/>
      <c r="IQR73" s="204"/>
      <c r="IQS73" s="204"/>
      <c r="IQT73" s="204"/>
      <c r="IQU73" s="204"/>
      <c r="IQV73" s="204"/>
      <c r="IQW73" s="204"/>
      <c r="IQX73" s="204"/>
      <c r="IQY73" s="204"/>
      <c r="IQZ73" s="204"/>
      <c r="IRA73" s="204"/>
      <c r="IRB73" s="204"/>
      <c r="IRC73" s="204"/>
      <c r="IRD73" s="204"/>
      <c r="IRE73" s="204"/>
      <c r="IRF73" s="204"/>
      <c r="IRG73" s="204"/>
      <c r="IRH73" s="204"/>
      <c r="IRI73" s="204"/>
      <c r="IRJ73" s="204"/>
      <c r="IRK73" s="204"/>
      <c r="IRL73" s="204"/>
      <c r="IRM73" s="204"/>
      <c r="IRN73" s="204"/>
      <c r="IRO73" s="204"/>
      <c r="IRP73" s="204"/>
      <c r="IRQ73" s="204"/>
      <c r="IRR73" s="204"/>
      <c r="IRS73" s="204"/>
      <c r="IRT73" s="204"/>
      <c r="IRU73" s="204"/>
      <c r="IRV73" s="204"/>
      <c r="IRW73" s="204"/>
      <c r="IRX73" s="204"/>
      <c r="IRY73" s="204"/>
      <c r="IRZ73" s="204"/>
      <c r="ISA73" s="204"/>
      <c r="ISB73" s="204"/>
      <c r="ISC73" s="204"/>
      <c r="ISD73" s="204"/>
      <c r="ISE73" s="204"/>
      <c r="ISF73" s="204"/>
      <c r="ISG73" s="204"/>
      <c r="ISH73" s="204"/>
      <c r="ISI73" s="204"/>
      <c r="ISJ73" s="204"/>
      <c r="ISK73" s="204"/>
      <c r="ISL73" s="204"/>
      <c r="ISM73" s="204"/>
      <c r="ISN73" s="204"/>
      <c r="ISO73" s="204"/>
      <c r="ISP73" s="204"/>
      <c r="ISQ73" s="204"/>
      <c r="ISR73" s="204"/>
      <c r="ISS73" s="204"/>
      <c r="IST73" s="204"/>
      <c r="ISU73" s="204"/>
      <c r="ISV73" s="204"/>
      <c r="ISW73" s="204"/>
      <c r="ISX73" s="204"/>
      <c r="ISY73" s="204"/>
      <c r="ISZ73" s="204"/>
      <c r="ITA73" s="204"/>
      <c r="ITB73" s="204"/>
      <c r="ITC73" s="204"/>
      <c r="ITD73" s="204"/>
      <c r="ITE73" s="204"/>
      <c r="ITF73" s="204"/>
      <c r="ITG73" s="204"/>
      <c r="ITH73" s="204"/>
      <c r="ITI73" s="204"/>
      <c r="ITJ73" s="204"/>
      <c r="ITK73" s="204"/>
      <c r="ITL73" s="204"/>
      <c r="ITM73" s="204"/>
      <c r="ITN73" s="204"/>
      <c r="ITO73" s="204"/>
      <c r="ITP73" s="204"/>
      <c r="ITQ73" s="204"/>
      <c r="ITR73" s="204"/>
      <c r="ITS73" s="204"/>
      <c r="ITT73" s="204"/>
      <c r="ITU73" s="204"/>
      <c r="ITV73" s="204"/>
      <c r="ITW73" s="204"/>
      <c r="ITX73" s="204"/>
      <c r="ITY73" s="204"/>
      <c r="ITZ73" s="204"/>
      <c r="IUA73" s="204"/>
      <c r="IUB73" s="204"/>
      <c r="IUC73" s="204"/>
      <c r="IUD73" s="204"/>
      <c r="IUE73" s="204"/>
      <c r="IUF73" s="204"/>
      <c r="IUG73" s="204"/>
      <c r="IUH73" s="204"/>
      <c r="IUI73" s="204"/>
      <c r="IUJ73" s="204"/>
      <c r="IUK73" s="204"/>
      <c r="IUL73" s="204"/>
      <c r="IUM73" s="204"/>
      <c r="IUN73" s="204"/>
      <c r="IUO73" s="204"/>
      <c r="IUP73" s="204"/>
      <c r="IUQ73" s="204"/>
      <c r="IUR73" s="204"/>
      <c r="IUS73" s="204"/>
      <c r="IUT73" s="204"/>
      <c r="IUU73" s="204"/>
      <c r="IUV73" s="204"/>
      <c r="IUW73" s="204"/>
      <c r="IUX73" s="204"/>
      <c r="IUY73" s="204"/>
      <c r="IUZ73" s="204"/>
      <c r="IVA73" s="204"/>
      <c r="IVB73" s="204"/>
      <c r="IVC73" s="204"/>
      <c r="IVD73" s="204"/>
      <c r="IVE73" s="204"/>
      <c r="IVF73" s="204"/>
      <c r="IVG73" s="204"/>
      <c r="IVH73" s="204"/>
      <c r="IVI73" s="204"/>
      <c r="IVJ73" s="204"/>
      <c r="IVK73" s="204"/>
      <c r="IVL73" s="204"/>
      <c r="IVM73" s="204"/>
      <c r="IVN73" s="204"/>
      <c r="IVO73" s="204"/>
      <c r="IVP73" s="204"/>
      <c r="IVQ73" s="204"/>
      <c r="IVR73" s="204"/>
      <c r="IVS73" s="204"/>
      <c r="IVT73" s="204"/>
      <c r="IVU73" s="204"/>
      <c r="IVV73" s="204"/>
      <c r="IVW73" s="204"/>
      <c r="IVX73" s="204"/>
      <c r="IVY73" s="204"/>
      <c r="IVZ73" s="204"/>
      <c r="IWA73" s="204"/>
      <c r="IWB73" s="204"/>
      <c r="IWC73" s="204"/>
      <c r="IWD73" s="204"/>
      <c r="IWE73" s="204"/>
      <c r="IWF73" s="204"/>
      <c r="IWG73" s="204"/>
      <c r="IWH73" s="204"/>
      <c r="IWI73" s="204"/>
      <c r="IWJ73" s="204"/>
      <c r="IWK73" s="204"/>
      <c r="IWL73" s="204"/>
      <c r="IWM73" s="204"/>
      <c r="IWN73" s="204"/>
      <c r="IWO73" s="204"/>
      <c r="IWP73" s="204"/>
      <c r="IWQ73" s="204"/>
      <c r="IWR73" s="204"/>
      <c r="IWS73" s="204"/>
      <c r="IWT73" s="204"/>
      <c r="IWU73" s="204"/>
      <c r="IWV73" s="204"/>
      <c r="IWW73" s="204"/>
      <c r="IWX73" s="204"/>
      <c r="IWY73" s="204"/>
      <c r="IWZ73" s="204"/>
      <c r="IXA73" s="204"/>
      <c r="IXB73" s="204"/>
      <c r="IXC73" s="204"/>
      <c r="IXD73" s="204"/>
      <c r="IXE73" s="204"/>
      <c r="IXF73" s="204"/>
      <c r="IXG73" s="204"/>
      <c r="IXH73" s="204"/>
      <c r="IXI73" s="204"/>
      <c r="IXJ73" s="204"/>
      <c r="IXK73" s="204"/>
      <c r="IXL73" s="204"/>
      <c r="IXM73" s="204"/>
      <c r="IXN73" s="204"/>
      <c r="IXO73" s="204"/>
      <c r="IXP73" s="204"/>
      <c r="IXQ73" s="204"/>
      <c r="IXR73" s="204"/>
      <c r="IXS73" s="204"/>
      <c r="IXT73" s="204"/>
      <c r="IXU73" s="204"/>
      <c r="IXV73" s="204"/>
      <c r="IXW73" s="204"/>
      <c r="IXX73" s="204"/>
      <c r="IXY73" s="204"/>
      <c r="IXZ73" s="204"/>
      <c r="IYA73" s="204"/>
      <c r="IYB73" s="204"/>
      <c r="IYC73" s="204"/>
      <c r="IYD73" s="204"/>
      <c r="IYE73" s="204"/>
      <c r="IYF73" s="204"/>
      <c r="IYG73" s="204"/>
      <c r="IYH73" s="204"/>
      <c r="IYI73" s="204"/>
      <c r="IYJ73" s="204"/>
      <c r="IYK73" s="204"/>
      <c r="IYL73" s="204"/>
      <c r="IYM73" s="204"/>
      <c r="IYN73" s="204"/>
      <c r="IYO73" s="204"/>
      <c r="IYP73" s="204"/>
      <c r="IYQ73" s="204"/>
      <c r="IYR73" s="204"/>
      <c r="IYS73" s="204"/>
      <c r="IYT73" s="204"/>
      <c r="IYU73" s="204"/>
      <c r="IYV73" s="204"/>
      <c r="IYW73" s="204"/>
      <c r="IYX73" s="204"/>
      <c r="IYY73" s="204"/>
      <c r="IYZ73" s="204"/>
      <c r="IZA73" s="204"/>
      <c r="IZB73" s="204"/>
      <c r="IZC73" s="204"/>
      <c r="IZD73" s="204"/>
      <c r="IZE73" s="204"/>
      <c r="IZF73" s="204"/>
      <c r="IZG73" s="204"/>
      <c r="IZH73" s="204"/>
      <c r="IZI73" s="204"/>
      <c r="IZJ73" s="204"/>
      <c r="IZK73" s="204"/>
      <c r="IZL73" s="204"/>
      <c r="IZM73" s="204"/>
      <c r="IZN73" s="204"/>
      <c r="IZO73" s="204"/>
      <c r="IZP73" s="204"/>
      <c r="IZQ73" s="204"/>
      <c r="IZR73" s="204"/>
      <c r="IZS73" s="204"/>
      <c r="IZT73" s="204"/>
      <c r="IZU73" s="204"/>
      <c r="IZV73" s="204"/>
      <c r="IZW73" s="204"/>
      <c r="IZX73" s="204"/>
      <c r="IZY73" s="204"/>
      <c r="IZZ73" s="204"/>
      <c r="JAA73" s="204"/>
      <c r="JAB73" s="204"/>
      <c r="JAC73" s="204"/>
      <c r="JAD73" s="204"/>
      <c r="JAE73" s="204"/>
      <c r="JAF73" s="204"/>
      <c r="JAG73" s="204"/>
      <c r="JAH73" s="204"/>
      <c r="JAI73" s="204"/>
      <c r="JAJ73" s="204"/>
      <c r="JAK73" s="204"/>
      <c r="JAL73" s="204"/>
      <c r="JAM73" s="204"/>
      <c r="JAN73" s="204"/>
      <c r="JAO73" s="204"/>
      <c r="JAP73" s="204"/>
      <c r="JAQ73" s="204"/>
      <c r="JAR73" s="204"/>
      <c r="JAS73" s="204"/>
      <c r="JAT73" s="204"/>
      <c r="JAU73" s="204"/>
      <c r="JAV73" s="204"/>
      <c r="JAW73" s="204"/>
      <c r="JAX73" s="204"/>
      <c r="JAY73" s="204"/>
      <c r="JAZ73" s="204"/>
      <c r="JBA73" s="204"/>
      <c r="JBB73" s="204"/>
      <c r="JBC73" s="204"/>
      <c r="JBD73" s="204"/>
      <c r="JBE73" s="204"/>
      <c r="JBF73" s="204"/>
      <c r="JBG73" s="204"/>
      <c r="JBH73" s="204"/>
      <c r="JBI73" s="204"/>
      <c r="JBJ73" s="204"/>
      <c r="JBK73" s="204"/>
      <c r="JBL73" s="204"/>
      <c r="JBM73" s="204"/>
      <c r="JBN73" s="204"/>
      <c r="JBO73" s="204"/>
      <c r="JBP73" s="204"/>
      <c r="JBQ73" s="204"/>
      <c r="JBR73" s="204"/>
      <c r="JBS73" s="204"/>
      <c r="JBT73" s="204"/>
      <c r="JBU73" s="204"/>
      <c r="JBV73" s="204"/>
      <c r="JBW73" s="204"/>
      <c r="JBX73" s="204"/>
      <c r="JBY73" s="204"/>
      <c r="JBZ73" s="204"/>
      <c r="JCA73" s="204"/>
      <c r="JCB73" s="204"/>
      <c r="JCC73" s="204"/>
      <c r="JCD73" s="204"/>
      <c r="JCE73" s="204"/>
      <c r="JCF73" s="204"/>
      <c r="JCG73" s="204"/>
      <c r="JCH73" s="204"/>
      <c r="JCI73" s="204"/>
      <c r="JCJ73" s="204"/>
      <c r="JCK73" s="204"/>
      <c r="JCL73" s="204"/>
      <c r="JCM73" s="204"/>
      <c r="JCN73" s="204"/>
      <c r="JCO73" s="204"/>
      <c r="JCP73" s="204"/>
      <c r="JCQ73" s="204"/>
      <c r="JCR73" s="204"/>
      <c r="JCS73" s="204"/>
      <c r="JCT73" s="204"/>
      <c r="JCU73" s="204"/>
      <c r="JCV73" s="204"/>
      <c r="JCW73" s="204"/>
      <c r="JCX73" s="204"/>
      <c r="JCY73" s="204"/>
      <c r="JCZ73" s="204"/>
      <c r="JDA73" s="204"/>
      <c r="JDB73" s="204"/>
      <c r="JDC73" s="204"/>
      <c r="JDD73" s="204"/>
      <c r="JDE73" s="204"/>
      <c r="JDF73" s="204"/>
      <c r="JDG73" s="204"/>
      <c r="JDH73" s="204"/>
      <c r="JDI73" s="204"/>
      <c r="JDJ73" s="204"/>
      <c r="JDK73" s="204"/>
      <c r="JDL73" s="204"/>
      <c r="JDM73" s="204"/>
      <c r="JDN73" s="204"/>
      <c r="JDO73" s="204"/>
      <c r="JDP73" s="204"/>
      <c r="JDQ73" s="204"/>
      <c r="JDR73" s="204"/>
      <c r="JDS73" s="204"/>
      <c r="JDT73" s="204"/>
      <c r="JDU73" s="204"/>
      <c r="JDV73" s="204"/>
      <c r="JDW73" s="204"/>
      <c r="JDX73" s="204"/>
      <c r="JDY73" s="204"/>
      <c r="JDZ73" s="204"/>
      <c r="JEA73" s="204"/>
      <c r="JEB73" s="204"/>
      <c r="JEC73" s="204"/>
      <c r="JED73" s="204"/>
      <c r="JEE73" s="204"/>
      <c r="JEF73" s="204"/>
      <c r="JEG73" s="204"/>
      <c r="JEH73" s="204"/>
      <c r="JEI73" s="204"/>
      <c r="JEJ73" s="204"/>
      <c r="JEK73" s="204"/>
      <c r="JEL73" s="204"/>
      <c r="JEM73" s="204"/>
      <c r="JEN73" s="204"/>
      <c r="JEO73" s="204"/>
      <c r="JEP73" s="204"/>
      <c r="JEQ73" s="204"/>
      <c r="JER73" s="204"/>
      <c r="JES73" s="204"/>
      <c r="JET73" s="204"/>
      <c r="JEU73" s="204"/>
      <c r="JEV73" s="204"/>
      <c r="JEW73" s="204"/>
      <c r="JEX73" s="204"/>
      <c r="JEY73" s="204"/>
      <c r="JEZ73" s="204"/>
      <c r="JFA73" s="204"/>
      <c r="JFB73" s="204"/>
      <c r="JFC73" s="204"/>
      <c r="JFD73" s="204"/>
      <c r="JFE73" s="204"/>
      <c r="JFF73" s="204"/>
      <c r="JFG73" s="204"/>
      <c r="JFH73" s="204"/>
      <c r="JFI73" s="204"/>
      <c r="JFJ73" s="204"/>
      <c r="JFK73" s="204"/>
      <c r="JFL73" s="204"/>
      <c r="JFM73" s="204"/>
      <c r="JFN73" s="204"/>
      <c r="JFO73" s="204"/>
      <c r="JFP73" s="204"/>
      <c r="JFQ73" s="204"/>
      <c r="JFR73" s="204"/>
      <c r="JFS73" s="204"/>
      <c r="JFT73" s="204"/>
      <c r="JFU73" s="204"/>
      <c r="JFV73" s="204"/>
      <c r="JFW73" s="204"/>
      <c r="JFX73" s="204"/>
      <c r="JFY73" s="204"/>
      <c r="JFZ73" s="204"/>
      <c r="JGA73" s="204"/>
      <c r="JGB73" s="204"/>
      <c r="JGC73" s="204"/>
      <c r="JGD73" s="204"/>
      <c r="JGE73" s="204"/>
      <c r="JGF73" s="204"/>
      <c r="JGG73" s="204"/>
      <c r="JGH73" s="204"/>
      <c r="JGI73" s="204"/>
      <c r="JGJ73" s="204"/>
      <c r="JGK73" s="204"/>
      <c r="JGL73" s="204"/>
      <c r="JGM73" s="204"/>
      <c r="JGN73" s="204"/>
      <c r="JGO73" s="204"/>
      <c r="JGP73" s="204"/>
      <c r="JGQ73" s="204"/>
      <c r="JGR73" s="204"/>
      <c r="JGS73" s="204"/>
      <c r="JGT73" s="204"/>
      <c r="JGU73" s="204"/>
      <c r="JGV73" s="204"/>
      <c r="JGW73" s="204"/>
      <c r="JGX73" s="204"/>
      <c r="JGY73" s="204"/>
      <c r="JGZ73" s="204"/>
      <c r="JHA73" s="204"/>
      <c r="JHB73" s="204"/>
      <c r="JHC73" s="204"/>
      <c r="JHD73" s="204"/>
      <c r="JHE73" s="204"/>
      <c r="JHF73" s="204"/>
      <c r="JHG73" s="204"/>
      <c r="JHH73" s="204"/>
      <c r="JHI73" s="204"/>
      <c r="JHJ73" s="204"/>
      <c r="JHK73" s="204"/>
      <c r="JHL73" s="204"/>
      <c r="JHM73" s="204"/>
      <c r="JHN73" s="204"/>
      <c r="JHO73" s="204"/>
      <c r="JHP73" s="204"/>
      <c r="JHQ73" s="204"/>
      <c r="JHR73" s="204"/>
      <c r="JHS73" s="204"/>
      <c r="JHT73" s="204"/>
      <c r="JHU73" s="204"/>
      <c r="JHV73" s="204"/>
      <c r="JHW73" s="204"/>
      <c r="JHX73" s="204"/>
      <c r="JHY73" s="204"/>
      <c r="JHZ73" s="204"/>
      <c r="JIA73" s="204"/>
      <c r="JIB73" s="204"/>
      <c r="JIC73" s="204"/>
      <c r="JID73" s="204"/>
      <c r="JIE73" s="204"/>
      <c r="JIF73" s="204"/>
      <c r="JIG73" s="204"/>
      <c r="JIH73" s="204"/>
      <c r="JII73" s="204"/>
      <c r="JIJ73" s="204"/>
      <c r="JIK73" s="204"/>
      <c r="JIL73" s="204"/>
      <c r="JIM73" s="204"/>
      <c r="JIN73" s="204"/>
      <c r="JIO73" s="204"/>
      <c r="JIP73" s="204"/>
      <c r="JIQ73" s="204"/>
      <c r="JIR73" s="204"/>
      <c r="JIS73" s="204"/>
      <c r="JIT73" s="204"/>
      <c r="JIU73" s="204"/>
      <c r="JIV73" s="204"/>
      <c r="JIW73" s="204"/>
      <c r="JIX73" s="204"/>
      <c r="JIY73" s="204"/>
      <c r="JIZ73" s="204"/>
      <c r="JJA73" s="204"/>
      <c r="JJB73" s="204"/>
      <c r="JJC73" s="204"/>
      <c r="JJD73" s="204"/>
      <c r="JJE73" s="204"/>
      <c r="JJF73" s="204"/>
      <c r="JJG73" s="204"/>
      <c r="JJH73" s="204"/>
      <c r="JJI73" s="204"/>
      <c r="JJJ73" s="204"/>
      <c r="JJK73" s="204"/>
      <c r="JJL73" s="204"/>
      <c r="JJM73" s="204"/>
      <c r="JJN73" s="204"/>
      <c r="JJO73" s="204"/>
      <c r="JJP73" s="204"/>
      <c r="JJQ73" s="204"/>
      <c r="JJR73" s="204"/>
      <c r="JJS73" s="204"/>
      <c r="JJT73" s="204"/>
      <c r="JJU73" s="204"/>
      <c r="JJV73" s="204"/>
      <c r="JJW73" s="204"/>
      <c r="JJX73" s="204"/>
      <c r="JJY73" s="204"/>
      <c r="JJZ73" s="204"/>
      <c r="JKA73" s="204"/>
      <c r="JKB73" s="204"/>
      <c r="JKC73" s="204"/>
      <c r="JKD73" s="204"/>
      <c r="JKE73" s="204"/>
      <c r="JKF73" s="204"/>
      <c r="JKG73" s="204"/>
      <c r="JKH73" s="204"/>
      <c r="JKI73" s="204"/>
      <c r="JKJ73" s="204"/>
      <c r="JKK73" s="204"/>
      <c r="JKL73" s="204"/>
      <c r="JKM73" s="204"/>
      <c r="JKN73" s="204"/>
      <c r="JKO73" s="204"/>
      <c r="JKP73" s="204"/>
      <c r="JKQ73" s="204"/>
      <c r="JKR73" s="204"/>
      <c r="JKS73" s="204"/>
      <c r="JKT73" s="204"/>
      <c r="JKU73" s="204"/>
      <c r="JKV73" s="204"/>
      <c r="JKW73" s="204"/>
      <c r="JKX73" s="204"/>
      <c r="JKY73" s="204"/>
      <c r="JKZ73" s="204"/>
      <c r="JLA73" s="204"/>
      <c r="JLB73" s="204"/>
      <c r="JLC73" s="204"/>
      <c r="JLD73" s="204"/>
      <c r="JLE73" s="204"/>
      <c r="JLF73" s="204"/>
      <c r="JLG73" s="204"/>
      <c r="JLH73" s="204"/>
      <c r="JLI73" s="204"/>
      <c r="JLJ73" s="204"/>
      <c r="JLK73" s="204"/>
      <c r="JLL73" s="204"/>
      <c r="JLM73" s="204"/>
      <c r="JLN73" s="204"/>
      <c r="JLO73" s="204"/>
      <c r="JLP73" s="204"/>
      <c r="JLQ73" s="204"/>
      <c r="JLR73" s="204"/>
      <c r="JLS73" s="204"/>
      <c r="JLT73" s="204"/>
      <c r="JLU73" s="204"/>
      <c r="JLV73" s="204"/>
      <c r="JLW73" s="204"/>
      <c r="JLX73" s="204"/>
      <c r="JLY73" s="204"/>
      <c r="JLZ73" s="204"/>
      <c r="JMA73" s="204"/>
      <c r="JMB73" s="204"/>
      <c r="JMC73" s="204"/>
      <c r="JMD73" s="204"/>
      <c r="JME73" s="204"/>
      <c r="JMF73" s="204"/>
      <c r="JMG73" s="204"/>
      <c r="JMH73" s="204"/>
      <c r="JMI73" s="204"/>
      <c r="JMJ73" s="204"/>
      <c r="JMK73" s="204"/>
      <c r="JML73" s="204"/>
      <c r="JMM73" s="204"/>
      <c r="JMN73" s="204"/>
      <c r="JMO73" s="204"/>
      <c r="JMP73" s="204"/>
      <c r="JMQ73" s="204"/>
      <c r="JMR73" s="204"/>
      <c r="JMS73" s="204"/>
      <c r="JMT73" s="204"/>
      <c r="JMU73" s="204"/>
      <c r="JMV73" s="204"/>
      <c r="JMW73" s="204"/>
      <c r="JMX73" s="204"/>
      <c r="JMY73" s="204"/>
      <c r="JMZ73" s="204"/>
      <c r="JNA73" s="204"/>
      <c r="JNB73" s="204"/>
      <c r="JNC73" s="204"/>
      <c r="JND73" s="204"/>
      <c r="JNE73" s="204"/>
      <c r="JNF73" s="204"/>
      <c r="JNG73" s="204"/>
      <c r="JNH73" s="204"/>
      <c r="JNI73" s="204"/>
      <c r="JNJ73" s="204"/>
      <c r="JNK73" s="204"/>
      <c r="JNL73" s="204"/>
      <c r="JNM73" s="204"/>
      <c r="JNN73" s="204"/>
      <c r="JNO73" s="204"/>
      <c r="JNP73" s="204"/>
      <c r="JNQ73" s="204"/>
      <c r="JNR73" s="204"/>
      <c r="JNS73" s="204"/>
      <c r="JNT73" s="204"/>
      <c r="JNU73" s="204"/>
      <c r="JNV73" s="204"/>
      <c r="JNW73" s="204"/>
      <c r="JNX73" s="204"/>
      <c r="JNY73" s="204"/>
      <c r="JNZ73" s="204"/>
      <c r="JOA73" s="204"/>
      <c r="JOB73" s="204"/>
      <c r="JOC73" s="204"/>
      <c r="JOD73" s="204"/>
      <c r="JOE73" s="204"/>
      <c r="JOF73" s="204"/>
      <c r="JOG73" s="204"/>
      <c r="JOH73" s="204"/>
      <c r="JOI73" s="204"/>
      <c r="JOJ73" s="204"/>
      <c r="JOK73" s="204"/>
      <c r="JOL73" s="204"/>
      <c r="JOM73" s="204"/>
      <c r="JON73" s="204"/>
      <c r="JOO73" s="204"/>
      <c r="JOP73" s="204"/>
      <c r="JOQ73" s="204"/>
      <c r="JOR73" s="204"/>
      <c r="JOS73" s="204"/>
      <c r="JOT73" s="204"/>
      <c r="JOU73" s="204"/>
      <c r="JOV73" s="204"/>
      <c r="JOW73" s="204"/>
      <c r="JOX73" s="204"/>
      <c r="JOY73" s="204"/>
      <c r="JOZ73" s="204"/>
      <c r="JPA73" s="204"/>
      <c r="JPB73" s="204"/>
      <c r="JPC73" s="204"/>
      <c r="JPD73" s="204"/>
      <c r="JPE73" s="204"/>
      <c r="JPF73" s="204"/>
      <c r="JPG73" s="204"/>
      <c r="JPH73" s="204"/>
      <c r="JPI73" s="204"/>
      <c r="JPJ73" s="204"/>
      <c r="JPK73" s="204"/>
      <c r="JPL73" s="204"/>
      <c r="JPM73" s="204"/>
      <c r="JPN73" s="204"/>
      <c r="JPO73" s="204"/>
      <c r="JPP73" s="204"/>
      <c r="JPQ73" s="204"/>
      <c r="JPR73" s="204"/>
      <c r="JPS73" s="204"/>
      <c r="JPT73" s="204"/>
      <c r="JPU73" s="204"/>
      <c r="JPV73" s="204"/>
      <c r="JPW73" s="204"/>
      <c r="JPX73" s="204"/>
      <c r="JPY73" s="204"/>
      <c r="JPZ73" s="204"/>
      <c r="JQA73" s="204"/>
      <c r="JQB73" s="204"/>
      <c r="JQC73" s="204"/>
      <c r="JQD73" s="204"/>
      <c r="JQE73" s="204"/>
      <c r="JQF73" s="204"/>
      <c r="JQG73" s="204"/>
      <c r="JQH73" s="204"/>
      <c r="JQI73" s="204"/>
      <c r="JQJ73" s="204"/>
      <c r="JQK73" s="204"/>
      <c r="JQL73" s="204"/>
      <c r="JQM73" s="204"/>
      <c r="JQN73" s="204"/>
      <c r="JQO73" s="204"/>
      <c r="JQP73" s="204"/>
      <c r="JQQ73" s="204"/>
      <c r="JQR73" s="204"/>
      <c r="JQS73" s="204"/>
      <c r="JQT73" s="204"/>
      <c r="JQU73" s="204"/>
      <c r="JQV73" s="204"/>
      <c r="JQW73" s="204"/>
      <c r="JQX73" s="204"/>
      <c r="JQY73" s="204"/>
      <c r="JQZ73" s="204"/>
      <c r="JRA73" s="204"/>
      <c r="JRB73" s="204"/>
      <c r="JRC73" s="204"/>
      <c r="JRD73" s="204"/>
      <c r="JRE73" s="204"/>
      <c r="JRF73" s="204"/>
      <c r="JRG73" s="204"/>
      <c r="JRH73" s="204"/>
      <c r="JRI73" s="204"/>
      <c r="JRJ73" s="204"/>
      <c r="JRK73" s="204"/>
      <c r="JRL73" s="204"/>
      <c r="JRM73" s="204"/>
      <c r="JRN73" s="204"/>
      <c r="JRO73" s="204"/>
      <c r="JRP73" s="204"/>
      <c r="JRQ73" s="204"/>
      <c r="JRR73" s="204"/>
      <c r="JRS73" s="204"/>
      <c r="JRT73" s="204"/>
      <c r="JRU73" s="204"/>
      <c r="JRV73" s="204"/>
      <c r="JRW73" s="204"/>
      <c r="JRX73" s="204"/>
      <c r="JRY73" s="204"/>
      <c r="JRZ73" s="204"/>
      <c r="JSA73" s="204"/>
      <c r="JSB73" s="204"/>
      <c r="JSC73" s="204"/>
      <c r="JSD73" s="204"/>
      <c r="JSE73" s="204"/>
      <c r="JSF73" s="204"/>
      <c r="JSG73" s="204"/>
      <c r="JSH73" s="204"/>
      <c r="JSI73" s="204"/>
      <c r="JSJ73" s="204"/>
      <c r="JSK73" s="204"/>
      <c r="JSL73" s="204"/>
      <c r="JSM73" s="204"/>
      <c r="JSN73" s="204"/>
      <c r="JSO73" s="204"/>
      <c r="JSP73" s="204"/>
      <c r="JSQ73" s="204"/>
      <c r="JSR73" s="204"/>
      <c r="JSS73" s="204"/>
      <c r="JST73" s="204"/>
      <c r="JSU73" s="204"/>
      <c r="JSV73" s="204"/>
      <c r="JSW73" s="204"/>
      <c r="JSX73" s="204"/>
      <c r="JSY73" s="204"/>
      <c r="JSZ73" s="204"/>
      <c r="JTA73" s="204"/>
      <c r="JTB73" s="204"/>
      <c r="JTC73" s="204"/>
      <c r="JTD73" s="204"/>
      <c r="JTE73" s="204"/>
      <c r="JTF73" s="204"/>
      <c r="JTG73" s="204"/>
      <c r="JTH73" s="204"/>
      <c r="JTI73" s="204"/>
      <c r="JTJ73" s="204"/>
      <c r="JTK73" s="204"/>
      <c r="JTL73" s="204"/>
      <c r="JTM73" s="204"/>
      <c r="JTN73" s="204"/>
      <c r="JTO73" s="204"/>
      <c r="JTP73" s="204"/>
      <c r="JTQ73" s="204"/>
      <c r="JTR73" s="204"/>
      <c r="JTS73" s="204"/>
      <c r="JTT73" s="204"/>
      <c r="JTU73" s="204"/>
      <c r="JTV73" s="204"/>
      <c r="JTW73" s="204"/>
      <c r="JTX73" s="204"/>
      <c r="JTY73" s="204"/>
      <c r="JTZ73" s="204"/>
      <c r="JUA73" s="204"/>
      <c r="JUB73" s="204"/>
      <c r="JUC73" s="204"/>
      <c r="JUD73" s="204"/>
      <c r="JUE73" s="204"/>
      <c r="JUF73" s="204"/>
      <c r="JUG73" s="204"/>
      <c r="JUH73" s="204"/>
      <c r="JUI73" s="204"/>
      <c r="JUJ73" s="204"/>
      <c r="JUK73" s="204"/>
      <c r="JUL73" s="204"/>
      <c r="JUM73" s="204"/>
      <c r="JUN73" s="204"/>
      <c r="JUO73" s="204"/>
      <c r="JUP73" s="204"/>
      <c r="JUQ73" s="204"/>
      <c r="JUR73" s="204"/>
      <c r="JUS73" s="204"/>
      <c r="JUT73" s="204"/>
      <c r="JUU73" s="204"/>
      <c r="JUV73" s="204"/>
      <c r="JUW73" s="204"/>
      <c r="JUX73" s="204"/>
      <c r="JUY73" s="204"/>
      <c r="JUZ73" s="204"/>
      <c r="JVA73" s="204"/>
      <c r="JVB73" s="204"/>
      <c r="JVC73" s="204"/>
      <c r="JVD73" s="204"/>
      <c r="JVE73" s="204"/>
      <c r="JVF73" s="204"/>
      <c r="JVG73" s="204"/>
      <c r="JVH73" s="204"/>
      <c r="JVI73" s="204"/>
      <c r="JVJ73" s="204"/>
      <c r="JVK73" s="204"/>
      <c r="JVL73" s="204"/>
      <c r="JVM73" s="204"/>
      <c r="JVN73" s="204"/>
      <c r="JVO73" s="204"/>
      <c r="JVP73" s="204"/>
      <c r="JVQ73" s="204"/>
      <c r="JVR73" s="204"/>
      <c r="JVS73" s="204"/>
      <c r="JVT73" s="204"/>
      <c r="JVU73" s="204"/>
      <c r="JVV73" s="204"/>
      <c r="JVW73" s="204"/>
      <c r="JVX73" s="204"/>
      <c r="JVY73" s="204"/>
      <c r="JVZ73" s="204"/>
      <c r="JWA73" s="204"/>
      <c r="JWB73" s="204"/>
      <c r="JWC73" s="204"/>
      <c r="JWD73" s="204"/>
      <c r="JWE73" s="204"/>
      <c r="JWF73" s="204"/>
      <c r="JWG73" s="204"/>
      <c r="JWH73" s="204"/>
      <c r="JWI73" s="204"/>
      <c r="JWJ73" s="204"/>
      <c r="JWK73" s="204"/>
      <c r="JWL73" s="204"/>
      <c r="JWM73" s="204"/>
      <c r="JWN73" s="204"/>
      <c r="JWO73" s="204"/>
      <c r="JWP73" s="204"/>
      <c r="JWQ73" s="204"/>
      <c r="JWR73" s="204"/>
      <c r="JWS73" s="204"/>
      <c r="JWT73" s="204"/>
      <c r="JWU73" s="204"/>
      <c r="JWV73" s="204"/>
      <c r="JWW73" s="204"/>
      <c r="JWX73" s="204"/>
      <c r="JWY73" s="204"/>
      <c r="JWZ73" s="204"/>
      <c r="JXA73" s="204"/>
      <c r="JXB73" s="204"/>
      <c r="JXC73" s="204"/>
      <c r="JXD73" s="204"/>
      <c r="JXE73" s="204"/>
      <c r="JXF73" s="204"/>
      <c r="JXG73" s="204"/>
      <c r="JXH73" s="204"/>
      <c r="JXI73" s="204"/>
      <c r="JXJ73" s="204"/>
      <c r="JXK73" s="204"/>
      <c r="JXL73" s="204"/>
      <c r="JXM73" s="204"/>
      <c r="JXN73" s="204"/>
      <c r="JXO73" s="204"/>
      <c r="JXP73" s="204"/>
      <c r="JXQ73" s="204"/>
      <c r="JXR73" s="204"/>
      <c r="JXS73" s="204"/>
      <c r="JXT73" s="204"/>
      <c r="JXU73" s="204"/>
      <c r="JXV73" s="204"/>
      <c r="JXW73" s="204"/>
      <c r="JXX73" s="204"/>
      <c r="JXY73" s="204"/>
      <c r="JXZ73" s="204"/>
      <c r="JYA73" s="204"/>
      <c r="JYB73" s="204"/>
      <c r="JYC73" s="204"/>
      <c r="JYD73" s="204"/>
      <c r="JYE73" s="204"/>
      <c r="JYF73" s="204"/>
      <c r="JYG73" s="204"/>
      <c r="JYH73" s="204"/>
      <c r="JYI73" s="204"/>
      <c r="JYJ73" s="204"/>
      <c r="JYK73" s="204"/>
      <c r="JYL73" s="204"/>
      <c r="JYM73" s="204"/>
      <c r="JYN73" s="204"/>
      <c r="JYO73" s="204"/>
      <c r="JYP73" s="204"/>
      <c r="JYQ73" s="204"/>
      <c r="JYR73" s="204"/>
      <c r="JYS73" s="204"/>
      <c r="JYT73" s="204"/>
      <c r="JYU73" s="204"/>
      <c r="JYV73" s="204"/>
      <c r="JYW73" s="204"/>
      <c r="JYX73" s="204"/>
      <c r="JYY73" s="204"/>
      <c r="JYZ73" s="204"/>
      <c r="JZA73" s="204"/>
      <c r="JZB73" s="204"/>
      <c r="JZC73" s="204"/>
      <c r="JZD73" s="204"/>
      <c r="JZE73" s="204"/>
      <c r="JZF73" s="204"/>
      <c r="JZG73" s="204"/>
      <c r="JZH73" s="204"/>
      <c r="JZI73" s="204"/>
      <c r="JZJ73" s="204"/>
      <c r="JZK73" s="204"/>
      <c r="JZL73" s="204"/>
      <c r="JZM73" s="204"/>
      <c r="JZN73" s="204"/>
      <c r="JZO73" s="204"/>
      <c r="JZP73" s="204"/>
      <c r="JZQ73" s="204"/>
      <c r="JZR73" s="204"/>
      <c r="JZS73" s="204"/>
      <c r="JZT73" s="204"/>
      <c r="JZU73" s="204"/>
      <c r="JZV73" s="204"/>
      <c r="JZW73" s="204"/>
      <c r="JZX73" s="204"/>
      <c r="JZY73" s="204"/>
      <c r="JZZ73" s="204"/>
      <c r="KAA73" s="204"/>
      <c r="KAB73" s="204"/>
      <c r="KAC73" s="204"/>
      <c r="KAD73" s="204"/>
      <c r="KAE73" s="204"/>
      <c r="KAF73" s="204"/>
      <c r="KAG73" s="204"/>
      <c r="KAH73" s="204"/>
      <c r="KAI73" s="204"/>
      <c r="KAJ73" s="204"/>
      <c r="KAK73" s="204"/>
      <c r="KAL73" s="204"/>
      <c r="KAM73" s="204"/>
      <c r="KAN73" s="204"/>
      <c r="KAO73" s="204"/>
      <c r="KAP73" s="204"/>
      <c r="KAQ73" s="204"/>
      <c r="KAR73" s="204"/>
      <c r="KAS73" s="204"/>
      <c r="KAT73" s="204"/>
      <c r="KAU73" s="204"/>
      <c r="KAV73" s="204"/>
      <c r="KAW73" s="204"/>
      <c r="KAX73" s="204"/>
      <c r="KAY73" s="204"/>
      <c r="KAZ73" s="204"/>
      <c r="KBA73" s="204"/>
      <c r="KBB73" s="204"/>
      <c r="KBC73" s="204"/>
      <c r="KBD73" s="204"/>
      <c r="KBE73" s="204"/>
      <c r="KBF73" s="204"/>
      <c r="KBG73" s="204"/>
      <c r="KBH73" s="204"/>
      <c r="KBI73" s="204"/>
      <c r="KBJ73" s="204"/>
      <c r="KBK73" s="204"/>
      <c r="KBL73" s="204"/>
      <c r="KBM73" s="204"/>
      <c r="KBN73" s="204"/>
      <c r="KBO73" s="204"/>
      <c r="KBP73" s="204"/>
      <c r="KBQ73" s="204"/>
      <c r="KBR73" s="204"/>
      <c r="KBS73" s="204"/>
      <c r="KBT73" s="204"/>
      <c r="KBU73" s="204"/>
      <c r="KBV73" s="204"/>
      <c r="KBW73" s="204"/>
      <c r="KBX73" s="204"/>
      <c r="KBY73" s="204"/>
      <c r="KBZ73" s="204"/>
      <c r="KCA73" s="204"/>
      <c r="KCB73" s="204"/>
      <c r="KCC73" s="204"/>
      <c r="KCD73" s="204"/>
      <c r="KCE73" s="204"/>
      <c r="KCF73" s="204"/>
      <c r="KCG73" s="204"/>
      <c r="KCH73" s="204"/>
      <c r="KCI73" s="204"/>
      <c r="KCJ73" s="204"/>
      <c r="KCK73" s="204"/>
      <c r="KCL73" s="204"/>
      <c r="KCM73" s="204"/>
      <c r="KCN73" s="204"/>
      <c r="KCO73" s="204"/>
      <c r="KCP73" s="204"/>
      <c r="KCQ73" s="204"/>
      <c r="KCR73" s="204"/>
      <c r="KCS73" s="204"/>
      <c r="KCT73" s="204"/>
      <c r="KCU73" s="204"/>
      <c r="KCV73" s="204"/>
      <c r="KCW73" s="204"/>
      <c r="KCX73" s="204"/>
      <c r="KCY73" s="204"/>
      <c r="KCZ73" s="204"/>
      <c r="KDA73" s="204"/>
      <c r="KDB73" s="204"/>
      <c r="KDC73" s="204"/>
      <c r="KDD73" s="204"/>
      <c r="KDE73" s="204"/>
      <c r="KDF73" s="204"/>
      <c r="KDG73" s="204"/>
      <c r="KDH73" s="204"/>
      <c r="KDI73" s="204"/>
      <c r="KDJ73" s="204"/>
      <c r="KDK73" s="204"/>
      <c r="KDL73" s="204"/>
      <c r="KDM73" s="204"/>
      <c r="KDN73" s="204"/>
      <c r="KDO73" s="204"/>
      <c r="KDP73" s="204"/>
      <c r="KDQ73" s="204"/>
      <c r="KDR73" s="204"/>
      <c r="KDS73" s="204"/>
      <c r="KDT73" s="204"/>
      <c r="KDU73" s="204"/>
      <c r="KDV73" s="204"/>
      <c r="KDW73" s="204"/>
      <c r="KDX73" s="204"/>
      <c r="KDY73" s="204"/>
      <c r="KDZ73" s="204"/>
      <c r="KEA73" s="204"/>
      <c r="KEB73" s="204"/>
      <c r="KEC73" s="204"/>
      <c r="KED73" s="204"/>
      <c r="KEE73" s="204"/>
      <c r="KEF73" s="204"/>
      <c r="KEG73" s="204"/>
      <c r="KEH73" s="204"/>
      <c r="KEI73" s="204"/>
      <c r="KEJ73" s="204"/>
      <c r="KEK73" s="204"/>
      <c r="KEL73" s="204"/>
      <c r="KEM73" s="204"/>
      <c r="KEN73" s="204"/>
      <c r="KEO73" s="204"/>
      <c r="KEP73" s="204"/>
      <c r="KEQ73" s="204"/>
      <c r="KER73" s="204"/>
      <c r="KES73" s="204"/>
      <c r="KET73" s="204"/>
      <c r="KEU73" s="204"/>
      <c r="KEV73" s="204"/>
      <c r="KEW73" s="204"/>
      <c r="KEX73" s="204"/>
      <c r="KEY73" s="204"/>
      <c r="KEZ73" s="204"/>
      <c r="KFA73" s="204"/>
      <c r="KFB73" s="204"/>
      <c r="KFC73" s="204"/>
      <c r="KFD73" s="204"/>
      <c r="KFE73" s="204"/>
      <c r="KFF73" s="204"/>
      <c r="KFG73" s="204"/>
      <c r="KFH73" s="204"/>
      <c r="KFI73" s="204"/>
      <c r="KFJ73" s="204"/>
      <c r="KFK73" s="204"/>
      <c r="KFL73" s="204"/>
      <c r="KFM73" s="204"/>
      <c r="KFN73" s="204"/>
      <c r="KFO73" s="204"/>
      <c r="KFP73" s="204"/>
      <c r="KFQ73" s="204"/>
      <c r="KFR73" s="204"/>
      <c r="KFS73" s="204"/>
      <c r="KFT73" s="204"/>
      <c r="KFU73" s="204"/>
      <c r="KFV73" s="204"/>
      <c r="KFW73" s="204"/>
      <c r="KFX73" s="204"/>
      <c r="KFY73" s="204"/>
      <c r="KFZ73" s="204"/>
      <c r="KGA73" s="204"/>
      <c r="KGB73" s="204"/>
      <c r="KGC73" s="204"/>
      <c r="KGD73" s="204"/>
      <c r="KGE73" s="204"/>
      <c r="KGF73" s="204"/>
      <c r="KGG73" s="204"/>
      <c r="KGH73" s="204"/>
      <c r="KGI73" s="204"/>
      <c r="KGJ73" s="204"/>
      <c r="KGK73" s="204"/>
      <c r="KGL73" s="204"/>
      <c r="KGM73" s="204"/>
      <c r="KGN73" s="204"/>
      <c r="KGO73" s="204"/>
      <c r="KGP73" s="204"/>
      <c r="KGQ73" s="204"/>
      <c r="KGR73" s="204"/>
      <c r="KGS73" s="204"/>
      <c r="KGT73" s="204"/>
      <c r="KGU73" s="204"/>
      <c r="KGV73" s="204"/>
      <c r="KGW73" s="204"/>
      <c r="KGX73" s="204"/>
      <c r="KGY73" s="204"/>
      <c r="KGZ73" s="204"/>
      <c r="KHA73" s="204"/>
      <c r="KHB73" s="204"/>
      <c r="KHC73" s="204"/>
      <c r="KHD73" s="204"/>
      <c r="KHE73" s="204"/>
      <c r="KHF73" s="204"/>
      <c r="KHG73" s="204"/>
      <c r="KHH73" s="204"/>
      <c r="KHI73" s="204"/>
      <c r="KHJ73" s="204"/>
      <c r="KHK73" s="204"/>
      <c r="KHL73" s="204"/>
      <c r="KHM73" s="204"/>
      <c r="KHN73" s="204"/>
      <c r="KHO73" s="204"/>
      <c r="KHP73" s="204"/>
      <c r="KHQ73" s="204"/>
      <c r="KHR73" s="204"/>
      <c r="KHS73" s="204"/>
      <c r="KHT73" s="204"/>
      <c r="KHU73" s="204"/>
      <c r="KHV73" s="204"/>
      <c r="KHW73" s="204"/>
      <c r="KHX73" s="204"/>
      <c r="KHY73" s="204"/>
      <c r="KHZ73" s="204"/>
      <c r="KIA73" s="204"/>
      <c r="KIB73" s="204"/>
      <c r="KIC73" s="204"/>
      <c r="KID73" s="204"/>
      <c r="KIE73" s="204"/>
      <c r="KIF73" s="204"/>
      <c r="KIG73" s="204"/>
      <c r="KIH73" s="204"/>
      <c r="KII73" s="204"/>
      <c r="KIJ73" s="204"/>
      <c r="KIK73" s="204"/>
      <c r="KIL73" s="204"/>
      <c r="KIM73" s="204"/>
      <c r="KIN73" s="204"/>
      <c r="KIO73" s="204"/>
      <c r="KIP73" s="204"/>
      <c r="KIQ73" s="204"/>
      <c r="KIR73" s="204"/>
      <c r="KIS73" s="204"/>
      <c r="KIT73" s="204"/>
      <c r="KIU73" s="204"/>
      <c r="KIV73" s="204"/>
      <c r="KIW73" s="204"/>
      <c r="KIX73" s="204"/>
      <c r="KIY73" s="204"/>
      <c r="KIZ73" s="204"/>
      <c r="KJA73" s="204"/>
      <c r="KJB73" s="204"/>
      <c r="KJC73" s="204"/>
      <c r="KJD73" s="204"/>
      <c r="KJE73" s="204"/>
      <c r="KJF73" s="204"/>
      <c r="KJG73" s="204"/>
      <c r="KJH73" s="204"/>
      <c r="KJI73" s="204"/>
      <c r="KJJ73" s="204"/>
      <c r="KJK73" s="204"/>
      <c r="KJL73" s="204"/>
      <c r="KJM73" s="204"/>
      <c r="KJN73" s="204"/>
      <c r="KJO73" s="204"/>
      <c r="KJP73" s="204"/>
      <c r="KJQ73" s="204"/>
      <c r="KJR73" s="204"/>
      <c r="KJS73" s="204"/>
      <c r="KJT73" s="204"/>
      <c r="KJU73" s="204"/>
      <c r="KJV73" s="204"/>
      <c r="KJW73" s="204"/>
      <c r="KJX73" s="204"/>
      <c r="KJY73" s="204"/>
      <c r="KJZ73" s="204"/>
      <c r="KKA73" s="204"/>
      <c r="KKB73" s="204"/>
      <c r="KKC73" s="204"/>
      <c r="KKD73" s="204"/>
      <c r="KKE73" s="204"/>
      <c r="KKF73" s="204"/>
      <c r="KKG73" s="204"/>
      <c r="KKH73" s="204"/>
      <c r="KKI73" s="204"/>
      <c r="KKJ73" s="204"/>
      <c r="KKK73" s="204"/>
      <c r="KKL73" s="204"/>
      <c r="KKM73" s="204"/>
      <c r="KKN73" s="204"/>
      <c r="KKO73" s="204"/>
      <c r="KKP73" s="204"/>
      <c r="KKQ73" s="204"/>
      <c r="KKR73" s="204"/>
      <c r="KKS73" s="204"/>
      <c r="KKT73" s="204"/>
      <c r="KKU73" s="204"/>
      <c r="KKV73" s="204"/>
      <c r="KKW73" s="204"/>
      <c r="KKX73" s="204"/>
      <c r="KKY73" s="204"/>
      <c r="KKZ73" s="204"/>
      <c r="KLA73" s="204"/>
      <c r="KLB73" s="204"/>
      <c r="KLC73" s="204"/>
      <c r="KLD73" s="204"/>
      <c r="KLE73" s="204"/>
      <c r="KLF73" s="204"/>
      <c r="KLG73" s="204"/>
      <c r="KLH73" s="204"/>
      <c r="KLI73" s="204"/>
      <c r="KLJ73" s="204"/>
      <c r="KLK73" s="204"/>
      <c r="KLL73" s="204"/>
      <c r="KLM73" s="204"/>
      <c r="KLN73" s="204"/>
      <c r="KLO73" s="204"/>
      <c r="KLP73" s="204"/>
      <c r="KLQ73" s="204"/>
      <c r="KLR73" s="204"/>
      <c r="KLS73" s="204"/>
      <c r="KLT73" s="204"/>
      <c r="KLU73" s="204"/>
      <c r="KLV73" s="204"/>
      <c r="KLW73" s="204"/>
      <c r="KLX73" s="204"/>
      <c r="KLY73" s="204"/>
      <c r="KLZ73" s="204"/>
      <c r="KMA73" s="204"/>
      <c r="KMB73" s="204"/>
      <c r="KMC73" s="204"/>
      <c r="KMD73" s="204"/>
      <c r="KME73" s="204"/>
      <c r="KMF73" s="204"/>
      <c r="KMG73" s="204"/>
      <c r="KMH73" s="204"/>
      <c r="KMI73" s="204"/>
      <c r="KMJ73" s="204"/>
      <c r="KMK73" s="204"/>
      <c r="KML73" s="204"/>
      <c r="KMM73" s="204"/>
      <c r="KMN73" s="204"/>
      <c r="KMO73" s="204"/>
      <c r="KMP73" s="204"/>
      <c r="KMQ73" s="204"/>
      <c r="KMR73" s="204"/>
      <c r="KMS73" s="204"/>
      <c r="KMT73" s="204"/>
      <c r="KMU73" s="204"/>
      <c r="KMV73" s="204"/>
      <c r="KMW73" s="204"/>
      <c r="KMX73" s="204"/>
      <c r="KMY73" s="204"/>
      <c r="KMZ73" s="204"/>
      <c r="KNA73" s="204"/>
      <c r="KNB73" s="204"/>
      <c r="KNC73" s="204"/>
      <c r="KND73" s="204"/>
      <c r="KNE73" s="204"/>
      <c r="KNF73" s="204"/>
      <c r="KNG73" s="204"/>
      <c r="KNH73" s="204"/>
      <c r="KNI73" s="204"/>
      <c r="KNJ73" s="204"/>
      <c r="KNK73" s="204"/>
      <c r="KNL73" s="204"/>
      <c r="KNM73" s="204"/>
      <c r="KNN73" s="204"/>
      <c r="KNO73" s="204"/>
      <c r="KNP73" s="204"/>
      <c r="KNQ73" s="204"/>
      <c r="KNR73" s="204"/>
      <c r="KNS73" s="204"/>
      <c r="KNT73" s="204"/>
      <c r="KNU73" s="204"/>
      <c r="KNV73" s="204"/>
      <c r="KNW73" s="204"/>
      <c r="KNX73" s="204"/>
      <c r="KNY73" s="204"/>
      <c r="KNZ73" s="204"/>
      <c r="KOA73" s="204"/>
      <c r="KOB73" s="204"/>
      <c r="KOC73" s="204"/>
      <c r="KOD73" s="204"/>
      <c r="KOE73" s="204"/>
      <c r="KOF73" s="204"/>
      <c r="KOG73" s="204"/>
      <c r="KOH73" s="204"/>
      <c r="KOI73" s="204"/>
      <c r="KOJ73" s="204"/>
      <c r="KOK73" s="204"/>
      <c r="KOL73" s="204"/>
      <c r="KOM73" s="204"/>
      <c r="KON73" s="204"/>
      <c r="KOO73" s="204"/>
      <c r="KOP73" s="204"/>
      <c r="KOQ73" s="204"/>
      <c r="KOR73" s="204"/>
      <c r="KOS73" s="204"/>
      <c r="KOT73" s="204"/>
      <c r="KOU73" s="204"/>
      <c r="KOV73" s="204"/>
      <c r="KOW73" s="204"/>
      <c r="KOX73" s="204"/>
      <c r="KOY73" s="204"/>
      <c r="KOZ73" s="204"/>
      <c r="KPA73" s="204"/>
      <c r="KPB73" s="204"/>
      <c r="KPC73" s="204"/>
      <c r="KPD73" s="204"/>
      <c r="KPE73" s="204"/>
      <c r="KPF73" s="204"/>
      <c r="KPG73" s="204"/>
      <c r="KPH73" s="204"/>
      <c r="KPI73" s="204"/>
      <c r="KPJ73" s="204"/>
      <c r="KPK73" s="204"/>
      <c r="KPL73" s="204"/>
      <c r="KPM73" s="204"/>
      <c r="KPN73" s="204"/>
      <c r="KPO73" s="204"/>
      <c r="KPP73" s="204"/>
      <c r="KPQ73" s="204"/>
      <c r="KPR73" s="204"/>
      <c r="KPS73" s="204"/>
      <c r="KPT73" s="204"/>
      <c r="KPU73" s="204"/>
      <c r="KPV73" s="204"/>
      <c r="KPW73" s="204"/>
      <c r="KPX73" s="204"/>
      <c r="KPY73" s="204"/>
      <c r="KPZ73" s="204"/>
      <c r="KQA73" s="204"/>
      <c r="KQB73" s="204"/>
      <c r="KQC73" s="204"/>
      <c r="KQD73" s="204"/>
      <c r="KQE73" s="204"/>
      <c r="KQF73" s="204"/>
      <c r="KQG73" s="204"/>
      <c r="KQH73" s="204"/>
      <c r="KQI73" s="204"/>
      <c r="KQJ73" s="204"/>
      <c r="KQK73" s="204"/>
      <c r="KQL73" s="204"/>
      <c r="KQM73" s="204"/>
      <c r="KQN73" s="204"/>
      <c r="KQO73" s="204"/>
      <c r="KQP73" s="204"/>
      <c r="KQQ73" s="204"/>
      <c r="KQR73" s="204"/>
      <c r="KQS73" s="204"/>
      <c r="KQT73" s="204"/>
      <c r="KQU73" s="204"/>
      <c r="KQV73" s="204"/>
      <c r="KQW73" s="204"/>
      <c r="KQX73" s="204"/>
      <c r="KQY73" s="204"/>
      <c r="KQZ73" s="204"/>
      <c r="KRA73" s="204"/>
      <c r="KRB73" s="204"/>
      <c r="KRC73" s="204"/>
      <c r="KRD73" s="204"/>
      <c r="KRE73" s="204"/>
      <c r="KRF73" s="204"/>
      <c r="KRG73" s="204"/>
      <c r="KRH73" s="204"/>
      <c r="KRI73" s="204"/>
      <c r="KRJ73" s="204"/>
      <c r="KRK73" s="204"/>
      <c r="KRL73" s="204"/>
      <c r="KRM73" s="204"/>
      <c r="KRN73" s="204"/>
      <c r="KRO73" s="204"/>
      <c r="KRP73" s="204"/>
      <c r="KRQ73" s="204"/>
      <c r="KRR73" s="204"/>
      <c r="KRS73" s="204"/>
      <c r="KRT73" s="204"/>
      <c r="KRU73" s="204"/>
      <c r="KRV73" s="204"/>
      <c r="KRW73" s="204"/>
      <c r="KRX73" s="204"/>
      <c r="KRY73" s="204"/>
      <c r="KRZ73" s="204"/>
      <c r="KSA73" s="204"/>
      <c r="KSB73" s="204"/>
      <c r="KSC73" s="204"/>
      <c r="KSD73" s="204"/>
      <c r="KSE73" s="204"/>
      <c r="KSF73" s="204"/>
      <c r="KSG73" s="204"/>
      <c r="KSH73" s="204"/>
      <c r="KSI73" s="204"/>
      <c r="KSJ73" s="204"/>
      <c r="KSK73" s="204"/>
      <c r="KSL73" s="204"/>
      <c r="KSM73" s="204"/>
      <c r="KSN73" s="204"/>
      <c r="KSO73" s="204"/>
      <c r="KSP73" s="204"/>
      <c r="KSQ73" s="204"/>
      <c r="KSR73" s="204"/>
      <c r="KSS73" s="204"/>
      <c r="KST73" s="204"/>
      <c r="KSU73" s="204"/>
      <c r="KSV73" s="204"/>
      <c r="KSW73" s="204"/>
      <c r="KSX73" s="204"/>
      <c r="KSY73" s="204"/>
      <c r="KSZ73" s="204"/>
      <c r="KTA73" s="204"/>
      <c r="KTB73" s="204"/>
      <c r="KTC73" s="204"/>
      <c r="KTD73" s="204"/>
      <c r="KTE73" s="204"/>
      <c r="KTF73" s="204"/>
      <c r="KTG73" s="204"/>
      <c r="KTH73" s="204"/>
      <c r="KTI73" s="204"/>
      <c r="KTJ73" s="204"/>
      <c r="KTK73" s="204"/>
      <c r="KTL73" s="204"/>
      <c r="KTM73" s="204"/>
      <c r="KTN73" s="204"/>
      <c r="KTO73" s="204"/>
      <c r="KTP73" s="204"/>
      <c r="KTQ73" s="204"/>
      <c r="KTR73" s="204"/>
      <c r="KTS73" s="204"/>
      <c r="KTT73" s="204"/>
      <c r="KTU73" s="204"/>
      <c r="KTV73" s="204"/>
      <c r="KTW73" s="204"/>
      <c r="KTX73" s="204"/>
      <c r="KTY73" s="204"/>
      <c r="KTZ73" s="204"/>
      <c r="KUA73" s="204"/>
      <c r="KUB73" s="204"/>
      <c r="KUC73" s="204"/>
      <c r="KUD73" s="204"/>
      <c r="KUE73" s="204"/>
      <c r="KUF73" s="204"/>
      <c r="KUG73" s="204"/>
      <c r="KUH73" s="204"/>
      <c r="KUI73" s="204"/>
      <c r="KUJ73" s="204"/>
      <c r="KUK73" s="204"/>
      <c r="KUL73" s="204"/>
      <c r="KUM73" s="204"/>
      <c r="KUN73" s="204"/>
      <c r="KUO73" s="204"/>
      <c r="KUP73" s="204"/>
      <c r="KUQ73" s="204"/>
      <c r="KUR73" s="204"/>
      <c r="KUS73" s="204"/>
      <c r="KUT73" s="204"/>
      <c r="KUU73" s="204"/>
      <c r="KUV73" s="204"/>
      <c r="KUW73" s="204"/>
      <c r="KUX73" s="204"/>
      <c r="KUY73" s="204"/>
      <c r="KUZ73" s="204"/>
      <c r="KVA73" s="204"/>
      <c r="KVB73" s="204"/>
      <c r="KVC73" s="204"/>
      <c r="KVD73" s="204"/>
      <c r="KVE73" s="204"/>
      <c r="KVF73" s="204"/>
      <c r="KVG73" s="204"/>
      <c r="KVH73" s="204"/>
      <c r="KVI73" s="204"/>
      <c r="KVJ73" s="204"/>
      <c r="KVK73" s="204"/>
      <c r="KVL73" s="204"/>
      <c r="KVM73" s="204"/>
      <c r="KVN73" s="204"/>
      <c r="KVO73" s="204"/>
      <c r="KVP73" s="204"/>
      <c r="KVQ73" s="204"/>
      <c r="KVR73" s="204"/>
      <c r="KVS73" s="204"/>
      <c r="KVT73" s="204"/>
      <c r="KVU73" s="204"/>
      <c r="KVV73" s="204"/>
      <c r="KVW73" s="204"/>
      <c r="KVX73" s="204"/>
      <c r="KVY73" s="204"/>
      <c r="KVZ73" s="204"/>
      <c r="KWA73" s="204"/>
      <c r="KWB73" s="204"/>
      <c r="KWC73" s="204"/>
      <c r="KWD73" s="204"/>
      <c r="KWE73" s="204"/>
      <c r="KWF73" s="204"/>
      <c r="KWG73" s="204"/>
      <c r="KWH73" s="204"/>
      <c r="KWI73" s="204"/>
      <c r="KWJ73" s="204"/>
      <c r="KWK73" s="204"/>
      <c r="KWL73" s="204"/>
      <c r="KWM73" s="204"/>
      <c r="KWN73" s="204"/>
      <c r="KWO73" s="204"/>
      <c r="KWP73" s="204"/>
      <c r="KWQ73" s="204"/>
      <c r="KWR73" s="204"/>
      <c r="KWS73" s="204"/>
      <c r="KWT73" s="204"/>
      <c r="KWU73" s="204"/>
      <c r="KWV73" s="204"/>
      <c r="KWW73" s="204"/>
      <c r="KWX73" s="204"/>
      <c r="KWY73" s="204"/>
      <c r="KWZ73" s="204"/>
      <c r="KXA73" s="204"/>
      <c r="KXB73" s="204"/>
      <c r="KXC73" s="204"/>
      <c r="KXD73" s="204"/>
      <c r="KXE73" s="204"/>
      <c r="KXF73" s="204"/>
      <c r="KXG73" s="204"/>
      <c r="KXH73" s="204"/>
      <c r="KXI73" s="204"/>
      <c r="KXJ73" s="204"/>
      <c r="KXK73" s="204"/>
      <c r="KXL73" s="204"/>
      <c r="KXM73" s="204"/>
      <c r="KXN73" s="204"/>
      <c r="KXO73" s="204"/>
      <c r="KXP73" s="204"/>
      <c r="KXQ73" s="204"/>
      <c r="KXR73" s="204"/>
      <c r="KXS73" s="204"/>
      <c r="KXT73" s="204"/>
      <c r="KXU73" s="204"/>
      <c r="KXV73" s="204"/>
      <c r="KXW73" s="204"/>
      <c r="KXX73" s="204"/>
      <c r="KXY73" s="204"/>
      <c r="KXZ73" s="204"/>
      <c r="KYA73" s="204"/>
      <c r="KYB73" s="204"/>
      <c r="KYC73" s="204"/>
      <c r="KYD73" s="204"/>
      <c r="KYE73" s="204"/>
      <c r="KYF73" s="204"/>
      <c r="KYG73" s="204"/>
      <c r="KYH73" s="204"/>
      <c r="KYI73" s="204"/>
      <c r="KYJ73" s="204"/>
      <c r="KYK73" s="204"/>
      <c r="KYL73" s="204"/>
      <c r="KYM73" s="204"/>
      <c r="KYN73" s="204"/>
      <c r="KYO73" s="204"/>
      <c r="KYP73" s="204"/>
      <c r="KYQ73" s="204"/>
      <c r="KYR73" s="204"/>
      <c r="KYS73" s="204"/>
      <c r="KYT73" s="204"/>
      <c r="KYU73" s="204"/>
      <c r="KYV73" s="204"/>
      <c r="KYW73" s="204"/>
      <c r="KYX73" s="204"/>
      <c r="KYY73" s="204"/>
      <c r="KYZ73" s="204"/>
      <c r="KZA73" s="204"/>
      <c r="KZB73" s="204"/>
      <c r="KZC73" s="204"/>
      <c r="KZD73" s="204"/>
      <c r="KZE73" s="204"/>
      <c r="KZF73" s="204"/>
      <c r="KZG73" s="204"/>
      <c r="KZH73" s="204"/>
      <c r="KZI73" s="204"/>
      <c r="KZJ73" s="204"/>
      <c r="KZK73" s="204"/>
      <c r="KZL73" s="204"/>
      <c r="KZM73" s="204"/>
      <c r="KZN73" s="204"/>
      <c r="KZO73" s="204"/>
      <c r="KZP73" s="204"/>
      <c r="KZQ73" s="204"/>
      <c r="KZR73" s="204"/>
      <c r="KZS73" s="204"/>
      <c r="KZT73" s="204"/>
      <c r="KZU73" s="204"/>
      <c r="KZV73" s="204"/>
      <c r="KZW73" s="204"/>
      <c r="KZX73" s="204"/>
      <c r="KZY73" s="204"/>
      <c r="KZZ73" s="204"/>
      <c r="LAA73" s="204"/>
      <c r="LAB73" s="204"/>
      <c r="LAC73" s="204"/>
      <c r="LAD73" s="204"/>
      <c r="LAE73" s="204"/>
      <c r="LAF73" s="204"/>
      <c r="LAG73" s="204"/>
      <c r="LAH73" s="204"/>
      <c r="LAI73" s="204"/>
      <c r="LAJ73" s="204"/>
      <c r="LAK73" s="204"/>
      <c r="LAL73" s="204"/>
      <c r="LAM73" s="204"/>
      <c r="LAN73" s="204"/>
      <c r="LAO73" s="204"/>
      <c r="LAP73" s="204"/>
      <c r="LAQ73" s="204"/>
      <c r="LAR73" s="204"/>
      <c r="LAS73" s="204"/>
      <c r="LAT73" s="204"/>
      <c r="LAU73" s="204"/>
      <c r="LAV73" s="204"/>
      <c r="LAW73" s="204"/>
      <c r="LAX73" s="204"/>
      <c r="LAY73" s="204"/>
      <c r="LAZ73" s="204"/>
      <c r="LBA73" s="204"/>
      <c r="LBB73" s="204"/>
      <c r="LBC73" s="204"/>
      <c r="LBD73" s="204"/>
      <c r="LBE73" s="204"/>
      <c r="LBF73" s="204"/>
      <c r="LBG73" s="204"/>
      <c r="LBH73" s="204"/>
      <c r="LBI73" s="204"/>
      <c r="LBJ73" s="204"/>
      <c r="LBK73" s="204"/>
      <c r="LBL73" s="204"/>
      <c r="LBM73" s="204"/>
      <c r="LBN73" s="204"/>
      <c r="LBO73" s="204"/>
      <c r="LBP73" s="204"/>
      <c r="LBQ73" s="204"/>
      <c r="LBR73" s="204"/>
      <c r="LBS73" s="204"/>
      <c r="LBT73" s="204"/>
      <c r="LBU73" s="204"/>
      <c r="LBV73" s="204"/>
      <c r="LBW73" s="204"/>
      <c r="LBX73" s="204"/>
      <c r="LBY73" s="204"/>
      <c r="LBZ73" s="204"/>
      <c r="LCA73" s="204"/>
      <c r="LCB73" s="204"/>
      <c r="LCC73" s="204"/>
      <c r="LCD73" s="204"/>
      <c r="LCE73" s="204"/>
      <c r="LCF73" s="204"/>
      <c r="LCG73" s="204"/>
      <c r="LCH73" s="204"/>
      <c r="LCI73" s="204"/>
      <c r="LCJ73" s="204"/>
      <c r="LCK73" s="204"/>
      <c r="LCL73" s="204"/>
      <c r="LCM73" s="204"/>
      <c r="LCN73" s="204"/>
      <c r="LCO73" s="204"/>
      <c r="LCP73" s="204"/>
      <c r="LCQ73" s="204"/>
      <c r="LCR73" s="204"/>
      <c r="LCS73" s="204"/>
      <c r="LCT73" s="204"/>
      <c r="LCU73" s="204"/>
      <c r="LCV73" s="204"/>
      <c r="LCW73" s="204"/>
      <c r="LCX73" s="204"/>
      <c r="LCY73" s="204"/>
      <c r="LCZ73" s="204"/>
      <c r="LDA73" s="204"/>
      <c r="LDB73" s="204"/>
      <c r="LDC73" s="204"/>
      <c r="LDD73" s="204"/>
      <c r="LDE73" s="204"/>
      <c r="LDF73" s="204"/>
      <c r="LDG73" s="204"/>
      <c r="LDH73" s="204"/>
      <c r="LDI73" s="204"/>
      <c r="LDJ73" s="204"/>
      <c r="LDK73" s="204"/>
      <c r="LDL73" s="204"/>
      <c r="LDM73" s="204"/>
      <c r="LDN73" s="204"/>
      <c r="LDO73" s="204"/>
      <c r="LDP73" s="204"/>
      <c r="LDQ73" s="204"/>
      <c r="LDR73" s="204"/>
      <c r="LDS73" s="204"/>
      <c r="LDT73" s="204"/>
      <c r="LDU73" s="204"/>
      <c r="LDV73" s="204"/>
      <c r="LDW73" s="204"/>
      <c r="LDX73" s="204"/>
      <c r="LDY73" s="204"/>
      <c r="LDZ73" s="204"/>
      <c r="LEA73" s="204"/>
      <c r="LEB73" s="204"/>
      <c r="LEC73" s="204"/>
      <c r="LED73" s="204"/>
      <c r="LEE73" s="204"/>
      <c r="LEF73" s="204"/>
      <c r="LEG73" s="204"/>
      <c r="LEH73" s="204"/>
      <c r="LEI73" s="204"/>
      <c r="LEJ73" s="204"/>
      <c r="LEK73" s="204"/>
      <c r="LEL73" s="204"/>
      <c r="LEM73" s="204"/>
      <c r="LEN73" s="204"/>
      <c r="LEO73" s="204"/>
      <c r="LEP73" s="204"/>
      <c r="LEQ73" s="204"/>
      <c r="LER73" s="204"/>
      <c r="LES73" s="204"/>
      <c r="LET73" s="204"/>
      <c r="LEU73" s="204"/>
      <c r="LEV73" s="204"/>
      <c r="LEW73" s="204"/>
      <c r="LEX73" s="204"/>
      <c r="LEY73" s="204"/>
      <c r="LEZ73" s="204"/>
      <c r="LFA73" s="204"/>
      <c r="LFB73" s="204"/>
      <c r="LFC73" s="204"/>
      <c r="LFD73" s="204"/>
      <c r="LFE73" s="204"/>
      <c r="LFF73" s="204"/>
      <c r="LFG73" s="204"/>
      <c r="LFH73" s="204"/>
      <c r="LFI73" s="204"/>
      <c r="LFJ73" s="204"/>
      <c r="LFK73" s="204"/>
      <c r="LFL73" s="204"/>
      <c r="LFM73" s="204"/>
      <c r="LFN73" s="204"/>
      <c r="LFO73" s="204"/>
      <c r="LFP73" s="204"/>
      <c r="LFQ73" s="204"/>
      <c r="LFR73" s="204"/>
      <c r="LFS73" s="204"/>
      <c r="LFT73" s="204"/>
      <c r="LFU73" s="204"/>
      <c r="LFV73" s="204"/>
      <c r="LFW73" s="204"/>
      <c r="LFX73" s="204"/>
      <c r="LFY73" s="204"/>
      <c r="LFZ73" s="204"/>
      <c r="LGA73" s="204"/>
      <c r="LGB73" s="204"/>
      <c r="LGC73" s="204"/>
      <c r="LGD73" s="204"/>
      <c r="LGE73" s="204"/>
      <c r="LGF73" s="204"/>
      <c r="LGG73" s="204"/>
      <c r="LGH73" s="204"/>
      <c r="LGI73" s="204"/>
      <c r="LGJ73" s="204"/>
      <c r="LGK73" s="204"/>
      <c r="LGL73" s="204"/>
      <c r="LGM73" s="204"/>
      <c r="LGN73" s="204"/>
      <c r="LGO73" s="204"/>
      <c r="LGP73" s="204"/>
      <c r="LGQ73" s="204"/>
      <c r="LGR73" s="204"/>
      <c r="LGS73" s="204"/>
      <c r="LGT73" s="204"/>
      <c r="LGU73" s="204"/>
      <c r="LGV73" s="204"/>
      <c r="LGW73" s="204"/>
      <c r="LGX73" s="204"/>
      <c r="LGY73" s="204"/>
      <c r="LGZ73" s="204"/>
      <c r="LHA73" s="204"/>
      <c r="LHB73" s="204"/>
      <c r="LHC73" s="204"/>
      <c r="LHD73" s="204"/>
      <c r="LHE73" s="204"/>
      <c r="LHF73" s="204"/>
      <c r="LHG73" s="204"/>
      <c r="LHH73" s="204"/>
      <c r="LHI73" s="204"/>
      <c r="LHJ73" s="204"/>
      <c r="LHK73" s="204"/>
      <c r="LHL73" s="204"/>
      <c r="LHM73" s="204"/>
      <c r="LHN73" s="204"/>
      <c r="LHO73" s="204"/>
      <c r="LHP73" s="204"/>
      <c r="LHQ73" s="204"/>
      <c r="LHR73" s="204"/>
      <c r="LHS73" s="204"/>
      <c r="LHT73" s="204"/>
      <c r="LHU73" s="204"/>
      <c r="LHV73" s="204"/>
      <c r="LHW73" s="204"/>
      <c r="LHX73" s="204"/>
      <c r="LHY73" s="204"/>
      <c r="LHZ73" s="204"/>
      <c r="LIA73" s="204"/>
      <c r="LIB73" s="204"/>
      <c r="LIC73" s="204"/>
      <c r="LID73" s="204"/>
      <c r="LIE73" s="204"/>
      <c r="LIF73" s="204"/>
      <c r="LIG73" s="204"/>
      <c r="LIH73" s="204"/>
      <c r="LII73" s="204"/>
      <c r="LIJ73" s="204"/>
      <c r="LIK73" s="204"/>
      <c r="LIL73" s="204"/>
      <c r="LIM73" s="204"/>
      <c r="LIN73" s="204"/>
      <c r="LIO73" s="204"/>
      <c r="LIP73" s="204"/>
      <c r="LIQ73" s="204"/>
      <c r="LIR73" s="204"/>
      <c r="LIS73" s="204"/>
      <c r="LIT73" s="204"/>
      <c r="LIU73" s="204"/>
      <c r="LIV73" s="204"/>
      <c r="LIW73" s="204"/>
      <c r="LIX73" s="204"/>
      <c r="LIY73" s="204"/>
      <c r="LIZ73" s="204"/>
      <c r="LJA73" s="204"/>
      <c r="LJB73" s="204"/>
      <c r="LJC73" s="204"/>
      <c r="LJD73" s="204"/>
      <c r="LJE73" s="204"/>
      <c r="LJF73" s="204"/>
      <c r="LJG73" s="204"/>
      <c r="LJH73" s="204"/>
      <c r="LJI73" s="204"/>
      <c r="LJJ73" s="204"/>
      <c r="LJK73" s="204"/>
      <c r="LJL73" s="204"/>
      <c r="LJM73" s="204"/>
      <c r="LJN73" s="204"/>
      <c r="LJO73" s="204"/>
      <c r="LJP73" s="204"/>
      <c r="LJQ73" s="204"/>
      <c r="LJR73" s="204"/>
      <c r="LJS73" s="204"/>
      <c r="LJT73" s="204"/>
      <c r="LJU73" s="204"/>
      <c r="LJV73" s="204"/>
      <c r="LJW73" s="204"/>
      <c r="LJX73" s="204"/>
      <c r="LJY73" s="204"/>
      <c r="LJZ73" s="204"/>
      <c r="LKA73" s="204"/>
      <c r="LKB73" s="204"/>
      <c r="LKC73" s="204"/>
      <c r="LKD73" s="204"/>
      <c r="LKE73" s="204"/>
      <c r="LKF73" s="204"/>
      <c r="LKG73" s="204"/>
      <c r="LKH73" s="204"/>
      <c r="LKI73" s="204"/>
      <c r="LKJ73" s="204"/>
      <c r="LKK73" s="204"/>
      <c r="LKL73" s="204"/>
      <c r="LKM73" s="204"/>
      <c r="LKN73" s="204"/>
      <c r="LKO73" s="204"/>
      <c r="LKP73" s="204"/>
      <c r="LKQ73" s="204"/>
      <c r="LKR73" s="204"/>
      <c r="LKS73" s="204"/>
      <c r="LKT73" s="204"/>
      <c r="LKU73" s="204"/>
      <c r="LKV73" s="204"/>
      <c r="LKW73" s="204"/>
      <c r="LKX73" s="204"/>
      <c r="LKY73" s="204"/>
      <c r="LKZ73" s="204"/>
      <c r="LLA73" s="204"/>
      <c r="LLB73" s="204"/>
      <c r="LLC73" s="204"/>
      <c r="LLD73" s="204"/>
      <c r="LLE73" s="204"/>
      <c r="LLF73" s="204"/>
      <c r="LLG73" s="204"/>
      <c r="LLH73" s="204"/>
      <c r="LLI73" s="204"/>
      <c r="LLJ73" s="204"/>
      <c r="LLK73" s="204"/>
      <c r="LLL73" s="204"/>
      <c r="LLM73" s="204"/>
      <c r="LLN73" s="204"/>
      <c r="LLO73" s="204"/>
      <c r="LLP73" s="204"/>
      <c r="LLQ73" s="204"/>
      <c r="LLR73" s="204"/>
      <c r="LLS73" s="204"/>
      <c r="LLT73" s="204"/>
      <c r="LLU73" s="204"/>
      <c r="LLV73" s="204"/>
      <c r="LLW73" s="204"/>
      <c r="LLX73" s="204"/>
      <c r="LLY73" s="204"/>
      <c r="LLZ73" s="204"/>
      <c r="LMA73" s="204"/>
      <c r="LMB73" s="204"/>
      <c r="LMC73" s="204"/>
      <c r="LMD73" s="204"/>
      <c r="LME73" s="204"/>
      <c r="LMF73" s="204"/>
      <c r="LMG73" s="204"/>
      <c r="LMH73" s="204"/>
      <c r="LMI73" s="204"/>
      <c r="LMJ73" s="204"/>
      <c r="LMK73" s="204"/>
      <c r="LML73" s="204"/>
      <c r="LMM73" s="204"/>
      <c r="LMN73" s="204"/>
      <c r="LMO73" s="204"/>
      <c r="LMP73" s="204"/>
      <c r="LMQ73" s="204"/>
      <c r="LMR73" s="204"/>
      <c r="LMS73" s="204"/>
      <c r="LMT73" s="204"/>
      <c r="LMU73" s="204"/>
      <c r="LMV73" s="204"/>
      <c r="LMW73" s="204"/>
      <c r="LMX73" s="204"/>
      <c r="LMY73" s="204"/>
      <c r="LMZ73" s="204"/>
      <c r="LNA73" s="204"/>
      <c r="LNB73" s="204"/>
      <c r="LNC73" s="204"/>
      <c r="LND73" s="204"/>
      <c r="LNE73" s="204"/>
      <c r="LNF73" s="204"/>
      <c r="LNG73" s="204"/>
      <c r="LNH73" s="204"/>
      <c r="LNI73" s="204"/>
      <c r="LNJ73" s="204"/>
      <c r="LNK73" s="204"/>
      <c r="LNL73" s="204"/>
      <c r="LNM73" s="204"/>
      <c r="LNN73" s="204"/>
      <c r="LNO73" s="204"/>
      <c r="LNP73" s="204"/>
      <c r="LNQ73" s="204"/>
      <c r="LNR73" s="204"/>
      <c r="LNS73" s="204"/>
      <c r="LNT73" s="204"/>
      <c r="LNU73" s="204"/>
      <c r="LNV73" s="204"/>
      <c r="LNW73" s="204"/>
      <c r="LNX73" s="204"/>
      <c r="LNY73" s="204"/>
      <c r="LNZ73" s="204"/>
      <c r="LOA73" s="204"/>
      <c r="LOB73" s="204"/>
      <c r="LOC73" s="204"/>
      <c r="LOD73" s="204"/>
      <c r="LOE73" s="204"/>
      <c r="LOF73" s="204"/>
      <c r="LOG73" s="204"/>
      <c r="LOH73" s="204"/>
      <c r="LOI73" s="204"/>
      <c r="LOJ73" s="204"/>
      <c r="LOK73" s="204"/>
      <c r="LOL73" s="204"/>
      <c r="LOM73" s="204"/>
      <c r="LON73" s="204"/>
      <c r="LOO73" s="204"/>
      <c r="LOP73" s="204"/>
      <c r="LOQ73" s="204"/>
      <c r="LOR73" s="204"/>
      <c r="LOS73" s="204"/>
      <c r="LOT73" s="204"/>
      <c r="LOU73" s="204"/>
      <c r="LOV73" s="204"/>
      <c r="LOW73" s="204"/>
      <c r="LOX73" s="204"/>
      <c r="LOY73" s="204"/>
      <c r="LOZ73" s="204"/>
      <c r="LPA73" s="204"/>
      <c r="LPB73" s="204"/>
      <c r="LPC73" s="204"/>
      <c r="LPD73" s="204"/>
      <c r="LPE73" s="204"/>
      <c r="LPF73" s="204"/>
      <c r="LPG73" s="204"/>
      <c r="LPH73" s="204"/>
      <c r="LPI73" s="204"/>
      <c r="LPJ73" s="204"/>
      <c r="LPK73" s="204"/>
      <c r="LPL73" s="204"/>
      <c r="LPM73" s="204"/>
      <c r="LPN73" s="204"/>
      <c r="LPO73" s="204"/>
      <c r="LPP73" s="204"/>
      <c r="LPQ73" s="204"/>
      <c r="LPR73" s="204"/>
      <c r="LPS73" s="204"/>
      <c r="LPT73" s="204"/>
      <c r="LPU73" s="204"/>
      <c r="LPV73" s="204"/>
      <c r="LPW73" s="204"/>
      <c r="LPX73" s="204"/>
      <c r="LPY73" s="204"/>
      <c r="LPZ73" s="204"/>
      <c r="LQA73" s="204"/>
      <c r="LQB73" s="204"/>
      <c r="LQC73" s="204"/>
      <c r="LQD73" s="204"/>
      <c r="LQE73" s="204"/>
      <c r="LQF73" s="204"/>
      <c r="LQG73" s="204"/>
      <c r="LQH73" s="204"/>
      <c r="LQI73" s="204"/>
      <c r="LQJ73" s="204"/>
      <c r="LQK73" s="204"/>
      <c r="LQL73" s="204"/>
      <c r="LQM73" s="204"/>
      <c r="LQN73" s="204"/>
      <c r="LQO73" s="204"/>
      <c r="LQP73" s="204"/>
      <c r="LQQ73" s="204"/>
      <c r="LQR73" s="204"/>
      <c r="LQS73" s="204"/>
      <c r="LQT73" s="204"/>
      <c r="LQU73" s="204"/>
      <c r="LQV73" s="204"/>
      <c r="LQW73" s="204"/>
      <c r="LQX73" s="204"/>
      <c r="LQY73" s="204"/>
      <c r="LQZ73" s="204"/>
      <c r="LRA73" s="204"/>
      <c r="LRB73" s="204"/>
      <c r="LRC73" s="204"/>
      <c r="LRD73" s="204"/>
      <c r="LRE73" s="204"/>
      <c r="LRF73" s="204"/>
      <c r="LRG73" s="204"/>
      <c r="LRH73" s="204"/>
      <c r="LRI73" s="204"/>
      <c r="LRJ73" s="204"/>
      <c r="LRK73" s="204"/>
      <c r="LRL73" s="204"/>
      <c r="LRM73" s="204"/>
      <c r="LRN73" s="204"/>
      <c r="LRO73" s="204"/>
      <c r="LRP73" s="204"/>
      <c r="LRQ73" s="204"/>
      <c r="LRR73" s="204"/>
      <c r="LRS73" s="204"/>
      <c r="LRT73" s="204"/>
      <c r="LRU73" s="204"/>
      <c r="LRV73" s="204"/>
      <c r="LRW73" s="204"/>
      <c r="LRX73" s="204"/>
      <c r="LRY73" s="204"/>
      <c r="LRZ73" s="204"/>
      <c r="LSA73" s="204"/>
      <c r="LSB73" s="204"/>
      <c r="LSC73" s="204"/>
      <c r="LSD73" s="204"/>
      <c r="LSE73" s="204"/>
      <c r="LSF73" s="204"/>
      <c r="LSG73" s="204"/>
      <c r="LSH73" s="204"/>
      <c r="LSI73" s="204"/>
      <c r="LSJ73" s="204"/>
      <c r="LSK73" s="204"/>
      <c r="LSL73" s="204"/>
      <c r="LSM73" s="204"/>
      <c r="LSN73" s="204"/>
      <c r="LSO73" s="204"/>
      <c r="LSP73" s="204"/>
      <c r="LSQ73" s="204"/>
      <c r="LSR73" s="204"/>
      <c r="LSS73" s="204"/>
      <c r="LST73" s="204"/>
      <c r="LSU73" s="204"/>
      <c r="LSV73" s="204"/>
      <c r="LSW73" s="204"/>
      <c r="LSX73" s="204"/>
      <c r="LSY73" s="204"/>
      <c r="LSZ73" s="204"/>
      <c r="LTA73" s="204"/>
      <c r="LTB73" s="204"/>
      <c r="LTC73" s="204"/>
      <c r="LTD73" s="204"/>
      <c r="LTE73" s="204"/>
      <c r="LTF73" s="204"/>
      <c r="LTG73" s="204"/>
      <c r="LTH73" s="204"/>
      <c r="LTI73" s="204"/>
      <c r="LTJ73" s="204"/>
      <c r="LTK73" s="204"/>
      <c r="LTL73" s="204"/>
      <c r="LTM73" s="204"/>
      <c r="LTN73" s="204"/>
      <c r="LTO73" s="204"/>
      <c r="LTP73" s="204"/>
      <c r="LTQ73" s="204"/>
      <c r="LTR73" s="204"/>
      <c r="LTS73" s="204"/>
      <c r="LTT73" s="204"/>
      <c r="LTU73" s="204"/>
      <c r="LTV73" s="204"/>
      <c r="LTW73" s="204"/>
      <c r="LTX73" s="204"/>
      <c r="LTY73" s="204"/>
      <c r="LTZ73" s="204"/>
      <c r="LUA73" s="204"/>
      <c r="LUB73" s="204"/>
      <c r="LUC73" s="204"/>
      <c r="LUD73" s="204"/>
      <c r="LUE73" s="204"/>
      <c r="LUF73" s="204"/>
      <c r="LUG73" s="204"/>
      <c r="LUH73" s="204"/>
      <c r="LUI73" s="204"/>
      <c r="LUJ73" s="204"/>
      <c r="LUK73" s="204"/>
      <c r="LUL73" s="204"/>
      <c r="LUM73" s="204"/>
      <c r="LUN73" s="204"/>
      <c r="LUO73" s="204"/>
      <c r="LUP73" s="204"/>
      <c r="LUQ73" s="204"/>
      <c r="LUR73" s="204"/>
      <c r="LUS73" s="204"/>
      <c r="LUT73" s="204"/>
      <c r="LUU73" s="204"/>
      <c r="LUV73" s="204"/>
      <c r="LUW73" s="204"/>
      <c r="LUX73" s="204"/>
      <c r="LUY73" s="204"/>
      <c r="LUZ73" s="204"/>
      <c r="LVA73" s="204"/>
      <c r="LVB73" s="204"/>
      <c r="LVC73" s="204"/>
      <c r="LVD73" s="204"/>
      <c r="LVE73" s="204"/>
      <c r="LVF73" s="204"/>
      <c r="LVG73" s="204"/>
      <c r="LVH73" s="204"/>
      <c r="LVI73" s="204"/>
      <c r="LVJ73" s="204"/>
      <c r="LVK73" s="204"/>
      <c r="LVL73" s="204"/>
      <c r="LVM73" s="204"/>
      <c r="LVN73" s="204"/>
      <c r="LVO73" s="204"/>
      <c r="LVP73" s="204"/>
      <c r="LVQ73" s="204"/>
      <c r="LVR73" s="204"/>
      <c r="LVS73" s="204"/>
      <c r="LVT73" s="204"/>
      <c r="LVU73" s="204"/>
      <c r="LVV73" s="204"/>
      <c r="LVW73" s="204"/>
      <c r="LVX73" s="204"/>
      <c r="LVY73" s="204"/>
      <c r="LVZ73" s="204"/>
      <c r="LWA73" s="204"/>
      <c r="LWB73" s="204"/>
      <c r="LWC73" s="204"/>
      <c r="LWD73" s="204"/>
      <c r="LWE73" s="204"/>
      <c r="LWF73" s="204"/>
      <c r="LWG73" s="204"/>
      <c r="LWH73" s="204"/>
      <c r="LWI73" s="204"/>
      <c r="LWJ73" s="204"/>
      <c r="LWK73" s="204"/>
      <c r="LWL73" s="204"/>
      <c r="LWM73" s="204"/>
      <c r="LWN73" s="204"/>
      <c r="LWO73" s="204"/>
      <c r="LWP73" s="204"/>
      <c r="LWQ73" s="204"/>
      <c r="LWR73" s="204"/>
      <c r="LWS73" s="204"/>
      <c r="LWT73" s="204"/>
      <c r="LWU73" s="204"/>
      <c r="LWV73" s="204"/>
      <c r="LWW73" s="204"/>
      <c r="LWX73" s="204"/>
      <c r="LWY73" s="204"/>
      <c r="LWZ73" s="204"/>
      <c r="LXA73" s="204"/>
      <c r="LXB73" s="204"/>
      <c r="LXC73" s="204"/>
      <c r="LXD73" s="204"/>
      <c r="LXE73" s="204"/>
      <c r="LXF73" s="204"/>
      <c r="LXG73" s="204"/>
      <c r="LXH73" s="204"/>
      <c r="LXI73" s="204"/>
      <c r="LXJ73" s="204"/>
      <c r="LXK73" s="204"/>
      <c r="LXL73" s="204"/>
      <c r="LXM73" s="204"/>
      <c r="LXN73" s="204"/>
      <c r="LXO73" s="204"/>
      <c r="LXP73" s="204"/>
      <c r="LXQ73" s="204"/>
      <c r="LXR73" s="204"/>
      <c r="LXS73" s="204"/>
      <c r="LXT73" s="204"/>
      <c r="LXU73" s="204"/>
      <c r="LXV73" s="204"/>
      <c r="LXW73" s="204"/>
      <c r="LXX73" s="204"/>
      <c r="LXY73" s="204"/>
      <c r="LXZ73" s="204"/>
      <c r="LYA73" s="204"/>
      <c r="LYB73" s="204"/>
      <c r="LYC73" s="204"/>
      <c r="LYD73" s="204"/>
      <c r="LYE73" s="204"/>
      <c r="LYF73" s="204"/>
      <c r="LYG73" s="204"/>
      <c r="LYH73" s="204"/>
      <c r="LYI73" s="204"/>
      <c r="LYJ73" s="204"/>
      <c r="LYK73" s="204"/>
      <c r="LYL73" s="204"/>
      <c r="LYM73" s="204"/>
      <c r="LYN73" s="204"/>
      <c r="LYO73" s="204"/>
      <c r="LYP73" s="204"/>
      <c r="LYQ73" s="204"/>
      <c r="LYR73" s="204"/>
      <c r="LYS73" s="204"/>
      <c r="LYT73" s="204"/>
      <c r="LYU73" s="204"/>
      <c r="LYV73" s="204"/>
      <c r="LYW73" s="204"/>
      <c r="LYX73" s="204"/>
      <c r="LYY73" s="204"/>
      <c r="LYZ73" s="204"/>
      <c r="LZA73" s="204"/>
      <c r="LZB73" s="204"/>
      <c r="LZC73" s="204"/>
      <c r="LZD73" s="204"/>
      <c r="LZE73" s="204"/>
      <c r="LZF73" s="204"/>
      <c r="LZG73" s="204"/>
      <c r="LZH73" s="204"/>
      <c r="LZI73" s="204"/>
      <c r="LZJ73" s="204"/>
      <c r="LZK73" s="204"/>
      <c r="LZL73" s="204"/>
      <c r="LZM73" s="204"/>
      <c r="LZN73" s="204"/>
      <c r="LZO73" s="204"/>
      <c r="LZP73" s="204"/>
      <c r="LZQ73" s="204"/>
      <c r="LZR73" s="204"/>
      <c r="LZS73" s="204"/>
      <c r="LZT73" s="204"/>
      <c r="LZU73" s="204"/>
      <c r="LZV73" s="204"/>
      <c r="LZW73" s="204"/>
      <c r="LZX73" s="204"/>
      <c r="LZY73" s="204"/>
      <c r="LZZ73" s="204"/>
      <c r="MAA73" s="204"/>
      <c r="MAB73" s="204"/>
      <c r="MAC73" s="204"/>
      <c r="MAD73" s="204"/>
      <c r="MAE73" s="204"/>
      <c r="MAF73" s="204"/>
      <c r="MAG73" s="204"/>
      <c r="MAH73" s="204"/>
      <c r="MAI73" s="204"/>
      <c r="MAJ73" s="204"/>
      <c r="MAK73" s="204"/>
      <c r="MAL73" s="204"/>
      <c r="MAM73" s="204"/>
      <c r="MAN73" s="204"/>
      <c r="MAO73" s="204"/>
      <c r="MAP73" s="204"/>
      <c r="MAQ73" s="204"/>
      <c r="MAR73" s="204"/>
      <c r="MAS73" s="204"/>
      <c r="MAT73" s="204"/>
      <c r="MAU73" s="204"/>
      <c r="MAV73" s="204"/>
      <c r="MAW73" s="204"/>
      <c r="MAX73" s="204"/>
      <c r="MAY73" s="204"/>
      <c r="MAZ73" s="204"/>
      <c r="MBA73" s="204"/>
      <c r="MBB73" s="204"/>
      <c r="MBC73" s="204"/>
      <c r="MBD73" s="204"/>
      <c r="MBE73" s="204"/>
      <c r="MBF73" s="204"/>
      <c r="MBG73" s="204"/>
      <c r="MBH73" s="204"/>
      <c r="MBI73" s="204"/>
      <c r="MBJ73" s="204"/>
      <c r="MBK73" s="204"/>
      <c r="MBL73" s="204"/>
      <c r="MBM73" s="204"/>
      <c r="MBN73" s="204"/>
      <c r="MBO73" s="204"/>
      <c r="MBP73" s="204"/>
      <c r="MBQ73" s="204"/>
      <c r="MBR73" s="204"/>
      <c r="MBS73" s="204"/>
      <c r="MBT73" s="204"/>
      <c r="MBU73" s="204"/>
      <c r="MBV73" s="204"/>
      <c r="MBW73" s="204"/>
      <c r="MBX73" s="204"/>
      <c r="MBY73" s="204"/>
      <c r="MBZ73" s="204"/>
      <c r="MCA73" s="204"/>
      <c r="MCB73" s="204"/>
      <c r="MCC73" s="204"/>
      <c r="MCD73" s="204"/>
      <c r="MCE73" s="204"/>
      <c r="MCF73" s="204"/>
      <c r="MCG73" s="204"/>
      <c r="MCH73" s="204"/>
      <c r="MCI73" s="204"/>
      <c r="MCJ73" s="204"/>
      <c r="MCK73" s="204"/>
      <c r="MCL73" s="204"/>
      <c r="MCM73" s="204"/>
      <c r="MCN73" s="204"/>
      <c r="MCO73" s="204"/>
      <c r="MCP73" s="204"/>
      <c r="MCQ73" s="204"/>
      <c r="MCR73" s="204"/>
      <c r="MCS73" s="204"/>
      <c r="MCT73" s="204"/>
      <c r="MCU73" s="204"/>
      <c r="MCV73" s="204"/>
      <c r="MCW73" s="204"/>
      <c r="MCX73" s="204"/>
      <c r="MCY73" s="204"/>
      <c r="MCZ73" s="204"/>
      <c r="MDA73" s="204"/>
      <c r="MDB73" s="204"/>
      <c r="MDC73" s="204"/>
      <c r="MDD73" s="204"/>
      <c r="MDE73" s="204"/>
      <c r="MDF73" s="204"/>
      <c r="MDG73" s="204"/>
      <c r="MDH73" s="204"/>
      <c r="MDI73" s="204"/>
      <c r="MDJ73" s="204"/>
      <c r="MDK73" s="204"/>
      <c r="MDL73" s="204"/>
      <c r="MDM73" s="204"/>
      <c r="MDN73" s="204"/>
      <c r="MDO73" s="204"/>
      <c r="MDP73" s="204"/>
      <c r="MDQ73" s="204"/>
      <c r="MDR73" s="204"/>
      <c r="MDS73" s="204"/>
      <c r="MDT73" s="204"/>
      <c r="MDU73" s="204"/>
      <c r="MDV73" s="204"/>
      <c r="MDW73" s="204"/>
      <c r="MDX73" s="204"/>
      <c r="MDY73" s="204"/>
      <c r="MDZ73" s="204"/>
      <c r="MEA73" s="204"/>
      <c r="MEB73" s="204"/>
      <c r="MEC73" s="204"/>
      <c r="MED73" s="204"/>
      <c r="MEE73" s="204"/>
      <c r="MEF73" s="204"/>
      <c r="MEG73" s="204"/>
      <c r="MEH73" s="204"/>
      <c r="MEI73" s="204"/>
      <c r="MEJ73" s="204"/>
      <c r="MEK73" s="204"/>
      <c r="MEL73" s="204"/>
      <c r="MEM73" s="204"/>
      <c r="MEN73" s="204"/>
      <c r="MEO73" s="204"/>
      <c r="MEP73" s="204"/>
      <c r="MEQ73" s="204"/>
      <c r="MER73" s="204"/>
      <c r="MES73" s="204"/>
      <c r="MET73" s="204"/>
      <c r="MEU73" s="204"/>
      <c r="MEV73" s="204"/>
      <c r="MEW73" s="204"/>
      <c r="MEX73" s="204"/>
      <c r="MEY73" s="204"/>
      <c r="MEZ73" s="204"/>
      <c r="MFA73" s="204"/>
      <c r="MFB73" s="204"/>
      <c r="MFC73" s="204"/>
      <c r="MFD73" s="204"/>
      <c r="MFE73" s="204"/>
      <c r="MFF73" s="204"/>
      <c r="MFG73" s="204"/>
      <c r="MFH73" s="204"/>
      <c r="MFI73" s="204"/>
      <c r="MFJ73" s="204"/>
      <c r="MFK73" s="204"/>
      <c r="MFL73" s="204"/>
      <c r="MFM73" s="204"/>
      <c r="MFN73" s="204"/>
      <c r="MFO73" s="204"/>
      <c r="MFP73" s="204"/>
      <c r="MFQ73" s="204"/>
      <c r="MFR73" s="204"/>
      <c r="MFS73" s="204"/>
      <c r="MFT73" s="204"/>
      <c r="MFU73" s="204"/>
      <c r="MFV73" s="204"/>
      <c r="MFW73" s="204"/>
      <c r="MFX73" s="204"/>
      <c r="MFY73" s="204"/>
      <c r="MFZ73" s="204"/>
      <c r="MGA73" s="204"/>
      <c r="MGB73" s="204"/>
      <c r="MGC73" s="204"/>
      <c r="MGD73" s="204"/>
      <c r="MGE73" s="204"/>
      <c r="MGF73" s="204"/>
      <c r="MGG73" s="204"/>
      <c r="MGH73" s="204"/>
      <c r="MGI73" s="204"/>
      <c r="MGJ73" s="204"/>
      <c r="MGK73" s="204"/>
      <c r="MGL73" s="204"/>
      <c r="MGM73" s="204"/>
      <c r="MGN73" s="204"/>
      <c r="MGO73" s="204"/>
      <c r="MGP73" s="204"/>
      <c r="MGQ73" s="204"/>
      <c r="MGR73" s="204"/>
      <c r="MGS73" s="204"/>
      <c r="MGT73" s="204"/>
      <c r="MGU73" s="204"/>
      <c r="MGV73" s="204"/>
      <c r="MGW73" s="204"/>
      <c r="MGX73" s="204"/>
      <c r="MGY73" s="204"/>
      <c r="MGZ73" s="204"/>
      <c r="MHA73" s="204"/>
      <c r="MHB73" s="204"/>
      <c r="MHC73" s="204"/>
      <c r="MHD73" s="204"/>
      <c r="MHE73" s="204"/>
      <c r="MHF73" s="204"/>
      <c r="MHG73" s="204"/>
      <c r="MHH73" s="204"/>
      <c r="MHI73" s="204"/>
      <c r="MHJ73" s="204"/>
      <c r="MHK73" s="204"/>
      <c r="MHL73" s="204"/>
      <c r="MHM73" s="204"/>
      <c r="MHN73" s="204"/>
      <c r="MHO73" s="204"/>
      <c r="MHP73" s="204"/>
      <c r="MHQ73" s="204"/>
      <c r="MHR73" s="204"/>
      <c r="MHS73" s="204"/>
      <c r="MHT73" s="204"/>
      <c r="MHU73" s="204"/>
      <c r="MHV73" s="204"/>
      <c r="MHW73" s="204"/>
      <c r="MHX73" s="204"/>
      <c r="MHY73" s="204"/>
      <c r="MHZ73" s="204"/>
      <c r="MIA73" s="204"/>
      <c r="MIB73" s="204"/>
      <c r="MIC73" s="204"/>
      <c r="MID73" s="204"/>
      <c r="MIE73" s="204"/>
      <c r="MIF73" s="204"/>
      <c r="MIG73" s="204"/>
      <c r="MIH73" s="204"/>
      <c r="MII73" s="204"/>
      <c r="MIJ73" s="204"/>
      <c r="MIK73" s="204"/>
      <c r="MIL73" s="204"/>
      <c r="MIM73" s="204"/>
      <c r="MIN73" s="204"/>
      <c r="MIO73" s="204"/>
      <c r="MIP73" s="204"/>
      <c r="MIQ73" s="204"/>
      <c r="MIR73" s="204"/>
      <c r="MIS73" s="204"/>
      <c r="MIT73" s="204"/>
      <c r="MIU73" s="204"/>
      <c r="MIV73" s="204"/>
      <c r="MIW73" s="204"/>
      <c r="MIX73" s="204"/>
      <c r="MIY73" s="204"/>
      <c r="MIZ73" s="204"/>
      <c r="MJA73" s="204"/>
      <c r="MJB73" s="204"/>
      <c r="MJC73" s="204"/>
      <c r="MJD73" s="204"/>
      <c r="MJE73" s="204"/>
      <c r="MJF73" s="204"/>
      <c r="MJG73" s="204"/>
      <c r="MJH73" s="204"/>
      <c r="MJI73" s="204"/>
      <c r="MJJ73" s="204"/>
      <c r="MJK73" s="204"/>
      <c r="MJL73" s="204"/>
      <c r="MJM73" s="204"/>
      <c r="MJN73" s="204"/>
      <c r="MJO73" s="204"/>
      <c r="MJP73" s="204"/>
      <c r="MJQ73" s="204"/>
      <c r="MJR73" s="204"/>
      <c r="MJS73" s="204"/>
      <c r="MJT73" s="204"/>
      <c r="MJU73" s="204"/>
      <c r="MJV73" s="204"/>
      <c r="MJW73" s="204"/>
      <c r="MJX73" s="204"/>
      <c r="MJY73" s="204"/>
      <c r="MJZ73" s="204"/>
      <c r="MKA73" s="204"/>
      <c r="MKB73" s="204"/>
      <c r="MKC73" s="204"/>
      <c r="MKD73" s="204"/>
      <c r="MKE73" s="204"/>
      <c r="MKF73" s="204"/>
      <c r="MKG73" s="204"/>
      <c r="MKH73" s="204"/>
      <c r="MKI73" s="204"/>
      <c r="MKJ73" s="204"/>
      <c r="MKK73" s="204"/>
      <c r="MKL73" s="204"/>
      <c r="MKM73" s="204"/>
      <c r="MKN73" s="204"/>
      <c r="MKO73" s="204"/>
      <c r="MKP73" s="204"/>
      <c r="MKQ73" s="204"/>
      <c r="MKR73" s="204"/>
      <c r="MKS73" s="204"/>
      <c r="MKT73" s="204"/>
      <c r="MKU73" s="204"/>
      <c r="MKV73" s="204"/>
      <c r="MKW73" s="204"/>
      <c r="MKX73" s="204"/>
      <c r="MKY73" s="204"/>
      <c r="MKZ73" s="204"/>
      <c r="MLA73" s="204"/>
      <c r="MLB73" s="204"/>
      <c r="MLC73" s="204"/>
      <c r="MLD73" s="204"/>
      <c r="MLE73" s="204"/>
      <c r="MLF73" s="204"/>
      <c r="MLG73" s="204"/>
      <c r="MLH73" s="204"/>
      <c r="MLI73" s="204"/>
      <c r="MLJ73" s="204"/>
      <c r="MLK73" s="204"/>
      <c r="MLL73" s="204"/>
      <c r="MLM73" s="204"/>
      <c r="MLN73" s="204"/>
      <c r="MLO73" s="204"/>
      <c r="MLP73" s="204"/>
      <c r="MLQ73" s="204"/>
      <c r="MLR73" s="204"/>
      <c r="MLS73" s="204"/>
      <c r="MLT73" s="204"/>
      <c r="MLU73" s="204"/>
      <c r="MLV73" s="204"/>
      <c r="MLW73" s="204"/>
      <c r="MLX73" s="204"/>
      <c r="MLY73" s="204"/>
      <c r="MLZ73" s="204"/>
      <c r="MMA73" s="204"/>
      <c r="MMB73" s="204"/>
      <c r="MMC73" s="204"/>
      <c r="MMD73" s="204"/>
      <c r="MME73" s="204"/>
      <c r="MMF73" s="204"/>
      <c r="MMG73" s="204"/>
      <c r="MMH73" s="204"/>
      <c r="MMI73" s="204"/>
      <c r="MMJ73" s="204"/>
      <c r="MMK73" s="204"/>
      <c r="MML73" s="204"/>
      <c r="MMM73" s="204"/>
      <c r="MMN73" s="204"/>
      <c r="MMO73" s="204"/>
      <c r="MMP73" s="204"/>
      <c r="MMQ73" s="204"/>
      <c r="MMR73" s="204"/>
      <c r="MMS73" s="204"/>
      <c r="MMT73" s="204"/>
      <c r="MMU73" s="204"/>
      <c r="MMV73" s="204"/>
      <c r="MMW73" s="204"/>
      <c r="MMX73" s="204"/>
      <c r="MMY73" s="204"/>
      <c r="MMZ73" s="204"/>
      <c r="MNA73" s="204"/>
      <c r="MNB73" s="204"/>
      <c r="MNC73" s="204"/>
      <c r="MND73" s="204"/>
      <c r="MNE73" s="204"/>
      <c r="MNF73" s="204"/>
      <c r="MNG73" s="204"/>
      <c r="MNH73" s="204"/>
      <c r="MNI73" s="204"/>
      <c r="MNJ73" s="204"/>
      <c r="MNK73" s="204"/>
      <c r="MNL73" s="204"/>
      <c r="MNM73" s="204"/>
      <c r="MNN73" s="204"/>
      <c r="MNO73" s="204"/>
      <c r="MNP73" s="204"/>
      <c r="MNQ73" s="204"/>
      <c r="MNR73" s="204"/>
      <c r="MNS73" s="204"/>
      <c r="MNT73" s="204"/>
      <c r="MNU73" s="204"/>
      <c r="MNV73" s="204"/>
      <c r="MNW73" s="204"/>
      <c r="MNX73" s="204"/>
      <c r="MNY73" s="204"/>
      <c r="MNZ73" s="204"/>
      <c r="MOA73" s="204"/>
      <c r="MOB73" s="204"/>
      <c r="MOC73" s="204"/>
      <c r="MOD73" s="204"/>
      <c r="MOE73" s="204"/>
      <c r="MOF73" s="204"/>
      <c r="MOG73" s="204"/>
      <c r="MOH73" s="204"/>
      <c r="MOI73" s="204"/>
      <c r="MOJ73" s="204"/>
      <c r="MOK73" s="204"/>
      <c r="MOL73" s="204"/>
      <c r="MOM73" s="204"/>
      <c r="MON73" s="204"/>
      <c r="MOO73" s="204"/>
      <c r="MOP73" s="204"/>
      <c r="MOQ73" s="204"/>
      <c r="MOR73" s="204"/>
      <c r="MOS73" s="204"/>
      <c r="MOT73" s="204"/>
      <c r="MOU73" s="204"/>
      <c r="MOV73" s="204"/>
      <c r="MOW73" s="204"/>
      <c r="MOX73" s="204"/>
      <c r="MOY73" s="204"/>
      <c r="MOZ73" s="204"/>
      <c r="MPA73" s="204"/>
      <c r="MPB73" s="204"/>
      <c r="MPC73" s="204"/>
      <c r="MPD73" s="204"/>
      <c r="MPE73" s="204"/>
      <c r="MPF73" s="204"/>
      <c r="MPG73" s="204"/>
      <c r="MPH73" s="204"/>
      <c r="MPI73" s="204"/>
      <c r="MPJ73" s="204"/>
      <c r="MPK73" s="204"/>
      <c r="MPL73" s="204"/>
      <c r="MPM73" s="204"/>
      <c r="MPN73" s="204"/>
      <c r="MPO73" s="204"/>
      <c r="MPP73" s="204"/>
      <c r="MPQ73" s="204"/>
      <c r="MPR73" s="204"/>
      <c r="MPS73" s="204"/>
      <c r="MPT73" s="204"/>
      <c r="MPU73" s="204"/>
      <c r="MPV73" s="204"/>
      <c r="MPW73" s="204"/>
      <c r="MPX73" s="204"/>
      <c r="MPY73" s="204"/>
      <c r="MPZ73" s="204"/>
      <c r="MQA73" s="204"/>
      <c r="MQB73" s="204"/>
      <c r="MQC73" s="204"/>
      <c r="MQD73" s="204"/>
      <c r="MQE73" s="204"/>
      <c r="MQF73" s="204"/>
      <c r="MQG73" s="204"/>
      <c r="MQH73" s="204"/>
      <c r="MQI73" s="204"/>
      <c r="MQJ73" s="204"/>
      <c r="MQK73" s="204"/>
      <c r="MQL73" s="204"/>
      <c r="MQM73" s="204"/>
      <c r="MQN73" s="204"/>
      <c r="MQO73" s="204"/>
      <c r="MQP73" s="204"/>
      <c r="MQQ73" s="204"/>
      <c r="MQR73" s="204"/>
      <c r="MQS73" s="204"/>
      <c r="MQT73" s="204"/>
      <c r="MQU73" s="204"/>
      <c r="MQV73" s="204"/>
      <c r="MQW73" s="204"/>
      <c r="MQX73" s="204"/>
      <c r="MQY73" s="204"/>
      <c r="MQZ73" s="204"/>
      <c r="MRA73" s="204"/>
      <c r="MRB73" s="204"/>
      <c r="MRC73" s="204"/>
      <c r="MRD73" s="204"/>
      <c r="MRE73" s="204"/>
      <c r="MRF73" s="204"/>
      <c r="MRG73" s="204"/>
      <c r="MRH73" s="204"/>
      <c r="MRI73" s="204"/>
      <c r="MRJ73" s="204"/>
      <c r="MRK73" s="204"/>
      <c r="MRL73" s="204"/>
      <c r="MRM73" s="204"/>
      <c r="MRN73" s="204"/>
      <c r="MRO73" s="204"/>
      <c r="MRP73" s="204"/>
      <c r="MRQ73" s="204"/>
      <c r="MRR73" s="204"/>
      <c r="MRS73" s="204"/>
      <c r="MRT73" s="204"/>
      <c r="MRU73" s="204"/>
      <c r="MRV73" s="204"/>
      <c r="MRW73" s="204"/>
      <c r="MRX73" s="204"/>
      <c r="MRY73" s="204"/>
      <c r="MRZ73" s="204"/>
      <c r="MSA73" s="204"/>
      <c r="MSB73" s="204"/>
      <c r="MSC73" s="204"/>
      <c r="MSD73" s="204"/>
      <c r="MSE73" s="204"/>
      <c r="MSF73" s="204"/>
      <c r="MSG73" s="204"/>
      <c r="MSH73" s="204"/>
      <c r="MSI73" s="204"/>
      <c r="MSJ73" s="204"/>
      <c r="MSK73" s="204"/>
      <c r="MSL73" s="204"/>
      <c r="MSM73" s="204"/>
      <c r="MSN73" s="204"/>
      <c r="MSO73" s="204"/>
      <c r="MSP73" s="204"/>
      <c r="MSQ73" s="204"/>
      <c r="MSR73" s="204"/>
      <c r="MSS73" s="204"/>
      <c r="MST73" s="204"/>
      <c r="MSU73" s="204"/>
      <c r="MSV73" s="204"/>
      <c r="MSW73" s="204"/>
      <c r="MSX73" s="204"/>
      <c r="MSY73" s="204"/>
      <c r="MSZ73" s="204"/>
      <c r="MTA73" s="204"/>
      <c r="MTB73" s="204"/>
      <c r="MTC73" s="204"/>
      <c r="MTD73" s="204"/>
      <c r="MTE73" s="204"/>
      <c r="MTF73" s="204"/>
      <c r="MTG73" s="204"/>
      <c r="MTH73" s="204"/>
      <c r="MTI73" s="204"/>
      <c r="MTJ73" s="204"/>
      <c r="MTK73" s="204"/>
      <c r="MTL73" s="204"/>
      <c r="MTM73" s="204"/>
      <c r="MTN73" s="204"/>
      <c r="MTO73" s="204"/>
      <c r="MTP73" s="204"/>
      <c r="MTQ73" s="204"/>
      <c r="MTR73" s="204"/>
      <c r="MTS73" s="204"/>
      <c r="MTT73" s="204"/>
      <c r="MTU73" s="204"/>
      <c r="MTV73" s="204"/>
      <c r="MTW73" s="204"/>
      <c r="MTX73" s="204"/>
      <c r="MTY73" s="204"/>
      <c r="MTZ73" s="204"/>
      <c r="MUA73" s="204"/>
      <c r="MUB73" s="204"/>
      <c r="MUC73" s="204"/>
      <c r="MUD73" s="204"/>
      <c r="MUE73" s="204"/>
      <c r="MUF73" s="204"/>
      <c r="MUG73" s="204"/>
      <c r="MUH73" s="204"/>
      <c r="MUI73" s="204"/>
      <c r="MUJ73" s="204"/>
      <c r="MUK73" s="204"/>
      <c r="MUL73" s="204"/>
      <c r="MUM73" s="204"/>
      <c r="MUN73" s="204"/>
      <c r="MUO73" s="204"/>
      <c r="MUP73" s="204"/>
      <c r="MUQ73" s="204"/>
      <c r="MUR73" s="204"/>
      <c r="MUS73" s="204"/>
      <c r="MUT73" s="204"/>
      <c r="MUU73" s="204"/>
      <c r="MUV73" s="204"/>
      <c r="MUW73" s="204"/>
      <c r="MUX73" s="204"/>
      <c r="MUY73" s="204"/>
      <c r="MUZ73" s="204"/>
      <c r="MVA73" s="204"/>
      <c r="MVB73" s="204"/>
      <c r="MVC73" s="204"/>
      <c r="MVD73" s="204"/>
      <c r="MVE73" s="204"/>
      <c r="MVF73" s="204"/>
      <c r="MVG73" s="204"/>
      <c r="MVH73" s="204"/>
      <c r="MVI73" s="204"/>
      <c r="MVJ73" s="204"/>
      <c r="MVK73" s="204"/>
      <c r="MVL73" s="204"/>
      <c r="MVM73" s="204"/>
      <c r="MVN73" s="204"/>
      <c r="MVO73" s="204"/>
      <c r="MVP73" s="204"/>
      <c r="MVQ73" s="204"/>
      <c r="MVR73" s="204"/>
      <c r="MVS73" s="204"/>
      <c r="MVT73" s="204"/>
      <c r="MVU73" s="204"/>
      <c r="MVV73" s="204"/>
      <c r="MVW73" s="204"/>
      <c r="MVX73" s="204"/>
      <c r="MVY73" s="204"/>
      <c r="MVZ73" s="204"/>
      <c r="MWA73" s="204"/>
      <c r="MWB73" s="204"/>
      <c r="MWC73" s="204"/>
      <c r="MWD73" s="204"/>
      <c r="MWE73" s="204"/>
      <c r="MWF73" s="204"/>
      <c r="MWG73" s="204"/>
      <c r="MWH73" s="204"/>
      <c r="MWI73" s="204"/>
      <c r="MWJ73" s="204"/>
      <c r="MWK73" s="204"/>
      <c r="MWL73" s="204"/>
      <c r="MWM73" s="204"/>
      <c r="MWN73" s="204"/>
      <c r="MWO73" s="204"/>
      <c r="MWP73" s="204"/>
      <c r="MWQ73" s="204"/>
      <c r="MWR73" s="204"/>
      <c r="MWS73" s="204"/>
      <c r="MWT73" s="204"/>
      <c r="MWU73" s="204"/>
      <c r="MWV73" s="204"/>
      <c r="MWW73" s="204"/>
      <c r="MWX73" s="204"/>
      <c r="MWY73" s="204"/>
      <c r="MWZ73" s="204"/>
      <c r="MXA73" s="204"/>
      <c r="MXB73" s="204"/>
      <c r="MXC73" s="204"/>
      <c r="MXD73" s="204"/>
      <c r="MXE73" s="204"/>
      <c r="MXF73" s="204"/>
      <c r="MXG73" s="204"/>
      <c r="MXH73" s="204"/>
      <c r="MXI73" s="204"/>
      <c r="MXJ73" s="204"/>
      <c r="MXK73" s="204"/>
      <c r="MXL73" s="204"/>
      <c r="MXM73" s="204"/>
      <c r="MXN73" s="204"/>
      <c r="MXO73" s="204"/>
      <c r="MXP73" s="204"/>
      <c r="MXQ73" s="204"/>
      <c r="MXR73" s="204"/>
      <c r="MXS73" s="204"/>
      <c r="MXT73" s="204"/>
      <c r="MXU73" s="204"/>
      <c r="MXV73" s="204"/>
      <c r="MXW73" s="204"/>
      <c r="MXX73" s="204"/>
      <c r="MXY73" s="204"/>
      <c r="MXZ73" s="204"/>
      <c r="MYA73" s="204"/>
      <c r="MYB73" s="204"/>
      <c r="MYC73" s="204"/>
      <c r="MYD73" s="204"/>
      <c r="MYE73" s="204"/>
      <c r="MYF73" s="204"/>
      <c r="MYG73" s="204"/>
      <c r="MYH73" s="204"/>
      <c r="MYI73" s="204"/>
      <c r="MYJ73" s="204"/>
      <c r="MYK73" s="204"/>
      <c r="MYL73" s="204"/>
      <c r="MYM73" s="204"/>
      <c r="MYN73" s="204"/>
      <c r="MYO73" s="204"/>
      <c r="MYP73" s="204"/>
      <c r="MYQ73" s="204"/>
      <c r="MYR73" s="204"/>
      <c r="MYS73" s="204"/>
      <c r="MYT73" s="204"/>
      <c r="MYU73" s="204"/>
      <c r="MYV73" s="204"/>
      <c r="MYW73" s="204"/>
      <c r="MYX73" s="204"/>
      <c r="MYY73" s="204"/>
      <c r="MYZ73" s="204"/>
      <c r="MZA73" s="204"/>
      <c r="MZB73" s="204"/>
      <c r="MZC73" s="204"/>
      <c r="MZD73" s="204"/>
      <c r="MZE73" s="204"/>
      <c r="MZF73" s="204"/>
      <c r="MZG73" s="204"/>
      <c r="MZH73" s="204"/>
      <c r="MZI73" s="204"/>
      <c r="MZJ73" s="204"/>
      <c r="MZK73" s="204"/>
      <c r="MZL73" s="204"/>
      <c r="MZM73" s="204"/>
      <c r="MZN73" s="204"/>
      <c r="MZO73" s="204"/>
      <c r="MZP73" s="204"/>
      <c r="MZQ73" s="204"/>
      <c r="MZR73" s="204"/>
      <c r="MZS73" s="204"/>
      <c r="MZT73" s="204"/>
      <c r="MZU73" s="204"/>
      <c r="MZV73" s="204"/>
      <c r="MZW73" s="204"/>
      <c r="MZX73" s="204"/>
      <c r="MZY73" s="204"/>
      <c r="MZZ73" s="204"/>
      <c r="NAA73" s="204"/>
      <c r="NAB73" s="204"/>
      <c r="NAC73" s="204"/>
      <c r="NAD73" s="204"/>
      <c r="NAE73" s="204"/>
      <c r="NAF73" s="204"/>
      <c r="NAG73" s="204"/>
      <c r="NAH73" s="204"/>
      <c r="NAI73" s="204"/>
      <c r="NAJ73" s="204"/>
      <c r="NAK73" s="204"/>
      <c r="NAL73" s="204"/>
      <c r="NAM73" s="204"/>
      <c r="NAN73" s="204"/>
      <c r="NAO73" s="204"/>
      <c r="NAP73" s="204"/>
      <c r="NAQ73" s="204"/>
      <c r="NAR73" s="204"/>
      <c r="NAS73" s="204"/>
      <c r="NAT73" s="204"/>
      <c r="NAU73" s="204"/>
      <c r="NAV73" s="204"/>
      <c r="NAW73" s="204"/>
      <c r="NAX73" s="204"/>
      <c r="NAY73" s="204"/>
      <c r="NAZ73" s="204"/>
      <c r="NBA73" s="204"/>
      <c r="NBB73" s="204"/>
      <c r="NBC73" s="204"/>
      <c r="NBD73" s="204"/>
      <c r="NBE73" s="204"/>
      <c r="NBF73" s="204"/>
      <c r="NBG73" s="204"/>
      <c r="NBH73" s="204"/>
      <c r="NBI73" s="204"/>
      <c r="NBJ73" s="204"/>
      <c r="NBK73" s="204"/>
      <c r="NBL73" s="204"/>
      <c r="NBM73" s="204"/>
      <c r="NBN73" s="204"/>
      <c r="NBO73" s="204"/>
      <c r="NBP73" s="204"/>
      <c r="NBQ73" s="204"/>
      <c r="NBR73" s="204"/>
      <c r="NBS73" s="204"/>
      <c r="NBT73" s="204"/>
      <c r="NBU73" s="204"/>
      <c r="NBV73" s="204"/>
      <c r="NBW73" s="204"/>
      <c r="NBX73" s="204"/>
      <c r="NBY73" s="204"/>
      <c r="NBZ73" s="204"/>
      <c r="NCA73" s="204"/>
      <c r="NCB73" s="204"/>
      <c r="NCC73" s="204"/>
      <c r="NCD73" s="204"/>
      <c r="NCE73" s="204"/>
      <c r="NCF73" s="204"/>
      <c r="NCG73" s="204"/>
      <c r="NCH73" s="204"/>
      <c r="NCI73" s="204"/>
      <c r="NCJ73" s="204"/>
      <c r="NCK73" s="204"/>
      <c r="NCL73" s="204"/>
      <c r="NCM73" s="204"/>
      <c r="NCN73" s="204"/>
      <c r="NCO73" s="204"/>
      <c r="NCP73" s="204"/>
      <c r="NCQ73" s="204"/>
      <c r="NCR73" s="204"/>
      <c r="NCS73" s="204"/>
      <c r="NCT73" s="204"/>
      <c r="NCU73" s="204"/>
      <c r="NCV73" s="204"/>
      <c r="NCW73" s="204"/>
      <c r="NCX73" s="204"/>
      <c r="NCY73" s="204"/>
      <c r="NCZ73" s="204"/>
      <c r="NDA73" s="204"/>
      <c r="NDB73" s="204"/>
      <c r="NDC73" s="204"/>
      <c r="NDD73" s="204"/>
      <c r="NDE73" s="204"/>
      <c r="NDF73" s="204"/>
      <c r="NDG73" s="204"/>
      <c r="NDH73" s="204"/>
      <c r="NDI73" s="204"/>
      <c r="NDJ73" s="204"/>
      <c r="NDK73" s="204"/>
      <c r="NDL73" s="204"/>
      <c r="NDM73" s="204"/>
      <c r="NDN73" s="204"/>
      <c r="NDO73" s="204"/>
      <c r="NDP73" s="204"/>
      <c r="NDQ73" s="204"/>
      <c r="NDR73" s="204"/>
      <c r="NDS73" s="204"/>
      <c r="NDT73" s="204"/>
      <c r="NDU73" s="204"/>
      <c r="NDV73" s="204"/>
      <c r="NDW73" s="204"/>
      <c r="NDX73" s="204"/>
      <c r="NDY73" s="204"/>
      <c r="NDZ73" s="204"/>
      <c r="NEA73" s="204"/>
      <c r="NEB73" s="204"/>
      <c r="NEC73" s="204"/>
      <c r="NED73" s="204"/>
      <c r="NEE73" s="204"/>
      <c r="NEF73" s="204"/>
      <c r="NEG73" s="204"/>
      <c r="NEH73" s="204"/>
      <c r="NEI73" s="204"/>
      <c r="NEJ73" s="204"/>
      <c r="NEK73" s="204"/>
      <c r="NEL73" s="204"/>
      <c r="NEM73" s="204"/>
      <c r="NEN73" s="204"/>
      <c r="NEO73" s="204"/>
      <c r="NEP73" s="204"/>
      <c r="NEQ73" s="204"/>
      <c r="NER73" s="204"/>
      <c r="NES73" s="204"/>
      <c r="NET73" s="204"/>
      <c r="NEU73" s="204"/>
      <c r="NEV73" s="204"/>
      <c r="NEW73" s="204"/>
      <c r="NEX73" s="204"/>
      <c r="NEY73" s="204"/>
      <c r="NEZ73" s="204"/>
      <c r="NFA73" s="204"/>
      <c r="NFB73" s="204"/>
      <c r="NFC73" s="204"/>
      <c r="NFD73" s="204"/>
      <c r="NFE73" s="204"/>
      <c r="NFF73" s="204"/>
      <c r="NFG73" s="204"/>
      <c r="NFH73" s="204"/>
      <c r="NFI73" s="204"/>
      <c r="NFJ73" s="204"/>
      <c r="NFK73" s="204"/>
      <c r="NFL73" s="204"/>
      <c r="NFM73" s="204"/>
      <c r="NFN73" s="204"/>
      <c r="NFO73" s="204"/>
      <c r="NFP73" s="204"/>
      <c r="NFQ73" s="204"/>
      <c r="NFR73" s="204"/>
      <c r="NFS73" s="204"/>
      <c r="NFT73" s="204"/>
      <c r="NFU73" s="204"/>
      <c r="NFV73" s="204"/>
      <c r="NFW73" s="204"/>
      <c r="NFX73" s="204"/>
      <c r="NFY73" s="204"/>
      <c r="NFZ73" s="204"/>
      <c r="NGA73" s="204"/>
      <c r="NGB73" s="204"/>
      <c r="NGC73" s="204"/>
      <c r="NGD73" s="204"/>
      <c r="NGE73" s="204"/>
      <c r="NGF73" s="204"/>
      <c r="NGG73" s="204"/>
      <c r="NGH73" s="204"/>
      <c r="NGI73" s="204"/>
      <c r="NGJ73" s="204"/>
      <c r="NGK73" s="204"/>
      <c r="NGL73" s="204"/>
      <c r="NGM73" s="204"/>
      <c r="NGN73" s="204"/>
      <c r="NGO73" s="204"/>
      <c r="NGP73" s="204"/>
      <c r="NGQ73" s="204"/>
      <c r="NGR73" s="204"/>
      <c r="NGS73" s="204"/>
      <c r="NGT73" s="204"/>
      <c r="NGU73" s="204"/>
      <c r="NGV73" s="204"/>
      <c r="NGW73" s="204"/>
      <c r="NGX73" s="204"/>
      <c r="NGY73" s="204"/>
      <c r="NGZ73" s="204"/>
      <c r="NHA73" s="204"/>
      <c r="NHB73" s="204"/>
      <c r="NHC73" s="204"/>
      <c r="NHD73" s="204"/>
      <c r="NHE73" s="204"/>
      <c r="NHF73" s="204"/>
      <c r="NHG73" s="204"/>
      <c r="NHH73" s="204"/>
      <c r="NHI73" s="204"/>
      <c r="NHJ73" s="204"/>
      <c r="NHK73" s="204"/>
      <c r="NHL73" s="204"/>
      <c r="NHM73" s="204"/>
      <c r="NHN73" s="204"/>
      <c r="NHO73" s="204"/>
      <c r="NHP73" s="204"/>
      <c r="NHQ73" s="204"/>
      <c r="NHR73" s="204"/>
      <c r="NHS73" s="204"/>
      <c r="NHT73" s="204"/>
      <c r="NHU73" s="204"/>
      <c r="NHV73" s="204"/>
      <c r="NHW73" s="204"/>
      <c r="NHX73" s="204"/>
      <c r="NHY73" s="204"/>
      <c r="NHZ73" s="204"/>
      <c r="NIA73" s="204"/>
      <c r="NIB73" s="204"/>
      <c r="NIC73" s="204"/>
      <c r="NID73" s="204"/>
      <c r="NIE73" s="204"/>
      <c r="NIF73" s="204"/>
      <c r="NIG73" s="204"/>
      <c r="NIH73" s="204"/>
      <c r="NII73" s="204"/>
      <c r="NIJ73" s="204"/>
      <c r="NIK73" s="204"/>
      <c r="NIL73" s="204"/>
      <c r="NIM73" s="204"/>
      <c r="NIN73" s="204"/>
      <c r="NIO73" s="204"/>
      <c r="NIP73" s="204"/>
      <c r="NIQ73" s="204"/>
      <c r="NIR73" s="204"/>
      <c r="NIS73" s="204"/>
      <c r="NIT73" s="204"/>
      <c r="NIU73" s="204"/>
      <c r="NIV73" s="204"/>
      <c r="NIW73" s="204"/>
      <c r="NIX73" s="204"/>
      <c r="NIY73" s="204"/>
      <c r="NIZ73" s="204"/>
      <c r="NJA73" s="204"/>
      <c r="NJB73" s="204"/>
      <c r="NJC73" s="204"/>
      <c r="NJD73" s="204"/>
      <c r="NJE73" s="204"/>
      <c r="NJF73" s="204"/>
      <c r="NJG73" s="204"/>
      <c r="NJH73" s="204"/>
      <c r="NJI73" s="204"/>
      <c r="NJJ73" s="204"/>
      <c r="NJK73" s="204"/>
      <c r="NJL73" s="204"/>
      <c r="NJM73" s="204"/>
      <c r="NJN73" s="204"/>
      <c r="NJO73" s="204"/>
      <c r="NJP73" s="204"/>
      <c r="NJQ73" s="204"/>
      <c r="NJR73" s="204"/>
      <c r="NJS73" s="204"/>
      <c r="NJT73" s="204"/>
      <c r="NJU73" s="204"/>
      <c r="NJV73" s="204"/>
      <c r="NJW73" s="204"/>
      <c r="NJX73" s="204"/>
      <c r="NJY73" s="204"/>
      <c r="NJZ73" s="204"/>
      <c r="NKA73" s="204"/>
      <c r="NKB73" s="204"/>
      <c r="NKC73" s="204"/>
      <c r="NKD73" s="204"/>
      <c r="NKE73" s="204"/>
      <c r="NKF73" s="204"/>
      <c r="NKG73" s="204"/>
      <c r="NKH73" s="204"/>
      <c r="NKI73" s="204"/>
      <c r="NKJ73" s="204"/>
      <c r="NKK73" s="204"/>
      <c r="NKL73" s="204"/>
      <c r="NKM73" s="204"/>
      <c r="NKN73" s="204"/>
      <c r="NKO73" s="204"/>
      <c r="NKP73" s="204"/>
      <c r="NKQ73" s="204"/>
      <c r="NKR73" s="204"/>
      <c r="NKS73" s="204"/>
      <c r="NKT73" s="204"/>
      <c r="NKU73" s="204"/>
      <c r="NKV73" s="204"/>
      <c r="NKW73" s="204"/>
      <c r="NKX73" s="204"/>
      <c r="NKY73" s="204"/>
      <c r="NKZ73" s="204"/>
      <c r="NLA73" s="204"/>
      <c r="NLB73" s="204"/>
      <c r="NLC73" s="204"/>
      <c r="NLD73" s="204"/>
      <c r="NLE73" s="204"/>
      <c r="NLF73" s="204"/>
      <c r="NLG73" s="204"/>
      <c r="NLH73" s="204"/>
      <c r="NLI73" s="204"/>
      <c r="NLJ73" s="204"/>
      <c r="NLK73" s="204"/>
      <c r="NLL73" s="204"/>
      <c r="NLM73" s="204"/>
      <c r="NLN73" s="204"/>
      <c r="NLO73" s="204"/>
      <c r="NLP73" s="204"/>
      <c r="NLQ73" s="204"/>
      <c r="NLR73" s="204"/>
      <c r="NLS73" s="204"/>
      <c r="NLT73" s="204"/>
      <c r="NLU73" s="204"/>
      <c r="NLV73" s="204"/>
      <c r="NLW73" s="204"/>
      <c r="NLX73" s="204"/>
      <c r="NLY73" s="204"/>
      <c r="NLZ73" s="204"/>
      <c r="NMA73" s="204"/>
      <c r="NMB73" s="204"/>
      <c r="NMC73" s="204"/>
      <c r="NMD73" s="204"/>
      <c r="NME73" s="204"/>
      <c r="NMF73" s="204"/>
      <c r="NMG73" s="204"/>
      <c r="NMH73" s="204"/>
      <c r="NMI73" s="204"/>
      <c r="NMJ73" s="204"/>
      <c r="NMK73" s="204"/>
      <c r="NML73" s="204"/>
      <c r="NMM73" s="204"/>
      <c r="NMN73" s="204"/>
      <c r="NMO73" s="204"/>
      <c r="NMP73" s="204"/>
      <c r="NMQ73" s="204"/>
      <c r="NMR73" s="204"/>
      <c r="NMS73" s="204"/>
      <c r="NMT73" s="204"/>
      <c r="NMU73" s="204"/>
      <c r="NMV73" s="204"/>
      <c r="NMW73" s="204"/>
      <c r="NMX73" s="204"/>
      <c r="NMY73" s="204"/>
      <c r="NMZ73" s="204"/>
      <c r="NNA73" s="204"/>
      <c r="NNB73" s="204"/>
      <c r="NNC73" s="204"/>
      <c r="NND73" s="204"/>
      <c r="NNE73" s="204"/>
      <c r="NNF73" s="204"/>
      <c r="NNG73" s="204"/>
      <c r="NNH73" s="204"/>
      <c r="NNI73" s="204"/>
      <c r="NNJ73" s="204"/>
      <c r="NNK73" s="204"/>
      <c r="NNL73" s="204"/>
      <c r="NNM73" s="204"/>
      <c r="NNN73" s="204"/>
      <c r="NNO73" s="204"/>
      <c r="NNP73" s="204"/>
      <c r="NNQ73" s="204"/>
      <c r="NNR73" s="204"/>
      <c r="NNS73" s="204"/>
      <c r="NNT73" s="204"/>
      <c r="NNU73" s="204"/>
      <c r="NNV73" s="204"/>
      <c r="NNW73" s="204"/>
      <c r="NNX73" s="204"/>
      <c r="NNY73" s="204"/>
      <c r="NNZ73" s="204"/>
      <c r="NOA73" s="204"/>
      <c r="NOB73" s="204"/>
      <c r="NOC73" s="204"/>
      <c r="NOD73" s="204"/>
      <c r="NOE73" s="204"/>
      <c r="NOF73" s="204"/>
      <c r="NOG73" s="204"/>
      <c r="NOH73" s="204"/>
      <c r="NOI73" s="204"/>
      <c r="NOJ73" s="204"/>
      <c r="NOK73" s="204"/>
      <c r="NOL73" s="204"/>
      <c r="NOM73" s="204"/>
      <c r="NON73" s="204"/>
      <c r="NOO73" s="204"/>
      <c r="NOP73" s="204"/>
      <c r="NOQ73" s="204"/>
      <c r="NOR73" s="204"/>
      <c r="NOS73" s="204"/>
      <c r="NOT73" s="204"/>
      <c r="NOU73" s="204"/>
      <c r="NOV73" s="204"/>
      <c r="NOW73" s="204"/>
      <c r="NOX73" s="204"/>
      <c r="NOY73" s="204"/>
      <c r="NOZ73" s="204"/>
      <c r="NPA73" s="204"/>
      <c r="NPB73" s="204"/>
      <c r="NPC73" s="204"/>
      <c r="NPD73" s="204"/>
      <c r="NPE73" s="204"/>
      <c r="NPF73" s="204"/>
      <c r="NPG73" s="204"/>
      <c r="NPH73" s="204"/>
      <c r="NPI73" s="204"/>
      <c r="NPJ73" s="204"/>
      <c r="NPK73" s="204"/>
      <c r="NPL73" s="204"/>
      <c r="NPM73" s="204"/>
      <c r="NPN73" s="204"/>
      <c r="NPO73" s="204"/>
      <c r="NPP73" s="204"/>
      <c r="NPQ73" s="204"/>
      <c r="NPR73" s="204"/>
      <c r="NPS73" s="204"/>
      <c r="NPT73" s="204"/>
      <c r="NPU73" s="204"/>
      <c r="NPV73" s="204"/>
      <c r="NPW73" s="204"/>
      <c r="NPX73" s="204"/>
      <c r="NPY73" s="204"/>
      <c r="NPZ73" s="204"/>
      <c r="NQA73" s="204"/>
      <c r="NQB73" s="204"/>
      <c r="NQC73" s="204"/>
      <c r="NQD73" s="204"/>
      <c r="NQE73" s="204"/>
      <c r="NQF73" s="204"/>
      <c r="NQG73" s="204"/>
      <c r="NQH73" s="204"/>
      <c r="NQI73" s="204"/>
      <c r="NQJ73" s="204"/>
      <c r="NQK73" s="204"/>
      <c r="NQL73" s="204"/>
      <c r="NQM73" s="204"/>
      <c r="NQN73" s="204"/>
      <c r="NQO73" s="204"/>
      <c r="NQP73" s="204"/>
      <c r="NQQ73" s="204"/>
      <c r="NQR73" s="204"/>
      <c r="NQS73" s="204"/>
      <c r="NQT73" s="204"/>
      <c r="NQU73" s="204"/>
      <c r="NQV73" s="204"/>
      <c r="NQW73" s="204"/>
      <c r="NQX73" s="204"/>
      <c r="NQY73" s="204"/>
      <c r="NQZ73" s="204"/>
      <c r="NRA73" s="204"/>
      <c r="NRB73" s="204"/>
      <c r="NRC73" s="204"/>
      <c r="NRD73" s="204"/>
      <c r="NRE73" s="204"/>
      <c r="NRF73" s="204"/>
      <c r="NRG73" s="204"/>
      <c r="NRH73" s="204"/>
      <c r="NRI73" s="204"/>
      <c r="NRJ73" s="204"/>
      <c r="NRK73" s="204"/>
      <c r="NRL73" s="204"/>
      <c r="NRM73" s="204"/>
      <c r="NRN73" s="204"/>
      <c r="NRO73" s="204"/>
      <c r="NRP73" s="204"/>
      <c r="NRQ73" s="204"/>
      <c r="NRR73" s="204"/>
      <c r="NRS73" s="204"/>
      <c r="NRT73" s="204"/>
      <c r="NRU73" s="204"/>
      <c r="NRV73" s="204"/>
      <c r="NRW73" s="204"/>
      <c r="NRX73" s="204"/>
      <c r="NRY73" s="204"/>
      <c r="NRZ73" s="204"/>
      <c r="NSA73" s="204"/>
      <c r="NSB73" s="204"/>
      <c r="NSC73" s="204"/>
      <c r="NSD73" s="204"/>
      <c r="NSE73" s="204"/>
      <c r="NSF73" s="204"/>
      <c r="NSG73" s="204"/>
      <c r="NSH73" s="204"/>
      <c r="NSI73" s="204"/>
      <c r="NSJ73" s="204"/>
      <c r="NSK73" s="204"/>
      <c r="NSL73" s="204"/>
      <c r="NSM73" s="204"/>
      <c r="NSN73" s="204"/>
      <c r="NSO73" s="204"/>
      <c r="NSP73" s="204"/>
      <c r="NSQ73" s="204"/>
      <c r="NSR73" s="204"/>
      <c r="NSS73" s="204"/>
      <c r="NST73" s="204"/>
      <c r="NSU73" s="204"/>
      <c r="NSV73" s="204"/>
      <c r="NSW73" s="204"/>
      <c r="NSX73" s="204"/>
      <c r="NSY73" s="204"/>
      <c r="NSZ73" s="204"/>
      <c r="NTA73" s="204"/>
      <c r="NTB73" s="204"/>
      <c r="NTC73" s="204"/>
      <c r="NTD73" s="204"/>
      <c r="NTE73" s="204"/>
      <c r="NTF73" s="204"/>
      <c r="NTG73" s="204"/>
      <c r="NTH73" s="204"/>
      <c r="NTI73" s="204"/>
      <c r="NTJ73" s="204"/>
      <c r="NTK73" s="204"/>
      <c r="NTL73" s="204"/>
      <c r="NTM73" s="204"/>
      <c r="NTN73" s="204"/>
      <c r="NTO73" s="204"/>
      <c r="NTP73" s="204"/>
      <c r="NTQ73" s="204"/>
      <c r="NTR73" s="204"/>
      <c r="NTS73" s="204"/>
      <c r="NTT73" s="204"/>
      <c r="NTU73" s="204"/>
      <c r="NTV73" s="204"/>
      <c r="NTW73" s="204"/>
      <c r="NTX73" s="204"/>
      <c r="NTY73" s="204"/>
      <c r="NTZ73" s="204"/>
      <c r="NUA73" s="204"/>
      <c r="NUB73" s="204"/>
      <c r="NUC73" s="204"/>
      <c r="NUD73" s="204"/>
      <c r="NUE73" s="204"/>
      <c r="NUF73" s="204"/>
      <c r="NUG73" s="204"/>
      <c r="NUH73" s="204"/>
      <c r="NUI73" s="204"/>
      <c r="NUJ73" s="204"/>
      <c r="NUK73" s="204"/>
      <c r="NUL73" s="204"/>
      <c r="NUM73" s="204"/>
      <c r="NUN73" s="204"/>
      <c r="NUO73" s="204"/>
      <c r="NUP73" s="204"/>
      <c r="NUQ73" s="204"/>
      <c r="NUR73" s="204"/>
      <c r="NUS73" s="204"/>
      <c r="NUT73" s="204"/>
      <c r="NUU73" s="204"/>
      <c r="NUV73" s="204"/>
      <c r="NUW73" s="204"/>
      <c r="NUX73" s="204"/>
      <c r="NUY73" s="204"/>
      <c r="NUZ73" s="204"/>
      <c r="NVA73" s="204"/>
      <c r="NVB73" s="204"/>
      <c r="NVC73" s="204"/>
      <c r="NVD73" s="204"/>
      <c r="NVE73" s="204"/>
      <c r="NVF73" s="204"/>
      <c r="NVG73" s="204"/>
      <c r="NVH73" s="204"/>
      <c r="NVI73" s="204"/>
      <c r="NVJ73" s="204"/>
      <c r="NVK73" s="204"/>
      <c r="NVL73" s="204"/>
      <c r="NVM73" s="204"/>
      <c r="NVN73" s="204"/>
      <c r="NVO73" s="204"/>
      <c r="NVP73" s="204"/>
      <c r="NVQ73" s="204"/>
      <c r="NVR73" s="204"/>
      <c r="NVS73" s="204"/>
      <c r="NVT73" s="204"/>
      <c r="NVU73" s="204"/>
      <c r="NVV73" s="204"/>
      <c r="NVW73" s="204"/>
      <c r="NVX73" s="204"/>
      <c r="NVY73" s="204"/>
      <c r="NVZ73" s="204"/>
      <c r="NWA73" s="204"/>
      <c r="NWB73" s="204"/>
      <c r="NWC73" s="204"/>
      <c r="NWD73" s="204"/>
      <c r="NWE73" s="204"/>
      <c r="NWF73" s="204"/>
      <c r="NWG73" s="204"/>
      <c r="NWH73" s="204"/>
      <c r="NWI73" s="204"/>
      <c r="NWJ73" s="204"/>
      <c r="NWK73" s="204"/>
      <c r="NWL73" s="204"/>
      <c r="NWM73" s="204"/>
      <c r="NWN73" s="204"/>
      <c r="NWO73" s="204"/>
      <c r="NWP73" s="204"/>
      <c r="NWQ73" s="204"/>
      <c r="NWR73" s="204"/>
      <c r="NWS73" s="204"/>
      <c r="NWT73" s="204"/>
      <c r="NWU73" s="204"/>
      <c r="NWV73" s="204"/>
      <c r="NWW73" s="204"/>
      <c r="NWX73" s="204"/>
      <c r="NWY73" s="204"/>
      <c r="NWZ73" s="204"/>
      <c r="NXA73" s="204"/>
      <c r="NXB73" s="204"/>
      <c r="NXC73" s="204"/>
      <c r="NXD73" s="204"/>
      <c r="NXE73" s="204"/>
      <c r="NXF73" s="204"/>
      <c r="NXG73" s="204"/>
      <c r="NXH73" s="204"/>
      <c r="NXI73" s="204"/>
      <c r="NXJ73" s="204"/>
      <c r="NXK73" s="204"/>
      <c r="NXL73" s="204"/>
      <c r="NXM73" s="204"/>
      <c r="NXN73" s="204"/>
      <c r="NXO73" s="204"/>
      <c r="NXP73" s="204"/>
      <c r="NXQ73" s="204"/>
      <c r="NXR73" s="204"/>
      <c r="NXS73" s="204"/>
      <c r="NXT73" s="204"/>
      <c r="NXU73" s="204"/>
      <c r="NXV73" s="204"/>
      <c r="NXW73" s="204"/>
      <c r="NXX73" s="204"/>
      <c r="NXY73" s="204"/>
      <c r="NXZ73" s="204"/>
      <c r="NYA73" s="204"/>
      <c r="NYB73" s="204"/>
      <c r="NYC73" s="204"/>
      <c r="NYD73" s="204"/>
      <c r="NYE73" s="204"/>
      <c r="NYF73" s="204"/>
      <c r="NYG73" s="204"/>
      <c r="NYH73" s="204"/>
      <c r="NYI73" s="204"/>
      <c r="NYJ73" s="204"/>
      <c r="NYK73" s="204"/>
      <c r="NYL73" s="204"/>
      <c r="NYM73" s="204"/>
      <c r="NYN73" s="204"/>
      <c r="NYO73" s="204"/>
      <c r="NYP73" s="204"/>
      <c r="NYQ73" s="204"/>
      <c r="NYR73" s="204"/>
      <c r="NYS73" s="204"/>
      <c r="NYT73" s="204"/>
      <c r="NYU73" s="204"/>
      <c r="NYV73" s="204"/>
      <c r="NYW73" s="204"/>
      <c r="NYX73" s="204"/>
      <c r="NYY73" s="204"/>
      <c r="NYZ73" s="204"/>
      <c r="NZA73" s="204"/>
      <c r="NZB73" s="204"/>
      <c r="NZC73" s="204"/>
      <c r="NZD73" s="204"/>
      <c r="NZE73" s="204"/>
      <c r="NZF73" s="204"/>
      <c r="NZG73" s="204"/>
      <c r="NZH73" s="204"/>
      <c r="NZI73" s="204"/>
      <c r="NZJ73" s="204"/>
      <c r="NZK73" s="204"/>
      <c r="NZL73" s="204"/>
      <c r="NZM73" s="204"/>
      <c r="NZN73" s="204"/>
      <c r="NZO73" s="204"/>
      <c r="NZP73" s="204"/>
      <c r="NZQ73" s="204"/>
      <c r="NZR73" s="204"/>
      <c r="NZS73" s="204"/>
      <c r="NZT73" s="204"/>
      <c r="NZU73" s="204"/>
      <c r="NZV73" s="204"/>
      <c r="NZW73" s="204"/>
      <c r="NZX73" s="204"/>
      <c r="NZY73" s="204"/>
      <c r="NZZ73" s="204"/>
      <c r="OAA73" s="204"/>
      <c r="OAB73" s="204"/>
      <c r="OAC73" s="204"/>
      <c r="OAD73" s="204"/>
      <c r="OAE73" s="204"/>
      <c r="OAF73" s="204"/>
      <c r="OAG73" s="204"/>
      <c r="OAH73" s="204"/>
      <c r="OAI73" s="204"/>
      <c r="OAJ73" s="204"/>
      <c r="OAK73" s="204"/>
      <c r="OAL73" s="204"/>
      <c r="OAM73" s="204"/>
      <c r="OAN73" s="204"/>
      <c r="OAO73" s="204"/>
      <c r="OAP73" s="204"/>
      <c r="OAQ73" s="204"/>
      <c r="OAR73" s="204"/>
      <c r="OAS73" s="204"/>
      <c r="OAT73" s="204"/>
      <c r="OAU73" s="204"/>
      <c r="OAV73" s="204"/>
      <c r="OAW73" s="204"/>
      <c r="OAX73" s="204"/>
      <c r="OAY73" s="204"/>
      <c r="OAZ73" s="204"/>
      <c r="OBA73" s="204"/>
      <c r="OBB73" s="204"/>
      <c r="OBC73" s="204"/>
      <c r="OBD73" s="204"/>
      <c r="OBE73" s="204"/>
      <c r="OBF73" s="204"/>
      <c r="OBG73" s="204"/>
      <c r="OBH73" s="204"/>
      <c r="OBI73" s="204"/>
      <c r="OBJ73" s="204"/>
      <c r="OBK73" s="204"/>
      <c r="OBL73" s="204"/>
      <c r="OBM73" s="204"/>
      <c r="OBN73" s="204"/>
      <c r="OBO73" s="204"/>
      <c r="OBP73" s="204"/>
      <c r="OBQ73" s="204"/>
      <c r="OBR73" s="204"/>
      <c r="OBS73" s="204"/>
      <c r="OBT73" s="204"/>
      <c r="OBU73" s="204"/>
      <c r="OBV73" s="204"/>
      <c r="OBW73" s="204"/>
      <c r="OBX73" s="204"/>
      <c r="OBY73" s="204"/>
      <c r="OBZ73" s="204"/>
      <c r="OCA73" s="204"/>
      <c r="OCB73" s="204"/>
      <c r="OCC73" s="204"/>
      <c r="OCD73" s="204"/>
      <c r="OCE73" s="204"/>
      <c r="OCF73" s="204"/>
      <c r="OCG73" s="204"/>
      <c r="OCH73" s="204"/>
      <c r="OCI73" s="204"/>
      <c r="OCJ73" s="204"/>
      <c r="OCK73" s="204"/>
      <c r="OCL73" s="204"/>
      <c r="OCM73" s="204"/>
      <c r="OCN73" s="204"/>
      <c r="OCO73" s="204"/>
      <c r="OCP73" s="204"/>
      <c r="OCQ73" s="204"/>
      <c r="OCR73" s="204"/>
      <c r="OCS73" s="204"/>
      <c r="OCT73" s="204"/>
      <c r="OCU73" s="204"/>
      <c r="OCV73" s="204"/>
      <c r="OCW73" s="204"/>
      <c r="OCX73" s="204"/>
      <c r="OCY73" s="204"/>
      <c r="OCZ73" s="204"/>
      <c r="ODA73" s="204"/>
      <c r="ODB73" s="204"/>
      <c r="ODC73" s="204"/>
      <c r="ODD73" s="204"/>
      <c r="ODE73" s="204"/>
      <c r="ODF73" s="204"/>
      <c r="ODG73" s="204"/>
      <c r="ODH73" s="204"/>
      <c r="ODI73" s="204"/>
      <c r="ODJ73" s="204"/>
      <c r="ODK73" s="204"/>
      <c r="ODL73" s="204"/>
      <c r="ODM73" s="204"/>
      <c r="ODN73" s="204"/>
      <c r="ODO73" s="204"/>
      <c r="ODP73" s="204"/>
      <c r="ODQ73" s="204"/>
      <c r="ODR73" s="204"/>
      <c r="ODS73" s="204"/>
      <c r="ODT73" s="204"/>
      <c r="ODU73" s="204"/>
      <c r="ODV73" s="204"/>
      <c r="ODW73" s="204"/>
      <c r="ODX73" s="204"/>
      <c r="ODY73" s="204"/>
      <c r="ODZ73" s="204"/>
      <c r="OEA73" s="204"/>
      <c r="OEB73" s="204"/>
      <c r="OEC73" s="204"/>
      <c r="OED73" s="204"/>
      <c r="OEE73" s="204"/>
      <c r="OEF73" s="204"/>
      <c r="OEG73" s="204"/>
      <c r="OEH73" s="204"/>
      <c r="OEI73" s="204"/>
      <c r="OEJ73" s="204"/>
      <c r="OEK73" s="204"/>
      <c r="OEL73" s="204"/>
      <c r="OEM73" s="204"/>
      <c r="OEN73" s="204"/>
      <c r="OEO73" s="204"/>
      <c r="OEP73" s="204"/>
      <c r="OEQ73" s="204"/>
      <c r="OER73" s="204"/>
      <c r="OES73" s="204"/>
      <c r="OET73" s="204"/>
      <c r="OEU73" s="204"/>
      <c r="OEV73" s="204"/>
      <c r="OEW73" s="204"/>
      <c r="OEX73" s="204"/>
      <c r="OEY73" s="204"/>
      <c r="OEZ73" s="204"/>
      <c r="OFA73" s="204"/>
      <c r="OFB73" s="204"/>
      <c r="OFC73" s="204"/>
      <c r="OFD73" s="204"/>
      <c r="OFE73" s="204"/>
      <c r="OFF73" s="204"/>
      <c r="OFG73" s="204"/>
      <c r="OFH73" s="204"/>
      <c r="OFI73" s="204"/>
      <c r="OFJ73" s="204"/>
      <c r="OFK73" s="204"/>
      <c r="OFL73" s="204"/>
      <c r="OFM73" s="204"/>
      <c r="OFN73" s="204"/>
      <c r="OFO73" s="204"/>
      <c r="OFP73" s="204"/>
      <c r="OFQ73" s="204"/>
      <c r="OFR73" s="204"/>
      <c r="OFS73" s="204"/>
      <c r="OFT73" s="204"/>
      <c r="OFU73" s="204"/>
      <c r="OFV73" s="204"/>
      <c r="OFW73" s="204"/>
      <c r="OFX73" s="204"/>
      <c r="OFY73" s="204"/>
      <c r="OFZ73" s="204"/>
      <c r="OGA73" s="204"/>
      <c r="OGB73" s="204"/>
      <c r="OGC73" s="204"/>
      <c r="OGD73" s="204"/>
      <c r="OGE73" s="204"/>
      <c r="OGF73" s="204"/>
      <c r="OGG73" s="204"/>
      <c r="OGH73" s="204"/>
      <c r="OGI73" s="204"/>
      <c r="OGJ73" s="204"/>
      <c r="OGK73" s="204"/>
      <c r="OGL73" s="204"/>
      <c r="OGM73" s="204"/>
      <c r="OGN73" s="204"/>
      <c r="OGO73" s="204"/>
      <c r="OGP73" s="204"/>
      <c r="OGQ73" s="204"/>
      <c r="OGR73" s="204"/>
      <c r="OGS73" s="204"/>
      <c r="OGT73" s="204"/>
      <c r="OGU73" s="204"/>
      <c r="OGV73" s="204"/>
      <c r="OGW73" s="204"/>
      <c r="OGX73" s="204"/>
      <c r="OGY73" s="204"/>
      <c r="OGZ73" s="204"/>
      <c r="OHA73" s="204"/>
      <c r="OHB73" s="204"/>
      <c r="OHC73" s="204"/>
      <c r="OHD73" s="204"/>
      <c r="OHE73" s="204"/>
      <c r="OHF73" s="204"/>
      <c r="OHG73" s="204"/>
      <c r="OHH73" s="204"/>
      <c r="OHI73" s="204"/>
      <c r="OHJ73" s="204"/>
      <c r="OHK73" s="204"/>
      <c r="OHL73" s="204"/>
      <c r="OHM73" s="204"/>
      <c r="OHN73" s="204"/>
      <c r="OHO73" s="204"/>
      <c r="OHP73" s="204"/>
      <c r="OHQ73" s="204"/>
      <c r="OHR73" s="204"/>
      <c r="OHS73" s="204"/>
      <c r="OHT73" s="204"/>
      <c r="OHU73" s="204"/>
      <c r="OHV73" s="204"/>
      <c r="OHW73" s="204"/>
      <c r="OHX73" s="204"/>
      <c r="OHY73" s="204"/>
      <c r="OHZ73" s="204"/>
      <c r="OIA73" s="204"/>
      <c r="OIB73" s="204"/>
      <c r="OIC73" s="204"/>
      <c r="OID73" s="204"/>
      <c r="OIE73" s="204"/>
      <c r="OIF73" s="204"/>
      <c r="OIG73" s="204"/>
      <c r="OIH73" s="204"/>
      <c r="OII73" s="204"/>
      <c r="OIJ73" s="204"/>
      <c r="OIK73" s="204"/>
      <c r="OIL73" s="204"/>
      <c r="OIM73" s="204"/>
      <c r="OIN73" s="204"/>
      <c r="OIO73" s="204"/>
      <c r="OIP73" s="204"/>
      <c r="OIQ73" s="204"/>
      <c r="OIR73" s="204"/>
      <c r="OIS73" s="204"/>
      <c r="OIT73" s="204"/>
      <c r="OIU73" s="204"/>
      <c r="OIV73" s="204"/>
      <c r="OIW73" s="204"/>
      <c r="OIX73" s="204"/>
      <c r="OIY73" s="204"/>
      <c r="OIZ73" s="204"/>
      <c r="OJA73" s="204"/>
      <c r="OJB73" s="204"/>
      <c r="OJC73" s="204"/>
      <c r="OJD73" s="204"/>
      <c r="OJE73" s="204"/>
      <c r="OJF73" s="204"/>
      <c r="OJG73" s="204"/>
      <c r="OJH73" s="204"/>
      <c r="OJI73" s="204"/>
      <c r="OJJ73" s="204"/>
      <c r="OJK73" s="204"/>
      <c r="OJL73" s="204"/>
      <c r="OJM73" s="204"/>
      <c r="OJN73" s="204"/>
      <c r="OJO73" s="204"/>
      <c r="OJP73" s="204"/>
      <c r="OJQ73" s="204"/>
      <c r="OJR73" s="204"/>
      <c r="OJS73" s="204"/>
      <c r="OJT73" s="204"/>
      <c r="OJU73" s="204"/>
      <c r="OJV73" s="204"/>
      <c r="OJW73" s="204"/>
      <c r="OJX73" s="204"/>
      <c r="OJY73" s="204"/>
      <c r="OJZ73" s="204"/>
      <c r="OKA73" s="204"/>
      <c r="OKB73" s="204"/>
      <c r="OKC73" s="204"/>
      <c r="OKD73" s="204"/>
      <c r="OKE73" s="204"/>
      <c r="OKF73" s="204"/>
      <c r="OKG73" s="204"/>
      <c r="OKH73" s="204"/>
      <c r="OKI73" s="204"/>
      <c r="OKJ73" s="204"/>
      <c r="OKK73" s="204"/>
      <c r="OKL73" s="204"/>
      <c r="OKM73" s="204"/>
      <c r="OKN73" s="204"/>
      <c r="OKO73" s="204"/>
      <c r="OKP73" s="204"/>
      <c r="OKQ73" s="204"/>
      <c r="OKR73" s="204"/>
      <c r="OKS73" s="204"/>
      <c r="OKT73" s="204"/>
      <c r="OKU73" s="204"/>
      <c r="OKV73" s="204"/>
      <c r="OKW73" s="204"/>
      <c r="OKX73" s="204"/>
      <c r="OKY73" s="204"/>
      <c r="OKZ73" s="204"/>
      <c r="OLA73" s="204"/>
      <c r="OLB73" s="204"/>
      <c r="OLC73" s="204"/>
      <c r="OLD73" s="204"/>
      <c r="OLE73" s="204"/>
      <c r="OLF73" s="204"/>
      <c r="OLG73" s="204"/>
      <c r="OLH73" s="204"/>
      <c r="OLI73" s="204"/>
      <c r="OLJ73" s="204"/>
      <c r="OLK73" s="204"/>
      <c r="OLL73" s="204"/>
      <c r="OLM73" s="204"/>
      <c r="OLN73" s="204"/>
      <c r="OLO73" s="204"/>
      <c r="OLP73" s="204"/>
      <c r="OLQ73" s="204"/>
      <c r="OLR73" s="204"/>
      <c r="OLS73" s="204"/>
      <c r="OLT73" s="204"/>
      <c r="OLU73" s="204"/>
      <c r="OLV73" s="204"/>
      <c r="OLW73" s="204"/>
      <c r="OLX73" s="204"/>
      <c r="OLY73" s="204"/>
      <c r="OLZ73" s="204"/>
      <c r="OMA73" s="204"/>
      <c r="OMB73" s="204"/>
      <c r="OMC73" s="204"/>
      <c r="OMD73" s="204"/>
      <c r="OME73" s="204"/>
      <c r="OMF73" s="204"/>
      <c r="OMG73" s="204"/>
      <c r="OMH73" s="204"/>
      <c r="OMI73" s="204"/>
      <c r="OMJ73" s="204"/>
      <c r="OMK73" s="204"/>
      <c r="OML73" s="204"/>
      <c r="OMM73" s="204"/>
      <c r="OMN73" s="204"/>
      <c r="OMO73" s="204"/>
      <c r="OMP73" s="204"/>
      <c r="OMQ73" s="204"/>
      <c r="OMR73" s="204"/>
      <c r="OMS73" s="204"/>
      <c r="OMT73" s="204"/>
      <c r="OMU73" s="204"/>
      <c r="OMV73" s="204"/>
      <c r="OMW73" s="204"/>
      <c r="OMX73" s="204"/>
      <c r="OMY73" s="204"/>
      <c r="OMZ73" s="204"/>
      <c r="ONA73" s="204"/>
      <c r="ONB73" s="204"/>
      <c r="ONC73" s="204"/>
      <c r="OND73" s="204"/>
      <c r="ONE73" s="204"/>
      <c r="ONF73" s="204"/>
      <c r="ONG73" s="204"/>
      <c r="ONH73" s="204"/>
      <c r="ONI73" s="204"/>
      <c r="ONJ73" s="204"/>
      <c r="ONK73" s="204"/>
      <c r="ONL73" s="204"/>
      <c r="ONM73" s="204"/>
      <c r="ONN73" s="204"/>
      <c r="ONO73" s="204"/>
      <c r="ONP73" s="204"/>
      <c r="ONQ73" s="204"/>
      <c r="ONR73" s="204"/>
      <c r="ONS73" s="204"/>
      <c r="ONT73" s="204"/>
      <c r="ONU73" s="204"/>
      <c r="ONV73" s="204"/>
      <c r="ONW73" s="204"/>
      <c r="ONX73" s="204"/>
      <c r="ONY73" s="204"/>
      <c r="ONZ73" s="204"/>
      <c r="OOA73" s="204"/>
      <c r="OOB73" s="204"/>
      <c r="OOC73" s="204"/>
      <c r="OOD73" s="204"/>
      <c r="OOE73" s="204"/>
      <c r="OOF73" s="204"/>
      <c r="OOG73" s="204"/>
      <c r="OOH73" s="204"/>
      <c r="OOI73" s="204"/>
      <c r="OOJ73" s="204"/>
      <c r="OOK73" s="204"/>
      <c r="OOL73" s="204"/>
      <c r="OOM73" s="204"/>
      <c r="OON73" s="204"/>
      <c r="OOO73" s="204"/>
      <c r="OOP73" s="204"/>
      <c r="OOQ73" s="204"/>
      <c r="OOR73" s="204"/>
      <c r="OOS73" s="204"/>
      <c r="OOT73" s="204"/>
      <c r="OOU73" s="204"/>
      <c r="OOV73" s="204"/>
      <c r="OOW73" s="204"/>
      <c r="OOX73" s="204"/>
      <c r="OOY73" s="204"/>
      <c r="OOZ73" s="204"/>
      <c r="OPA73" s="204"/>
      <c r="OPB73" s="204"/>
      <c r="OPC73" s="204"/>
      <c r="OPD73" s="204"/>
      <c r="OPE73" s="204"/>
      <c r="OPF73" s="204"/>
      <c r="OPG73" s="204"/>
      <c r="OPH73" s="204"/>
      <c r="OPI73" s="204"/>
      <c r="OPJ73" s="204"/>
      <c r="OPK73" s="204"/>
      <c r="OPL73" s="204"/>
      <c r="OPM73" s="204"/>
      <c r="OPN73" s="204"/>
      <c r="OPO73" s="204"/>
      <c r="OPP73" s="204"/>
      <c r="OPQ73" s="204"/>
      <c r="OPR73" s="204"/>
      <c r="OPS73" s="204"/>
      <c r="OPT73" s="204"/>
      <c r="OPU73" s="204"/>
      <c r="OPV73" s="204"/>
      <c r="OPW73" s="204"/>
      <c r="OPX73" s="204"/>
      <c r="OPY73" s="204"/>
      <c r="OPZ73" s="204"/>
      <c r="OQA73" s="204"/>
      <c r="OQB73" s="204"/>
      <c r="OQC73" s="204"/>
      <c r="OQD73" s="204"/>
      <c r="OQE73" s="204"/>
      <c r="OQF73" s="204"/>
      <c r="OQG73" s="204"/>
      <c r="OQH73" s="204"/>
      <c r="OQI73" s="204"/>
      <c r="OQJ73" s="204"/>
      <c r="OQK73" s="204"/>
      <c r="OQL73" s="204"/>
      <c r="OQM73" s="204"/>
      <c r="OQN73" s="204"/>
      <c r="OQO73" s="204"/>
      <c r="OQP73" s="204"/>
      <c r="OQQ73" s="204"/>
      <c r="OQR73" s="204"/>
      <c r="OQS73" s="204"/>
      <c r="OQT73" s="204"/>
      <c r="OQU73" s="204"/>
      <c r="OQV73" s="204"/>
      <c r="OQW73" s="204"/>
      <c r="OQX73" s="204"/>
      <c r="OQY73" s="204"/>
      <c r="OQZ73" s="204"/>
      <c r="ORA73" s="204"/>
      <c r="ORB73" s="204"/>
      <c r="ORC73" s="204"/>
      <c r="ORD73" s="204"/>
      <c r="ORE73" s="204"/>
      <c r="ORF73" s="204"/>
      <c r="ORG73" s="204"/>
      <c r="ORH73" s="204"/>
      <c r="ORI73" s="204"/>
      <c r="ORJ73" s="204"/>
      <c r="ORK73" s="204"/>
      <c r="ORL73" s="204"/>
      <c r="ORM73" s="204"/>
      <c r="ORN73" s="204"/>
      <c r="ORO73" s="204"/>
      <c r="ORP73" s="204"/>
      <c r="ORQ73" s="204"/>
      <c r="ORR73" s="204"/>
      <c r="ORS73" s="204"/>
      <c r="ORT73" s="204"/>
      <c r="ORU73" s="204"/>
      <c r="ORV73" s="204"/>
      <c r="ORW73" s="204"/>
      <c r="ORX73" s="204"/>
      <c r="ORY73" s="204"/>
      <c r="ORZ73" s="204"/>
      <c r="OSA73" s="204"/>
      <c r="OSB73" s="204"/>
      <c r="OSC73" s="204"/>
      <c r="OSD73" s="204"/>
      <c r="OSE73" s="204"/>
      <c r="OSF73" s="204"/>
      <c r="OSG73" s="204"/>
      <c r="OSH73" s="204"/>
      <c r="OSI73" s="204"/>
      <c r="OSJ73" s="204"/>
      <c r="OSK73" s="204"/>
      <c r="OSL73" s="204"/>
      <c r="OSM73" s="204"/>
      <c r="OSN73" s="204"/>
      <c r="OSO73" s="204"/>
      <c r="OSP73" s="204"/>
      <c r="OSQ73" s="204"/>
      <c r="OSR73" s="204"/>
      <c r="OSS73" s="204"/>
      <c r="OST73" s="204"/>
      <c r="OSU73" s="204"/>
      <c r="OSV73" s="204"/>
      <c r="OSW73" s="204"/>
      <c r="OSX73" s="204"/>
      <c r="OSY73" s="204"/>
      <c r="OSZ73" s="204"/>
      <c r="OTA73" s="204"/>
      <c r="OTB73" s="204"/>
      <c r="OTC73" s="204"/>
      <c r="OTD73" s="204"/>
      <c r="OTE73" s="204"/>
      <c r="OTF73" s="204"/>
      <c r="OTG73" s="204"/>
      <c r="OTH73" s="204"/>
      <c r="OTI73" s="204"/>
      <c r="OTJ73" s="204"/>
      <c r="OTK73" s="204"/>
      <c r="OTL73" s="204"/>
      <c r="OTM73" s="204"/>
      <c r="OTN73" s="204"/>
      <c r="OTO73" s="204"/>
      <c r="OTP73" s="204"/>
      <c r="OTQ73" s="204"/>
      <c r="OTR73" s="204"/>
      <c r="OTS73" s="204"/>
      <c r="OTT73" s="204"/>
      <c r="OTU73" s="204"/>
      <c r="OTV73" s="204"/>
      <c r="OTW73" s="204"/>
      <c r="OTX73" s="204"/>
      <c r="OTY73" s="204"/>
      <c r="OTZ73" s="204"/>
      <c r="OUA73" s="204"/>
      <c r="OUB73" s="204"/>
      <c r="OUC73" s="204"/>
      <c r="OUD73" s="204"/>
      <c r="OUE73" s="204"/>
      <c r="OUF73" s="204"/>
      <c r="OUG73" s="204"/>
      <c r="OUH73" s="204"/>
      <c r="OUI73" s="204"/>
      <c r="OUJ73" s="204"/>
      <c r="OUK73" s="204"/>
      <c r="OUL73" s="204"/>
      <c r="OUM73" s="204"/>
      <c r="OUN73" s="204"/>
      <c r="OUO73" s="204"/>
      <c r="OUP73" s="204"/>
      <c r="OUQ73" s="204"/>
      <c r="OUR73" s="204"/>
      <c r="OUS73" s="204"/>
      <c r="OUT73" s="204"/>
      <c r="OUU73" s="204"/>
      <c r="OUV73" s="204"/>
      <c r="OUW73" s="204"/>
      <c r="OUX73" s="204"/>
      <c r="OUY73" s="204"/>
      <c r="OUZ73" s="204"/>
      <c r="OVA73" s="204"/>
      <c r="OVB73" s="204"/>
      <c r="OVC73" s="204"/>
      <c r="OVD73" s="204"/>
      <c r="OVE73" s="204"/>
      <c r="OVF73" s="204"/>
      <c r="OVG73" s="204"/>
      <c r="OVH73" s="204"/>
      <c r="OVI73" s="204"/>
      <c r="OVJ73" s="204"/>
      <c r="OVK73" s="204"/>
      <c r="OVL73" s="204"/>
      <c r="OVM73" s="204"/>
      <c r="OVN73" s="204"/>
      <c r="OVO73" s="204"/>
      <c r="OVP73" s="204"/>
      <c r="OVQ73" s="204"/>
      <c r="OVR73" s="204"/>
      <c r="OVS73" s="204"/>
      <c r="OVT73" s="204"/>
      <c r="OVU73" s="204"/>
      <c r="OVV73" s="204"/>
      <c r="OVW73" s="204"/>
      <c r="OVX73" s="204"/>
      <c r="OVY73" s="204"/>
      <c r="OVZ73" s="204"/>
      <c r="OWA73" s="204"/>
      <c r="OWB73" s="204"/>
      <c r="OWC73" s="204"/>
      <c r="OWD73" s="204"/>
      <c r="OWE73" s="204"/>
      <c r="OWF73" s="204"/>
      <c r="OWG73" s="204"/>
      <c r="OWH73" s="204"/>
      <c r="OWI73" s="204"/>
      <c r="OWJ73" s="204"/>
      <c r="OWK73" s="204"/>
      <c r="OWL73" s="204"/>
      <c r="OWM73" s="204"/>
      <c r="OWN73" s="204"/>
      <c r="OWO73" s="204"/>
      <c r="OWP73" s="204"/>
      <c r="OWQ73" s="204"/>
      <c r="OWR73" s="204"/>
      <c r="OWS73" s="204"/>
      <c r="OWT73" s="204"/>
      <c r="OWU73" s="204"/>
      <c r="OWV73" s="204"/>
      <c r="OWW73" s="204"/>
      <c r="OWX73" s="204"/>
      <c r="OWY73" s="204"/>
      <c r="OWZ73" s="204"/>
      <c r="OXA73" s="204"/>
      <c r="OXB73" s="204"/>
      <c r="OXC73" s="204"/>
      <c r="OXD73" s="204"/>
      <c r="OXE73" s="204"/>
      <c r="OXF73" s="204"/>
      <c r="OXG73" s="204"/>
      <c r="OXH73" s="204"/>
      <c r="OXI73" s="204"/>
      <c r="OXJ73" s="204"/>
      <c r="OXK73" s="204"/>
      <c r="OXL73" s="204"/>
      <c r="OXM73" s="204"/>
      <c r="OXN73" s="204"/>
      <c r="OXO73" s="204"/>
      <c r="OXP73" s="204"/>
      <c r="OXQ73" s="204"/>
      <c r="OXR73" s="204"/>
      <c r="OXS73" s="204"/>
      <c r="OXT73" s="204"/>
      <c r="OXU73" s="204"/>
      <c r="OXV73" s="204"/>
      <c r="OXW73" s="204"/>
      <c r="OXX73" s="204"/>
      <c r="OXY73" s="204"/>
      <c r="OXZ73" s="204"/>
      <c r="OYA73" s="204"/>
      <c r="OYB73" s="204"/>
      <c r="OYC73" s="204"/>
      <c r="OYD73" s="204"/>
      <c r="OYE73" s="204"/>
      <c r="OYF73" s="204"/>
      <c r="OYG73" s="204"/>
      <c r="OYH73" s="204"/>
      <c r="OYI73" s="204"/>
      <c r="OYJ73" s="204"/>
      <c r="OYK73" s="204"/>
      <c r="OYL73" s="204"/>
      <c r="OYM73" s="204"/>
      <c r="OYN73" s="204"/>
      <c r="OYO73" s="204"/>
      <c r="OYP73" s="204"/>
      <c r="OYQ73" s="204"/>
      <c r="OYR73" s="204"/>
      <c r="OYS73" s="204"/>
      <c r="OYT73" s="204"/>
      <c r="OYU73" s="204"/>
      <c r="OYV73" s="204"/>
      <c r="OYW73" s="204"/>
      <c r="OYX73" s="204"/>
      <c r="OYY73" s="204"/>
      <c r="OYZ73" s="204"/>
      <c r="OZA73" s="204"/>
      <c r="OZB73" s="204"/>
      <c r="OZC73" s="204"/>
      <c r="OZD73" s="204"/>
      <c r="OZE73" s="204"/>
      <c r="OZF73" s="204"/>
      <c r="OZG73" s="204"/>
      <c r="OZH73" s="204"/>
      <c r="OZI73" s="204"/>
      <c r="OZJ73" s="204"/>
      <c r="OZK73" s="204"/>
      <c r="OZL73" s="204"/>
      <c r="OZM73" s="204"/>
      <c r="OZN73" s="204"/>
      <c r="OZO73" s="204"/>
      <c r="OZP73" s="204"/>
      <c r="OZQ73" s="204"/>
      <c r="OZR73" s="204"/>
      <c r="OZS73" s="204"/>
      <c r="OZT73" s="204"/>
      <c r="OZU73" s="204"/>
      <c r="OZV73" s="204"/>
      <c r="OZW73" s="204"/>
      <c r="OZX73" s="204"/>
      <c r="OZY73" s="204"/>
      <c r="OZZ73" s="204"/>
      <c r="PAA73" s="204"/>
      <c r="PAB73" s="204"/>
      <c r="PAC73" s="204"/>
      <c r="PAD73" s="204"/>
      <c r="PAE73" s="204"/>
      <c r="PAF73" s="204"/>
      <c r="PAG73" s="204"/>
      <c r="PAH73" s="204"/>
      <c r="PAI73" s="204"/>
      <c r="PAJ73" s="204"/>
      <c r="PAK73" s="204"/>
      <c r="PAL73" s="204"/>
      <c r="PAM73" s="204"/>
      <c r="PAN73" s="204"/>
      <c r="PAO73" s="204"/>
      <c r="PAP73" s="204"/>
      <c r="PAQ73" s="204"/>
      <c r="PAR73" s="204"/>
      <c r="PAS73" s="204"/>
      <c r="PAT73" s="204"/>
      <c r="PAU73" s="204"/>
      <c r="PAV73" s="204"/>
      <c r="PAW73" s="204"/>
      <c r="PAX73" s="204"/>
      <c r="PAY73" s="204"/>
      <c r="PAZ73" s="204"/>
      <c r="PBA73" s="204"/>
      <c r="PBB73" s="204"/>
      <c r="PBC73" s="204"/>
      <c r="PBD73" s="204"/>
      <c r="PBE73" s="204"/>
      <c r="PBF73" s="204"/>
      <c r="PBG73" s="204"/>
      <c r="PBH73" s="204"/>
      <c r="PBI73" s="204"/>
      <c r="PBJ73" s="204"/>
      <c r="PBK73" s="204"/>
      <c r="PBL73" s="204"/>
      <c r="PBM73" s="204"/>
      <c r="PBN73" s="204"/>
      <c r="PBO73" s="204"/>
      <c r="PBP73" s="204"/>
      <c r="PBQ73" s="204"/>
      <c r="PBR73" s="204"/>
      <c r="PBS73" s="204"/>
      <c r="PBT73" s="204"/>
      <c r="PBU73" s="204"/>
      <c r="PBV73" s="204"/>
      <c r="PBW73" s="204"/>
      <c r="PBX73" s="204"/>
      <c r="PBY73" s="204"/>
      <c r="PBZ73" s="204"/>
      <c r="PCA73" s="204"/>
      <c r="PCB73" s="204"/>
      <c r="PCC73" s="204"/>
      <c r="PCD73" s="204"/>
      <c r="PCE73" s="204"/>
      <c r="PCF73" s="204"/>
      <c r="PCG73" s="204"/>
      <c r="PCH73" s="204"/>
      <c r="PCI73" s="204"/>
      <c r="PCJ73" s="204"/>
      <c r="PCK73" s="204"/>
      <c r="PCL73" s="204"/>
      <c r="PCM73" s="204"/>
      <c r="PCN73" s="204"/>
      <c r="PCO73" s="204"/>
      <c r="PCP73" s="204"/>
      <c r="PCQ73" s="204"/>
      <c r="PCR73" s="204"/>
      <c r="PCS73" s="204"/>
      <c r="PCT73" s="204"/>
      <c r="PCU73" s="204"/>
      <c r="PCV73" s="204"/>
      <c r="PCW73" s="204"/>
      <c r="PCX73" s="204"/>
      <c r="PCY73" s="204"/>
      <c r="PCZ73" s="204"/>
      <c r="PDA73" s="204"/>
      <c r="PDB73" s="204"/>
      <c r="PDC73" s="204"/>
      <c r="PDD73" s="204"/>
      <c r="PDE73" s="204"/>
      <c r="PDF73" s="204"/>
      <c r="PDG73" s="204"/>
      <c r="PDH73" s="204"/>
      <c r="PDI73" s="204"/>
      <c r="PDJ73" s="204"/>
      <c r="PDK73" s="204"/>
      <c r="PDL73" s="204"/>
      <c r="PDM73" s="204"/>
      <c r="PDN73" s="204"/>
      <c r="PDO73" s="204"/>
      <c r="PDP73" s="204"/>
      <c r="PDQ73" s="204"/>
      <c r="PDR73" s="204"/>
      <c r="PDS73" s="204"/>
      <c r="PDT73" s="204"/>
      <c r="PDU73" s="204"/>
      <c r="PDV73" s="204"/>
      <c r="PDW73" s="204"/>
      <c r="PDX73" s="204"/>
      <c r="PDY73" s="204"/>
      <c r="PDZ73" s="204"/>
      <c r="PEA73" s="204"/>
      <c r="PEB73" s="204"/>
      <c r="PEC73" s="204"/>
      <c r="PED73" s="204"/>
      <c r="PEE73" s="204"/>
      <c r="PEF73" s="204"/>
      <c r="PEG73" s="204"/>
      <c r="PEH73" s="204"/>
      <c r="PEI73" s="204"/>
      <c r="PEJ73" s="204"/>
      <c r="PEK73" s="204"/>
      <c r="PEL73" s="204"/>
      <c r="PEM73" s="204"/>
      <c r="PEN73" s="204"/>
      <c r="PEO73" s="204"/>
      <c r="PEP73" s="204"/>
      <c r="PEQ73" s="204"/>
      <c r="PER73" s="204"/>
      <c r="PES73" s="204"/>
      <c r="PET73" s="204"/>
      <c r="PEU73" s="204"/>
      <c r="PEV73" s="204"/>
      <c r="PEW73" s="204"/>
      <c r="PEX73" s="204"/>
      <c r="PEY73" s="204"/>
      <c r="PEZ73" s="204"/>
      <c r="PFA73" s="204"/>
      <c r="PFB73" s="204"/>
      <c r="PFC73" s="204"/>
      <c r="PFD73" s="204"/>
      <c r="PFE73" s="204"/>
      <c r="PFF73" s="204"/>
      <c r="PFG73" s="204"/>
      <c r="PFH73" s="204"/>
      <c r="PFI73" s="204"/>
      <c r="PFJ73" s="204"/>
      <c r="PFK73" s="204"/>
      <c r="PFL73" s="204"/>
      <c r="PFM73" s="204"/>
      <c r="PFN73" s="204"/>
      <c r="PFO73" s="204"/>
      <c r="PFP73" s="204"/>
      <c r="PFQ73" s="204"/>
      <c r="PFR73" s="204"/>
      <c r="PFS73" s="204"/>
      <c r="PFT73" s="204"/>
      <c r="PFU73" s="204"/>
      <c r="PFV73" s="204"/>
      <c r="PFW73" s="204"/>
      <c r="PFX73" s="204"/>
      <c r="PFY73" s="204"/>
      <c r="PFZ73" s="204"/>
      <c r="PGA73" s="204"/>
      <c r="PGB73" s="204"/>
      <c r="PGC73" s="204"/>
      <c r="PGD73" s="204"/>
      <c r="PGE73" s="204"/>
      <c r="PGF73" s="204"/>
      <c r="PGG73" s="204"/>
      <c r="PGH73" s="204"/>
      <c r="PGI73" s="204"/>
      <c r="PGJ73" s="204"/>
      <c r="PGK73" s="204"/>
      <c r="PGL73" s="204"/>
      <c r="PGM73" s="204"/>
      <c r="PGN73" s="204"/>
      <c r="PGO73" s="204"/>
      <c r="PGP73" s="204"/>
      <c r="PGQ73" s="204"/>
      <c r="PGR73" s="204"/>
      <c r="PGS73" s="204"/>
      <c r="PGT73" s="204"/>
      <c r="PGU73" s="204"/>
      <c r="PGV73" s="204"/>
      <c r="PGW73" s="204"/>
      <c r="PGX73" s="204"/>
      <c r="PGY73" s="204"/>
      <c r="PGZ73" s="204"/>
      <c r="PHA73" s="204"/>
      <c r="PHB73" s="204"/>
      <c r="PHC73" s="204"/>
      <c r="PHD73" s="204"/>
      <c r="PHE73" s="204"/>
      <c r="PHF73" s="204"/>
      <c r="PHG73" s="204"/>
      <c r="PHH73" s="204"/>
      <c r="PHI73" s="204"/>
      <c r="PHJ73" s="204"/>
      <c r="PHK73" s="204"/>
      <c r="PHL73" s="204"/>
      <c r="PHM73" s="204"/>
      <c r="PHN73" s="204"/>
      <c r="PHO73" s="204"/>
      <c r="PHP73" s="204"/>
      <c r="PHQ73" s="204"/>
      <c r="PHR73" s="204"/>
      <c r="PHS73" s="204"/>
      <c r="PHT73" s="204"/>
      <c r="PHU73" s="204"/>
      <c r="PHV73" s="204"/>
      <c r="PHW73" s="204"/>
      <c r="PHX73" s="204"/>
      <c r="PHY73" s="204"/>
      <c r="PHZ73" s="204"/>
      <c r="PIA73" s="204"/>
      <c r="PIB73" s="204"/>
      <c r="PIC73" s="204"/>
      <c r="PID73" s="204"/>
      <c r="PIE73" s="204"/>
      <c r="PIF73" s="204"/>
      <c r="PIG73" s="204"/>
      <c r="PIH73" s="204"/>
      <c r="PII73" s="204"/>
      <c r="PIJ73" s="204"/>
      <c r="PIK73" s="204"/>
      <c r="PIL73" s="204"/>
      <c r="PIM73" s="204"/>
      <c r="PIN73" s="204"/>
      <c r="PIO73" s="204"/>
      <c r="PIP73" s="204"/>
      <c r="PIQ73" s="204"/>
      <c r="PIR73" s="204"/>
      <c r="PIS73" s="204"/>
      <c r="PIT73" s="204"/>
      <c r="PIU73" s="204"/>
      <c r="PIV73" s="204"/>
      <c r="PIW73" s="204"/>
      <c r="PIX73" s="204"/>
      <c r="PIY73" s="204"/>
      <c r="PIZ73" s="204"/>
      <c r="PJA73" s="204"/>
      <c r="PJB73" s="204"/>
      <c r="PJC73" s="204"/>
      <c r="PJD73" s="204"/>
      <c r="PJE73" s="204"/>
      <c r="PJF73" s="204"/>
      <c r="PJG73" s="204"/>
      <c r="PJH73" s="204"/>
      <c r="PJI73" s="204"/>
      <c r="PJJ73" s="204"/>
      <c r="PJK73" s="204"/>
      <c r="PJL73" s="204"/>
      <c r="PJM73" s="204"/>
      <c r="PJN73" s="204"/>
      <c r="PJO73" s="204"/>
      <c r="PJP73" s="204"/>
      <c r="PJQ73" s="204"/>
      <c r="PJR73" s="204"/>
      <c r="PJS73" s="204"/>
      <c r="PJT73" s="204"/>
      <c r="PJU73" s="204"/>
      <c r="PJV73" s="204"/>
      <c r="PJW73" s="204"/>
      <c r="PJX73" s="204"/>
      <c r="PJY73" s="204"/>
      <c r="PJZ73" s="204"/>
      <c r="PKA73" s="204"/>
      <c r="PKB73" s="204"/>
      <c r="PKC73" s="204"/>
      <c r="PKD73" s="204"/>
      <c r="PKE73" s="204"/>
      <c r="PKF73" s="204"/>
      <c r="PKG73" s="204"/>
      <c r="PKH73" s="204"/>
      <c r="PKI73" s="204"/>
      <c r="PKJ73" s="204"/>
      <c r="PKK73" s="204"/>
      <c r="PKL73" s="204"/>
      <c r="PKM73" s="204"/>
      <c r="PKN73" s="204"/>
      <c r="PKO73" s="204"/>
      <c r="PKP73" s="204"/>
      <c r="PKQ73" s="204"/>
      <c r="PKR73" s="204"/>
      <c r="PKS73" s="204"/>
      <c r="PKT73" s="204"/>
      <c r="PKU73" s="204"/>
      <c r="PKV73" s="204"/>
      <c r="PKW73" s="204"/>
      <c r="PKX73" s="204"/>
      <c r="PKY73" s="204"/>
      <c r="PKZ73" s="204"/>
      <c r="PLA73" s="204"/>
      <c r="PLB73" s="204"/>
      <c r="PLC73" s="204"/>
      <c r="PLD73" s="204"/>
      <c r="PLE73" s="204"/>
      <c r="PLF73" s="204"/>
      <c r="PLG73" s="204"/>
      <c r="PLH73" s="204"/>
      <c r="PLI73" s="204"/>
      <c r="PLJ73" s="204"/>
      <c r="PLK73" s="204"/>
      <c r="PLL73" s="204"/>
      <c r="PLM73" s="204"/>
      <c r="PLN73" s="204"/>
      <c r="PLO73" s="204"/>
      <c r="PLP73" s="204"/>
      <c r="PLQ73" s="204"/>
      <c r="PLR73" s="204"/>
      <c r="PLS73" s="204"/>
      <c r="PLT73" s="204"/>
      <c r="PLU73" s="204"/>
      <c r="PLV73" s="204"/>
      <c r="PLW73" s="204"/>
      <c r="PLX73" s="204"/>
      <c r="PLY73" s="204"/>
      <c r="PLZ73" s="204"/>
      <c r="PMA73" s="204"/>
      <c r="PMB73" s="204"/>
      <c r="PMC73" s="204"/>
      <c r="PMD73" s="204"/>
      <c r="PME73" s="204"/>
      <c r="PMF73" s="204"/>
      <c r="PMG73" s="204"/>
      <c r="PMH73" s="204"/>
      <c r="PMI73" s="204"/>
      <c r="PMJ73" s="204"/>
      <c r="PMK73" s="204"/>
      <c r="PML73" s="204"/>
      <c r="PMM73" s="204"/>
      <c r="PMN73" s="204"/>
      <c r="PMO73" s="204"/>
      <c r="PMP73" s="204"/>
      <c r="PMQ73" s="204"/>
      <c r="PMR73" s="204"/>
      <c r="PMS73" s="204"/>
      <c r="PMT73" s="204"/>
      <c r="PMU73" s="204"/>
      <c r="PMV73" s="204"/>
      <c r="PMW73" s="204"/>
      <c r="PMX73" s="204"/>
      <c r="PMY73" s="204"/>
      <c r="PMZ73" s="204"/>
      <c r="PNA73" s="204"/>
      <c r="PNB73" s="204"/>
      <c r="PNC73" s="204"/>
      <c r="PND73" s="204"/>
      <c r="PNE73" s="204"/>
      <c r="PNF73" s="204"/>
      <c r="PNG73" s="204"/>
      <c r="PNH73" s="204"/>
      <c r="PNI73" s="204"/>
      <c r="PNJ73" s="204"/>
      <c r="PNK73" s="204"/>
      <c r="PNL73" s="204"/>
      <c r="PNM73" s="204"/>
      <c r="PNN73" s="204"/>
      <c r="PNO73" s="204"/>
      <c r="PNP73" s="204"/>
      <c r="PNQ73" s="204"/>
      <c r="PNR73" s="204"/>
      <c r="PNS73" s="204"/>
      <c r="PNT73" s="204"/>
      <c r="PNU73" s="204"/>
      <c r="PNV73" s="204"/>
      <c r="PNW73" s="204"/>
      <c r="PNX73" s="204"/>
      <c r="PNY73" s="204"/>
      <c r="PNZ73" s="204"/>
      <c r="POA73" s="204"/>
      <c r="POB73" s="204"/>
      <c r="POC73" s="204"/>
      <c r="POD73" s="204"/>
      <c r="POE73" s="204"/>
      <c r="POF73" s="204"/>
      <c r="POG73" s="204"/>
      <c r="POH73" s="204"/>
      <c r="POI73" s="204"/>
      <c r="POJ73" s="204"/>
      <c r="POK73" s="204"/>
      <c r="POL73" s="204"/>
      <c r="POM73" s="204"/>
      <c r="PON73" s="204"/>
      <c r="POO73" s="204"/>
      <c r="POP73" s="204"/>
      <c r="POQ73" s="204"/>
      <c r="POR73" s="204"/>
      <c r="POS73" s="204"/>
      <c r="POT73" s="204"/>
      <c r="POU73" s="204"/>
      <c r="POV73" s="204"/>
      <c r="POW73" s="204"/>
      <c r="POX73" s="204"/>
      <c r="POY73" s="204"/>
      <c r="POZ73" s="204"/>
      <c r="PPA73" s="204"/>
      <c r="PPB73" s="204"/>
      <c r="PPC73" s="204"/>
      <c r="PPD73" s="204"/>
      <c r="PPE73" s="204"/>
      <c r="PPF73" s="204"/>
      <c r="PPG73" s="204"/>
      <c r="PPH73" s="204"/>
      <c r="PPI73" s="204"/>
      <c r="PPJ73" s="204"/>
      <c r="PPK73" s="204"/>
      <c r="PPL73" s="204"/>
      <c r="PPM73" s="204"/>
      <c r="PPN73" s="204"/>
      <c r="PPO73" s="204"/>
      <c r="PPP73" s="204"/>
      <c r="PPQ73" s="204"/>
      <c r="PPR73" s="204"/>
      <c r="PPS73" s="204"/>
      <c r="PPT73" s="204"/>
      <c r="PPU73" s="204"/>
      <c r="PPV73" s="204"/>
      <c r="PPW73" s="204"/>
      <c r="PPX73" s="204"/>
      <c r="PPY73" s="204"/>
      <c r="PPZ73" s="204"/>
      <c r="PQA73" s="204"/>
      <c r="PQB73" s="204"/>
      <c r="PQC73" s="204"/>
      <c r="PQD73" s="204"/>
      <c r="PQE73" s="204"/>
      <c r="PQF73" s="204"/>
      <c r="PQG73" s="204"/>
      <c r="PQH73" s="204"/>
      <c r="PQI73" s="204"/>
      <c r="PQJ73" s="204"/>
      <c r="PQK73" s="204"/>
      <c r="PQL73" s="204"/>
      <c r="PQM73" s="204"/>
      <c r="PQN73" s="204"/>
      <c r="PQO73" s="204"/>
      <c r="PQP73" s="204"/>
      <c r="PQQ73" s="204"/>
      <c r="PQR73" s="204"/>
      <c r="PQS73" s="204"/>
      <c r="PQT73" s="204"/>
      <c r="PQU73" s="204"/>
      <c r="PQV73" s="204"/>
      <c r="PQW73" s="204"/>
      <c r="PQX73" s="204"/>
      <c r="PQY73" s="204"/>
      <c r="PQZ73" s="204"/>
      <c r="PRA73" s="204"/>
      <c r="PRB73" s="204"/>
      <c r="PRC73" s="204"/>
      <c r="PRD73" s="204"/>
      <c r="PRE73" s="204"/>
      <c r="PRF73" s="204"/>
      <c r="PRG73" s="204"/>
      <c r="PRH73" s="204"/>
      <c r="PRI73" s="204"/>
      <c r="PRJ73" s="204"/>
      <c r="PRK73" s="204"/>
      <c r="PRL73" s="204"/>
      <c r="PRM73" s="204"/>
      <c r="PRN73" s="204"/>
      <c r="PRO73" s="204"/>
      <c r="PRP73" s="204"/>
      <c r="PRQ73" s="204"/>
      <c r="PRR73" s="204"/>
      <c r="PRS73" s="204"/>
      <c r="PRT73" s="204"/>
      <c r="PRU73" s="204"/>
      <c r="PRV73" s="204"/>
      <c r="PRW73" s="204"/>
      <c r="PRX73" s="204"/>
      <c r="PRY73" s="204"/>
      <c r="PRZ73" s="204"/>
      <c r="PSA73" s="204"/>
      <c r="PSB73" s="204"/>
      <c r="PSC73" s="204"/>
      <c r="PSD73" s="204"/>
      <c r="PSE73" s="204"/>
      <c r="PSF73" s="204"/>
      <c r="PSG73" s="204"/>
      <c r="PSH73" s="204"/>
      <c r="PSI73" s="204"/>
      <c r="PSJ73" s="204"/>
      <c r="PSK73" s="204"/>
      <c r="PSL73" s="204"/>
      <c r="PSM73" s="204"/>
      <c r="PSN73" s="204"/>
      <c r="PSO73" s="204"/>
      <c r="PSP73" s="204"/>
      <c r="PSQ73" s="204"/>
      <c r="PSR73" s="204"/>
      <c r="PSS73" s="204"/>
      <c r="PST73" s="204"/>
      <c r="PSU73" s="204"/>
      <c r="PSV73" s="204"/>
      <c r="PSW73" s="204"/>
      <c r="PSX73" s="204"/>
      <c r="PSY73" s="204"/>
      <c r="PSZ73" s="204"/>
      <c r="PTA73" s="204"/>
      <c r="PTB73" s="204"/>
      <c r="PTC73" s="204"/>
      <c r="PTD73" s="204"/>
      <c r="PTE73" s="204"/>
      <c r="PTF73" s="204"/>
      <c r="PTG73" s="204"/>
      <c r="PTH73" s="204"/>
      <c r="PTI73" s="204"/>
      <c r="PTJ73" s="204"/>
      <c r="PTK73" s="204"/>
      <c r="PTL73" s="204"/>
      <c r="PTM73" s="204"/>
      <c r="PTN73" s="204"/>
      <c r="PTO73" s="204"/>
      <c r="PTP73" s="204"/>
      <c r="PTQ73" s="204"/>
      <c r="PTR73" s="204"/>
      <c r="PTS73" s="204"/>
      <c r="PTT73" s="204"/>
      <c r="PTU73" s="204"/>
      <c r="PTV73" s="204"/>
      <c r="PTW73" s="204"/>
      <c r="PTX73" s="204"/>
      <c r="PTY73" s="204"/>
      <c r="PTZ73" s="204"/>
      <c r="PUA73" s="204"/>
      <c r="PUB73" s="204"/>
      <c r="PUC73" s="204"/>
      <c r="PUD73" s="204"/>
      <c r="PUE73" s="204"/>
      <c r="PUF73" s="204"/>
      <c r="PUG73" s="204"/>
      <c r="PUH73" s="204"/>
      <c r="PUI73" s="204"/>
      <c r="PUJ73" s="204"/>
      <c r="PUK73" s="204"/>
      <c r="PUL73" s="204"/>
      <c r="PUM73" s="204"/>
      <c r="PUN73" s="204"/>
      <c r="PUO73" s="204"/>
      <c r="PUP73" s="204"/>
      <c r="PUQ73" s="204"/>
      <c r="PUR73" s="204"/>
      <c r="PUS73" s="204"/>
      <c r="PUT73" s="204"/>
      <c r="PUU73" s="204"/>
      <c r="PUV73" s="204"/>
      <c r="PUW73" s="204"/>
      <c r="PUX73" s="204"/>
      <c r="PUY73" s="204"/>
      <c r="PUZ73" s="204"/>
      <c r="PVA73" s="204"/>
      <c r="PVB73" s="204"/>
      <c r="PVC73" s="204"/>
      <c r="PVD73" s="204"/>
      <c r="PVE73" s="204"/>
      <c r="PVF73" s="204"/>
      <c r="PVG73" s="204"/>
      <c r="PVH73" s="204"/>
      <c r="PVI73" s="204"/>
      <c r="PVJ73" s="204"/>
      <c r="PVK73" s="204"/>
      <c r="PVL73" s="204"/>
      <c r="PVM73" s="204"/>
      <c r="PVN73" s="204"/>
      <c r="PVO73" s="204"/>
      <c r="PVP73" s="204"/>
      <c r="PVQ73" s="204"/>
      <c r="PVR73" s="204"/>
      <c r="PVS73" s="204"/>
      <c r="PVT73" s="204"/>
      <c r="PVU73" s="204"/>
      <c r="PVV73" s="204"/>
      <c r="PVW73" s="204"/>
      <c r="PVX73" s="204"/>
      <c r="PVY73" s="204"/>
      <c r="PVZ73" s="204"/>
      <c r="PWA73" s="204"/>
      <c r="PWB73" s="204"/>
      <c r="PWC73" s="204"/>
      <c r="PWD73" s="204"/>
      <c r="PWE73" s="204"/>
      <c r="PWF73" s="204"/>
      <c r="PWG73" s="204"/>
      <c r="PWH73" s="204"/>
      <c r="PWI73" s="204"/>
      <c r="PWJ73" s="204"/>
      <c r="PWK73" s="204"/>
      <c r="PWL73" s="204"/>
      <c r="PWM73" s="204"/>
      <c r="PWN73" s="204"/>
      <c r="PWO73" s="204"/>
      <c r="PWP73" s="204"/>
      <c r="PWQ73" s="204"/>
      <c r="PWR73" s="204"/>
      <c r="PWS73" s="204"/>
      <c r="PWT73" s="204"/>
      <c r="PWU73" s="204"/>
      <c r="PWV73" s="204"/>
      <c r="PWW73" s="204"/>
      <c r="PWX73" s="204"/>
      <c r="PWY73" s="204"/>
      <c r="PWZ73" s="204"/>
      <c r="PXA73" s="204"/>
      <c r="PXB73" s="204"/>
      <c r="PXC73" s="204"/>
      <c r="PXD73" s="204"/>
      <c r="PXE73" s="204"/>
      <c r="PXF73" s="204"/>
      <c r="PXG73" s="204"/>
      <c r="PXH73" s="204"/>
      <c r="PXI73" s="204"/>
      <c r="PXJ73" s="204"/>
      <c r="PXK73" s="204"/>
      <c r="PXL73" s="204"/>
      <c r="PXM73" s="204"/>
      <c r="PXN73" s="204"/>
      <c r="PXO73" s="204"/>
      <c r="PXP73" s="204"/>
      <c r="PXQ73" s="204"/>
      <c r="PXR73" s="204"/>
      <c r="PXS73" s="204"/>
      <c r="PXT73" s="204"/>
      <c r="PXU73" s="204"/>
      <c r="PXV73" s="204"/>
      <c r="PXW73" s="204"/>
      <c r="PXX73" s="204"/>
      <c r="PXY73" s="204"/>
      <c r="PXZ73" s="204"/>
      <c r="PYA73" s="204"/>
      <c r="PYB73" s="204"/>
      <c r="PYC73" s="204"/>
      <c r="PYD73" s="204"/>
      <c r="PYE73" s="204"/>
      <c r="PYF73" s="204"/>
      <c r="PYG73" s="204"/>
      <c r="PYH73" s="204"/>
      <c r="PYI73" s="204"/>
      <c r="PYJ73" s="204"/>
      <c r="PYK73" s="204"/>
      <c r="PYL73" s="204"/>
      <c r="PYM73" s="204"/>
      <c r="PYN73" s="204"/>
      <c r="PYO73" s="204"/>
      <c r="PYP73" s="204"/>
      <c r="PYQ73" s="204"/>
      <c r="PYR73" s="204"/>
      <c r="PYS73" s="204"/>
      <c r="PYT73" s="204"/>
      <c r="PYU73" s="204"/>
      <c r="PYV73" s="204"/>
      <c r="PYW73" s="204"/>
      <c r="PYX73" s="204"/>
      <c r="PYY73" s="204"/>
      <c r="PYZ73" s="204"/>
      <c r="PZA73" s="204"/>
      <c r="PZB73" s="204"/>
      <c r="PZC73" s="204"/>
      <c r="PZD73" s="204"/>
      <c r="PZE73" s="204"/>
      <c r="PZF73" s="204"/>
      <c r="PZG73" s="204"/>
      <c r="PZH73" s="204"/>
      <c r="PZI73" s="204"/>
      <c r="PZJ73" s="204"/>
      <c r="PZK73" s="204"/>
      <c r="PZL73" s="204"/>
      <c r="PZM73" s="204"/>
      <c r="PZN73" s="204"/>
      <c r="PZO73" s="204"/>
      <c r="PZP73" s="204"/>
      <c r="PZQ73" s="204"/>
      <c r="PZR73" s="204"/>
      <c r="PZS73" s="204"/>
      <c r="PZT73" s="204"/>
      <c r="PZU73" s="204"/>
      <c r="PZV73" s="204"/>
      <c r="PZW73" s="204"/>
      <c r="PZX73" s="204"/>
      <c r="PZY73" s="204"/>
      <c r="PZZ73" s="204"/>
      <c r="QAA73" s="204"/>
      <c r="QAB73" s="204"/>
      <c r="QAC73" s="204"/>
      <c r="QAD73" s="204"/>
      <c r="QAE73" s="204"/>
      <c r="QAF73" s="204"/>
      <c r="QAG73" s="204"/>
      <c r="QAH73" s="204"/>
      <c r="QAI73" s="204"/>
      <c r="QAJ73" s="204"/>
      <c r="QAK73" s="204"/>
      <c r="QAL73" s="204"/>
      <c r="QAM73" s="204"/>
      <c r="QAN73" s="204"/>
      <c r="QAO73" s="204"/>
      <c r="QAP73" s="204"/>
      <c r="QAQ73" s="204"/>
      <c r="QAR73" s="204"/>
      <c r="QAS73" s="204"/>
      <c r="QAT73" s="204"/>
      <c r="QAU73" s="204"/>
      <c r="QAV73" s="204"/>
      <c r="QAW73" s="204"/>
      <c r="QAX73" s="204"/>
      <c r="QAY73" s="204"/>
      <c r="QAZ73" s="204"/>
      <c r="QBA73" s="204"/>
      <c r="QBB73" s="204"/>
      <c r="QBC73" s="204"/>
      <c r="QBD73" s="204"/>
      <c r="QBE73" s="204"/>
      <c r="QBF73" s="204"/>
      <c r="QBG73" s="204"/>
      <c r="QBH73" s="204"/>
      <c r="QBI73" s="204"/>
      <c r="QBJ73" s="204"/>
      <c r="QBK73" s="204"/>
      <c r="QBL73" s="204"/>
      <c r="QBM73" s="204"/>
      <c r="QBN73" s="204"/>
      <c r="QBO73" s="204"/>
      <c r="QBP73" s="204"/>
      <c r="QBQ73" s="204"/>
      <c r="QBR73" s="204"/>
      <c r="QBS73" s="204"/>
      <c r="QBT73" s="204"/>
      <c r="QBU73" s="204"/>
      <c r="QBV73" s="204"/>
      <c r="QBW73" s="204"/>
      <c r="QBX73" s="204"/>
      <c r="QBY73" s="204"/>
      <c r="QBZ73" s="204"/>
      <c r="QCA73" s="204"/>
      <c r="QCB73" s="204"/>
      <c r="QCC73" s="204"/>
      <c r="QCD73" s="204"/>
      <c r="QCE73" s="204"/>
      <c r="QCF73" s="204"/>
      <c r="QCG73" s="204"/>
      <c r="QCH73" s="204"/>
      <c r="QCI73" s="204"/>
      <c r="QCJ73" s="204"/>
      <c r="QCK73" s="204"/>
      <c r="QCL73" s="204"/>
      <c r="QCM73" s="204"/>
      <c r="QCN73" s="204"/>
      <c r="QCO73" s="204"/>
      <c r="QCP73" s="204"/>
      <c r="QCQ73" s="204"/>
      <c r="QCR73" s="204"/>
      <c r="QCS73" s="204"/>
      <c r="QCT73" s="204"/>
      <c r="QCU73" s="204"/>
      <c r="QCV73" s="204"/>
      <c r="QCW73" s="204"/>
      <c r="QCX73" s="204"/>
      <c r="QCY73" s="204"/>
      <c r="QCZ73" s="204"/>
      <c r="QDA73" s="204"/>
      <c r="QDB73" s="204"/>
      <c r="QDC73" s="204"/>
      <c r="QDD73" s="204"/>
      <c r="QDE73" s="204"/>
      <c r="QDF73" s="204"/>
      <c r="QDG73" s="204"/>
      <c r="QDH73" s="204"/>
      <c r="QDI73" s="204"/>
      <c r="QDJ73" s="204"/>
      <c r="QDK73" s="204"/>
      <c r="QDL73" s="204"/>
      <c r="QDM73" s="204"/>
      <c r="QDN73" s="204"/>
      <c r="QDO73" s="204"/>
      <c r="QDP73" s="204"/>
      <c r="QDQ73" s="204"/>
      <c r="QDR73" s="204"/>
      <c r="QDS73" s="204"/>
      <c r="QDT73" s="204"/>
      <c r="QDU73" s="204"/>
      <c r="QDV73" s="204"/>
      <c r="QDW73" s="204"/>
      <c r="QDX73" s="204"/>
      <c r="QDY73" s="204"/>
      <c r="QDZ73" s="204"/>
      <c r="QEA73" s="204"/>
      <c r="QEB73" s="204"/>
      <c r="QEC73" s="204"/>
      <c r="QED73" s="204"/>
      <c r="QEE73" s="204"/>
      <c r="QEF73" s="204"/>
      <c r="QEG73" s="204"/>
      <c r="QEH73" s="204"/>
      <c r="QEI73" s="204"/>
      <c r="QEJ73" s="204"/>
      <c r="QEK73" s="204"/>
      <c r="QEL73" s="204"/>
      <c r="QEM73" s="204"/>
      <c r="QEN73" s="204"/>
      <c r="QEO73" s="204"/>
      <c r="QEP73" s="204"/>
      <c r="QEQ73" s="204"/>
      <c r="QER73" s="204"/>
      <c r="QES73" s="204"/>
      <c r="QET73" s="204"/>
      <c r="QEU73" s="204"/>
      <c r="QEV73" s="204"/>
      <c r="QEW73" s="204"/>
      <c r="QEX73" s="204"/>
      <c r="QEY73" s="204"/>
      <c r="QEZ73" s="204"/>
      <c r="QFA73" s="204"/>
      <c r="QFB73" s="204"/>
      <c r="QFC73" s="204"/>
      <c r="QFD73" s="204"/>
      <c r="QFE73" s="204"/>
      <c r="QFF73" s="204"/>
      <c r="QFG73" s="204"/>
      <c r="QFH73" s="204"/>
      <c r="QFI73" s="204"/>
      <c r="QFJ73" s="204"/>
      <c r="QFK73" s="204"/>
      <c r="QFL73" s="204"/>
      <c r="QFM73" s="204"/>
      <c r="QFN73" s="204"/>
      <c r="QFO73" s="204"/>
      <c r="QFP73" s="204"/>
      <c r="QFQ73" s="204"/>
      <c r="QFR73" s="204"/>
      <c r="QFS73" s="204"/>
      <c r="QFT73" s="204"/>
      <c r="QFU73" s="204"/>
      <c r="QFV73" s="204"/>
      <c r="QFW73" s="204"/>
      <c r="QFX73" s="204"/>
      <c r="QFY73" s="204"/>
      <c r="QFZ73" s="204"/>
      <c r="QGA73" s="204"/>
      <c r="QGB73" s="204"/>
      <c r="QGC73" s="204"/>
      <c r="QGD73" s="204"/>
      <c r="QGE73" s="204"/>
      <c r="QGF73" s="204"/>
      <c r="QGG73" s="204"/>
      <c r="QGH73" s="204"/>
      <c r="QGI73" s="204"/>
      <c r="QGJ73" s="204"/>
      <c r="QGK73" s="204"/>
      <c r="QGL73" s="204"/>
      <c r="QGM73" s="204"/>
      <c r="QGN73" s="204"/>
      <c r="QGO73" s="204"/>
      <c r="QGP73" s="204"/>
      <c r="QGQ73" s="204"/>
      <c r="QGR73" s="204"/>
      <c r="QGS73" s="204"/>
      <c r="QGT73" s="204"/>
      <c r="QGU73" s="204"/>
      <c r="QGV73" s="204"/>
      <c r="QGW73" s="204"/>
      <c r="QGX73" s="204"/>
      <c r="QGY73" s="204"/>
      <c r="QGZ73" s="204"/>
      <c r="QHA73" s="204"/>
      <c r="QHB73" s="204"/>
      <c r="QHC73" s="204"/>
      <c r="QHD73" s="204"/>
      <c r="QHE73" s="204"/>
      <c r="QHF73" s="204"/>
      <c r="QHG73" s="204"/>
      <c r="QHH73" s="204"/>
      <c r="QHI73" s="204"/>
      <c r="QHJ73" s="204"/>
      <c r="QHK73" s="204"/>
      <c r="QHL73" s="204"/>
      <c r="QHM73" s="204"/>
      <c r="QHN73" s="204"/>
      <c r="QHO73" s="204"/>
      <c r="QHP73" s="204"/>
      <c r="QHQ73" s="204"/>
      <c r="QHR73" s="204"/>
      <c r="QHS73" s="204"/>
      <c r="QHT73" s="204"/>
      <c r="QHU73" s="204"/>
      <c r="QHV73" s="204"/>
      <c r="QHW73" s="204"/>
      <c r="QHX73" s="204"/>
      <c r="QHY73" s="204"/>
      <c r="QHZ73" s="204"/>
      <c r="QIA73" s="204"/>
      <c r="QIB73" s="204"/>
      <c r="QIC73" s="204"/>
      <c r="QID73" s="204"/>
      <c r="QIE73" s="204"/>
      <c r="QIF73" s="204"/>
      <c r="QIG73" s="204"/>
      <c r="QIH73" s="204"/>
      <c r="QII73" s="204"/>
      <c r="QIJ73" s="204"/>
      <c r="QIK73" s="204"/>
      <c r="QIL73" s="204"/>
      <c r="QIM73" s="204"/>
      <c r="QIN73" s="204"/>
      <c r="QIO73" s="204"/>
      <c r="QIP73" s="204"/>
      <c r="QIQ73" s="204"/>
      <c r="QIR73" s="204"/>
      <c r="QIS73" s="204"/>
      <c r="QIT73" s="204"/>
      <c r="QIU73" s="204"/>
      <c r="QIV73" s="204"/>
      <c r="QIW73" s="204"/>
      <c r="QIX73" s="204"/>
      <c r="QIY73" s="204"/>
      <c r="QIZ73" s="204"/>
      <c r="QJA73" s="204"/>
      <c r="QJB73" s="204"/>
      <c r="QJC73" s="204"/>
      <c r="QJD73" s="204"/>
      <c r="QJE73" s="204"/>
      <c r="QJF73" s="204"/>
      <c r="QJG73" s="204"/>
      <c r="QJH73" s="204"/>
      <c r="QJI73" s="204"/>
      <c r="QJJ73" s="204"/>
      <c r="QJK73" s="204"/>
      <c r="QJL73" s="204"/>
      <c r="QJM73" s="204"/>
      <c r="QJN73" s="204"/>
      <c r="QJO73" s="204"/>
      <c r="QJP73" s="204"/>
      <c r="QJQ73" s="204"/>
      <c r="QJR73" s="204"/>
      <c r="QJS73" s="204"/>
      <c r="QJT73" s="204"/>
      <c r="QJU73" s="204"/>
      <c r="QJV73" s="204"/>
      <c r="QJW73" s="204"/>
      <c r="QJX73" s="204"/>
      <c r="QJY73" s="204"/>
      <c r="QJZ73" s="204"/>
      <c r="QKA73" s="204"/>
      <c r="QKB73" s="204"/>
      <c r="QKC73" s="204"/>
      <c r="QKD73" s="204"/>
      <c r="QKE73" s="204"/>
      <c r="QKF73" s="204"/>
      <c r="QKG73" s="204"/>
      <c r="QKH73" s="204"/>
      <c r="QKI73" s="204"/>
      <c r="QKJ73" s="204"/>
      <c r="QKK73" s="204"/>
      <c r="QKL73" s="204"/>
      <c r="QKM73" s="204"/>
      <c r="QKN73" s="204"/>
      <c r="QKO73" s="204"/>
      <c r="QKP73" s="204"/>
      <c r="QKQ73" s="204"/>
      <c r="QKR73" s="204"/>
      <c r="QKS73" s="204"/>
      <c r="QKT73" s="204"/>
      <c r="QKU73" s="204"/>
      <c r="QKV73" s="204"/>
      <c r="QKW73" s="204"/>
      <c r="QKX73" s="204"/>
      <c r="QKY73" s="204"/>
      <c r="QKZ73" s="204"/>
      <c r="QLA73" s="204"/>
      <c r="QLB73" s="204"/>
      <c r="QLC73" s="204"/>
      <c r="QLD73" s="204"/>
      <c r="QLE73" s="204"/>
      <c r="QLF73" s="204"/>
      <c r="QLG73" s="204"/>
      <c r="QLH73" s="204"/>
      <c r="QLI73" s="204"/>
      <c r="QLJ73" s="204"/>
      <c r="QLK73" s="204"/>
      <c r="QLL73" s="204"/>
      <c r="QLM73" s="204"/>
      <c r="QLN73" s="204"/>
      <c r="QLO73" s="204"/>
      <c r="QLP73" s="204"/>
      <c r="QLQ73" s="204"/>
      <c r="QLR73" s="204"/>
      <c r="QLS73" s="204"/>
      <c r="QLT73" s="204"/>
      <c r="QLU73" s="204"/>
      <c r="QLV73" s="204"/>
      <c r="QLW73" s="204"/>
      <c r="QLX73" s="204"/>
      <c r="QLY73" s="204"/>
      <c r="QLZ73" s="204"/>
      <c r="QMA73" s="204"/>
      <c r="QMB73" s="204"/>
      <c r="QMC73" s="204"/>
      <c r="QMD73" s="204"/>
      <c r="QME73" s="204"/>
      <c r="QMF73" s="204"/>
      <c r="QMG73" s="204"/>
      <c r="QMH73" s="204"/>
      <c r="QMI73" s="204"/>
      <c r="QMJ73" s="204"/>
      <c r="QMK73" s="204"/>
      <c r="QML73" s="204"/>
      <c r="QMM73" s="204"/>
      <c r="QMN73" s="204"/>
      <c r="QMO73" s="204"/>
      <c r="QMP73" s="204"/>
      <c r="QMQ73" s="204"/>
      <c r="QMR73" s="204"/>
      <c r="QMS73" s="204"/>
      <c r="QMT73" s="204"/>
      <c r="QMU73" s="204"/>
      <c r="QMV73" s="204"/>
      <c r="QMW73" s="204"/>
      <c r="QMX73" s="204"/>
      <c r="QMY73" s="204"/>
      <c r="QMZ73" s="204"/>
      <c r="QNA73" s="204"/>
      <c r="QNB73" s="204"/>
      <c r="QNC73" s="204"/>
      <c r="QND73" s="204"/>
      <c r="QNE73" s="204"/>
      <c r="QNF73" s="204"/>
      <c r="QNG73" s="204"/>
      <c r="QNH73" s="204"/>
      <c r="QNI73" s="204"/>
      <c r="QNJ73" s="204"/>
      <c r="QNK73" s="204"/>
      <c r="QNL73" s="204"/>
      <c r="QNM73" s="204"/>
      <c r="QNN73" s="204"/>
      <c r="QNO73" s="204"/>
      <c r="QNP73" s="204"/>
      <c r="QNQ73" s="204"/>
      <c r="QNR73" s="204"/>
      <c r="QNS73" s="204"/>
      <c r="QNT73" s="204"/>
      <c r="QNU73" s="204"/>
      <c r="QNV73" s="204"/>
      <c r="QNW73" s="204"/>
      <c r="QNX73" s="204"/>
      <c r="QNY73" s="204"/>
      <c r="QNZ73" s="204"/>
      <c r="QOA73" s="204"/>
      <c r="QOB73" s="204"/>
      <c r="QOC73" s="204"/>
      <c r="QOD73" s="204"/>
      <c r="QOE73" s="204"/>
      <c r="QOF73" s="204"/>
      <c r="QOG73" s="204"/>
      <c r="QOH73" s="204"/>
      <c r="QOI73" s="204"/>
      <c r="QOJ73" s="204"/>
      <c r="QOK73" s="204"/>
      <c r="QOL73" s="204"/>
      <c r="QOM73" s="204"/>
      <c r="QON73" s="204"/>
      <c r="QOO73" s="204"/>
      <c r="QOP73" s="204"/>
      <c r="QOQ73" s="204"/>
      <c r="QOR73" s="204"/>
      <c r="QOS73" s="204"/>
      <c r="QOT73" s="204"/>
      <c r="QOU73" s="204"/>
      <c r="QOV73" s="204"/>
      <c r="QOW73" s="204"/>
      <c r="QOX73" s="204"/>
      <c r="QOY73" s="204"/>
      <c r="QOZ73" s="204"/>
      <c r="QPA73" s="204"/>
      <c r="QPB73" s="204"/>
      <c r="QPC73" s="204"/>
      <c r="QPD73" s="204"/>
      <c r="QPE73" s="204"/>
      <c r="QPF73" s="204"/>
      <c r="QPG73" s="204"/>
      <c r="QPH73" s="204"/>
      <c r="QPI73" s="204"/>
      <c r="QPJ73" s="204"/>
      <c r="QPK73" s="204"/>
      <c r="QPL73" s="204"/>
      <c r="QPM73" s="204"/>
      <c r="QPN73" s="204"/>
      <c r="QPO73" s="204"/>
      <c r="QPP73" s="204"/>
      <c r="QPQ73" s="204"/>
      <c r="QPR73" s="204"/>
      <c r="QPS73" s="204"/>
      <c r="QPT73" s="204"/>
      <c r="QPU73" s="204"/>
      <c r="QPV73" s="204"/>
      <c r="QPW73" s="204"/>
      <c r="QPX73" s="204"/>
      <c r="QPY73" s="204"/>
      <c r="QPZ73" s="204"/>
      <c r="QQA73" s="204"/>
      <c r="QQB73" s="204"/>
      <c r="QQC73" s="204"/>
      <c r="QQD73" s="204"/>
      <c r="QQE73" s="204"/>
      <c r="QQF73" s="204"/>
      <c r="QQG73" s="204"/>
      <c r="QQH73" s="204"/>
      <c r="QQI73" s="204"/>
      <c r="QQJ73" s="204"/>
      <c r="QQK73" s="204"/>
      <c r="QQL73" s="204"/>
      <c r="QQM73" s="204"/>
      <c r="QQN73" s="204"/>
      <c r="QQO73" s="204"/>
      <c r="QQP73" s="204"/>
      <c r="QQQ73" s="204"/>
      <c r="QQR73" s="204"/>
      <c r="QQS73" s="204"/>
      <c r="QQT73" s="204"/>
      <c r="QQU73" s="204"/>
      <c r="QQV73" s="204"/>
      <c r="QQW73" s="204"/>
      <c r="QQX73" s="204"/>
      <c r="QQY73" s="204"/>
      <c r="QQZ73" s="204"/>
      <c r="QRA73" s="204"/>
      <c r="QRB73" s="204"/>
      <c r="QRC73" s="204"/>
      <c r="QRD73" s="204"/>
      <c r="QRE73" s="204"/>
      <c r="QRF73" s="204"/>
      <c r="QRG73" s="204"/>
      <c r="QRH73" s="204"/>
      <c r="QRI73" s="204"/>
      <c r="QRJ73" s="204"/>
      <c r="QRK73" s="204"/>
      <c r="QRL73" s="204"/>
      <c r="QRM73" s="204"/>
      <c r="QRN73" s="204"/>
      <c r="QRO73" s="204"/>
      <c r="QRP73" s="204"/>
      <c r="QRQ73" s="204"/>
      <c r="QRR73" s="204"/>
      <c r="QRS73" s="204"/>
      <c r="QRT73" s="204"/>
      <c r="QRU73" s="204"/>
      <c r="QRV73" s="204"/>
      <c r="QRW73" s="204"/>
      <c r="QRX73" s="204"/>
      <c r="QRY73" s="204"/>
      <c r="QRZ73" s="204"/>
      <c r="QSA73" s="204"/>
      <c r="QSB73" s="204"/>
      <c r="QSC73" s="204"/>
      <c r="QSD73" s="204"/>
      <c r="QSE73" s="204"/>
      <c r="QSF73" s="204"/>
      <c r="QSG73" s="204"/>
      <c r="QSH73" s="204"/>
      <c r="QSI73" s="204"/>
      <c r="QSJ73" s="204"/>
      <c r="QSK73" s="204"/>
      <c r="QSL73" s="204"/>
      <c r="QSM73" s="204"/>
      <c r="QSN73" s="204"/>
      <c r="QSO73" s="204"/>
      <c r="QSP73" s="204"/>
      <c r="QSQ73" s="204"/>
      <c r="QSR73" s="204"/>
      <c r="QSS73" s="204"/>
      <c r="QST73" s="204"/>
      <c r="QSU73" s="204"/>
      <c r="QSV73" s="204"/>
      <c r="QSW73" s="204"/>
      <c r="QSX73" s="204"/>
      <c r="QSY73" s="204"/>
      <c r="QSZ73" s="204"/>
      <c r="QTA73" s="204"/>
      <c r="QTB73" s="204"/>
      <c r="QTC73" s="204"/>
      <c r="QTD73" s="204"/>
      <c r="QTE73" s="204"/>
      <c r="QTF73" s="204"/>
      <c r="QTG73" s="204"/>
      <c r="QTH73" s="204"/>
      <c r="QTI73" s="204"/>
      <c r="QTJ73" s="204"/>
      <c r="QTK73" s="204"/>
      <c r="QTL73" s="204"/>
      <c r="QTM73" s="204"/>
      <c r="QTN73" s="204"/>
      <c r="QTO73" s="204"/>
      <c r="QTP73" s="204"/>
      <c r="QTQ73" s="204"/>
      <c r="QTR73" s="204"/>
      <c r="QTS73" s="204"/>
      <c r="QTT73" s="204"/>
      <c r="QTU73" s="204"/>
      <c r="QTV73" s="204"/>
      <c r="QTW73" s="204"/>
      <c r="QTX73" s="204"/>
      <c r="QTY73" s="204"/>
      <c r="QTZ73" s="204"/>
      <c r="QUA73" s="204"/>
      <c r="QUB73" s="204"/>
      <c r="QUC73" s="204"/>
      <c r="QUD73" s="204"/>
      <c r="QUE73" s="204"/>
      <c r="QUF73" s="204"/>
      <c r="QUG73" s="204"/>
      <c r="QUH73" s="204"/>
      <c r="QUI73" s="204"/>
      <c r="QUJ73" s="204"/>
      <c r="QUK73" s="204"/>
      <c r="QUL73" s="204"/>
      <c r="QUM73" s="204"/>
      <c r="QUN73" s="204"/>
      <c r="QUO73" s="204"/>
      <c r="QUP73" s="204"/>
      <c r="QUQ73" s="204"/>
      <c r="QUR73" s="204"/>
      <c r="QUS73" s="204"/>
      <c r="QUT73" s="204"/>
      <c r="QUU73" s="204"/>
      <c r="QUV73" s="204"/>
      <c r="QUW73" s="204"/>
      <c r="QUX73" s="204"/>
      <c r="QUY73" s="204"/>
      <c r="QUZ73" s="204"/>
      <c r="QVA73" s="204"/>
      <c r="QVB73" s="204"/>
      <c r="QVC73" s="204"/>
      <c r="QVD73" s="204"/>
      <c r="QVE73" s="204"/>
      <c r="QVF73" s="204"/>
      <c r="QVG73" s="204"/>
      <c r="QVH73" s="204"/>
      <c r="QVI73" s="204"/>
      <c r="QVJ73" s="204"/>
      <c r="QVK73" s="204"/>
      <c r="QVL73" s="204"/>
      <c r="QVM73" s="204"/>
      <c r="QVN73" s="204"/>
      <c r="QVO73" s="204"/>
      <c r="QVP73" s="204"/>
      <c r="QVQ73" s="204"/>
      <c r="QVR73" s="204"/>
      <c r="QVS73" s="204"/>
      <c r="QVT73" s="204"/>
      <c r="QVU73" s="204"/>
      <c r="QVV73" s="204"/>
      <c r="QVW73" s="204"/>
      <c r="QVX73" s="204"/>
      <c r="QVY73" s="204"/>
      <c r="QVZ73" s="204"/>
      <c r="QWA73" s="204"/>
      <c r="QWB73" s="204"/>
      <c r="QWC73" s="204"/>
      <c r="QWD73" s="204"/>
      <c r="QWE73" s="204"/>
      <c r="QWF73" s="204"/>
      <c r="QWG73" s="204"/>
      <c r="QWH73" s="204"/>
      <c r="QWI73" s="204"/>
      <c r="QWJ73" s="204"/>
      <c r="QWK73" s="204"/>
      <c r="QWL73" s="204"/>
      <c r="QWM73" s="204"/>
      <c r="QWN73" s="204"/>
      <c r="QWO73" s="204"/>
      <c r="QWP73" s="204"/>
      <c r="QWQ73" s="204"/>
      <c r="QWR73" s="204"/>
      <c r="QWS73" s="204"/>
      <c r="QWT73" s="204"/>
      <c r="QWU73" s="204"/>
      <c r="QWV73" s="204"/>
      <c r="QWW73" s="204"/>
      <c r="QWX73" s="204"/>
      <c r="QWY73" s="204"/>
      <c r="QWZ73" s="204"/>
      <c r="QXA73" s="204"/>
      <c r="QXB73" s="204"/>
      <c r="QXC73" s="204"/>
      <c r="QXD73" s="204"/>
      <c r="QXE73" s="204"/>
      <c r="QXF73" s="204"/>
      <c r="QXG73" s="204"/>
      <c r="QXH73" s="204"/>
      <c r="QXI73" s="204"/>
      <c r="QXJ73" s="204"/>
      <c r="QXK73" s="204"/>
      <c r="QXL73" s="204"/>
      <c r="QXM73" s="204"/>
      <c r="QXN73" s="204"/>
      <c r="QXO73" s="204"/>
      <c r="QXP73" s="204"/>
      <c r="QXQ73" s="204"/>
      <c r="QXR73" s="204"/>
      <c r="QXS73" s="204"/>
      <c r="QXT73" s="204"/>
      <c r="QXU73" s="204"/>
      <c r="QXV73" s="204"/>
      <c r="QXW73" s="204"/>
      <c r="QXX73" s="204"/>
      <c r="QXY73" s="204"/>
      <c r="QXZ73" s="204"/>
      <c r="QYA73" s="204"/>
      <c r="QYB73" s="204"/>
      <c r="QYC73" s="204"/>
      <c r="QYD73" s="204"/>
      <c r="QYE73" s="204"/>
      <c r="QYF73" s="204"/>
      <c r="QYG73" s="204"/>
      <c r="QYH73" s="204"/>
      <c r="QYI73" s="204"/>
      <c r="QYJ73" s="204"/>
      <c r="QYK73" s="204"/>
      <c r="QYL73" s="204"/>
      <c r="QYM73" s="204"/>
      <c r="QYN73" s="204"/>
      <c r="QYO73" s="204"/>
      <c r="QYP73" s="204"/>
      <c r="QYQ73" s="204"/>
      <c r="QYR73" s="204"/>
      <c r="QYS73" s="204"/>
      <c r="QYT73" s="204"/>
      <c r="QYU73" s="204"/>
      <c r="QYV73" s="204"/>
      <c r="QYW73" s="204"/>
      <c r="QYX73" s="204"/>
      <c r="QYY73" s="204"/>
      <c r="QYZ73" s="204"/>
      <c r="QZA73" s="204"/>
      <c r="QZB73" s="204"/>
      <c r="QZC73" s="204"/>
      <c r="QZD73" s="204"/>
      <c r="QZE73" s="204"/>
      <c r="QZF73" s="204"/>
      <c r="QZG73" s="204"/>
      <c r="QZH73" s="204"/>
      <c r="QZI73" s="204"/>
      <c r="QZJ73" s="204"/>
      <c r="QZK73" s="204"/>
      <c r="QZL73" s="204"/>
      <c r="QZM73" s="204"/>
      <c r="QZN73" s="204"/>
      <c r="QZO73" s="204"/>
      <c r="QZP73" s="204"/>
      <c r="QZQ73" s="204"/>
      <c r="QZR73" s="204"/>
      <c r="QZS73" s="204"/>
      <c r="QZT73" s="204"/>
      <c r="QZU73" s="204"/>
      <c r="QZV73" s="204"/>
      <c r="QZW73" s="204"/>
      <c r="QZX73" s="204"/>
      <c r="QZY73" s="204"/>
      <c r="QZZ73" s="204"/>
      <c r="RAA73" s="204"/>
      <c r="RAB73" s="204"/>
      <c r="RAC73" s="204"/>
      <c r="RAD73" s="204"/>
      <c r="RAE73" s="204"/>
      <c r="RAF73" s="204"/>
      <c r="RAG73" s="204"/>
      <c r="RAH73" s="204"/>
      <c r="RAI73" s="204"/>
      <c r="RAJ73" s="204"/>
      <c r="RAK73" s="204"/>
      <c r="RAL73" s="204"/>
      <c r="RAM73" s="204"/>
      <c r="RAN73" s="204"/>
      <c r="RAO73" s="204"/>
      <c r="RAP73" s="204"/>
      <c r="RAQ73" s="204"/>
      <c r="RAR73" s="204"/>
      <c r="RAS73" s="204"/>
      <c r="RAT73" s="204"/>
      <c r="RAU73" s="204"/>
      <c r="RAV73" s="204"/>
      <c r="RAW73" s="204"/>
      <c r="RAX73" s="204"/>
      <c r="RAY73" s="204"/>
      <c r="RAZ73" s="204"/>
      <c r="RBA73" s="204"/>
      <c r="RBB73" s="204"/>
      <c r="RBC73" s="204"/>
      <c r="RBD73" s="204"/>
      <c r="RBE73" s="204"/>
      <c r="RBF73" s="204"/>
      <c r="RBG73" s="204"/>
      <c r="RBH73" s="204"/>
      <c r="RBI73" s="204"/>
      <c r="RBJ73" s="204"/>
      <c r="RBK73" s="204"/>
      <c r="RBL73" s="204"/>
      <c r="RBM73" s="204"/>
      <c r="RBN73" s="204"/>
      <c r="RBO73" s="204"/>
      <c r="RBP73" s="204"/>
      <c r="RBQ73" s="204"/>
      <c r="RBR73" s="204"/>
      <c r="RBS73" s="204"/>
      <c r="RBT73" s="204"/>
      <c r="RBU73" s="204"/>
      <c r="RBV73" s="204"/>
      <c r="RBW73" s="204"/>
      <c r="RBX73" s="204"/>
      <c r="RBY73" s="204"/>
      <c r="RBZ73" s="204"/>
      <c r="RCA73" s="204"/>
      <c r="RCB73" s="204"/>
      <c r="RCC73" s="204"/>
      <c r="RCD73" s="204"/>
      <c r="RCE73" s="204"/>
      <c r="RCF73" s="204"/>
      <c r="RCG73" s="204"/>
      <c r="RCH73" s="204"/>
      <c r="RCI73" s="204"/>
      <c r="RCJ73" s="204"/>
      <c r="RCK73" s="204"/>
      <c r="RCL73" s="204"/>
      <c r="RCM73" s="204"/>
      <c r="RCN73" s="204"/>
      <c r="RCO73" s="204"/>
      <c r="RCP73" s="204"/>
      <c r="RCQ73" s="204"/>
      <c r="RCR73" s="204"/>
      <c r="RCS73" s="204"/>
      <c r="RCT73" s="204"/>
      <c r="RCU73" s="204"/>
      <c r="RCV73" s="204"/>
      <c r="RCW73" s="204"/>
      <c r="RCX73" s="204"/>
      <c r="RCY73" s="204"/>
      <c r="RCZ73" s="204"/>
      <c r="RDA73" s="204"/>
      <c r="RDB73" s="204"/>
      <c r="RDC73" s="204"/>
      <c r="RDD73" s="204"/>
      <c r="RDE73" s="204"/>
      <c r="RDF73" s="204"/>
      <c r="RDG73" s="204"/>
      <c r="RDH73" s="204"/>
      <c r="RDI73" s="204"/>
      <c r="RDJ73" s="204"/>
      <c r="RDK73" s="204"/>
      <c r="RDL73" s="204"/>
      <c r="RDM73" s="204"/>
      <c r="RDN73" s="204"/>
      <c r="RDO73" s="204"/>
      <c r="RDP73" s="204"/>
      <c r="RDQ73" s="204"/>
      <c r="RDR73" s="204"/>
      <c r="RDS73" s="204"/>
      <c r="RDT73" s="204"/>
      <c r="RDU73" s="204"/>
      <c r="RDV73" s="204"/>
      <c r="RDW73" s="204"/>
      <c r="RDX73" s="204"/>
      <c r="RDY73" s="204"/>
      <c r="RDZ73" s="204"/>
      <c r="REA73" s="204"/>
      <c r="REB73" s="204"/>
      <c r="REC73" s="204"/>
      <c r="RED73" s="204"/>
      <c r="REE73" s="204"/>
      <c r="REF73" s="204"/>
      <c r="REG73" s="204"/>
      <c r="REH73" s="204"/>
      <c r="REI73" s="204"/>
      <c r="REJ73" s="204"/>
      <c r="REK73" s="204"/>
      <c r="REL73" s="204"/>
      <c r="REM73" s="204"/>
      <c r="REN73" s="204"/>
      <c r="REO73" s="204"/>
      <c r="REP73" s="204"/>
      <c r="REQ73" s="204"/>
      <c r="RER73" s="204"/>
      <c r="RES73" s="204"/>
      <c r="RET73" s="204"/>
      <c r="REU73" s="204"/>
      <c r="REV73" s="204"/>
      <c r="REW73" s="204"/>
      <c r="REX73" s="204"/>
      <c r="REY73" s="204"/>
      <c r="REZ73" s="204"/>
      <c r="RFA73" s="204"/>
      <c r="RFB73" s="204"/>
      <c r="RFC73" s="204"/>
      <c r="RFD73" s="204"/>
      <c r="RFE73" s="204"/>
      <c r="RFF73" s="204"/>
      <c r="RFG73" s="204"/>
      <c r="RFH73" s="204"/>
      <c r="RFI73" s="204"/>
      <c r="RFJ73" s="204"/>
      <c r="RFK73" s="204"/>
      <c r="RFL73" s="204"/>
      <c r="RFM73" s="204"/>
      <c r="RFN73" s="204"/>
      <c r="RFO73" s="204"/>
      <c r="RFP73" s="204"/>
      <c r="RFQ73" s="204"/>
      <c r="RFR73" s="204"/>
      <c r="RFS73" s="204"/>
      <c r="RFT73" s="204"/>
      <c r="RFU73" s="204"/>
      <c r="RFV73" s="204"/>
      <c r="RFW73" s="204"/>
      <c r="RFX73" s="204"/>
      <c r="RFY73" s="204"/>
      <c r="RFZ73" s="204"/>
      <c r="RGA73" s="204"/>
      <c r="RGB73" s="204"/>
      <c r="RGC73" s="204"/>
      <c r="RGD73" s="204"/>
      <c r="RGE73" s="204"/>
      <c r="RGF73" s="204"/>
      <c r="RGG73" s="204"/>
      <c r="RGH73" s="204"/>
      <c r="RGI73" s="204"/>
      <c r="RGJ73" s="204"/>
      <c r="RGK73" s="204"/>
      <c r="RGL73" s="204"/>
      <c r="RGM73" s="204"/>
      <c r="RGN73" s="204"/>
      <c r="RGO73" s="204"/>
      <c r="RGP73" s="204"/>
      <c r="RGQ73" s="204"/>
      <c r="RGR73" s="204"/>
      <c r="RGS73" s="204"/>
      <c r="RGT73" s="204"/>
      <c r="RGU73" s="204"/>
      <c r="RGV73" s="204"/>
      <c r="RGW73" s="204"/>
      <c r="RGX73" s="204"/>
      <c r="RGY73" s="204"/>
      <c r="RGZ73" s="204"/>
      <c r="RHA73" s="204"/>
      <c r="RHB73" s="204"/>
      <c r="RHC73" s="204"/>
      <c r="RHD73" s="204"/>
      <c r="RHE73" s="204"/>
      <c r="RHF73" s="204"/>
      <c r="RHG73" s="204"/>
      <c r="RHH73" s="204"/>
      <c r="RHI73" s="204"/>
      <c r="RHJ73" s="204"/>
      <c r="RHK73" s="204"/>
      <c r="RHL73" s="204"/>
      <c r="RHM73" s="204"/>
      <c r="RHN73" s="204"/>
      <c r="RHO73" s="204"/>
      <c r="RHP73" s="204"/>
      <c r="RHQ73" s="204"/>
      <c r="RHR73" s="204"/>
      <c r="RHS73" s="204"/>
      <c r="RHT73" s="204"/>
      <c r="RHU73" s="204"/>
      <c r="RHV73" s="204"/>
      <c r="RHW73" s="204"/>
      <c r="RHX73" s="204"/>
      <c r="RHY73" s="204"/>
      <c r="RHZ73" s="204"/>
      <c r="RIA73" s="204"/>
      <c r="RIB73" s="204"/>
      <c r="RIC73" s="204"/>
      <c r="RID73" s="204"/>
      <c r="RIE73" s="204"/>
      <c r="RIF73" s="204"/>
      <c r="RIG73" s="204"/>
      <c r="RIH73" s="204"/>
      <c r="RII73" s="204"/>
      <c r="RIJ73" s="204"/>
      <c r="RIK73" s="204"/>
      <c r="RIL73" s="204"/>
      <c r="RIM73" s="204"/>
      <c r="RIN73" s="204"/>
      <c r="RIO73" s="204"/>
      <c r="RIP73" s="204"/>
      <c r="RIQ73" s="204"/>
      <c r="RIR73" s="204"/>
      <c r="RIS73" s="204"/>
      <c r="RIT73" s="204"/>
      <c r="RIU73" s="204"/>
      <c r="RIV73" s="204"/>
      <c r="RIW73" s="204"/>
      <c r="RIX73" s="204"/>
      <c r="RIY73" s="204"/>
      <c r="RIZ73" s="204"/>
      <c r="RJA73" s="204"/>
      <c r="RJB73" s="204"/>
      <c r="RJC73" s="204"/>
      <c r="RJD73" s="204"/>
      <c r="RJE73" s="204"/>
      <c r="RJF73" s="204"/>
      <c r="RJG73" s="204"/>
      <c r="RJH73" s="204"/>
      <c r="RJI73" s="204"/>
      <c r="RJJ73" s="204"/>
      <c r="RJK73" s="204"/>
      <c r="RJL73" s="204"/>
      <c r="RJM73" s="204"/>
      <c r="RJN73" s="204"/>
      <c r="RJO73" s="204"/>
      <c r="RJP73" s="204"/>
      <c r="RJQ73" s="204"/>
      <c r="RJR73" s="204"/>
      <c r="RJS73" s="204"/>
      <c r="RJT73" s="204"/>
      <c r="RJU73" s="204"/>
      <c r="RJV73" s="204"/>
      <c r="RJW73" s="204"/>
      <c r="RJX73" s="204"/>
      <c r="RJY73" s="204"/>
      <c r="RJZ73" s="204"/>
      <c r="RKA73" s="204"/>
      <c r="RKB73" s="204"/>
      <c r="RKC73" s="204"/>
      <c r="RKD73" s="204"/>
      <c r="RKE73" s="204"/>
      <c r="RKF73" s="204"/>
      <c r="RKG73" s="204"/>
      <c r="RKH73" s="204"/>
      <c r="RKI73" s="204"/>
      <c r="RKJ73" s="204"/>
      <c r="RKK73" s="204"/>
      <c r="RKL73" s="204"/>
      <c r="RKM73" s="204"/>
      <c r="RKN73" s="204"/>
      <c r="RKO73" s="204"/>
      <c r="RKP73" s="204"/>
      <c r="RKQ73" s="204"/>
      <c r="RKR73" s="204"/>
      <c r="RKS73" s="204"/>
      <c r="RKT73" s="204"/>
      <c r="RKU73" s="204"/>
      <c r="RKV73" s="204"/>
      <c r="RKW73" s="204"/>
      <c r="RKX73" s="204"/>
      <c r="RKY73" s="204"/>
      <c r="RKZ73" s="204"/>
      <c r="RLA73" s="204"/>
      <c r="RLB73" s="204"/>
      <c r="RLC73" s="204"/>
      <c r="RLD73" s="204"/>
      <c r="RLE73" s="204"/>
      <c r="RLF73" s="204"/>
      <c r="RLG73" s="204"/>
      <c r="RLH73" s="204"/>
      <c r="RLI73" s="204"/>
      <c r="RLJ73" s="204"/>
      <c r="RLK73" s="204"/>
      <c r="RLL73" s="204"/>
      <c r="RLM73" s="204"/>
      <c r="RLN73" s="204"/>
      <c r="RLO73" s="204"/>
      <c r="RLP73" s="204"/>
      <c r="RLQ73" s="204"/>
      <c r="RLR73" s="204"/>
      <c r="RLS73" s="204"/>
      <c r="RLT73" s="204"/>
      <c r="RLU73" s="204"/>
      <c r="RLV73" s="204"/>
      <c r="RLW73" s="204"/>
      <c r="RLX73" s="204"/>
      <c r="RLY73" s="204"/>
      <c r="RLZ73" s="204"/>
      <c r="RMA73" s="204"/>
      <c r="RMB73" s="204"/>
      <c r="RMC73" s="204"/>
      <c r="RMD73" s="204"/>
      <c r="RME73" s="204"/>
      <c r="RMF73" s="204"/>
      <c r="RMG73" s="204"/>
      <c r="RMH73" s="204"/>
      <c r="RMI73" s="204"/>
      <c r="RMJ73" s="204"/>
      <c r="RMK73" s="204"/>
      <c r="RML73" s="204"/>
      <c r="RMM73" s="204"/>
      <c r="RMN73" s="204"/>
      <c r="RMO73" s="204"/>
      <c r="RMP73" s="204"/>
      <c r="RMQ73" s="204"/>
      <c r="RMR73" s="204"/>
      <c r="RMS73" s="204"/>
      <c r="RMT73" s="204"/>
      <c r="RMU73" s="204"/>
      <c r="RMV73" s="204"/>
      <c r="RMW73" s="204"/>
      <c r="RMX73" s="204"/>
      <c r="RMY73" s="204"/>
      <c r="RMZ73" s="204"/>
      <c r="RNA73" s="204"/>
      <c r="RNB73" s="204"/>
      <c r="RNC73" s="204"/>
      <c r="RND73" s="204"/>
      <c r="RNE73" s="204"/>
      <c r="RNF73" s="204"/>
      <c r="RNG73" s="204"/>
      <c r="RNH73" s="204"/>
      <c r="RNI73" s="204"/>
      <c r="RNJ73" s="204"/>
      <c r="RNK73" s="204"/>
      <c r="RNL73" s="204"/>
      <c r="RNM73" s="204"/>
      <c r="RNN73" s="204"/>
      <c r="RNO73" s="204"/>
      <c r="RNP73" s="204"/>
      <c r="RNQ73" s="204"/>
      <c r="RNR73" s="204"/>
      <c r="RNS73" s="204"/>
      <c r="RNT73" s="204"/>
      <c r="RNU73" s="204"/>
      <c r="RNV73" s="204"/>
      <c r="RNW73" s="204"/>
      <c r="RNX73" s="204"/>
      <c r="RNY73" s="204"/>
      <c r="RNZ73" s="204"/>
      <c r="ROA73" s="204"/>
      <c r="ROB73" s="204"/>
      <c r="ROC73" s="204"/>
      <c r="ROD73" s="204"/>
      <c r="ROE73" s="204"/>
      <c r="ROF73" s="204"/>
      <c r="ROG73" s="204"/>
      <c r="ROH73" s="204"/>
      <c r="ROI73" s="204"/>
      <c r="ROJ73" s="204"/>
      <c r="ROK73" s="204"/>
      <c r="ROL73" s="204"/>
      <c r="ROM73" s="204"/>
      <c r="RON73" s="204"/>
      <c r="ROO73" s="204"/>
      <c r="ROP73" s="204"/>
      <c r="ROQ73" s="204"/>
      <c r="ROR73" s="204"/>
      <c r="ROS73" s="204"/>
      <c r="ROT73" s="204"/>
      <c r="ROU73" s="204"/>
      <c r="ROV73" s="204"/>
      <c r="ROW73" s="204"/>
      <c r="ROX73" s="204"/>
      <c r="ROY73" s="204"/>
      <c r="ROZ73" s="204"/>
      <c r="RPA73" s="204"/>
      <c r="RPB73" s="204"/>
      <c r="RPC73" s="204"/>
      <c r="RPD73" s="204"/>
      <c r="RPE73" s="204"/>
      <c r="RPF73" s="204"/>
      <c r="RPG73" s="204"/>
      <c r="RPH73" s="204"/>
      <c r="RPI73" s="204"/>
      <c r="RPJ73" s="204"/>
      <c r="RPK73" s="204"/>
      <c r="RPL73" s="204"/>
      <c r="RPM73" s="204"/>
      <c r="RPN73" s="204"/>
      <c r="RPO73" s="204"/>
      <c r="RPP73" s="204"/>
      <c r="RPQ73" s="204"/>
      <c r="RPR73" s="204"/>
      <c r="RPS73" s="204"/>
      <c r="RPT73" s="204"/>
      <c r="RPU73" s="204"/>
      <c r="RPV73" s="204"/>
      <c r="RPW73" s="204"/>
      <c r="RPX73" s="204"/>
      <c r="RPY73" s="204"/>
      <c r="RPZ73" s="204"/>
      <c r="RQA73" s="204"/>
      <c r="RQB73" s="204"/>
      <c r="RQC73" s="204"/>
      <c r="RQD73" s="204"/>
      <c r="RQE73" s="204"/>
      <c r="RQF73" s="204"/>
      <c r="RQG73" s="204"/>
      <c r="RQH73" s="204"/>
      <c r="RQI73" s="204"/>
      <c r="RQJ73" s="204"/>
      <c r="RQK73" s="204"/>
      <c r="RQL73" s="204"/>
      <c r="RQM73" s="204"/>
      <c r="RQN73" s="204"/>
      <c r="RQO73" s="204"/>
      <c r="RQP73" s="204"/>
      <c r="RQQ73" s="204"/>
      <c r="RQR73" s="204"/>
      <c r="RQS73" s="204"/>
      <c r="RQT73" s="204"/>
      <c r="RQU73" s="204"/>
      <c r="RQV73" s="204"/>
      <c r="RQW73" s="204"/>
      <c r="RQX73" s="204"/>
      <c r="RQY73" s="204"/>
      <c r="RQZ73" s="204"/>
      <c r="RRA73" s="204"/>
      <c r="RRB73" s="204"/>
      <c r="RRC73" s="204"/>
      <c r="RRD73" s="204"/>
      <c r="RRE73" s="204"/>
      <c r="RRF73" s="204"/>
      <c r="RRG73" s="204"/>
      <c r="RRH73" s="204"/>
      <c r="RRI73" s="204"/>
      <c r="RRJ73" s="204"/>
      <c r="RRK73" s="204"/>
      <c r="RRL73" s="204"/>
      <c r="RRM73" s="204"/>
      <c r="RRN73" s="204"/>
      <c r="RRO73" s="204"/>
      <c r="RRP73" s="204"/>
      <c r="RRQ73" s="204"/>
      <c r="RRR73" s="204"/>
      <c r="RRS73" s="204"/>
      <c r="RRT73" s="204"/>
      <c r="RRU73" s="204"/>
      <c r="RRV73" s="204"/>
      <c r="RRW73" s="204"/>
      <c r="RRX73" s="204"/>
      <c r="RRY73" s="204"/>
      <c r="RRZ73" s="204"/>
      <c r="RSA73" s="204"/>
      <c r="RSB73" s="204"/>
      <c r="RSC73" s="204"/>
      <c r="RSD73" s="204"/>
      <c r="RSE73" s="204"/>
      <c r="RSF73" s="204"/>
      <c r="RSG73" s="204"/>
      <c r="RSH73" s="204"/>
      <c r="RSI73" s="204"/>
      <c r="RSJ73" s="204"/>
      <c r="RSK73" s="204"/>
      <c r="RSL73" s="204"/>
      <c r="RSM73" s="204"/>
      <c r="RSN73" s="204"/>
      <c r="RSO73" s="204"/>
      <c r="RSP73" s="204"/>
      <c r="RSQ73" s="204"/>
      <c r="RSR73" s="204"/>
      <c r="RSS73" s="204"/>
      <c r="RST73" s="204"/>
      <c r="RSU73" s="204"/>
      <c r="RSV73" s="204"/>
      <c r="RSW73" s="204"/>
      <c r="RSX73" s="204"/>
      <c r="RSY73" s="204"/>
      <c r="RSZ73" s="204"/>
      <c r="RTA73" s="204"/>
      <c r="RTB73" s="204"/>
      <c r="RTC73" s="204"/>
      <c r="RTD73" s="204"/>
      <c r="RTE73" s="204"/>
      <c r="RTF73" s="204"/>
      <c r="RTG73" s="204"/>
      <c r="RTH73" s="204"/>
      <c r="RTI73" s="204"/>
      <c r="RTJ73" s="204"/>
      <c r="RTK73" s="204"/>
      <c r="RTL73" s="204"/>
      <c r="RTM73" s="204"/>
      <c r="RTN73" s="204"/>
      <c r="RTO73" s="204"/>
      <c r="RTP73" s="204"/>
      <c r="RTQ73" s="204"/>
      <c r="RTR73" s="204"/>
      <c r="RTS73" s="204"/>
      <c r="RTT73" s="204"/>
      <c r="RTU73" s="204"/>
      <c r="RTV73" s="204"/>
      <c r="RTW73" s="204"/>
      <c r="RTX73" s="204"/>
      <c r="RTY73" s="204"/>
      <c r="RTZ73" s="204"/>
      <c r="RUA73" s="204"/>
      <c r="RUB73" s="204"/>
      <c r="RUC73" s="204"/>
      <c r="RUD73" s="204"/>
      <c r="RUE73" s="204"/>
      <c r="RUF73" s="204"/>
      <c r="RUG73" s="204"/>
      <c r="RUH73" s="204"/>
      <c r="RUI73" s="204"/>
      <c r="RUJ73" s="204"/>
      <c r="RUK73" s="204"/>
      <c r="RUL73" s="204"/>
      <c r="RUM73" s="204"/>
      <c r="RUN73" s="204"/>
      <c r="RUO73" s="204"/>
      <c r="RUP73" s="204"/>
      <c r="RUQ73" s="204"/>
      <c r="RUR73" s="204"/>
      <c r="RUS73" s="204"/>
      <c r="RUT73" s="204"/>
      <c r="RUU73" s="204"/>
      <c r="RUV73" s="204"/>
      <c r="RUW73" s="204"/>
      <c r="RUX73" s="204"/>
      <c r="RUY73" s="204"/>
      <c r="RUZ73" s="204"/>
      <c r="RVA73" s="204"/>
      <c r="RVB73" s="204"/>
      <c r="RVC73" s="204"/>
      <c r="RVD73" s="204"/>
      <c r="RVE73" s="204"/>
      <c r="RVF73" s="204"/>
      <c r="RVG73" s="204"/>
      <c r="RVH73" s="204"/>
      <c r="RVI73" s="204"/>
      <c r="RVJ73" s="204"/>
      <c r="RVK73" s="204"/>
      <c r="RVL73" s="204"/>
      <c r="RVM73" s="204"/>
      <c r="RVN73" s="204"/>
      <c r="RVO73" s="204"/>
      <c r="RVP73" s="204"/>
      <c r="RVQ73" s="204"/>
      <c r="RVR73" s="204"/>
      <c r="RVS73" s="204"/>
      <c r="RVT73" s="204"/>
      <c r="RVU73" s="204"/>
      <c r="RVV73" s="204"/>
      <c r="RVW73" s="204"/>
      <c r="RVX73" s="204"/>
      <c r="RVY73" s="204"/>
      <c r="RVZ73" s="204"/>
      <c r="RWA73" s="204"/>
      <c r="RWB73" s="204"/>
      <c r="RWC73" s="204"/>
      <c r="RWD73" s="204"/>
      <c r="RWE73" s="204"/>
      <c r="RWF73" s="204"/>
      <c r="RWG73" s="204"/>
      <c r="RWH73" s="204"/>
      <c r="RWI73" s="204"/>
      <c r="RWJ73" s="204"/>
      <c r="RWK73" s="204"/>
      <c r="RWL73" s="204"/>
      <c r="RWM73" s="204"/>
      <c r="RWN73" s="204"/>
      <c r="RWO73" s="204"/>
      <c r="RWP73" s="204"/>
      <c r="RWQ73" s="204"/>
      <c r="RWR73" s="204"/>
      <c r="RWS73" s="204"/>
      <c r="RWT73" s="204"/>
      <c r="RWU73" s="204"/>
      <c r="RWV73" s="204"/>
      <c r="RWW73" s="204"/>
      <c r="RWX73" s="204"/>
      <c r="RWY73" s="204"/>
      <c r="RWZ73" s="204"/>
      <c r="RXA73" s="204"/>
      <c r="RXB73" s="204"/>
      <c r="RXC73" s="204"/>
      <c r="RXD73" s="204"/>
      <c r="RXE73" s="204"/>
      <c r="RXF73" s="204"/>
      <c r="RXG73" s="204"/>
      <c r="RXH73" s="204"/>
      <c r="RXI73" s="204"/>
      <c r="RXJ73" s="204"/>
      <c r="RXK73" s="204"/>
      <c r="RXL73" s="204"/>
      <c r="RXM73" s="204"/>
      <c r="RXN73" s="204"/>
      <c r="RXO73" s="204"/>
      <c r="RXP73" s="204"/>
      <c r="RXQ73" s="204"/>
      <c r="RXR73" s="204"/>
      <c r="RXS73" s="204"/>
      <c r="RXT73" s="204"/>
      <c r="RXU73" s="204"/>
      <c r="RXV73" s="204"/>
      <c r="RXW73" s="204"/>
      <c r="RXX73" s="204"/>
      <c r="RXY73" s="204"/>
      <c r="RXZ73" s="204"/>
      <c r="RYA73" s="204"/>
      <c r="RYB73" s="204"/>
      <c r="RYC73" s="204"/>
      <c r="RYD73" s="204"/>
      <c r="RYE73" s="204"/>
      <c r="RYF73" s="204"/>
      <c r="RYG73" s="204"/>
      <c r="RYH73" s="204"/>
      <c r="RYI73" s="204"/>
      <c r="RYJ73" s="204"/>
      <c r="RYK73" s="204"/>
      <c r="RYL73" s="204"/>
      <c r="RYM73" s="204"/>
      <c r="RYN73" s="204"/>
      <c r="RYO73" s="204"/>
      <c r="RYP73" s="204"/>
      <c r="RYQ73" s="204"/>
      <c r="RYR73" s="204"/>
      <c r="RYS73" s="204"/>
      <c r="RYT73" s="204"/>
      <c r="RYU73" s="204"/>
      <c r="RYV73" s="204"/>
      <c r="RYW73" s="204"/>
      <c r="RYX73" s="204"/>
      <c r="RYY73" s="204"/>
      <c r="RYZ73" s="204"/>
      <c r="RZA73" s="204"/>
      <c r="RZB73" s="204"/>
      <c r="RZC73" s="204"/>
      <c r="RZD73" s="204"/>
      <c r="RZE73" s="204"/>
      <c r="RZF73" s="204"/>
      <c r="RZG73" s="204"/>
      <c r="RZH73" s="204"/>
      <c r="RZI73" s="204"/>
      <c r="RZJ73" s="204"/>
      <c r="RZK73" s="204"/>
      <c r="RZL73" s="204"/>
      <c r="RZM73" s="204"/>
      <c r="RZN73" s="204"/>
      <c r="RZO73" s="204"/>
      <c r="RZP73" s="204"/>
      <c r="RZQ73" s="204"/>
      <c r="RZR73" s="204"/>
      <c r="RZS73" s="204"/>
      <c r="RZT73" s="204"/>
      <c r="RZU73" s="204"/>
      <c r="RZV73" s="204"/>
      <c r="RZW73" s="204"/>
      <c r="RZX73" s="204"/>
      <c r="RZY73" s="204"/>
      <c r="RZZ73" s="204"/>
      <c r="SAA73" s="204"/>
      <c r="SAB73" s="204"/>
      <c r="SAC73" s="204"/>
      <c r="SAD73" s="204"/>
      <c r="SAE73" s="204"/>
      <c r="SAF73" s="204"/>
      <c r="SAG73" s="204"/>
      <c r="SAH73" s="204"/>
      <c r="SAI73" s="204"/>
      <c r="SAJ73" s="204"/>
      <c r="SAK73" s="204"/>
      <c r="SAL73" s="204"/>
      <c r="SAM73" s="204"/>
      <c r="SAN73" s="204"/>
      <c r="SAO73" s="204"/>
      <c r="SAP73" s="204"/>
      <c r="SAQ73" s="204"/>
      <c r="SAR73" s="204"/>
      <c r="SAS73" s="204"/>
      <c r="SAT73" s="204"/>
      <c r="SAU73" s="204"/>
      <c r="SAV73" s="204"/>
      <c r="SAW73" s="204"/>
      <c r="SAX73" s="204"/>
      <c r="SAY73" s="204"/>
      <c r="SAZ73" s="204"/>
      <c r="SBA73" s="204"/>
      <c r="SBB73" s="204"/>
      <c r="SBC73" s="204"/>
      <c r="SBD73" s="204"/>
      <c r="SBE73" s="204"/>
      <c r="SBF73" s="204"/>
      <c r="SBG73" s="204"/>
      <c r="SBH73" s="204"/>
      <c r="SBI73" s="204"/>
      <c r="SBJ73" s="204"/>
      <c r="SBK73" s="204"/>
      <c r="SBL73" s="204"/>
      <c r="SBM73" s="204"/>
      <c r="SBN73" s="204"/>
      <c r="SBO73" s="204"/>
      <c r="SBP73" s="204"/>
      <c r="SBQ73" s="204"/>
      <c r="SBR73" s="204"/>
      <c r="SBS73" s="204"/>
      <c r="SBT73" s="204"/>
      <c r="SBU73" s="204"/>
      <c r="SBV73" s="204"/>
      <c r="SBW73" s="204"/>
      <c r="SBX73" s="204"/>
      <c r="SBY73" s="204"/>
      <c r="SBZ73" s="204"/>
      <c r="SCA73" s="204"/>
      <c r="SCB73" s="204"/>
      <c r="SCC73" s="204"/>
      <c r="SCD73" s="204"/>
      <c r="SCE73" s="204"/>
      <c r="SCF73" s="204"/>
      <c r="SCG73" s="204"/>
      <c r="SCH73" s="204"/>
      <c r="SCI73" s="204"/>
      <c r="SCJ73" s="204"/>
      <c r="SCK73" s="204"/>
      <c r="SCL73" s="204"/>
      <c r="SCM73" s="204"/>
      <c r="SCN73" s="204"/>
      <c r="SCO73" s="204"/>
      <c r="SCP73" s="204"/>
      <c r="SCQ73" s="204"/>
      <c r="SCR73" s="204"/>
      <c r="SCS73" s="204"/>
      <c r="SCT73" s="204"/>
      <c r="SCU73" s="204"/>
      <c r="SCV73" s="204"/>
      <c r="SCW73" s="204"/>
      <c r="SCX73" s="204"/>
      <c r="SCY73" s="204"/>
      <c r="SCZ73" s="204"/>
      <c r="SDA73" s="204"/>
      <c r="SDB73" s="204"/>
      <c r="SDC73" s="204"/>
      <c r="SDD73" s="204"/>
      <c r="SDE73" s="204"/>
      <c r="SDF73" s="204"/>
      <c r="SDG73" s="204"/>
      <c r="SDH73" s="204"/>
      <c r="SDI73" s="204"/>
      <c r="SDJ73" s="204"/>
      <c r="SDK73" s="204"/>
      <c r="SDL73" s="204"/>
      <c r="SDM73" s="204"/>
      <c r="SDN73" s="204"/>
      <c r="SDO73" s="204"/>
      <c r="SDP73" s="204"/>
      <c r="SDQ73" s="204"/>
      <c r="SDR73" s="204"/>
      <c r="SDS73" s="204"/>
      <c r="SDT73" s="204"/>
      <c r="SDU73" s="204"/>
      <c r="SDV73" s="204"/>
      <c r="SDW73" s="204"/>
      <c r="SDX73" s="204"/>
      <c r="SDY73" s="204"/>
      <c r="SDZ73" s="204"/>
      <c r="SEA73" s="204"/>
      <c r="SEB73" s="204"/>
      <c r="SEC73" s="204"/>
      <c r="SED73" s="204"/>
      <c r="SEE73" s="204"/>
      <c r="SEF73" s="204"/>
      <c r="SEG73" s="204"/>
      <c r="SEH73" s="204"/>
      <c r="SEI73" s="204"/>
      <c r="SEJ73" s="204"/>
      <c r="SEK73" s="204"/>
      <c r="SEL73" s="204"/>
      <c r="SEM73" s="204"/>
      <c r="SEN73" s="204"/>
      <c r="SEO73" s="204"/>
      <c r="SEP73" s="204"/>
      <c r="SEQ73" s="204"/>
      <c r="SER73" s="204"/>
      <c r="SES73" s="204"/>
      <c r="SET73" s="204"/>
      <c r="SEU73" s="204"/>
      <c r="SEV73" s="204"/>
      <c r="SEW73" s="204"/>
      <c r="SEX73" s="204"/>
      <c r="SEY73" s="204"/>
      <c r="SEZ73" s="204"/>
      <c r="SFA73" s="204"/>
      <c r="SFB73" s="204"/>
      <c r="SFC73" s="204"/>
      <c r="SFD73" s="204"/>
      <c r="SFE73" s="204"/>
      <c r="SFF73" s="204"/>
      <c r="SFG73" s="204"/>
      <c r="SFH73" s="204"/>
      <c r="SFI73" s="204"/>
      <c r="SFJ73" s="204"/>
      <c r="SFK73" s="204"/>
      <c r="SFL73" s="204"/>
      <c r="SFM73" s="204"/>
      <c r="SFN73" s="204"/>
      <c r="SFO73" s="204"/>
      <c r="SFP73" s="204"/>
      <c r="SFQ73" s="204"/>
      <c r="SFR73" s="204"/>
      <c r="SFS73" s="204"/>
      <c r="SFT73" s="204"/>
      <c r="SFU73" s="204"/>
      <c r="SFV73" s="204"/>
      <c r="SFW73" s="204"/>
      <c r="SFX73" s="204"/>
      <c r="SFY73" s="204"/>
      <c r="SFZ73" s="204"/>
      <c r="SGA73" s="204"/>
      <c r="SGB73" s="204"/>
      <c r="SGC73" s="204"/>
      <c r="SGD73" s="204"/>
      <c r="SGE73" s="204"/>
      <c r="SGF73" s="204"/>
      <c r="SGG73" s="204"/>
      <c r="SGH73" s="204"/>
      <c r="SGI73" s="204"/>
      <c r="SGJ73" s="204"/>
      <c r="SGK73" s="204"/>
      <c r="SGL73" s="204"/>
      <c r="SGM73" s="204"/>
      <c r="SGN73" s="204"/>
      <c r="SGO73" s="204"/>
      <c r="SGP73" s="204"/>
      <c r="SGQ73" s="204"/>
      <c r="SGR73" s="204"/>
      <c r="SGS73" s="204"/>
      <c r="SGT73" s="204"/>
      <c r="SGU73" s="204"/>
      <c r="SGV73" s="204"/>
      <c r="SGW73" s="204"/>
      <c r="SGX73" s="204"/>
      <c r="SGY73" s="204"/>
      <c r="SGZ73" s="204"/>
      <c r="SHA73" s="204"/>
      <c r="SHB73" s="204"/>
      <c r="SHC73" s="204"/>
      <c r="SHD73" s="204"/>
      <c r="SHE73" s="204"/>
      <c r="SHF73" s="204"/>
      <c r="SHG73" s="204"/>
      <c r="SHH73" s="204"/>
      <c r="SHI73" s="204"/>
      <c r="SHJ73" s="204"/>
      <c r="SHK73" s="204"/>
      <c r="SHL73" s="204"/>
      <c r="SHM73" s="204"/>
      <c r="SHN73" s="204"/>
      <c r="SHO73" s="204"/>
      <c r="SHP73" s="204"/>
      <c r="SHQ73" s="204"/>
      <c r="SHR73" s="204"/>
      <c r="SHS73" s="204"/>
      <c r="SHT73" s="204"/>
      <c r="SHU73" s="204"/>
      <c r="SHV73" s="204"/>
      <c r="SHW73" s="204"/>
      <c r="SHX73" s="204"/>
      <c r="SHY73" s="204"/>
      <c r="SHZ73" s="204"/>
      <c r="SIA73" s="204"/>
      <c r="SIB73" s="204"/>
      <c r="SIC73" s="204"/>
      <c r="SID73" s="204"/>
      <c r="SIE73" s="204"/>
      <c r="SIF73" s="204"/>
      <c r="SIG73" s="204"/>
      <c r="SIH73" s="204"/>
      <c r="SII73" s="204"/>
      <c r="SIJ73" s="204"/>
      <c r="SIK73" s="204"/>
      <c r="SIL73" s="204"/>
      <c r="SIM73" s="204"/>
      <c r="SIN73" s="204"/>
      <c r="SIO73" s="204"/>
      <c r="SIP73" s="204"/>
      <c r="SIQ73" s="204"/>
      <c r="SIR73" s="204"/>
      <c r="SIS73" s="204"/>
      <c r="SIT73" s="204"/>
      <c r="SIU73" s="204"/>
      <c r="SIV73" s="204"/>
      <c r="SIW73" s="204"/>
      <c r="SIX73" s="204"/>
      <c r="SIY73" s="204"/>
      <c r="SIZ73" s="204"/>
      <c r="SJA73" s="204"/>
      <c r="SJB73" s="204"/>
      <c r="SJC73" s="204"/>
      <c r="SJD73" s="204"/>
      <c r="SJE73" s="204"/>
      <c r="SJF73" s="204"/>
      <c r="SJG73" s="204"/>
      <c r="SJH73" s="204"/>
      <c r="SJI73" s="204"/>
      <c r="SJJ73" s="204"/>
      <c r="SJK73" s="204"/>
      <c r="SJL73" s="204"/>
      <c r="SJM73" s="204"/>
      <c r="SJN73" s="204"/>
      <c r="SJO73" s="204"/>
      <c r="SJP73" s="204"/>
      <c r="SJQ73" s="204"/>
      <c r="SJR73" s="204"/>
      <c r="SJS73" s="204"/>
      <c r="SJT73" s="204"/>
      <c r="SJU73" s="204"/>
      <c r="SJV73" s="204"/>
      <c r="SJW73" s="204"/>
      <c r="SJX73" s="204"/>
      <c r="SJY73" s="204"/>
      <c r="SJZ73" s="204"/>
      <c r="SKA73" s="204"/>
      <c r="SKB73" s="204"/>
      <c r="SKC73" s="204"/>
      <c r="SKD73" s="204"/>
      <c r="SKE73" s="204"/>
      <c r="SKF73" s="204"/>
      <c r="SKG73" s="204"/>
      <c r="SKH73" s="204"/>
      <c r="SKI73" s="204"/>
      <c r="SKJ73" s="204"/>
      <c r="SKK73" s="204"/>
      <c r="SKL73" s="204"/>
      <c r="SKM73" s="204"/>
      <c r="SKN73" s="204"/>
      <c r="SKO73" s="204"/>
      <c r="SKP73" s="204"/>
      <c r="SKQ73" s="204"/>
      <c r="SKR73" s="204"/>
      <c r="SKS73" s="204"/>
      <c r="SKT73" s="204"/>
      <c r="SKU73" s="204"/>
      <c r="SKV73" s="204"/>
      <c r="SKW73" s="204"/>
      <c r="SKX73" s="204"/>
      <c r="SKY73" s="204"/>
      <c r="SKZ73" s="204"/>
      <c r="SLA73" s="204"/>
      <c r="SLB73" s="204"/>
      <c r="SLC73" s="204"/>
      <c r="SLD73" s="204"/>
      <c r="SLE73" s="204"/>
      <c r="SLF73" s="204"/>
      <c r="SLG73" s="204"/>
      <c r="SLH73" s="204"/>
      <c r="SLI73" s="204"/>
      <c r="SLJ73" s="204"/>
      <c r="SLK73" s="204"/>
      <c r="SLL73" s="204"/>
      <c r="SLM73" s="204"/>
      <c r="SLN73" s="204"/>
      <c r="SLO73" s="204"/>
      <c r="SLP73" s="204"/>
      <c r="SLQ73" s="204"/>
      <c r="SLR73" s="204"/>
      <c r="SLS73" s="204"/>
      <c r="SLT73" s="204"/>
      <c r="SLU73" s="204"/>
      <c r="SLV73" s="204"/>
      <c r="SLW73" s="204"/>
      <c r="SLX73" s="204"/>
      <c r="SLY73" s="204"/>
      <c r="SLZ73" s="204"/>
      <c r="SMA73" s="204"/>
      <c r="SMB73" s="204"/>
      <c r="SMC73" s="204"/>
      <c r="SMD73" s="204"/>
      <c r="SME73" s="204"/>
      <c r="SMF73" s="204"/>
      <c r="SMG73" s="204"/>
      <c r="SMH73" s="204"/>
      <c r="SMI73" s="204"/>
      <c r="SMJ73" s="204"/>
      <c r="SMK73" s="204"/>
      <c r="SML73" s="204"/>
      <c r="SMM73" s="204"/>
      <c r="SMN73" s="204"/>
      <c r="SMO73" s="204"/>
      <c r="SMP73" s="204"/>
      <c r="SMQ73" s="204"/>
      <c r="SMR73" s="204"/>
      <c r="SMS73" s="204"/>
      <c r="SMT73" s="204"/>
      <c r="SMU73" s="204"/>
      <c r="SMV73" s="204"/>
      <c r="SMW73" s="204"/>
      <c r="SMX73" s="204"/>
      <c r="SMY73" s="204"/>
      <c r="SMZ73" s="204"/>
      <c r="SNA73" s="204"/>
      <c r="SNB73" s="204"/>
      <c r="SNC73" s="204"/>
      <c r="SND73" s="204"/>
      <c r="SNE73" s="204"/>
      <c r="SNF73" s="204"/>
      <c r="SNG73" s="204"/>
      <c r="SNH73" s="204"/>
      <c r="SNI73" s="204"/>
      <c r="SNJ73" s="204"/>
      <c r="SNK73" s="204"/>
      <c r="SNL73" s="204"/>
      <c r="SNM73" s="204"/>
      <c r="SNN73" s="204"/>
      <c r="SNO73" s="204"/>
      <c r="SNP73" s="204"/>
      <c r="SNQ73" s="204"/>
      <c r="SNR73" s="204"/>
      <c r="SNS73" s="204"/>
      <c r="SNT73" s="204"/>
      <c r="SNU73" s="204"/>
      <c r="SNV73" s="204"/>
      <c r="SNW73" s="204"/>
      <c r="SNX73" s="204"/>
      <c r="SNY73" s="204"/>
      <c r="SNZ73" s="204"/>
      <c r="SOA73" s="204"/>
      <c r="SOB73" s="204"/>
      <c r="SOC73" s="204"/>
      <c r="SOD73" s="204"/>
      <c r="SOE73" s="204"/>
      <c r="SOF73" s="204"/>
      <c r="SOG73" s="204"/>
      <c r="SOH73" s="204"/>
      <c r="SOI73" s="204"/>
      <c r="SOJ73" s="204"/>
      <c r="SOK73" s="204"/>
      <c r="SOL73" s="204"/>
      <c r="SOM73" s="204"/>
      <c r="SON73" s="204"/>
      <c r="SOO73" s="204"/>
      <c r="SOP73" s="204"/>
      <c r="SOQ73" s="204"/>
      <c r="SOR73" s="204"/>
      <c r="SOS73" s="204"/>
      <c r="SOT73" s="204"/>
      <c r="SOU73" s="204"/>
      <c r="SOV73" s="204"/>
      <c r="SOW73" s="204"/>
      <c r="SOX73" s="204"/>
      <c r="SOY73" s="204"/>
      <c r="SOZ73" s="204"/>
      <c r="SPA73" s="204"/>
      <c r="SPB73" s="204"/>
      <c r="SPC73" s="204"/>
      <c r="SPD73" s="204"/>
      <c r="SPE73" s="204"/>
      <c r="SPF73" s="204"/>
      <c r="SPG73" s="204"/>
      <c r="SPH73" s="204"/>
      <c r="SPI73" s="204"/>
      <c r="SPJ73" s="204"/>
      <c r="SPK73" s="204"/>
      <c r="SPL73" s="204"/>
      <c r="SPM73" s="204"/>
      <c r="SPN73" s="204"/>
      <c r="SPO73" s="204"/>
      <c r="SPP73" s="204"/>
      <c r="SPQ73" s="204"/>
      <c r="SPR73" s="204"/>
      <c r="SPS73" s="204"/>
      <c r="SPT73" s="204"/>
      <c r="SPU73" s="204"/>
      <c r="SPV73" s="204"/>
      <c r="SPW73" s="204"/>
      <c r="SPX73" s="204"/>
      <c r="SPY73" s="204"/>
      <c r="SPZ73" s="204"/>
      <c r="SQA73" s="204"/>
      <c r="SQB73" s="204"/>
      <c r="SQC73" s="204"/>
      <c r="SQD73" s="204"/>
      <c r="SQE73" s="204"/>
      <c r="SQF73" s="204"/>
      <c r="SQG73" s="204"/>
      <c r="SQH73" s="204"/>
      <c r="SQI73" s="204"/>
      <c r="SQJ73" s="204"/>
      <c r="SQK73" s="204"/>
      <c r="SQL73" s="204"/>
      <c r="SQM73" s="204"/>
      <c r="SQN73" s="204"/>
      <c r="SQO73" s="204"/>
      <c r="SQP73" s="204"/>
      <c r="SQQ73" s="204"/>
      <c r="SQR73" s="204"/>
      <c r="SQS73" s="204"/>
      <c r="SQT73" s="204"/>
      <c r="SQU73" s="204"/>
      <c r="SQV73" s="204"/>
      <c r="SQW73" s="204"/>
      <c r="SQX73" s="204"/>
      <c r="SQY73" s="204"/>
      <c r="SQZ73" s="204"/>
      <c r="SRA73" s="204"/>
      <c r="SRB73" s="204"/>
      <c r="SRC73" s="204"/>
      <c r="SRD73" s="204"/>
      <c r="SRE73" s="204"/>
      <c r="SRF73" s="204"/>
      <c r="SRG73" s="204"/>
      <c r="SRH73" s="204"/>
      <c r="SRI73" s="204"/>
      <c r="SRJ73" s="204"/>
      <c r="SRK73" s="204"/>
      <c r="SRL73" s="204"/>
      <c r="SRM73" s="204"/>
      <c r="SRN73" s="204"/>
      <c r="SRO73" s="204"/>
      <c r="SRP73" s="204"/>
      <c r="SRQ73" s="204"/>
      <c r="SRR73" s="204"/>
      <c r="SRS73" s="204"/>
      <c r="SRT73" s="204"/>
      <c r="SRU73" s="204"/>
      <c r="SRV73" s="204"/>
      <c r="SRW73" s="204"/>
      <c r="SRX73" s="204"/>
      <c r="SRY73" s="204"/>
      <c r="SRZ73" s="204"/>
      <c r="SSA73" s="204"/>
      <c r="SSB73" s="204"/>
      <c r="SSC73" s="204"/>
      <c r="SSD73" s="204"/>
      <c r="SSE73" s="204"/>
      <c r="SSF73" s="204"/>
      <c r="SSG73" s="204"/>
      <c r="SSH73" s="204"/>
      <c r="SSI73" s="204"/>
      <c r="SSJ73" s="204"/>
      <c r="SSK73" s="204"/>
      <c r="SSL73" s="204"/>
      <c r="SSM73" s="204"/>
      <c r="SSN73" s="204"/>
      <c r="SSO73" s="204"/>
      <c r="SSP73" s="204"/>
      <c r="SSQ73" s="204"/>
      <c r="SSR73" s="204"/>
      <c r="SSS73" s="204"/>
      <c r="SST73" s="204"/>
      <c r="SSU73" s="204"/>
      <c r="SSV73" s="204"/>
      <c r="SSW73" s="204"/>
      <c r="SSX73" s="204"/>
      <c r="SSY73" s="204"/>
      <c r="SSZ73" s="204"/>
      <c r="STA73" s="204"/>
      <c r="STB73" s="204"/>
      <c r="STC73" s="204"/>
      <c r="STD73" s="204"/>
      <c r="STE73" s="204"/>
      <c r="STF73" s="204"/>
      <c r="STG73" s="204"/>
      <c r="STH73" s="204"/>
      <c r="STI73" s="204"/>
      <c r="STJ73" s="204"/>
      <c r="STK73" s="204"/>
      <c r="STL73" s="204"/>
      <c r="STM73" s="204"/>
      <c r="STN73" s="204"/>
      <c r="STO73" s="204"/>
      <c r="STP73" s="204"/>
      <c r="STQ73" s="204"/>
      <c r="STR73" s="204"/>
      <c r="STS73" s="204"/>
      <c r="STT73" s="204"/>
      <c r="STU73" s="204"/>
      <c r="STV73" s="204"/>
      <c r="STW73" s="204"/>
      <c r="STX73" s="204"/>
      <c r="STY73" s="204"/>
      <c r="STZ73" s="204"/>
      <c r="SUA73" s="204"/>
      <c r="SUB73" s="204"/>
      <c r="SUC73" s="204"/>
      <c r="SUD73" s="204"/>
      <c r="SUE73" s="204"/>
      <c r="SUF73" s="204"/>
      <c r="SUG73" s="204"/>
      <c r="SUH73" s="204"/>
      <c r="SUI73" s="204"/>
      <c r="SUJ73" s="204"/>
      <c r="SUK73" s="204"/>
      <c r="SUL73" s="204"/>
      <c r="SUM73" s="204"/>
      <c r="SUN73" s="204"/>
      <c r="SUO73" s="204"/>
      <c r="SUP73" s="204"/>
      <c r="SUQ73" s="204"/>
      <c r="SUR73" s="204"/>
      <c r="SUS73" s="204"/>
      <c r="SUT73" s="204"/>
      <c r="SUU73" s="204"/>
      <c r="SUV73" s="204"/>
      <c r="SUW73" s="204"/>
      <c r="SUX73" s="204"/>
      <c r="SUY73" s="204"/>
      <c r="SUZ73" s="204"/>
      <c r="SVA73" s="204"/>
      <c r="SVB73" s="204"/>
      <c r="SVC73" s="204"/>
      <c r="SVD73" s="204"/>
      <c r="SVE73" s="204"/>
      <c r="SVF73" s="204"/>
      <c r="SVG73" s="204"/>
      <c r="SVH73" s="204"/>
      <c r="SVI73" s="204"/>
      <c r="SVJ73" s="204"/>
      <c r="SVK73" s="204"/>
      <c r="SVL73" s="204"/>
      <c r="SVM73" s="204"/>
      <c r="SVN73" s="204"/>
      <c r="SVO73" s="204"/>
      <c r="SVP73" s="204"/>
      <c r="SVQ73" s="204"/>
      <c r="SVR73" s="204"/>
      <c r="SVS73" s="204"/>
      <c r="SVT73" s="204"/>
      <c r="SVU73" s="204"/>
      <c r="SVV73" s="204"/>
      <c r="SVW73" s="204"/>
      <c r="SVX73" s="204"/>
      <c r="SVY73" s="204"/>
      <c r="SVZ73" s="204"/>
      <c r="SWA73" s="204"/>
      <c r="SWB73" s="204"/>
      <c r="SWC73" s="204"/>
      <c r="SWD73" s="204"/>
      <c r="SWE73" s="204"/>
      <c r="SWF73" s="204"/>
      <c r="SWG73" s="204"/>
      <c r="SWH73" s="204"/>
      <c r="SWI73" s="204"/>
      <c r="SWJ73" s="204"/>
      <c r="SWK73" s="204"/>
      <c r="SWL73" s="204"/>
      <c r="SWM73" s="204"/>
      <c r="SWN73" s="204"/>
      <c r="SWO73" s="204"/>
      <c r="SWP73" s="204"/>
      <c r="SWQ73" s="204"/>
      <c r="SWR73" s="204"/>
      <c r="SWS73" s="204"/>
      <c r="SWT73" s="204"/>
      <c r="SWU73" s="204"/>
      <c r="SWV73" s="204"/>
      <c r="SWW73" s="204"/>
      <c r="SWX73" s="204"/>
      <c r="SWY73" s="204"/>
      <c r="SWZ73" s="204"/>
      <c r="SXA73" s="204"/>
      <c r="SXB73" s="204"/>
      <c r="SXC73" s="204"/>
      <c r="SXD73" s="204"/>
      <c r="SXE73" s="204"/>
      <c r="SXF73" s="204"/>
      <c r="SXG73" s="204"/>
      <c r="SXH73" s="204"/>
      <c r="SXI73" s="204"/>
      <c r="SXJ73" s="204"/>
      <c r="SXK73" s="204"/>
      <c r="SXL73" s="204"/>
      <c r="SXM73" s="204"/>
      <c r="SXN73" s="204"/>
      <c r="SXO73" s="204"/>
      <c r="SXP73" s="204"/>
      <c r="SXQ73" s="204"/>
      <c r="SXR73" s="204"/>
      <c r="SXS73" s="204"/>
      <c r="SXT73" s="204"/>
      <c r="SXU73" s="204"/>
      <c r="SXV73" s="204"/>
      <c r="SXW73" s="204"/>
      <c r="SXX73" s="204"/>
      <c r="SXY73" s="204"/>
      <c r="SXZ73" s="204"/>
      <c r="SYA73" s="204"/>
      <c r="SYB73" s="204"/>
      <c r="SYC73" s="204"/>
      <c r="SYD73" s="204"/>
      <c r="SYE73" s="204"/>
      <c r="SYF73" s="204"/>
      <c r="SYG73" s="204"/>
      <c r="SYH73" s="204"/>
      <c r="SYI73" s="204"/>
      <c r="SYJ73" s="204"/>
      <c r="SYK73" s="204"/>
      <c r="SYL73" s="204"/>
      <c r="SYM73" s="204"/>
      <c r="SYN73" s="204"/>
      <c r="SYO73" s="204"/>
      <c r="SYP73" s="204"/>
      <c r="SYQ73" s="204"/>
      <c r="SYR73" s="204"/>
      <c r="SYS73" s="204"/>
      <c r="SYT73" s="204"/>
      <c r="SYU73" s="204"/>
      <c r="SYV73" s="204"/>
      <c r="SYW73" s="204"/>
      <c r="SYX73" s="204"/>
      <c r="SYY73" s="204"/>
      <c r="SYZ73" s="204"/>
      <c r="SZA73" s="204"/>
      <c r="SZB73" s="204"/>
      <c r="SZC73" s="204"/>
      <c r="SZD73" s="204"/>
      <c r="SZE73" s="204"/>
      <c r="SZF73" s="204"/>
      <c r="SZG73" s="204"/>
      <c r="SZH73" s="204"/>
      <c r="SZI73" s="204"/>
      <c r="SZJ73" s="204"/>
      <c r="SZK73" s="204"/>
      <c r="SZL73" s="204"/>
      <c r="SZM73" s="204"/>
      <c r="SZN73" s="204"/>
      <c r="SZO73" s="204"/>
      <c r="SZP73" s="204"/>
      <c r="SZQ73" s="204"/>
      <c r="SZR73" s="204"/>
      <c r="SZS73" s="204"/>
      <c r="SZT73" s="204"/>
      <c r="SZU73" s="204"/>
      <c r="SZV73" s="204"/>
      <c r="SZW73" s="204"/>
      <c r="SZX73" s="204"/>
      <c r="SZY73" s="204"/>
      <c r="SZZ73" s="204"/>
      <c r="TAA73" s="204"/>
      <c r="TAB73" s="204"/>
      <c r="TAC73" s="204"/>
      <c r="TAD73" s="204"/>
      <c r="TAE73" s="204"/>
      <c r="TAF73" s="204"/>
      <c r="TAG73" s="204"/>
      <c r="TAH73" s="204"/>
      <c r="TAI73" s="204"/>
      <c r="TAJ73" s="204"/>
      <c r="TAK73" s="204"/>
      <c r="TAL73" s="204"/>
      <c r="TAM73" s="204"/>
      <c r="TAN73" s="204"/>
      <c r="TAO73" s="204"/>
      <c r="TAP73" s="204"/>
      <c r="TAQ73" s="204"/>
      <c r="TAR73" s="204"/>
      <c r="TAS73" s="204"/>
      <c r="TAT73" s="204"/>
      <c r="TAU73" s="204"/>
      <c r="TAV73" s="204"/>
      <c r="TAW73" s="204"/>
      <c r="TAX73" s="204"/>
      <c r="TAY73" s="204"/>
      <c r="TAZ73" s="204"/>
      <c r="TBA73" s="204"/>
      <c r="TBB73" s="204"/>
      <c r="TBC73" s="204"/>
      <c r="TBD73" s="204"/>
      <c r="TBE73" s="204"/>
      <c r="TBF73" s="204"/>
      <c r="TBG73" s="204"/>
      <c r="TBH73" s="204"/>
      <c r="TBI73" s="204"/>
      <c r="TBJ73" s="204"/>
      <c r="TBK73" s="204"/>
      <c r="TBL73" s="204"/>
      <c r="TBM73" s="204"/>
      <c r="TBN73" s="204"/>
      <c r="TBO73" s="204"/>
      <c r="TBP73" s="204"/>
      <c r="TBQ73" s="204"/>
      <c r="TBR73" s="204"/>
      <c r="TBS73" s="204"/>
      <c r="TBT73" s="204"/>
      <c r="TBU73" s="204"/>
      <c r="TBV73" s="204"/>
      <c r="TBW73" s="204"/>
      <c r="TBX73" s="204"/>
      <c r="TBY73" s="204"/>
      <c r="TBZ73" s="204"/>
      <c r="TCA73" s="204"/>
      <c r="TCB73" s="204"/>
      <c r="TCC73" s="204"/>
      <c r="TCD73" s="204"/>
      <c r="TCE73" s="204"/>
      <c r="TCF73" s="204"/>
      <c r="TCG73" s="204"/>
      <c r="TCH73" s="204"/>
      <c r="TCI73" s="204"/>
      <c r="TCJ73" s="204"/>
      <c r="TCK73" s="204"/>
      <c r="TCL73" s="204"/>
      <c r="TCM73" s="204"/>
      <c r="TCN73" s="204"/>
      <c r="TCO73" s="204"/>
      <c r="TCP73" s="204"/>
      <c r="TCQ73" s="204"/>
      <c r="TCR73" s="204"/>
      <c r="TCS73" s="204"/>
      <c r="TCT73" s="204"/>
      <c r="TCU73" s="204"/>
      <c r="TCV73" s="204"/>
      <c r="TCW73" s="204"/>
      <c r="TCX73" s="204"/>
      <c r="TCY73" s="204"/>
      <c r="TCZ73" s="204"/>
      <c r="TDA73" s="204"/>
      <c r="TDB73" s="204"/>
      <c r="TDC73" s="204"/>
      <c r="TDD73" s="204"/>
      <c r="TDE73" s="204"/>
      <c r="TDF73" s="204"/>
      <c r="TDG73" s="204"/>
      <c r="TDH73" s="204"/>
      <c r="TDI73" s="204"/>
      <c r="TDJ73" s="204"/>
      <c r="TDK73" s="204"/>
      <c r="TDL73" s="204"/>
      <c r="TDM73" s="204"/>
      <c r="TDN73" s="204"/>
      <c r="TDO73" s="204"/>
      <c r="TDP73" s="204"/>
      <c r="TDQ73" s="204"/>
      <c r="TDR73" s="204"/>
      <c r="TDS73" s="204"/>
      <c r="TDT73" s="204"/>
      <c r="TDU73" s="204"/>
      <c r="TDV73" s="204"/>
      <c r="TDW73" s="204"/>
      <c r="TDX73" s="204"/>
      <c r="TDY73" s="204"/>
      <c r="TDZ73" s="204"/>
      <c r="TEA73" s="204"/>
      <c r="TEB73" s="204"/>
      <c r="TEC73" s="204"/>
      <c r="TED73" s="204"/>
      <c r="TEE73" s="204"/>
      <c r="TEF73" s="204"/>
      <c r="TEG73" s="204"/>
      <c r="TEH73" s="204"/>
      <c r="TEI73" s="204"/>
      <c r="TEJ73" s="204"/>
      <c r="TEK73" s="204"/>
      <c r="TEL73" s="204"/>
      <c r="TEM73" s="204"/>
      <c r="TEN73" s="204"/>
      <c r="TEO73" s="204"/>
      <c r="TEP73" s="204"/>
      <c r="TEQ73" s="204"/>
      <c r="TER73" s="204"/>
      <c r="TES73" s="204"/>
      <c r="TET73" s="204"/>
      <c r="TEU73" s="204"/>
      <c r="TEV73" s="204"/>
      <c r="TEW73" s="204"/>
      <c r="TEX73" s="204"/>
      <c r="TEY73" s="204"/>
      <c r="TEZ73" s="204"/>
      <c r="TFA73" s="204"/>
      <c r="TFB73" s="204"/>
      <c r="TFC73" s="204"/>
      <c r="TFD73" s="204"/>
      <c r="TFE73" s="204"/>
      <c r="TFF73" s="204"/>
      <c r="TFG73" s="204"/>
      <c r="TFH73" s="204"/>
      <c r="TFI73" s="204"/>
      <c r="TFJ73" s="204"/>
      <c r="TFK73" s="204"/>
      <c r="TFL73" s="204"/>
      <c r="TFM73" s="204"/>
      <c r="TFN73" s="204"/>
      <c r="TFO73" s="204"/>
      <c r="TFP73" s="204"/>
      <c r="TFQ73" s="204"/>
      <c r="TFR73" s="204"/>
      <c r="TFS73" s="204"/>
      <c r="TFT73" s="204"/>
      <c r="TFU73" s="204"/>
      <c r="TFV73" s="204"/>
      <c r="TFW73" s="204"/>
      <c r="TFX73" s="204"/>
      <c r="TFY73" s="204"/>
      <c r="TFZ73" s="204"/>
      <c r="TGA73" s="204"/>
      <c r="TGB73" s="204"/>
      <c r="TGC73" s="204"/>
      <c r="TGD73" s="204"/>
      <c r="TGE73" s="204"/>
      <c r="TGF73" s="204"/>
      <c r="TGG73" s="204"/>
      <c r="TGH73" s="204"/>
      <c r="TGI73" s="204"/>
      <c r="TGJ73" s="204"/>
      <c r="TGK73" s="204"/>
      <c r="TGL73" s="204"/>
      <c r="TGM73" s="204"/>
      <c r="TGN73" s="204"/>
      <c r="TGO73" s="204"/>
      <c r="TGP73" s="204"/>
      <c r="TGQ73" s="204"/>
      <c r="TGR73" s="204"/>
      <c r="TGS73" s="204"/>
      <c r="TGT73" s="204"/>
      <c r="TGU73" s="204"/>
      <c r="TGV73" s="204"/>
      <c r="TGW73" s="204"/>
      <c r="TGX73" s="204"/>
      <c r="TGY73" s="204"/>
      <c r="TGZ73" s="204"/>
      <c r="THA73" s="204"/>
      <c r="THB73" s="204"/>
      <c r="THC73" s="204"/>
      <c r="THD73" s="204"/>
      <c r="THE73" s="204"/>
      <c r="THF73" s="204"/>
      <c r="THG73" s="204"/>
      <c r="THH73" s="204"/>
      <c r="THI73" s="204"/>
      <c r="THJ73" s="204"/>
      <c r="THK73" s="204"/>
      <c r="THL73" s="204"/>
      <c r="THM73" s="204"/>
      <c r="THN73" s="204"/>
      <c r="THO73" s="204"/>
      <c r="THP73" s="204"/>
      <c r="THQ73" s="204"/>
      <c r="THR73" s="204"/>
      <c r="THS73" s="204"/>
      <c r="THT73" s="204"/>
      <c r="THU73" s="204"/>
      <c r="THV73" s="204"/>
      <c r="THW73" s="204"/>
      <c r="THX73" s="204"/>
      <c r="THY73" s="204"/>
      <c r="THZ73" s="204"/>
      <c r="TIA73" s="204"/>
      <c r="TIB73" s="204"/>
      <c r="TIC73" s="204"/>
      <c r="TID73" s="204"/>
      <c r="TIE73" s="204"/>
      <c r="TIF73" s="204"/>
      <c r="TIG73" s="204"/>
      <c r="TIH73" s="204"/>
      <c r="TII73" s="204"/>
      <c r="TIJ73" s="204"/>
      <c r="TIK73" s="204"/>
      <c r="TIL73" s="204"/>
      <c r="TIM73" s="204"/>
      <c r="TIN73" s="204"/>
      <c r="TIO73" s="204"/>
      <c r="TIP73" s="204"/>
      <c r="TIQ73" s="204"/>
      <c r="TIR73" s="204"/>
      <c r="TIS73" s="204"/>
      <c r="TIT73" s="204"/>
      <c r="TIU73" s="204"/>
      <c r="TIV73" s="204"/>
      <c r="TIW73" s="204"/>
      <c r="TIX73" s="204"/>
      <c r="TIY73" s="204"/>
      <c r="TIZ73" s="204"/>
      <c r="TJA73" s="204"/>
      <c r="TJB73" s="204"/>
      <c r="TJC73" s="204"/>
      <c r="TJD73" s="204"/>
      <c r="TJE73" s="204"/>
      <c r="TJF73" s="204"/>
      <c r="TJG73" s="204"/>
      <c r="TJH73" s="204"/>
      <c r="TJI73" s="204"/>
      <c r="TJJ73" s="204"/>
      <c r="TJK73" s="204"/>
      <c r="TJL73" s="204"/>
      <c r="TJM73" s="204"/>
      <c r="TJN73" s="204"/>
      <c r="TJO73" s="204"/>
      <c r="TJP73" s="204"/>
      <c r="TJQ73" s="204"/>
      <c r="TJR73" s="204"/>
      <c r="TJS73" s="204"/>
      <c r="TJT73" s="204"/>
      <c r="TJU73" s="204"/>
      <c r="TJV73" s="204"/>
      <c r="TJW73" s="204"/>
      <c r="TJX73" s="204"/>
      <c r="TJY73" s="204"/>
      <c r="TJZ73" s="204"/>
      <c r="TKA73" s="204"/>
      <c r="TKB73" s="204"/>
      <c r="TKC73" s="204"/>
      <c r="TKD73" s="204"/>
      <c r="TKE73" s="204"/>
      <c r="TKF73" s="204"/>
      <c r="TKG73" s="204"/>
      <c r="TKH73" s="204"/>
      <c r="TKI73" s="204"/>
      <c r="TKJ73" s="204"/>
      <c r="TKK73" s="204"/>
      <c r="TKL73" s="204"/>
      <c r="TKM73" s="204"/>
      <c r="TKN73" s="204"/>
      <c r="TKO73" s="204"/>
      <c r="TKP73" s="204"/>
      <c r="TKQ73" s="204"/>
      <c r="TKR73" s="204"/>
      <c r="TKS73" s="204"/>
      <c r="TKT73" s="204"/>
      <c r="TKU73" s="204"/>
      <c r="TKV73" s="204"/>
      <c r="TKW73" s="204"/>
      <c r="TKX73" s="204"/>
      <c r="TKY73" s="204"/>
      <c r="TKZ73" s="204"/>
      <c r="TLA73" s="204"/>
      <c r="TLB73" s="204"/>
      <c r="TLC73" s="204"/>
      <c r="TLD73" s="204"/>
      <c r="TLE73" s="204"/>
      <c r="TLF73" s="204"/>
      <c r="TLG73" s="204"/>
      <c r="TLH73" s="204"/>
      <c r="TLI73" s="204"/>
      <c r="TLJ73" s="204"/>
      <c r="TLK73" s="204"/>
      <c r="TLL73" s="204"/>
      <c r="TLM73" s="204"/>
      <c r="TLN73" s="204"/>
      <c r="TLO73" s="204"/>
      <c r="TLP73" s="204"/>
      <c r="TLQ73" s="204"/>
      <c r="TLR73" s="204"/>
      <c r="TLS73" s="204"/>
      <c r="TLT73" s="204"/>
      <c r="TLU73" s="204"/>
      <c r="TLV73" s="204"/>
      <c r="TLW73" s="204"/>
      <c r="TLX73" s="204"/>
      <c r="TLY73" s="204"/>
      <c r="TLZ73" s="204"/>
      <c r="TMA73" s="204"/>
      <c r="TMB73" s="204"/>
      <c r="TMC73" s="204"/>
      <c r="TMD73" s="204"/>
      <c r="TME73" s="204"/>
      <c r="TMF73" s="204"/>
      <c r="TMG73" s="204"/>
      <c r="TMH73" s="204"/>
      <c r="TMI73" s="204"/>
      <c r="TMJ73" s="204"/>
      <c r="TMK73" s="204"/>
      <c r="TML73" s="204"/>
      <c r="TMM73" s="204"/>
      <c r="TMN73" s="204"/>
      <c r="TMO73" s="204"/>
      <c r="TMP73" s="204"/>
      <c r="TMQ73" s="204"/>
      <c r="TMR73" s="204"/>
      <c r="TMS73" s="204"/>
      <c r="TMT73" s="204"/>
      <c r="TMU73" s="204"/>
      <c r="TMV73" s="204"/>
      <c r="TMW73" s="204"/>
      <c r="TMX73" s="204"/>
      <c r="TMY73" s="204"/>
      <c r="TMZ73" s="204"/>
      <c r="TNA73" s="204"/>
      <c r="TNB73" s="204"/>
      <c r="TNC73" s="204"/>
      <c r="TND73" s="204"/>
      <c r="TNE73" s="204"/>
      <c r="TNF73" s="204"/>
      <c r="TNG73" s="204"/>
      <c r="TNH73" s="204"/>
      <c r="TNI73" s="204"/>
      <c r="TNJ73" s="204"/>
      <c r="TNK73" s="204"/>
      <c r="TNL73" s="204"/>
      <c r="TNM73" s="204"/>
      <c r="TNN73" s="204"/>
      <c r="TNO73" s="204"/>
      <c r="TNP73" s="204"/>
      <c r="TNQ73" s="204"/>
      <c r="TNR73" s="204"/>
      <c r="TNS73" s="204"/>
      <c r="TNT73" s="204"/>
      <c r="TNU73" s="204"/>
      <c r="TNV73" s="204"/>
      <c r="TNW73" s="204"/>
      <c r="TNX73" s="204"/>
      <c r="TNY73" s="204"/>
      <c r="TNZ73" s="204"/>
      <c r="TOA73" s="204"/>
      <c r="TOB73" s="204"/>
      <c r="TOC73" s="204"/>
      <c r="TOD73" s="204"/>
      <c r="TOE73" s="204"/>
      <c r="TOF73" s="204"/>
      <c r="TOG73" s="204"/>
      <c r="TOH73" s="204"/>
      <c r="TOI73" s="204"/>
      <c r="TOJ73" s="204"/>
      <c r="TOK73" s="204"/>
      <c r="TOL73" s="204"/>
      <c r="TOM73" s="204"/>
      <c r="TON73" s="204"/>
      <c r="TOO73" s="204"/>
      <c r="TOP73" s="204"/>
      <c r="TOQ73" s="204"/>
      <c r="TOR73" s="204"/>
      <c r="TOS73" s="204"/>
      <c r="TOT73" s="204"/>
      <c r="TOU73" s="204"/>
      <c r="TOV73" s="204"/>
      <c r="TOW73" s="204"/>
      <c r="TOX73" s="204"/>
      <c r="TOY73" s="204"/>
      <c r="TOZ73" s="204"/>
      <c r="TPA73" s="204"/>
      <c r="TPB73" s="204"/>
      <c r="TPC73" s="204"/>
      <c r="TPD73" s="204"/>
      <c r="TPE73" s="204"/>
      <c r="TPF73" s="204"/>
      <c r="TPG73" s="204"/>
      <c r="TPH73" s="204"/>
      <c r="TPI73" s="204"/>
      <c r="TPJ73" s="204"/>
      <c r="TPK73" s="204"/>
      <c r="TPL73" s="204"/>
      <c r="TPM73" s="204"/>
      <c r="TPN73" s="204"/>
      <c r="TPO73" s="204"/>
      <c r="TPP73" s="204"/>
      <c r="TPQ73" s="204"/>
      <c r="TPR73" s="204"/>
      <c r="TPS73" s="204"/>
      <c r="TPT73" s="204"/>
      <c r="TPU73" s="204"/>
      <c r="TPV73" s="204"/>
      <c r="TPW73" s="204"/>
      <c r="TPX73" s="204"/>
      <c r="TPY73" s="204"/>
      <c r="TPZ73" s="204"/>
      <c r="TQA73" s="204"/>
      <c r="TQB73" s="204"/>
      <c r="TQC73" s="204"/>
      <c r="TQD73" s="204"/>
      <c r="TQE73" s="204"/>
      <c r="TQF73" s="204"/>
      <c r="TQG73" s="204"/>
      <c r="TQH73" s="204"/>
      <c r="TQI73" s="204"/>
      <c r="TQJ73" s="204"/>
      <c r="TQK73" s="204"/>
      <c r="TQL73" s="204"/>
      <c r="TQM73" s="204"/>
      <c r="TQN73" s="204"/>
      <c r="TQO73" s="204"/>
      <c r="TQP73" s="204"/>
      <c r="TQQ73" s="204"/>
      <c r="TQR73" s="204"/>
      <c r="TQS73" s="204"/>
      <c r="TQT73" s="204"/>
      <c r="TQU73" s="204"/>
      <c r="TQV73" s="204"/>
      <c r="TQW73" s="204"/>
      <c r="TQX73" s="204"/>
      <c r="TQY73" s="204"/>
      <c r="TQZ73" s="204"/>
      <c r="TRA73" s="204"/>
      <c r="TRB73" s="204"/>
      <c r="TRC73" s="204"/>
      <c r="TRD73" s="204"/>
      <c r="TRE73" s="204"/>
      <c r="TRF73" s="204"/>
      <c r="TRG73" s="204"/>
      <c r="TRH73" s="204"/>
      <c r="TRI73" s="204"/>
      <c r="TRJ73" s="204"/>
      <c r="TRK73" s="204"/>
      <c r="TRL73" s="204"/>
      <c r="TRM73" s="204"/>
      <c r="TRN73" s="204"/>
      <c r="TRO73" s="204"/>
      <c r="TRP73" s="204"/>
      <c r="TRQ73" s="204"/>
      <c r="TRR73" s="204"/>
      <c r="TRS73" s="204"/>
      <c r="TRT73" s="204"/>
      <c r="TRU73" s="204"/>
      <c r="TRV73" s="204"/>
      <c r="TRW73" s="204"/>
      <c r="TRX73" s="204"/>
      <c r="TRY73" s="204"/>
      <c r="TRZ73" s="204"/>
      <c r="TSA73" s="204"/>
      <c r="TSB73" s="204"/>
      <c r="TSC73" s="204"/>
      <c r="TSD73" s="204"/>
      <c r="TSE73" s="204"/>
      <c r="TSF73" s="204"/>
      <c r="TSG73" s="204"/>
      <c r="TSH73" s="204"/>
      <c r="TSI73" s="204"/>
      <c r="TSJ73" s="204"/>
      <c r="TSK73" s="204"/>
      <c r="TSL73" s="204"/>
      <c r="TSM73" s="204"/>
      <c r="TSN73" s="204"/>
      <c r="TSO73" s="204"/>
      <c r="TSP73" s="204"/>
      <c r="TSQ73" s="204"/>
      <c r="TSR73" s="204"/>
      <c r="TSS73" s="204"/>
      <c r="TST73" s="204"/>
      <c r="TSU73" s="204"/>
      <c r="TSV73" s="204"/>
      <c r="TSW73" s="204"/>
      <c r="TSX73" s="204"/>
      <c r="TSY73" s="204"/>
      <c r="TSZ73" s="204"/>
      <c r="TTA73" s="204"/>
      <c r="TTB73" s="204"/>
      <c r="TTC73" s="204"/>
      <c r="TTD73" s="204"/>
      <c r="TTE73" s="204"/>
      <c r="TTF73" s="204"/>
      <c r="TTG73" s="204"/>
      <c r="TTH73" s="204"/>
      <c r="TTI73" s="204"/>
      <c r="TTJ73" s="204"/>
      <c r="TTK73" s="204"/>
      <c r="TTL73" s="204"/>
      <c r="TTM73" s="204"/>
      <c r="TTN73" s="204"/>
      <c r="TTO73" s="204"/>
      <c r="TTP73" s="204"/>
      <c r="TTQ73" s="204"/>
      <c r="TTR73" s="204"/>
      <c r="TTS73" s="204"/>
      <c r="TTT73" s="204"/>
      <c r="TTU73" s="204"/>
      <c r="TTV73" s="204"/>
      <c r="TTW73" s="204"/>
      <c r="TTX73" s="204"/>
      <c r="TTY73" s="204"/>
      <c r="TTZ73" s="204"/>
      <c r="TUA73" s="204"/>
      <c r="TUB73" s="204"/>
      <c r="TUC73" s="204"/>
      <c r="TUD73" s="204"/>
      <c r="TUE73" s="204"/>
      <c r="TUF73" s="204"/>
      <c r="TUG73" s="204"/>
      <c r="TUH73" s="204"/>
      <c r="TUI73" s="204"/>
      <c r="TUJ73" s="204"/>
      <c r="TUK73" s="204"/>
      <c r="TUL73" s="204"/>
      <c r="TUM73" s="204"/>
      <c r="TUN73" s="204"/>
      <c r="TUO73" s="204"/>
      <c r="TUP73" s="204"/>
      <c r="TUQ73" s="204"/>
      <c r="TUR73" s="204"/>
      <c r="TUS73" s="204"/>
      <c r="TUT73" s="204"/>
      <c r="TUU73" s="204"/>
      <c r="TUV73" s="204"/>
      <c r="TUW73" s="204"/>
      <c r="TUX73" s="204"/>
      <c r="TUY73" s="204"/>
      <c r="TUZ73" s="204"/>
      <c r="TVA73" s="204"/>
      <c r="TVB73" s="204"/>
      <c r="TVC73" s="204"/>
      <c r="TVD73" s="204"/>
      <c r="TVE73" s="204"/>
      <c r="TVF73" s="204"/>
      <c r="TVG73" s="204"/>
      <c r="TVH73" s="204"/>
      <c r="TVI73" s="204"/>
      <c r="TVJ73" s="204"/>
      <c r="TVK73" s="204"/>
      <c r="TVL73" s="204"/>
      <c r="TVM73" s="204"/>
      <c r="TVN73" s="204"/>
      <c r="TVO73" s="204"/>
      <c r="TVP73" s="204"/>
      <c r="TVQ73" s="204"/>
      <c r="TVR73" s="204"/>
      <c r="TVS73" s="204"/>
      <c r="TVT73" s="204"/>
      <c r="TVU73" s="204"/>
      <c r="TVV73" s="204"/>
      <c r="TVW73" s="204"/>
      <c r="TVX73" s="204"/>
      <c r="TVY73" s="204"/>
      <c r="TVZ73" s="204"/>
      <c r="TWA73" s="204"/>
      <c r="TWB73" s="204"/>
      <c r="TWC73" s="204"/>
      <c r="TWD73" s="204"/>
      <c r="TWE73" s="204"/>
      <c r="TWF73" s="204"/>
      <c r="TWG73" s="204"/>
      <c r="TWH73" s="204"/>
      <c r="TWI73" s="204"/>
      <c r="TWJ73" s="204"/>
      <c r="TWK73" s="204"/>
      <c r="TWL73" s="204"/>
      <c r="TWM73" s="204"/>
      <c r="TWN73" s="204"/>
      <c r="TWO73" s="204"/>
      <c r="TWP73" s="204"/>
      <c r="TWQ73" s="204"/>
      <c r="TWR73" s="204"/>
      <c r="TWS73" s="204"/>
      <c r="TWT73" s="204"/>
      <c r="TWU73" s="204"/>
      <c r="TWV73" s="204"/>
      <c r="TWW73" s="204"/>
      <c r="TWX73" s="204"/>
      <c r="TWY73" s="204"/>
      <c r="TWZ73" s="204"/>
      <c r="TXA73" s="204"/>
      <c r="TXB73" s="204"/>
      <c r="TXC73" s="204"/>
      <c r="TXD73" s="204"/>
      <c r="TXE73" s="204"/>
      <c r="TXF73" s="204"/>
      <c r="TXG73" s="204"/>
      <c r="TXH73" s="204"/>
      <c r="TXI73" s="204"/>
      <c r="TXJ73" s="204"/>
      <c r="TXK73" s="204"/>
      <c r="TXL73" s="204"/>
      <c r="TXM73" s="204"/>
      <c r="TXN73" s="204"/>
      <c r="TXO73" s="204"/>
      <c r="TXP73" s="204"/>
      <c r="TXQ73" s="204"/>
      <c r="TXR73" s="204"/>
      <c r="TXS73" s="204"/>
      <c r="TXT73" s="204"/>
      <c r="TXU73" s="204"/>
      <c r="TXV73" s="204"/>
      <c r="TXW73" s="204"/>
      <c r="TXX73" s="204"/>
      <c r="TXY73" s="204"/>
      <c r="TXZ73" s="204"/>
      <c r="TYA73" s="204"/>
      <c r="TYB73" s="204"/>
      <c r="TYC73" s="204"/>
      <c r="TYD73" s="204"/>
      <c r="TYE73" s="204"/>
      <c r="TYF73" s="204"/>
      <c r="TYG73" s="204"/>
      <c r="TYH73" s="204"/>
      <c r="TYI73" s="204"/>
      <c r="TYJ73" s="204"/>
      <c r="TYK73" s="204"/>
      <c r="TYL73" s="204"/>
      <c r="TYM73" s="204"/>
      <c r="TYN73" s="204"/>
      <c r="TYO73" s="204"/>
      <c r="TYP73" s="204"/>
      <c r="TYQ73" s="204"/>
      <c r="TYR73" s="204"/>
      <c r="TYS73" s="204"/>
      <c r="TYT73" s="204"/>
      <c r="TYU73" s="204"/>
      <c r="TYV73" s="204"/>
      <c r="TYW73" s="204"/>
      <c r="TYX73" s="204"/>
      <c r="TYY73" s="204"/>
      <c r="TYZ73" s="204"/>
      <c r="TZA73" s="204"/>
      <c r="TZB73" s="204"/>
      <c r="TZC73" s="204"/>
      <c r="TZD73" s="204"/>
      <c r="TZE73" s="204"/>
      <c r="TZF73" s="204"/>
      <c r="TZG73" s="204"/>
      <c r="TZH73" s="204"/>
      <c r="TZI73" s="204"/>
      <c r="TZJ73" s="204"/>
      <c r="TZK73" s="204"/>
      <c r="TZL73" s="204"/>
      <c r="TZM73" s="204"/>
      <c r="TZN73" s="204"/>
      <c r="TZO73" s="204"/>
      <c r="TZP73" s="204"/>
      <c r="TZQ73" s="204"/>
      <c r="TZR73" s="204"/>
      <c r="TZS73" s="204"/>
      <c r="TZT73" s="204"/>
      <c r="TZU73" s="204"/>
      <c r="TZV73" s="204"/>
      <c r="TZW73" s="204"/>
      <c r="TZX73" s="204"/>
      <c r="TZY73" s="204"/>
      <c r="TZZ73" s="204"/>
      <c r="UAA73" s="204"/>
      <c r="UAB73" s="204"/>
      <c r="UAC73" s="204"/>
      <c r="UAD73" s="204"/>
      <c r="UAE73" s="204"/>
      <c r="UAF73" s="204"/>
      <c r="UAG73" s="204"/>
      <c r="UAH73" s="204"/>
      <c r="UAI73" s="204"/>
      <c r="UAJ73" s="204"/>
      <c r="UAK73" s="204"/>
      <c r="UAL73" s="204"/>
      <c r="UAM73" s="204"/>
      <c r="UAN73" s="204"/>
      <c r="UAO73" s="204"/>
      <c r="UAP73" s="204"/>
      <c r="UAQ73" s="204"/>
      <c r="UAR73" s="204"/>
      <c r="UAS73" s="204"/>
      <c r="UAT73" s="204"/>
      <c r="UAU73" s="204"/>
      <c r="UAV73" s="204"/>
      <c r="UAW73" s="204"/>
      <c r="UAX73" s="204"/>
      <c r="UAY73" s="204"/>
      <c r="UAZ73" s="204"/>
      <c r="UBA73" s="204"/>
      <c r="UBB73" s="204"/>
      <c r="UBC73" s="204"/>
      <c r="UBD73" s="204"/>
      <c r="UBE73" s="204"/>
      <c r="UBF73" s="204"/>
      <c r="UBG73" s="204"/>
      <c r="UBH73" s="204"/>
      <c r="UBI73" s="204"/>
      <c r="UBJ73" s="204"/>
      <c r="UBK73" s="204"/>
      <c r="UBL73" s="204"/>
      <c r="UBM73" s="204"/>
      <c r="UBN73" s="204"/>
      <c r="UBO73" s="204"/>
      <c r="UBP73" s="204"/>
      <c r="UBQ73" s="204"/>
      <c r="UBR73" s="204"/>
      <c r="UBS73" s="204"/>
      <c r="UBT73" s="204"/>
      <c r="UBU73" s="204"/>
      <c r="UBV73" s="204"/>
      <c r="UBW73" s="204"/>
      <c r="UBX73" s="204"/>
      <c r="UBY73" s="204"/>
      <c r="UBZ73" s="204"/>
      <c r="UCA73" s="204"/>
      <c r="UCB73" s="204"/>
      <c r="UCC73" s="204"/>
      <c r="UCD73" s="204"/>
      <c r="UCE73" s="204"/>
      <c r="UCF73" s="204"/>
      <c r="UCG73" s="204"/>
      <c r="UCH73" s="204"/>
      <c r="UCI73" s="204"/>
      <c r="UCJ73" s="204"/>
      <c r="UCK73" s="204"/>
      <c r="UCL73" s="204"/>
      <c r="UCM73" s="204"/>
      <c r="UCN73" s="204"/>
      <c r="UCO73" s="204"/>
      <c r="UCP73" s="204"/>
      <c r="UCQ73" s="204"/>
      <c r="UCR73" s="204"/>
      <c r="UCS73" s="204"/>
      <c r="UCT73" s="204"/>
      <c r="UCU73" s="204"/>
      <c r="UCV73" s="204"/>
      <c r="UCW73" s="204"/>
      <c r="UCX73" s="204"/>
      <c r="UCY73" s="204"/>
      <c r="UCZ73" s="204"/>
      <c r="UDA73" s="204"/>
      <c r="UDB73" s="204"/>
      <c r="UDC73" s="204"/>
      <c r="UDD73" s="204"/>
      <c r="UDE73" s="204"/>
      <c r="UDF73" s="204"/>
      <c r="UDG73" s="204"/>
      <c r="UDH73" s="204"/>
      <c r="UDI73" s="204"/>
      <c r="UDJ73" s="204"/>
      <c r="UDK73" s="204"/>
      <c r="UDL73" s="204"/>
      <c r="UDM73" s="204"/>
      <c r="UDN73" s="204"/>
      <c r="UDO73" s="204"/>
      <c r="UDP73" s="204"/>
      <c r="UDQ73" s="204"/>
      <c r="UDR73" s="204"/>
      <c r="UDS73" s="204"/>
      <c r="UDT73" s="204"/>
      <c r="UDU73" s="204"/>
      <c r="UDV73" s="204"/>
      <c r="UDW73" s="204"/>
      <c r="UDX73" s="204"/>
      <c r="UDY73" s="204"/>
      <c r="UDZ73" s="204"/>
      <c r="UEA73" s="204"/>
      <c r="UEB73" s="204"/>
      <c r="UEC73" s="204"/>
      <c r="UED73" s="204"/>
      <c r="UEE73" s="204"/>
      <c r="UEF73" s="204"/>
      <c r="UEG73" s="204"/>
      <c r="UEH73" s="204"/>
      <c r="UEI73" s="204"/>
      <c r="UEJ73" s="204"/>
      <c r="UEK73" s="204"/>
      <c r="UEL73" s="204"/>
      <c r="UEM73" s="204"/>
      <c r="UEN73" s="204"/>
      <c r="UEO73" s="204"/>
      <c r="UEP73" s="204"/>
      <c r="UEQ73" s="204"/>
      <c r="UER73" s="204"/>
      <c r="UES73" s="204"/>
      <c r="UET73" s="204"/>
      <c r="UEU73" s="204"/>
      <c r="UEV73" s="204"/>
      <c r="UEW73" s="204"/>
      <c r="UEX73" s="204"/>
      <c r="UEY73" s="204"/>
      <c r="UEZ73" s="204"/>
      <c r="UFA73" s="204"/>
      <c r="UFB73" s="204"/>
      <c r="UFC73" s="204"/>
      <c r="UFD73" s="204"/>
      <c r="UFE73" s="204"/>
      <c r="UFF73" s="204"/>
      <c r="UFG73" s="204"/>
      <c r="UFH73" s="204"/>
      <c r="UFI73" s="204"/>
      <c r="UFJ73" s="204"/>
      <c r="UFK73" s="204"/>
      <c r="UFL73" s="204"/>
      <c r="UFM73" s="204"/>
      <c r="UFN73" s="204"/>
      <c r="UFO73" s="204"/>
      <c r="UFP73" s="204"/>
      <c r="UFQ73" s="204"/>
      <c r="UFR73" s="204"/>
      <c r="UFS73" s="204"/>
      <c r="UFT73" s="204"/>
      <c r="UFU73" s="204"/>
      <c r="UFV73" s="204"/>
      <c r="UFW73" s="204"/>
      <c r="UFX73" s="204"/>
      <c r="UFY73" s="204"/>
      <c r="UFZ73" s="204"/>
      <c r="UGA73" s="204"/>
      <c r="UGB73" s="204"/>
      <c r="UGC73" s="204"/>
      <c r="UGD73" s="204"/>
      <c r="UGE73" s="204"/>
      <c r="UGF73" s="204"/>
      <c r="UGG73" s="204"/>
      <c r="UGH73" s="204"/>
      <c r="UGI73" s="204"/>
      <c r="UGJ73" s="204"/>
      <c r="UGK73" s="204"/>
      <c r="UGL73" s="204"/>
      <c r="UGM73" s="204"/>
      <c r="UGN73" s="204"/>
      <c r="UGO73" s="204"/>
      <c r="UGP73" s="204"/>
      <c r="UGQ73" s="204"/>
      <c r="UGR73" s="204"/>
      <c r="UGS73" s="204"/>
      <c r="UGT73" s="204"/>
      <c r="UGU73" s="204"/>
      <c r="UGV73" s="204"/>
      <c r="UGW73" s="204"/>
      <c r="UGX73" s="204"/>
      <c r="UGY73" s="204"/>
      <c r="UGZ73" s="204"/>
      <c r="UHA73" s="204"/>
      <c r="UHB73" s="204"/>
      <c r="UHC73" s="204"/>
      <c r="UHD73" s="204"/>
      <c r="UHE73" s="204"/>
      <c r="UHF73" s="204"/>
      <c r="UHG73" s="204"/>
      <c r="UHH73" s="204"/>
      <c r="UHI73" s="204"/>
      <c r="UHJ73" s="204"/>
      <c r="UHK73" s="204"/>
      <c r="UHL73" s="204"/>
      <c r="UHM73" s="204"/>
      <c r="UHN73" s="204"/>
      <c r="UHO73" s="204"/>
      <c r="UHP73" s="204"/>
      <c r="UHQ73" s="204"/>
      <c r="UHR73" s="204"/>
      <c r="UHS73" s="204"/>
      <c r="UHT73" s="204"/>
      <c r="UHU73" s="204"/>
      <c r="UHV73" s="204"/>
      <c r="UHW73" s="204"/>
      <c r="UHX73" s="204"/>
      <c r="UHY73" s="204"/>
      <c r="UHZ73" s="204"/>
      <c r="UIA73" s="204"/>
      <c r="UIB73" s="204"/>
      <c r="UIC73" s="204"/>
      <c r="UID73" s="204"/>
      <c r="UIE73" s="204"/>
      <c r="UIF73" s="204"/>
      <c r="UIG73" s="204"/>
      <c r="UIH73" s="204"/>
      <c r="UII73" s="204"/>
      <c r="UIJ73" s="204"/>
      <c r="UIK73" s="204"/>
      <c r="UIL73" s="204"/>
      <c r="UIM73" s="204"/>
      <c r="UIN73" s="204"/>
      <c r="UIO73" s="204"/>
      <c r="UIP73" s="204"/>
      <c r="UIQ73" s="204"/>
      <c r="UIR73" s="204"/>
      <c r="UIS73" s="204"/>
      <c r="UIT73" s="204"/>
      <c r="UIU73" s="204"/>
      <c r="UIV73" s="204"/>
      <c r="UIW73" s="204"/>
      <c r="UIX73" s="204"/>
      <c r="UIY73" s="204"/>
      <c r="UIZ73" s="204"/>
      <c r="UJA73" s="204"/>
      <c r="UJB73" s="204"/>
      <c r="UJC73" s="204"/>
      <c r="UJD73" s="204"/>
      <c r="UJE73" s="204"/>
      <c r="UJF73" s="204"/>
      <c r="UJG73" s="204"/>
      <c r="UJH73" s="204"/>
      <c r="UJI73" s="204"/>
      <c r="UJJ73" s="204"/>
      <c r="UJK73" s="204"/>
      <c r="UJL73" s="204"/>
      <c r="UJM73" s="204"/>
      <c r="UJN73" s="204"/>
      <c r="UJO73" s="204"/>
      <c r="UJP73" s="204"/>
      <c r="UJQ73" s="204"/>
      <c r="UJR73" s="204"/>
      <c r="UJS73" s="204"/>
      <c r="UJT73" s="204"/>
      <c r="UJU73" s="204"/>
      <c r="UJV73" s="204"/>
      <c r="UJW73" s="204"/>
      <c r="UJX73" s="204"/>
      <c r="UJY73" s="204"/>
      <c r="UJZ73" s="204"/>
      <c r="UKA73" s="204"/>
      <c r="UKB73" s="204"/>
      <c r="UKC73" s="204"/>
      <c r="UKD73" s="204"/>
      <c r="UKE73" s="204"/>
      <c r="UKF73" s="204"/>
      <c r="UKG73" s="204"/>
      <c r="UKH73" s="204"/>
      <c r="UKI73" s="204"/>
      <c r="UKJ73" s="204"/>
      <c r="UKK73" s="204"/>
      <c r="UKL73" s="204"/>
      <c r="UKM73" s="204"/>
      <c r="UKN73" s="204"/>
      <c r="UKO73" s="204"/>
      <c r="UKP73" s="204"/>
      <c r="UKQ73" s="204"/>
      <c r="UKR73" s="204"/>
      <c r="UKS73" s="204"/>
      <c r="UKT73" s="204"/>
      <c r="UKU73" s="204"/>
      <c r="UKV73" s="204"/>
      <c r="UKW73" s="204"/>
      <c r="UKX73" s="204"/>
      <c r="UKY73" s="204"/>
      <c r="UKZ73" s="204"/>
      <c r="ULA73" s="204"/>
      <c r="ULB73" s="204"/>
      <c r="ULC73" s="204"/>
      <c r="ULD73" s="204"/>
      <c r="ULE73" s="204"/>
      <c r="ULF73" s="204"/>
      <c r="ULG73" s="204"/>
      <c r="ULH73" s="204"/>
      <c r="ULI73" s="204"/>
      <c r="ULJ73" s="204"/>
      <c r="ULK73" s="204"/>
      <c r="ULL73" s="204"/>
      <c r="ULM73" s="204"/>
      <c r="ULN73" s="204"/>
      <c r="ULO73" s="204"/>
      <c r="ULP73" s="204"/>
      <c r="ULQ73" s="204"/>
      <c r="ULR73" s="204"/>
      <c r="ULS73" s="204"/>
      <c r="ULT73" s="204"/>
      <c r="ULU73" s="204"/>
      <c r="ULV73" s="204"/>
      <c r="ULW73" s="204"/>
      <c r="ULX73" s="204"/>
      <c r="ULY73" s="204"/>
      <c r="ULZ73" s="204"/>
      <c r="UMA73" s="204"/>
      <c r="UMB73" s="204"/>
      <c r="UMC73" s="204"/>
      <c r="UMD73" s="204"/>
      <c r="UME73" s="204"/>
      <c r="UMF73" s="204"/>
      <c r="UMG73" s="204"/>
      <c r="UMH73" s="204"/>
      <c r="UMI73" s="204"/>
      <c r="UMJ73" s="204"/>
      <c r="UMK73" s="204"/>
      <c r="UML73" s="204"/>
      <c r="UMM73" s="204"/>
      <c r="UMN73" s="204"/>
      <c r="UMO73" s="204"/>
      <c r="UMP73" s="204"/>
      <c r="UMQ73" s="204"/>
      <c r="UMR73" s="204"/>
      <c r="UMS73" s="204"/>
      <c r="UMT73" s="204"/>
      <c r="UMU73" s="204"/>
      <c r="UMV73" s="204"/>
      <c r="UMW73" s="204"/>
      <c r="UMX73" s="204"/>
      <c r="UMY73" s="204"/>
      <c r="UMZ73" s="204"/>
      <c r="UNA73" s="204"/>
      <c r="UNB73" s="204"/>
      <c r="UNC73" s="204"/>
      <c r="UND73" s="204"/>
      <c r="UNE73" s="204"/>
      <c r="UNF73" s="204"/>
      <c r="UNG73" s="204"/>
      <c r="UNH73" s="204"/>
      <c r="UNI73" s="204"/>
      <c r="UNJ73" s="204"/>
      <c r="UNK73" s="204"/>
      <c r="UNL73" s="204"/>
      <c r="UNM73" s="204"/>
      <c r="UNN73" s="204"/>
      <c r="UNO73" s="204"/>
      <c r="UNP73" s="204"/>
      <c r="UNQ73" s="204"/>
      <c r="UNR73" s="204"/>
      <c r="UNS73" s="204"/>
      <c r="UNT73" s="204"/>
      <c r="UNU73" s="204"/>
      <c r="UNV73" s="204"/>
      <c r="UNW73" s="204"/>
      <c r="UNX73" s="204"/>
      <c r="UNY73" s="204"/>
      <c r="UNZ73" s="204"/>
      <c r="UOA73" s="204"/>
      <c r="UOB73" s="204"/>
      <c r="UOC73" s="204"/>
      <c r="UOD73" s="204"/>
      <c r="UOE73" s="204"/>
      <c r="UOF73" s="204"/>
      <c r="UOG73" s="204"/>
      <c r="UOH73" s="204"/>
      <c r="UOI73" s="204"/>
      <c r="UOJ73" s="204"/>
      <c r="UOK73" s="204"/>
      <c r="UOL73" s="204"/>
      <c r="UOM73" s="204"/>
      <c r="UON73" s="204"/>
      <c r="UOO73" s="204"/>
      <c r="UOP73" s="204"/>
      <c r="UOQ73" s="204"/>
      <c r="UOR73" s="204"/>
      <c r="UOS73" s="204"/>
      <c r="UOT73" s="204"/>
      <c r="UOU73" s="204"/>
      <c r="UOV73" s="204"/>
      <c r="UOW73" s="204"/>
      <c r="UOX73" s="204"/>
      <c r="UOY73" s="204"/>
      <c r="UOZ73" s="204"/>
      <c r="UPA73" s="204"/>
      <c r="UPB73" s="204"/>
      <c r="UPC73" s="204"/>
      <c r="UPD73" s="204"/>
      <c r="UPE73" s="204"/>
      <c r="UPF73" s="204"/>
      <c r="UPG73" s="204"/>
      <c r="UPH73" s="204"/>
      <c r="UPI73" s="204"/>
      <c r="UPJ73" s="204"/>
      <c r="UPK73" s="204"/>
      <c r="UPL73" s="204"/>
      <c r="UPM73" s="204"/>
      <c r="UPN73" s="204"/>
      <c r="UPO73" s="204"/>
      <c r="UPP73" s="204"/>
      <c r="UPQ73" s="204"/>
      <c r="UPR73" s="204"/>
      <c r="UPS73" s="204"/>
      <c r="UPT73" s="204"/>
      <c r="UPU73" s="204"/>
      <c r="UPV73" s="204"/>
      <c r="UPW73" s="204"/>
      <c r="UPX73" s="204"/>
      <c r="UPY73" s="204"/>
      <c r="UPZ73" s="204"/>
      <c r="UQA73" s="204"/>
      <c r="UQB73" s="204"/>
      <c r="UQC73" s="204"/>
      <c r="UQD73" s="204"/>
      <c r="UQE73" s="204"/>
      <c r="UQF73" s="204"/>
      <c r="UQG73" s="204"/>
      <c r="UQH73" s="204"/>
      <c r="UQI73" s="204"/>
      <c r="UQJ73" s="204"/>
      <c r="UQK73" s="204"/>
      <c r="UQL73" s="204"/>
      <c r="UQM73" s="204"/>
      <c r="UQN73" s="204"/>
      <c r="UQO73" s="204"/>
      <c r="UQP73" s="204"/>
      <c r="UQQ73" s="204"/>
      <c r="UQR73" s="204"/>
      <c r="UQS73" s="204"/>
      <c r="UQT73" s="204"/>
      <c r="UQU73" s="204"/>
      <c r="UQV73" s="204"/>
      <c r="UQW73" s="204"/>
      <c r="UQX73" s="204"/>
      <c r="UQY73" s="204"/>
      <c r="UQZ73" s="204"/>
      <c r="URA73" s="204"/>
      <c r="URB73" s="204"/>
      <c r="URC73" s="204"/>
      <c r="URD73" s="204"/>
      <c r="URE73" s="204"/>
      <c r="URF73" s="204"/>
      <c r="URG73" s="204"/>
      <c r="URH73" s="204"/>
      <c r="URI73" s="204"/>
      <c r="URJ73" s="204"/>
      <c r="URK73" s="204"/>
      <c r="URL73" s="204"/>
      <c r="URM73" s="204"/>
      <c r="URN73" s="204"/>
      <c r="URO73" s="204"/>
      <c r="URP73" s="204"/>
      <c r="URQ73" s="204"/>
      <c r="URR73" s="204"/>
      <c r="URS73" s="204"/>
      <c r="URT73" s="204"/>
      <c r="URU73" s="204"/>
      <c r="URV73" s="204"/>
      <c r="URW73" s="204"/>
      <c r="URX73" s="204"/>
      <c r="URY73" s="204"/>
      <c r="URZ73" s="204"/>
      <c r="USA73" s="204"/>
      <c r="USB73" s="204"/>
      <c r="USC73" s="204"/>
      <c r="USD73" s="204"/>
      <c r="USE73" s="204"/>
      <c r="USF73" s="204"/>
      <c r="USG73" s="204"/>
      <c r="USH73" s="204"/>
      <c r="USI73" s="204"/>
      <c r="USJ73" s="204"/>
      <c r="USK73" s="204"/>
      <c r="USL73" s="204"/>
      <c r="USM73" s="204"/>
      <c r="USN73" s="204"/>
      <c r="USO73" s="204"/>
      <c r="USP73" s="204"/>
      <c r="USQ73" s="204"/>
      <c r="USR73" s="204"/>
      <c r="USS73" s="204"/>
      <c r="UST73" s="204"/>
      <c r="USU73" s="204"/>
      <c r="USV73" s="204"/>
      <c r="USW73" s="204"/>
      <c r="USX73" s="204"/>
      <c r="USY73" s="204"/>
      <c r="USZ73" s="204"/>
      <c r="UTA73" s="204"/>
      <c r="UTB73" s="204"/>
      <c r="UTC73" s="204"/>
      <c r="UTD73" s="204"/>
      <c r="UTE73" s="204"/>
      <c r="UTF73" s="204"/>
      <c r="UTG73" s="204"/>
      <c r="UTH73" s="204"/>
      <c r="UTI73" s="204"/>
      <c r="UTJ73" s="204"/>
      <c r="UTK73" s="204"/>
      <c r="UTL73" s="204"/>
      <c r="UTM73" s="204"/>
      <c r="UTN73" s="204"/>
      <c r="UTO73" s="204"/>
      <c r="UTP73" s="204"/>
      <c r="UTQ73" s="204"/>
      <c r="UTR73" s="204"/>
      <c r="UTS73" s="204"/>
      <c r="UTT73" s="204"/>
      <c r="UTU73" s="204"/>
      <c r="UTV73" s="204"/>
      <c r="UTW73" s="204"/>
      <c r="UTX73" s="204"/>
      <c r="UTY73" s="204"/>
      <c r="UTZ73" s="204"/>
      <c r="UUA73" s="204"/>
      <c r="UUB73" s="204"/>
      <c r="UUC73" s="204"/>
      <c r="UUD73" s="204"/>
      <c r="UUE73" s="204"/>
      <c r="UUF73" s="204"/>
      <c r="UUG73" s="204"/>
      <c r="UUH73" s="204"/>
      <c r="UUI73" s="204"/>
      <c r="UUJ73" s="204"/>
      <c r="UUK73" s="204"/>
      <c r="UUL73" s="204"/>
      <c r="UUM73" s="204"/>
      <c r="UUN73" s="204"/>
      <c r="UUO73" s="204"/>
      <c r="UUP73" s="204"/>
      <c r="UUQ73" s="204"/>
      <c r="UUR73" s="204"/>
      <c r="UUS73" s="204"/>
      <c r="UUT73" s="204"/>
      <c r="UUU73" s="204"/>
      <c r="UUV73" s="204"/>
      <c r="UUW73" s="204"/>
      <c r="UUX73" s="204"/>
      <c r="UUY73" s="204"/>
      <c r="UUZ73" s="204"/>
      <c r="UVA73" s="204"/>
      <c r="UVB73" s="204"/>
      <c r="UVC73" s="204"/>
      <c r="UVD73" s="204"/>
      <c r="UVE73" s="204"/>
      <c r="UVF73" s="204"/>
      <c r="UVG73" s="204"/>
      <c r="UVH73" s="204"/>
      <c r="UVI73" s="204"/>
      <c r="UVJ73" s="204"/>
      <c r="UVK73" s="204"/>
      <c r="UVL73" s="204"/>
      <c r="UVM73" s="204"/>
      <c r="UVN73" s="204"/>
      <c r="UVO73" s="204"/>
      <c r="UVP73" s="204"/>
      <c r="UVQ73" s="204"/>
      <c r="UVR73" s="204"/>
      <c r="UVS73" s="204"/>
      <c r="UVT73" s="204"/>
      <c r="UVU73" s="204"/>
      <c r="UVV73" s="204"/>
      <c r="UVW73" s="204"/>
      <c r="UVX73" s="204"/>
      <c r="UVY73" s="204"/>
      <c r="UVZ73" s="204"/>
      <c r="UWA73" s="204"/>
      <c r="UWB73" s="204"/>
      <c r="UWC73" s="204"/>
      <c r="UWD73" s="204"/>
      <c r="UWE73" s="204"/>
      <c r="UWF73" s="204"/>
      <c r="UWG73" s="204"/>
      <c r="UWH73" s="204"/>
      <c r="UWI73" s="204"/>
      <c r="UWJ73" s="204"/>
      <c r="UWK73" s="204"/>
      <c r="UWL73" s="204"/>
      <c r="UWM73" s="204"/>
      <c r="UWN73" s="204"/>
      <c r="UWO73" s="204"/>
      <c r="UWP73" s="204"/>
      <c r="UWQ73" s="204"/>
      <c r="UWR73" s="204"/>
      <c r="UWS73" s="204"/>
      <c r="UWT73" s="204"/>
      <c r="UWU73" s="204"/>
      <c r="UWV73" s="204"/>
      <c r="UWW73" s="204"/>
      <c r="UWX73" s="204"/>
      <c r="UWY73" s="204"/>
      <c r="UWZ73" s="204"/>
      <c r="UXA73" s="204"/>
      <c r="UXB73" s="204"/>
      <c r="UXC73" s="204"/>
      <c r="UXD73" s="204"/>
      <c r="UXE73" s="204"/>
      <c r="UXF73" s="204"/>
      <c r="UXG73" s="204"/>
      <c r="UXH73" s="204"/>
      <c r="UXI73" s="204"/>
      <c r="UXJ73" s="204"/>
      <c r="UXK73" s="204"/>
      <c r="UXL73" s="204"/>
      <c r="UXM73" s="204"/>
      <c r="UXN73" s="204"/>
      <c r="UXO73" s="204"/>
      <c r="UXP73" s="204"/>
      <c r="UXQ73" s="204"/>
      <c r="UXR73" s="204"/>
      <c r="UXS73" s="204"/>
      <c r="UXT73" s="204"/>
      <c r="UXU73" s="204"/>
      <c r="UXV73" s="204"/>
      <c r="UXW73" s="204"/>
      <c r="UXX73" s="204"/>
      <c r="UXY73" s="204"/>
      <c r="UXZ73" s="204"/>
      <c r="UYA73" s="204"/>
      <c r="UYB73" s="204"/>
      <c r="UYC73" s="204"/>
      <c r="UYD73" s="204"/>
      <c r="UYE73" s="204"/>
      <c r="UYF73" s="204"/>
      <c r="UYG73" s="204"/>
      <c r="UYH73" s="204"/>
      <c r="UYI73" s="204"/>
      <c r="UYJ73" s="204"/>
      <c r="UYK73" s="204"/>
      <c r="UYL73" s="204"/>
      <c r="UYM73" s="204"/>
      <c r="UYN73" s="204"/>
      <c r="UYO73" s="204"/>
      <c r="UYP73" s="204"/>
      <c r="UYQ73" s="204"/>
      <c r="UYR73" s="204"/>
      <c r="UYS73" s="204"/>
      <c r="UYT73" s="204"/>
      <c r="UYU73" s="204"/>
      <c r="UYV73" s="204"/>
      <c r="UYW73" s="204"/>
      <c r="UYX73" s="204"/>
      <c r="UYY73" s="204"/>
      <c r="UYZ73" s="204"/>
      <c r="UZA73" s="204"/>
      <c r="UZB73" s="204"/>
      <c r="UZC73" s="204"/>
      <c r="UZD73" s="204"/>
      <c r="UZE73" s="204"/>
      <c r="UZF73" s="204"/>
      <c r="UZG73" s="204"/>
      <c r="UZH73" s="204"/>
      <c r="UZI73" s="204"/>
      <c r="UZJ73" s="204"/>
      <c r="UZK73" s="204"/>
      <c r="UZL73" s="204"/>
      <c r="UZM73" s="204"/>
      <c r="UZN73" s="204"/>
      <c r="UZO73" s="204"/>
      <c r="UZP73" s="204"/>
      <c r="UZQ73" s="204"/>
      <c r="UZR73" s="204"/>
      <c r="UZS73" s="204"/>
      <c r="UZT73" s="204"/>
      <c r="UZU73" s="204"/>
      <c r="UZV73" s="204"/>
      <c r="UZW73" s="204"/>
      <c r="UZX73" s="204"/>
      <c r="UZY73" s="204"/>
      <c r="UZZ73" s="204"/>
      <c r="VAA73" s="204"/>
      <c r="VAB73" s="204"/>
      <c r="VAC73" s="204"/>
      <c r="VAD73" s="204"/>
      <c r="VAE73" s="204"/>
      <c r="VAF73" s="204"/>
      <c r="VAG73" s="204"/>
      <c r="VAH73" s="204"/>
      <c r="VAI73" s="204"/>
      <c r="VAJ73" s="204"/>
      <c r="VAK73" s="204"/>
      <c r="VAL73" s="204"/>
      <c r="VAM73" s="204"/>
      <c r="VAN73" s="204"/>
      <c r="VAO73" s="204"/>
      <c r="VAP73" s="204"/>
      <c r="VAQ73" s="204"/>
      <c r="VAR73" s="204"/>
      <c r="VAS73" s="204"/>
      <c r="VAT73" s="204"/>
      <c r="VAU73" s="204"/>
      <c r="VAV73" s="204"/>
      <c r="VAW73" s="204"/>
      <c r="VAX73" s="204"/>
      <c r="VAY73" s="204"/>
      <c r="VAZ73" s="204"/>
      <c r="VBA73" s="204"/>
      <c r="VBB73" s="204"/>
      <c r="VBC73" s="204"/>
      <c r="VBD73" s="204"/>
      <c r="VBE73" s="204"/>
      <c r="VBF73" s="204"/>
      <c r="VBG73" s="204"/>
      <c r="VBH73" s="204"/>
      <c r="VBI73" s="204"/>
      <c r="VBJ73" s="204"/>
      <c r="VBK73" s="204"/>
      <c r="VBL73" s="204"/>
      <c r="VBM73" s="204"/>
      <c r="VBN73" s="204"/>
      <c r="VBO73" s="204"/>
      <c r="VBP73" s="204"/>
      <c r="VBQ73" s="204"/>
      <c r="VBR73" s="204"/>
      <c r="VBS73" s="204"/>
      <c r="VBT73" s="204"/>
      <c r="VBU73" s="204"/>
      <c r="VBV73" s="204"/>
      <c r="VBW73" s="204"/>
      <c r="VBX73" s="204"/>
      <c r="VBY73" s="204"/>
      <c r="VBZ73" s="204"/>
      <c r="VCA73" s="204"/>
      <c r="VCB73" s="204"/>
      <c r="VCC73" s="204"/>
      <c r="VCD73" s="204"/>
      <c r="VCE73" s="204"/>
      <c r="VCF73" s="204"/>
      <c r="VCG73" s="204"/>
      <c r="VCH73" s="204"/>
      <c r="VCI73" s="204"/>
      <c r="VCJ73" s="204"/>
      <c r="VCK73" s="204"/>
      <c r="VCL73" s="204"/>
      <c r="VCM73" s="204"/>
      <c r="VCN73" s="204"/>
      <c r="VCO73" s="204"/>
      <c r="VCP73" s="204"/>
      <c r="VCQ73" s="204"/>
      <c r="VCR73" s="204"/>
      <c r="VCS73" s="204"/>
      <c r="VCT73" s="204"/>
      <c r="VCU73" s="204"/>
      <c r="VCV73" s="204"/>
      <c r="VCW73" s="204"/>
      <c r="VCX73" s="204"/>
      <c r="VCY73" s="204"/>
      <c r="VCZ73" s="204"/>
      <c r="VDA73" s="204"/>
      <c r="VDB73" s="204"/>
      <c r="VDC73" s="204"/>
      <c r="VDD73" s="204"/>
      <c r="VDE73" s="204"/>
      <c r="VDF73" s="204"/>
      <c r="VDG73" s="204"/>
      <c r="VDH73" s="204"/>
      <c r="VDI73" s="204"/>
      <c r="VDJ73" s="204"/>
      <c r="VDK73" s="204"/>
      <c r="VDL73" s="204"/>
      <c r="VDM73" s="204"/>
      <c r="VDN73" s="204"/>
      <c r="VDO73" s="204"/>
      <c r="VDP73" s="204"/>
      <c r="VDQ73" s="204"/>
      <c r="VDR73" s="204"/>
      <c r="VDS73" s="204"/>
      <c r="VDT73" s="204"/>
      <c r="VDU73" s="204"/>
      <c r="VDV73" s="204"/>
      <c r="VDW73" s="204"/>
      <c r="VDX73" s="204"/>
      <c r="VDY73" s="204"/>
      <c r="VDZ73" s="204"/>
      <c r="VEA73" s="204"/>
      <c r="VEB73" s="204"/>
      <c r="VEC73" s="204"/>
      <c r="VED73" s="204"/>
      <c r="VEE73" s="204"/>
      <c r="VEF73" s="204"/>
      <c r="VEG73" s="204"/>
      <c r="VEH73" s="204"/>
      <c r="VEI73" s="204"/>
      <c r="VEJ73" s="204"/>
      <c r="VEK73" s="204"/>
      <c r="VEL73" s="204"/>
      <c r="VEM73" s="204"/>
      <c r="VEN73" s="204"/>
      <c r="VEO73" s="204"/>
      <c r="VEP73" s="204"/>
      <c r="VEQ73" s="204"/>
      <c r="VER73" s="204"/>
      <c r="VES73" s="204"/>
      <c r="VET73" s="204"/>
      <c r="VEU73" s="204"/>
      <c r="VEV73" s="204"/>
      <c r="VEW73" s="204"/>
      <c r="VEX73" s="204"/>
      <c r="VEY73" s="204"/>
      <c r="VEZ73" s="204"/>
      <c r="VFA73" s="204"/>
      <c r="VFB73" s="204"/>
      <c r="VFC73" s="204"/>
      <c r="VFD73" s="204"/>
      <c r="VFE73" s="204"/>
      <c r="VFF73" s="204"/>
      <c r="VFG73" s="204"/>
      <c r="VFH73" s="204"/>
      <c r="VFI73" s="204"/>
      <c r="VFJ73" s="204"/>
      <c r="VFK73" s="204"/>
      <c r="VFL73" s="204"/>
      <c r="VFM73" s="204"/>
      <c r="VFN73" s="204"/>
      <c r="VFO73" s="204"/>
      <c r="VFP73" s="204"/>
      <c r="VFQ73" s="204"/>
      <c r="VFR73" s="204"/>
      <c r="VFS73" s="204"/>
      <c r="VFT73" s="204"/>
      <c r="VFU73" s="204"/>
      <c r="VFV73" s="204"/>
      <c r="VFW73" s="204"/>
      <c r="VFX73" s="204"/>
      <c r="VFY73" s="204"/>
      <c r="VFZ73" s="204"/>
      <c r="VGA73" s="204"/>
      <c r="VGB73" s="204"/>
      <c r="VGC73" s="204"/>
      <c r="VGD73" s="204"/>
      <c r="VGE73" s="204"/>
      <c r="VGF73" s="204"/>
      <c r="VGG73" s="204"/>
      <c r="VGH73" s="204"/>
      <c r="VGI73" s="204"/>
      <c r="VGJ73" s="204"/>
      <c r="VGK73" s="204"/>
      <c r="VGL73" s="204"/>
      <c r="VGM73" s="204"/>
      <c r="VGN73" s="204"/>
      <c r="VGO73" s="204"/>
      <c r="VGP73" s="204"/>
      <c r="VGQ73" s="204"/>
      <c r="VGR73" s="204"/>
      <c r="VGS73" s="204"/>
      <c r="VGT73" s="204"/>
      <c r="VGU73" s="204"/>
      <c r="VGV73" s="204"/>
      <c r="VGW73" s="204"/>
      <c r="VGX73" s="204"/>
      <c r="VGY73" s="204"/>
      <c r="VGZ73" s="204"/>
      <c r="VHA73" s="204"/>
      <c r="VHB73" s="204"/>
      <c r="VHC73" s="204"/>
      <c r="VHD73" s="204"/>
      <c r="VHE73" s="204"/>
      <c r="VHF73" s="204"/>
      <c r="VHG73" s="204"/>
      <c r="VHH73" s="204"/>
      <c r="VHI73" s="204"/>
      <c r="VHJ73" s="204"/>
      <c r="VHK73" s="204"/>
      <c r="VHL73" s="204"/>
      <c r="VHM73" s="204"/>
      <c r="VHN73" s="204"/>
      <c r="VHO73" s="204"/>
      <c r="VHP73" s="204"/>
      <c r="VHQ73" s="204"/>
      <c r="VHR73" s="204"/>
      <c r="VHS73" s="204"/>
      <c r="VHT73" s="204"/>
      <c r="VHU73" s="204"/>
      <c r="VHV73" s="204"/>
      <c r="VHW73" s="204"/>
      <c r="VHX73" s="204"/>
      <c r="VHY73" s="204"/>
      <c r="VHZ73" s="204"/>
      <c r="VIA73" s="204"/>
      <c r="VIB73" s="204"/>
      <c r="VIC73" s="204"/>
      <c r="VID73" s="204"/>
      <c r="VIE73" s="204"/>
      <c r="VIF73" s="204"/>
      <c r="VIG73" s="204"/>
      <c r="VIH73" s="204"/>
      <c r="VII73" s="204"/>
      <c r="VIJ73" s="204"/>
      <c r="VIK73" s="204"/>
      <c r="VIL73" s="204"/>
      <c r="VIM73" s="204"/>
      <c r="VIN73" s="204"/>
      <c r="VIO73" s="204"/>
      <c r="VIP73" s="204"/>
      <c r="VIQ73" s="204"/>
      <c r="VIR73" s="204"/>
      <c r="VIS73" s="204"/>
      <c r="VIT73" s="204"/>
      <c r="VIU73" s="204"/>
      <c r="VIV73" s="204"/>
      <c r="VIW73" s="204"/>
      <c r="VIX73" s="204"/>
      <c r="VIY73" s="204"/>
      <c r="VIZ73" s="204"/>
      <c r="VJA73" s="204"/>
      <c r="VJB73" s="204"/>
      <c r="VJC73" s="204"/>
      <c r="VJD73" s="204"/>
      <c r="VJE73" s="204"/>
      <c r="VJF73" s="204"/>
      <c r="VJG73" s="204"/>
      <c r="VJH73" s="204"/>
      <c r="VJI73" s="204"/>
      <c r="VJJ73" s="204"/>
      <c r="VJK73" s="204"/>
      <c r="VJL73" s="204"/>
      <c r="VJM73" s="204"/>
      <c r="VJN73" s="204"/>
      <c r="VJO73" s="204"/>
      <c r="VJP73" s="204"/>
      <c r="VJQ73" s="204"/>
      <c r="VJR73" s="204"/>
      <c r="VJS73" s="204"/>
      <c r="VJT73" s="204"/>
      <c r="VJU73" s="204"/>
      <c r="VJV73" s="204"/>
      <c r="VJW73" s="204"/>
      <c r="VJX73" s="204"/>
      <c r="VJY73" s="204"/>
      <c r="VJZ73" s="204"/>
      <c r="VKA73" s="204"/>
      <c r="VKB73" s="204"/>
      <c r="VKC73" s="204"/>
      <c r="VKD73" s="204"/>
      <c r="VKE73" s="204"/>
      <c r="VKF73" s="204"/>
      <c r="VKG73" s="204"/>
      <c r="VKH73" s="204"/>
      <c r="VKI73" s="204"/>
      <c r="VKJ73" s="204"/>
      <c r="VKK73" s="204"/>
      <c r="VKL73" s="204"/>
      <c r="VKM73" s="204"/>
      <c r="VKN73" s="204"/>
      <c r="VKO73" s="204"/>
      <c r="VKP73" s="204"/>
      <c r="VKQ73" s="204"/>
      <c r="VKR73" s="204"/>
      <c r="VKS73" s="204"/>
      <c r="VKT73" s="204"/>
      <c r="VKU73" s="204"/>
      <c r="VKV73" s="204"/>
      <c r="VKW73" s="204"/>
      <c r="VKX73" s="204"/>
      <c r="VKY73" s="204"/>
      <c r="VKZ73" s="204"/>
      <c r="VLA73" s="204"/>
      <c r="VLB73" s="204"/>
      <c r="VLC73" s="204"/>
      <c r="VLD73" s="204"/>
      <c r="VLE73" s="204"/>
      <c r="VLF73" s="204"/>
      <c r="VLG73" s="204"/>
      <c r="VLH73" s="204"/>
      <c r="VLI73" s="204"/>
      <c r="VLJ73" s="204"/>
      <c r="VLK73" s="204"/>
      <c r="VLL73" s="204"/>
      <c r="VLM73" s="204"/>
      <c r="VLN73" s="204"/>
      <c r="VLO73" s="204"/>
      <c r="VLP73" s="204"/>
      <c r="VLQ73" s="204"/>
      <c r="VLR73" s="204"/>
      <c r="VLS73" s="204"/>
      <c r="VLT73" s="204"/>
      <c r="VLU73" s="204"/>
      <c r="VLV73" s="204"/>
      <c r="VLW73" s="204"/>
      <c r="VLX73" s="204"/>
      <c r="VLY73" s="204"/>
      <c r="VLZ73" s="204"/>
      <c r="VMA73" s="204"/>
      <c r="VMB73" s="204"/>
      <c r="VMC73" s="204"/>
      <c r="VMD73" s="204"/>
      <c r="VME73" s="204"/>
      <c r="VMF73" s="204"/>
      <c r="VMG73" s="204"/>
      <c r="VMH73" s="204"/>
      <c r="VMI73" s="204"/>
      <c r="VMJ73" s="204"/>
      <c r="VMK73" s="204"/>
      <c r="VML73" s="204"/>
      <c r="VMM73" s="204"/>
      <c r="VMN73" s="204"/>
      <c r="VMO73" s="204"/>
      <c r="VMP73" s="204"/>
      <c r="VMQ73" s="204"/>
      <c r="VMR73" s="204"/>
      <c r="VMS73" s="204"/>
      <c r="VMT73" s="204"/>
      <c r="VMU73" s="204"/>
      <c r="VMV73" s="204"/>
      <c r="VMW73" s="204"/>
      <c r="VMX73" s="204"/>
      <c r="VMY73" s="204"/>
      <c r="VMZ73" s="204"/>
      <c r="VNA73" s="204"/>
      <c r="VNB73" s="204"/>
      <c r="VNC73" s="204"/>
      <c r="VND73" s="204"/>
      <c r="VNE73" s="204"/>
      <c r="VNF73" s="204"/>
      <c r="VNG73" s="204"/>
      <c r="VNH73" s="204"/>
      <c r="VNI73" s="204"/>
      <c r="VNJ73" s="204"/>
      <c r="VNK73" s="204"/>
      <c r="VNL73" s="204"/>
      <c r="VNM73" s="204"/>
      <c r="VNN73" s="204"/>
      <c r="VNO73" s="204"/>
      <c r="VNP73" s="204"/>
      <c r="VNQ73" s="204"/>
      <c r="VNR73" s="204"/>
      <c r="VNS73" s="204"/>
      <c r="VNT73" s="204"/>
      <c r="VNU73" s="204"/>
      <c r="VNV73" s="204"/>
      <c r="VNW73" s="204"/>
      <c r="VNX73" s="204"/>
      <c r="VNY73" s="204"/>
      <c r="VNZ73" s="204"/>
      <c r="VOA73" s="204"/>
      <c r="VOB73" s="204"/>
      <c r="VOC73" s="204"/>
      <c r="VOD73" s="204"/>
      <c r="VOE73" s="204"/>
      <c r="VOF73" s="204"/>
      <c r="VOG73" s="204"/>
      <c r="VOH73" s="204"/>
      <c r="VOI73" s="204"/>
      <c r="VOJ73" s="204"/>
      <c r="VOK73" s="204"/>
      <c r="VOL73" s="204"/>
      <c r="VOM73" s="204"/>
      <c r="VON73" s="204"/>
      <c r="VOO73" s="204"/>
      <c r="VOP73" s="204"/>
      <c r="VOQ73" s="204"/>
      <c r="VOR73" s="204"/>
      <c r="VOS73" s="204"/>
      <c r="VOT73" s="204"/>
      <c r="VOU73" s="204"/>
      <c r="VOV73" s="204"/>
      <c r="VOW73" s="204"/>
      <c r="VOX73" s="204"/>
      <c r="VOY73" s="204"/>
      <c r="VOZ73" s="204"/>
      <c r="VPA73" s="204"/>
      <c r="VPB73" s="204"/>
      <c r="VPC73" s="204"/>
      <c r="VPD73" s="204"/>
      <c r="VPE73" s="204"/>
      <c r="VPF73" s="204"/>
      <c r="VPG73" s="204"/>
      <c r="VPH73" s="204"/>
      <c r="VPI73" s="204"/>
      <c r="VPJ73" s="204"/>
      <c r="VPK73" s="204"/>
      <c r="VPL73" s="204"/>
      <c r="VPM73" s="204"/>
      <c r="VPN73" s="204"/>
      <c r="VPO73" s="204"/>
      <c r="VPP73" s="204"/>
      <c r="VPQ73" s="204"/>
      <c r="VPR73" s="204"/>
      <c r="VPS73" s="204"/>
      <c r="VPT73" s="204"/>
      <c r="VPU73" s="204"/>
      <c r="VPV73" s="204"/>
      <c r="VPW73" s="204"/>
      <c r="VPX73" s="204"/>
      <c r="VPY73" s="204"/>
      <c r="VPZ73" s="204"/>
      <c r="VQA73" s="204"/>
      <c r="VQB73" s="204"/>
      <c r="VQC73" s="204"/>
      <c r="VQD73" s="204"/>
      <c r="VQE73" s="204"/>
      <c r="VQF73" s="204"/>
      <c r="VQG73" s="204"/>
      <c r="VQH73" s="204"/>
      <c r="VQI73" s="204"/>
      <c r="VQJ73" s="204"/>
      <c r="VQK73" s="204"/>
      <c r="VQL73" s="204"/>
      <c r="VQM73" s="204"/>
      <c r="VQN73" s="204"/>
      <c r="VQO73" s="204"/>
      <c r="VQP73" s="204"/>
      <c r="VQQ73" s="204"/>
      <c r="VQR73" s="204"/>
      <c r="VQS73" s="204"/>
      <c r="VQT73" s="204"/>
      <c r="VQU73" s="204"/>
      <c r="VQV73" s="204"/>
      <c r="VQW73" s="204"/>
      <c r="VQX73" s="204"/>
      <c r="VQY73" s="204"/>
      <c r="VQZ73" s="204"/>
      <c r="VRA73" s="204"/>
      <c r="VRB73" s="204"/>
      <c r="VRC73" s="204"/>
      <c r="VRD73" s="204"/>
      <c r="VRE73" s="204"/>
      <c r="VRF73" s="204"/>
      <c r="VRG73" s="204"/>
      <c r="VRH73" s="204"/>
      <c r="VRI73" s="204"/>
      <c r="VRJ73" s="204"/>
      <c r="VRK73" s="204"/>
      <c r="VRL73" s="204"/>
      <c r="VRM73" s="204"/>
      <c r="VRN73" s="204"/>
      <c r="VRO73" s="204"/>
      <c r="VRP73" s="204"/>
      <c r="VRQ73" s="204"/>
      <c r="VRR73" s="204"/>
      <c r="VRS73" s="204"/>
      <c r="VRT73" s="204"/>
      <c r="VRU73" s="204"/>
      <c r="VRV73" s="204"/>
      <c r="VRW73" s="204"/>
      <c r="VRX73" s="204"/>
      <c r="VRY73" s="204"/>
      <c r="VRZ73" s="204"/>
      <c r="VSA73" s="204"/>
      <c r="VSB73" s="204"/>
      <c r="VSC73" s="204"/>
      <c r="VSD73" s="204"/>
      <c r="VSE73" s="204"/>
      <c r="VSF73" s="204"/>
      <c r="VSG73" s="204"/>
      <c r="VSH73" s="204"/>
      <c r="VSI73" s="204"/>
      <c r="VSJ73" s="204"/>
      <c r="VSK73" s="204"/>
      <c r="VSL73" s="204"/>
      <c r="VSM73" s="204"/>
      <c r="VSN73" s="204"/>
      <c r="VSO73" s="204"/>
      <c r="VSP73" s="204"/>
      <c r="VSQ73" s="204"/>
      <c r="VSR73" s="204"/>
      <c r="VSS73" s="204"/>
      <c r="VST73" s="204"/>
      <c r="VSU73" s="204"/>
      <c r="VSV73" s="204"/>
      <c r="VSW73" s="204"/>
      <c r="VSX73" s="204"/>
      <c r="VSY73" s="204"/>
      <c r="VSZ73" s="204"/>
      <c r="VTA73" s="204"/>
      <c r="VTB73" s="204"/>
      <c r="VTC73" s="204"/>
      <c r="VTD73" s="204"/>
      <c r="VTE73" s="204"/>
      <c r="VTF73" s="204"/>
      <c r="VTG73" s="204"/>
      <c r="VTH73" s="204"/>
      <c r="VTI73" s="204"/>
      <c r="VTJ73" s="204"/>
      <c r="VTK73" s="204"/>
      <c r="VTL73" s="204"/>
      <c r="VTM73" s="204"/>
      <c r="VTN73" s="204"/>
      <c r="VTO73" s="204"/>
      <c r="VTP73" s="204"/>
      <c r="VTQ73" s="204"/>
      <c r="VTR73" s="204"/>
      <c r="VTS73" s="204"/>
      <c r="VTT73" s="204"/>
      <c r="VTU73" s="204"/>
      <c r="VTV73" s="204"/>
      <c r="VTW73" s="204"/>
      <c r="VTX73" s="204"/>
      <c r="VTY73" s="204"/>
      <c r="VTZ73" s="204"/>
      <c r="VUA73" s="204"/>
      <c r="VUB73" s="204"/>
      <c r="VUC73" s="204"/>
      <c r="VUD73" s="204"/>
      <c r="VUE73" s="204"/>
      <c r="VUF73" s="204"/>
      <c r="VUG73" s="204"/>
      <c r="VUH73" s="204"/>
      <c r="VUI73" s="204"/>
      <c r="VUJ73" s="204"/>
      <c r="VUK73" s="204"/>
      <c r="VUL73" s="204"/>
      <c r="VUM73" s="204"/>
      <c r="VUN73" s="204"/>
      <c r="VUO73" s="204"/>
      <c r="VUP73" s="204"/>
      <c r="VUQ73" s="204"/>
      <c r="VUR73" s="204"/>
      <c r="VUS73" s="204"/>
      <c r="VUT73" s="204"/>
      <c r="VUU73" s="204"/>
      <c r="VUV73" s="204"/>
      <c r="VUW73" s="204"/>
      <c r="VUX73" s="204"/>
      <c r="VUY73" s="204"/>
      <c r="VUZ73" s="204"/>
      <c r="VVA73" s="204"/>
      <c r="VVB73" s="204"/>
      <c r="VVC73" s="204"/>
      <c r="VVD73" s="204"/>
      <c r="VVE73" s="204"/>
      <c r="VVF73" s="204"/>
      <c r="VVG73" s="204"/>
      <c r="VVH73" s="204"/>
      <c r="VVI73" s="204"/>
      <c r="VVJ73" s="204"/>
      <c r="VVK73" s="204"/>
      <c r="VVL73" s="204"/>
      <c r="VVM73" s="204"/>
      <c r="VVN73" s="204"/>
      <c r="VVO73" s="204"/>
      <c r="VVP73" s="204"/>
      <c r="VVQ73" s="204"/>
      <c r="VVR73" s="204"/>
      <c r="VVS73" s="204"/>
      <c r="VVT73" s="204"/>
      <c r="VVU73" s="204"/>
      <c r="VVV73" s="204"/>
      <c r="VVW73" s="204"/>
      <c r="VVX73" s="204"/>
      <c r="VVY73" s="204"/>
      <c r="VVZ73" s="204"/>
      <c r="VWA73" s="204"/>
      <c r="VWB73" s="204"/>
      <c r="VWC73" s="204"/>
      <c r="VWD73" s="204"/>
      <c r="VWE73" s="204"/>
      <c r="VWF73" s="204"/>
      <c r="VWG73" s="204"/>
      <c r="VWH73" s="204"/>
      <c r="VWI73" s="204"/>
      <c r="VWJ73" s="204"/>
      <c r="VWK73" s="204"/>
      <c r="VWL73" s="204"/>
      <c r="VWM73" s="204"/>
      <c r="VWN73" s="204"/>
      <c r="VWO73" s="204"/>
      <c r="VWP73" s="204"/>
      <c r="VWQ73" s="204"/>
      <c r="VWR73" s="204"/>
      <c r="VWS73" s="204"/>
      <c r="VWT73" s="204"/>
      <c r="VWU73" s="204"/>
      <c r="VWV73" s="204"/>
      <c r="VWW73" s="204"/>
      <c r="VWX73" s="204"/>
      <c r="VWY73" s="204"/>
      <c r="VWZ73" s="204"/>
      <c r="VXA73" s="204"/>
      <c r="VXB73" s="204"/>
      <c r="VXC73" s="204"/>
      <c r="VXD73" s="204"/>
      <c r="VXE73" s="204"/>
      <c r="VXF73" s="204"/>
      <c r="VXG73" s="204"/>
      <c r="VXH73" s="204"/>
      <c r="VXI73" s="204"/>
      <c r="VXJ73" s="204"/>
      <c r="VXK73" s="204"/>
      <c r="VXL73" s="204"/>
      <c r="VXM73" s="204"/>
      <c r="VXN73" s="204"/>
      <c r="VXO73" s="204"/>
      <c r="VXP73" s="204"/>
      <c r="VXQ73" s="204"/>
      <c r="VXR73" s="204"/>
      <c r="VXS73" s="204"/>
      <c r="VXT73" s="204"/>
      <c r="VXU73" s="204"/>
      <c r="VXV73" s="204"/>
      <c r="VXW73" s="204"/>
      <c r="VXX73" s="204"/>
      <c r="VXY73" s="204"/>
      <c r="VXZ73" s="204"/>
      <c r="VYA73" s="204"/>
      <c r="VYB73" s="204"/>
      <c r="VYC73" s="204"/>
      <c r="VYD73" s="204"/>
      <c r="VYE73" s="204"/>
      <c r="VYF73" s="204"/>
      <c r="VYG73" s="204"/>
      <c r="VYH73" s="204"/>
      <c r="VYI73" s="204"/>
      <c r="VYJ73" s="204"/>
      <c r="VYK73" s="204"/>
      <c r="VYL73" s="204"/>
      <c r="VYM73" s="204"/>
      <c r="VYN73" s="204"/>
      <c r="VYO73" s="204"/>
      <c r="VYP73" s="204"/>
      <c r="VYQ73" s="204"/>
      <c r="VYR73" s="204"/>
      <c r="VYS73" s="204"/>
      <c r="VYT73" s="204"/>
      <c r="VYU73" s="204"/>
      <c r="VYV73" s="204"/>
      <c r="VYW73" s="204"/>
      <c r="VYX73" s="204"/>
      <c r="VYY73" s="204"/>
      <c r="VYZ73" s="204"/>
      <c r="VZA73" s="204"/>
      <c r="VZB73" s="204"/>
      <c r="VZC73" s="204"/>
      <c r="VZD73" s="204"/>
      <c r="VZE73" s="204"/>
      <c r="VZF73" s="204"/>
      <c r="VZG73" s="204"/>
      <c r="VZH73" s="204"/>
      <c r="VZI73" s="204"/>
      <c r="VZJ73" s="204"/>
      <c r="VZK73" s="204"/>
      <c r="VZL73" s="204"/>
      <c r="VZM73" s="204"/>
      <c r="VZN73" s="204"/>
      <c r="VZO73" s="204"/>
      <c r="VZP73" s="204"/>
      <c r="VZQ73" s="204"/>
      <c r="VZR73" s="204"/>
      <c r="VZS73" s="204"/>
      <c r="VZT73" s="204"/>
      <c r="VZU73" s="204"/>
      <c r="VZV73" s="204"/>
      <c r="VZW73" s="204"/>
      <c r="VZX73" s="204"/>
      <c r="VZY73" s="204"/>
      <c r="VZZ73" s="204"/>
      <c r="WAA73" s="204"/>
      <c r="WAB73" s="204"/>
      <c r="WAC73" s="204"/>
      <c r="WAD73" s="204"/>
      <c r="WAE73" s="204"/>
      <c r="WAF73" s="204"/>
      <c r="WAG73" s="204"/>
      <c r="WAH73" s="204"/>
      <c r="WAI73" s="204"/>
      <c r="WAJ73" s="204"/>
      <c r="WAK73" s="204"/>
      <c r="WAL73" s="204"/>
      <c r="WAM73" s="204"/>
      <c r="WAN73" s="204"/>
      <c r="WAO73" s="204"/>
      <c r="WAP73" s="204"/>
      <c r="WAQ73" s="204"/>
      <c r="WAR73" s="204"/>
      <c r="WAS73" s="204"/>
      <c r="WAT73" s="204"/>
      <c r="WAU73" s="204"/>
      <c r="WAV73" s="204"/>
      <c r="WAW73" s="204"/>
      <c r="WAX73" s="204"/>
      <c r="WAY73" s="204"/>
      <c r="WAZ73" s="204"/>
      <c r="WBA73" s="204"/>
      <c r="WBB73" s="204"/>
      <c r="WBC73" s="204"/>
      <c r="WBD73" s="204"/>
      <c r="WBE73" s="204"/>
      <c r="WBF73" s="204"/>
      <c r="WBG73" s="204"/>
      <c r="WBH73" s="204"/>
      <c r="WBI73" s="204"/>
      <c r="WBJ73" s="204"/>
      <c r="WBK73" s="204"/>
      <c r="WBL73" s="204"/>
      <c r="WBM73" s="204"/>
      <c r="WBN73" s="204"/>
      <c r="WBO73" s="204"/>
      <c r="WBP73" s="204"/>
      <c r="WBQ73" s="204"/>
      <c r="WBR73" s="204"/>
      <c r="WBS73" s="204"/>
      <c r="WBT73" s="204"/>
      <c r="WBU73" s="204"/>
      <c r="WBV73" s="204"/>
      <c r="WBW73" s="204"/>
      <c r="WBX73" s="204"/>
      <c r="WBY73" s="204"/>
      <c r="WBZ73" s="204"/>
      <c r="WCA73" s="204"/>
      <c r="WCB73" s="204"/>
      <c r="WCC73" s="204"/>
      <c r="WCD73" s="204"/>
      <c r="WCE73" s="204"/>
      <c r="WCF73" s="204"/>
      <c r="WCG73" s="204"/>
      <c r="WCH73" s="204"/>
      <c r="WCI73" s="204"/>
      <c r="WCJ73" s="204"/>
      <c r="WCK73" s="204"/>
      <c r="WCL73" s="204"/>
      <c r="WCM73" s="204"/>
      <c r="WCN73" s="204"/>
      <c r="WCO73" s="204"/>
      <c r="WCP73" s="204"/>
      <c r="WCQ73" s="204"/>
      <c r="WCR73" s="204"/>
      <c r="WCS73" s="204"/>
      <c r="WCT73" s="204"/>
      <c r="WCU73" s="204"/>
      <c r="WCV73" s="204"/>
      <c r="WCW73" s="204"/>
      <c r="WCX73" s="204"/>
      <c r="WCY73" s="204"/>
      <c r="WCZ73" s="204"/>
      <c r="WDA73" s="204"/>
      <c r="WDB73" s="204"/>
      <c r="WDC73" s="204"/>
      <c r="WDD73" s="204"/>
      <c r="WDE73" s="204"/>
      <c r="WDF73" s="204"/>
      <c r="WDG73" s="204"/>
      <c r="WDH73" s="204"/>
      <c r="WDI73" s="204"/>
      <c r="WDJ73" s="204"/>
      <c r="WDK73" s="204"/>
      <c r="WDL73" s="204"/>
      <c r="WDM73" s="204"/>
      <c r="WDN73" s="204"/>
      <c r="WDO73" s="204"/>
      <c r="WDP73" s="204"/>
      <c r="WDQ73" s="204"/>
      <c r="WDR73" s="204"/>
      <c r="WDS73" s="204"/>
      <c r="WDT73" s="204"/>
      <c r="WDU73" s="204"/>
      <c r="WDV73" s="204"/>
      <c r="WDW73" s="204"/>
      <c r="WDX73" s="204"/>
      <c r="WDY73" s="204"/>
      <c r="WDZ73" s="204"/>
      <c r="WEA73" s="204"/>
      <c r="WEB73" s="204"/>
      <c r="WEC73" s="204"/>
      <c r="WED73" s="204"/>
      <c r="WEE73" s="204"/>
      <c r="WEF73" s="204"/>
      <c r="WEG73" s="204"/>
      <c r="WEH73" s="204"/>
      <c r="WEI73" s="204"/>
      <c r="WEJ73" s="204"/>
      <c r="WEK73" s="204"/>
      <c r="WEL73" s="204"/>
      <c r="WEM73" s="204"/>
      <c r="WEN73" s="204"/>
      <c r="WEO73" s="204"/>
      <c r="WEP73" s="204"/>
      <c r="WEQ73" s="204"/>
      <c r="WER73" s="204"/>
      <c r="WES73" s="204"/>
      <c r="WET73" s="204"/>
      <c r="WEU73" s="204"/>
      <c r="WEV73" s="204"/>
      <c r="WEW73" s="204"/>
      <c r="WEX73" s="204"/>
      <c r="WEY73" s="204"/>
      <c r="WEZ73" s="204"/>
      <c r="WFA73" s="204"/>
      <c r="WFB73" s="204"/>
      <c r="WFC73" s="204"/>
      <c r="WFD73" s="204"/>
      <c r="WFE73" s="204"/>
      <c r="WFF73" s="204"/>
      <c r="WFG73" s="204"/>
      <c r="WFH73" s="204"/>
      <c r="WFI73" s="204"/>
      <c r="WFJ73" s="204"/>
      <c r="WFK73" s="204"/>
      <c r="WFL73" s="204"/>
      <c r="WFM73" s="204"/>
      <c r="WFN73" s="204"/>
      <c r="WFO73" s="204"/>
      <c r="WFP73" s="204"/>
      <c r="WFQ73" s="204"/>
      <c r="WFR73" s="204"/>
      <c r="WFS73" s="204"/>
      <c r="WFT73" s="204"/>
      <c r="WFU73" s="204"/>
      <c r="WFV73" s="204"/>
      <c r="WFW73" s="204"/>
      <c r="WFX73" s="204"/>
      <c r="WFY73" s="204"/>
      <c r="WFZ73" s="204"/>
      <c r="WGA73" s="204"/>
      <c r="WGB73" s="204"/>
      <c r="WGC73" s="204"/>
      <c r="WGD73" s="204"/>
      <c r="WGE73" s="204"/>
      <c r="WGF73" s="204"/>
      <c r="WGG73" s="204"/>
      <c r="WGH73" s="204"/>
      <c r="WGI73" s="204"/>
      <c r="WGJ73" s="204"/>
      <c r="WGK73" s="204"/>
      <c r="WGL73" s="204"/>
      <c r="WGM73" s="204"/>
      <c r="WGN73" s="204"/>
      <c r="WGO73" s="204"/>
      <c r="WGP73" s="204"/>
      <c r="WGQ73" s="204"/>
      <c r="WGR73" s="204"/>
      <c r="WGS73" s="204"/>
      <c r="WGT73" s="204"/>
      <c r="WGU73" s="204"/>
      <c r="WGV73" s="204"/>
      <c r="WGW73" s="204"/>
      <c r="WGX73" s="204"/>
      <c r="WGY73" s="204"/>
      <c r="WGZ73" s="204"/>
      <c r="WHA73" s="204"/>
      <c r="WHB73" s="204"/>
      <c r="WHC73" s="204"/>
      <c r="WHD73" s="204"/>
      <c r="WHE73" s="204"/>
      <c r="WHF73" s="204"/>
      <c r="WHG73" s="204"/>
      <c r="WHH73" s="204"/>
      <c r="WHI73" s="204"/>
      <c r="WHJ73" s="204"/>
      <c r="WHK73" s="204"/>
      <c r="WHL73" s="204"/>
      <c r="WHM73" s="204"/>
      <c r="WHN73" s="204"/>
      <c r="WHO73" s="204"/>
      <c r="WHP73" s="204"/>
      <c r="WHQ73" s="204"/>
      <c r="WHR73" s="204"/>
      <c r="WHS73" s="204"/>
      <c r="WHT73" s="204"/>
      <c r="WHU73" s="204"/>
      <c r="WHV73" s="204"/>
      <c r="WHW73" s="204"/>
      <c r="WHX73" s="204"/>
      <c r="WHY73" s="204"/>
      <c r="WHZ73" s="204"/>
      <c r="WIA73" s="204"/>
      <c r="WIB73" s="204"/>
      <c r="WIC73" s="204"/>
      <c r="WID73" s="204"/>
      <c r="WIE73" s="204"/>
      <c r="WIF73" s="204"/>
      <c r="WIG73" s="204"/>
      <c r="WIH73" s="204"/>
      <c r="WII73" s="204"/>
      <c r="WIJ73" s="204"/>
      <c r="WIK73" s="204"/>
      <c r="WIL73" s="204"/>
      <c r="WIM73" s="204"/>
      <c r="WIN73" s="204"/>
      <c r="WIO73" s="204"/>
      <c r="WIP73" s="204"/>
      <c r="WIQ73" s="204"/>
      <c r="WIR73" s="204"/>
      <c r="WIS73" s="204"/>
      <c r="WIT73" s="204"/>
      <c r="WIU73" s="204"/>
      <c r="WIV73" s="204"/>
      <c r="WIW73" s="204"/>
      <c r="WIX73" s="204"/>
      <c r="WIY73" s="204"/>
      <c r="WIZ73" s="204"/>
      <c r="WJA73" s="204"/>
      <c r="WJB73" s="204"/>
      <c r="WJC73" s="204"/>
      <c r="WJD73" s="204"/>
      <c r="WJE73" s="204"/>
      <c r="WJF73" s="204"/>
      <c r="WJG73" s="204"/>
      <c r="WJH73" s="204"/>
      <c r="WJI73" s="204"/>
      <c r="WJJ73" s="204"/>
      <c r="WJK73" s="204"/>
      <c r="WJL73" s="204"/>
      <c r="WJM73" s="204"/>
      <c r="WJN73" s="204"/>
      <c r="WJO73" s="204"/>
      <c r="WJP73" s="204"/>
      <c r="WJQ73" s="204"/>
      <c r="WJR73" s="204"/>
      <c r="WJS73" s="204"/>
      <c r="WJT73" s="204"/>
      <c r="WJU73" s="204"/>
      <c r="WJV73" s="204"/>
      <c r="WJW73" s="204"/>
      <c r="WJX73" s="204"/>
      <c r="WJY73" s="204"/>
      <c r="WJZ73" s="204"/>
      <c r="WKA73" s="204"/>
      <c r="WKB73" s="204"/>
      <c r="WKC73" s="204"/>
      <c r="WKD73" s="204"/>
      <c r="WKE73" s="204"/>
      <c r="WKF73" s="204"/>
      <c r="WKG73" s="204"/>
      <c r="WKH73" s="204"/>
      <c r="WKI73" s="204"/>
      <c r="WKJ73" s="204"/>
      <c r="WKK73" s="204"/>
      <c r="WKL73" s="204"/>
      <c r="WKM73" s="204"/>
      <c r="WKN73" s="204"/>
      <c r="WKO73" s="204"/>
      <c r="WKP73" s="204"/>
      <c r="WKQ73" s="204"/>
      <c r="WKR73" s="204"/>
      <c r="WKS73" s="204"/>
      <c r="WKT73" s="204"/>
      <c r="WKU73" s="204"/>
      <c r="WKV73" s="204"/>
      <c r="WKW73" s="204"/>
      <c r="WKX73" s="204"/>
      <c r="WKY73" s="204"/>
      <c r="WKZ73" s="204"/>
      <c r="WLA73" s="204"/>
      <c r="WLB73" s="204"/>
      <c r="WLC73" s="204"/>
      <c r="WLD73" s="204"/>
      <c r="WLE73" s="204"/>
      <c r="WLF73" s="204"/>
      <c r="WLG73" s="204"/>
      <c r="WLH73" s="204"/>
      <c r="WLI73" s="204"/>
      <c r="WLJ73" s="204"/>
      <c r="WLK73" s="204"/>
      <c r="WLL73" s="204"/>
      <c r="WLM73" s="204"/>
      <c r="WLN73" s="204"/>
      <c r="WLO73" s="204"/>
      <c r="WLP73" s="204"/>
      <c r="WLQ73" s="204"/>
      <c r="WLR73" s="204"/>
      <c r="WLS73" s="204"/>
      <c r="WLT73" s="204"/>
      <c r="WLU73" s="204"/>
      <c r="WLV73" s="204"/>
      <c r="WLW73" s="204"/>
      <c r="WLX73" s="204"/>
      <c r="WLY73" s="204"/>
      <c r="WLZ73" s="204"/>
      <c r="WMA73" s="204"/>
      <c r="WMB73" s="204"/>
      <c r="WMC73" s="204"/>
      <c r="WMD73" s="204"/>
      <c r="WME73" s="204"/>
      <c r="WMF73" s="204"/>
      <c r="WMG73" s="204"/>
      <c r="WMH73" s="204"/>
      <c r="WMI73" s="204"/>
      <c r="WMJ73" s="204"/>
      <c r="WMK73" s="204"/>
      <c r="WML73" s="204"/>
      <c r="WMM73" s="204"/>
      <c r="WMN73" s="204"/>
      <c r="WMO73" s="204"/>
      <c r="WMP73" s="204"/>
      <c r="WMQ73" s="204"/>
      <c r="WMR73" s="204"/>
      <c r="WMS73" s="204"/>
      <c r="WMT73" s="204"/>
      <c r="WMU73" s="204"/>
      <c r="WMV73" s="204"/>
      <c r="WMW73" s="204"/>
      <c r="WMX73" s="204"/>
      <c r="WMY73" s="204"/>
      <c r="WMZ73" s="204"/>
      <c r="WNA73" s="204"/>
      <c r="WNB73" s="204"/>
      <c r="WNC73" s="204"/>
      <c r="WND73" s="204"/>
      <c r="WNE73" s="204"/>
      <c r="WNF73" s="204"/>
      <c r="WNG73" s="204"/>
      <c r="WNH73" s="204"/>
      <c r="WNI73" s="204"/>
      <c r="WNJ73" s="204"/>
      <c r="WNK73" s="204"/>
      <c r="WNL73" s="204"/>
      <c r="WNM73" s="204"/>
      <c r="WNN73" s="204"/>
      <c r="WNO73" s="204"/>
      <c r="WNP73" s="204"/>
      <c r="WNQ73" s="204"/>
      <c r="WNR73" s="204"/>
      <c r="WNS73" s="204"/>
      <c r="WNT73" s="204"/>
      <c r="WNU73" s="204"/>
      <c r="WNV73" s="204"/>
      <c r="WNW73" s="204"/>
      <c r="WNX73" s="204"/>
      <c r="WNY73" s="204"/>
      <c r="WNZ73" s="204"/>
      <c r="WOA73" s="204"/>
      <c r="WOB73" s="204"/>
      <c r="WOC73" s="204"/>
      <c r="WOD73" s="204"/>
      <c r="WOE73" s="204"/>
      <c r="WOF73" s="204"/>
      <c r="WOG73" s="204"/>
      <c r="WOH73" s="204"/>
      <c r="WOI73" s="204"/>
      <c r="WOJ73" s="204"/>
      <c r="WOK73" s="204"/>
      <c r="WOL73" s="204"/>
      <c r="WOM73" s="204"/>
      <c r="WON73" s="204"/>
      <c r="WOO73" s="204"/>
      <c r="WOP73" s="204"/>
      <c r="WOQ73" s="204"/>
      <c r="WOR73" s="204"/>
      <c r="WOS73" s="204"/>
      <c r="WOT73" s="204"/>
      <c r="WOU73" s="204"/>
      <c r="WOV73" s="204"/>
      <c r="WOW73" s="204"/>
      <c r="WOX73" s="204"/>
      <c r="WOY73" s="204"/>
      <c r="WOZ73" s="204"/>
      <c r="WPA73" s="204"/>
      <c r="WPB73" s="204"/>
      <c r="WPC73" s="204"/>
      <c r="WPD73" s="204"/>
      <c r="WPE73" s="204"/>
      <c r="WPF73" s="204"/>
      <c r="WPG73" s="204"/>
      <c r="WPH73" s="204"/>
      <c r="WPI73" s="204"/>
      <c r="WPJ73" s="204"/>
      <c r="WPK73" s="204"/>
      <c r="WPL73" s="204"/>
      <c r="WPM73" s="204"/>
      <c r="WPN73" s="204"/>
      <c r="WPO73" s="204"/>
      <c r="WPP73" s="204"/>
      <c r="WPQ73" s="204"/>
      <c r="WPR73" s="204"/>
      <c r="WPS73" s="204"/>
      <c r="WPT73" s="204"/>
      <c r="WPU73" s="204"/>
      <c r="WPV73" s="204"/>
      <c r="WPW73" s="204"/>
      <c r="WPX73" s="204"/>
      <c r="WPY73" s="204"/>
      <c r="WPZ73" s="204"/>
      <c r="WQA73" s="204"/>
      <c r="WQB73" s="204"/>
      <c r="WQC73" s="204"/>
      <c r="WQD73" s="204"/>
      <c r="WQE73" s="204"/>
      <c r="WQF73" s="204"/>
      <c r="WQG73" s="204"/>
      <c r="WQH73" s="204"/>
      <c r="WQI73" s="204"/>
      <c r="WQJ73" s="204"/>
      <c r="WQK73" s="204"/>
      <c r="WQL73" s="204"/>
      <c r="WQM73" s="204"/>
      <c r="WQN73" s="204"/>
      <c r="WQO73" s="204"/>
      <c r="WQP73" s="204"/>
      <c r="WQQ73" s="204"/>
      <c r="WQR73" s="204"/>
      <c r="WQS73" s="204"/>
      <c r="WQT73" s="204"/>
      <c r="WQU73" s="204"/>
      <c r="WQV73" s="204"/>
      <c r="WQW73" s="204"/>
      <c r="WQX73" s="204"/>
      <c r="WQY73" s="204"/>
      <c r="WQZ73" s="204"/>
      <c r="WRA73" s="204"/>
      <c r="WRB73" s="204"/>
      <c r="WRC73" s="204"/>
      <c r="WRD73" s="204"/>
      <c r="WRE73" s="204"/>
      <c r="WRF73" s="204"/>
      <c r="WRG73" s="204"/>
      <c r="WRH73" s="204"/>
      <c r="WRI73" s="204"/>
      <c r="WRJ73" s="204"/>
      <c r="WRK73" s="204"/>
      <c r="WRL73" s="204"/>
      <c r="WRM73" s="204"/>
      <c r="WRN73" s="204"/>
      <c r="WRO73" s="204"/>
      <c r="WRP73" s="204"/>
      <c r="WRQ73" s="204"/>
      <c r="WRR73" s="204"/>
      <c r="WRS73" s="204"/>
      <c r="WRT73" s="204"/>
      <c r="WRU73" s="204"/>
      <c r="WRV73" s="204"/>
      <c r="WRW73" s="204"/>
      <c r="WRX73" s="204"/>
      <c r="WRY73" s="204"/>
      <c r="WRZ73" s="204"/>
      <c r="WSA73" s="204"/>
      <c r="WSB73" s="204"/>
      <c r="WSC73" s="204"/>
      <c r="WSD73" s="204"/>
      <c r="WSE73" s="204"/>
      <c r="WSF73" s="204"/>
      <c r="WSG73" s="204"/>
      <c r="WSH73" s="204"/>
      <c r="WSI73" s="204"/>
      <c r="WSJ73" s="204"/>
      <c r="WSK73" s="204"/>
      <c r="WSL73" s="204"/>
      <c r="WSM73" s="204"/>
      <c r="WSN73" s="204"/>
      <c r="WSO73" s="204"/>
      <c r="WSP73" s="204"/>
      <c r="WSQ73" s="204"/>
      <c r="WSR73" s="204"/>
      <c r="WSS73" s="204"/>
      <c r="WST73" s="204"/>
      <c r="WSU73" s="204"/>
      <c r="WSV73" s="204"/>
      <c r="WSW73" s="204"/>
      <c r="WSX73" s="204"/>
      <c r="WSY73" s="204"/>
      <c r="WSZ73" s="204"/>
      <c r="WTA73" s="204"/>
      <c r="WTB73" s="204"/>
      <c r="WTC73" s="204"/>
      <c r="WTD73" s="204"/>
      <c r="WTE73" s="204"/>
      <c r="WTF73" s="204"/>
      <c r="WTG73" s="204"/>
      <c r="WTH73" s="204"/>
      <c r="WTI73" s="204"/>
      <c r="WTJ73" s="204"/>
      <c r="WTK73" s="204"/>
      <c r="WTL73" s="204"/>
      <c r="WTM73" s="204"/>
      <c r="WTN73" s="204"/>
      <c r="WTO73" s="204"/>
      <c r="WTP73" s="204"/>
      <c r="WTQ73" s="204"/>
      <c r="WTR73" s="204"/>
      <c r="WTS73" s="204"/>
      <c r="WTT73" s="204"/>
      <c r="WTU73" s="204"/>
      <c r="WTV73" s="204"/>
      <c r="WTW73" s="204"/>
      <c r="WTX73" s="204"/>
      <c r="WTY73" s="204"/>
      <c r="WTZ73" s="204"/>
      <c r="WUA73" s="204"/>
      <c r="WUB73" s="204"/>
      <c r="WUC73" s="204"/>
      <c r="WUD73" s="204"/>
      <c r="WUE73" s="204"/>
      <c r="WUF73" s="204"/>
      <c r="WUG73" s="204"/>
      <c r="WUH73" s="204"/>
      <c r="WUI73" s="204"/>
      <c r="WUJ73" s="204"/>
      <c r="WUK73" s="204"/>
      <c r="WUL73" s="204"/>
      <c r="WUM73" s="204"/>
      <c r="WUN73" s="204"/>
      <c r="WUO73" s="204"/>
      <c r="WUP73" s="204"/>
      <c r="WUQ73" s="204"/>
      <c r="WUR73" s="204"/>
      <c r="WUS73" s="204"/>
      <c r="WUT73" s="204"/>
      <c r="WUU73" s="204"/>
      <c r="WUV73" s="204"/>
      <c r="WUW73" s="204"/>
      <c r="WUX73" s="204"/>
      <c r="WUY73" s="204"/>
      <c r="WUZ73" s="204"/>
      <c r="WVA73" s="204"/>
      <c r="WVB73" s="204"/>
      <c r="WVC73" s="204"/>
      <c r="WVD73" s="204"/>
      <c r="WVE73" s="204"/>
      <c r="WVF73" s="204"/>
      <c r="WVG73" s="204"/>
      <c r="WVH73" s="204"/>
      <c r="WVI73" s="204"/>
      <c r="WVJ73" s="204"/>
      <c r="WVK73" s="204"/>
      <c r="WVL73" s="204"/>
      <c r="WVM73" s="204"/>
      <c r="WVN73" s="204"/>
      <c r="WVO73" s="204"/>
      <c r="WVP73" s="204"/>
      <c r="WVQ73" s="204"/>
      <c r="WVR73" s="204"/>
      <c r="WVS73" s="204"/>
      <c r="WVT73" s="204"/>
      <c r="WVU73" s="204"/>
      <c r="WVV73" s="204"/>
      <c r="WVW73" s="204"/>
      <c r="WVX73" s="204"/>
      <c r="WVY73" s="204"/>
      <c r="WVZ73" s="204"/>
      <c r="WWA73" s="204"/>
      <c r="WWB73" s="204"/>
      <c r="WWC73" s="204"/>
      <c r="WWD73" s="204"/>
      <c r="WWE73" s="204"/>
      <c r="WWF73" s="204"/>
      <c r="WWG73" s="204"/>
      <c r="WWH73" s="204"/>
      <c r="WWI73" s="204"/>
      <c r="WWJ73" s="204"/>
      <c r="WWK73" s="204"/>
      <c r="WWL73" s="204"/>
      <c r="WWM73" s="204"/>
      <c r="WWN73" s="204"/>
      <c r="WWO73" s="204"/>
      <c r="WWP73" s="204"/>
      <c r="WWQ73" s="204"/>
      <c r="WWR73" s="204"/>
      <c r="WWS73" s="204"/>
      <c r="WWT73" s="204"/>
      <c r="WWU73" s="204"/>
      <c r="WWV73" s="204"/>
      <c r="WWW73" s="204"/>
      <c r="WWX73" s="204"/>
      <c r="WWY73" s="204"/>
      <c r="WWZ73" s="204"/>
      <c r="WXA73" s="204"/>
      <c r="WXB73" s="204"/>
      <c r="WXC73" s="204"/>
      <c r="WXD73" s="204"/>
      <c r="WXE73" s="204"/>
      <c r="WXF73" s="204"/>
      <c r="WXG73" s="204"/>
      <c r="WXH73" s="204"/>
      <c r="WXI73" s="204"/>
      <c r="WXJ73" s="204"/>
      <c r="WXK73" s="204"/>
      <c r="WXL73" s="204"/>
      <c r="WXM73" s="204"/>
      <c r="WXN73" s="204"/>
      <c r="WXO73" s="204"/>
      <c r="WXP73" s="204"/>
      <c r="WXQ73" s="204"/>
      <c r="WXR73" s="204"/>
      <c r="WXS73" s="204"/>
      <c r="WXT73" s="204"/>
      <c r="WXU73" s="204"/>
      <c r="WXV73" s="204"/>
      <c r="WXW73" s="204"/>
      <c r="WXX73" s="204"/>
      <c r="WXY73" s="204"/>
      <c r="WXZ73" s="204"/>
      <c r="WYA73" s="204"/>
      <c r="WYB73" s="204"/>
      <c r="WYC73" s="204"/>
      <c r="WYD73" s="204"/>
      <c r="WYE73" s="204"/>
      <c r="WYF73" s="204"/>
      <c r="WYG73" s="204"/>
      <c r="WYH73" s="204"/>
      <c r="WYI73" s="204"/>
      <c r="WYJ73" s="204"/>
      <c r="WYK73" s="204"/>
      <c r="WYL73" s="204"/>
      <c r="WYM73" s="204"/>
      <c r="WYN73" s="204"/>
      <c r="WYO73" s="204"/>
      <c r="WYP73" s="204"/>
      <c r="WYQ73" s="204"/>
      <c r="WYR73" s="204"/>
      <c r="WYS73" s="204"/>
      <c r="WYT73" s="204"/>
      <c r="WYU73" s="204"/>
      <c r="WYV73" s="204"/>
      <c r="WYW73" s="204"/>
      <c r="WYX73" s="204"/>
      <c r="WYY73" s="204"/>
      <c r="WYZ73" s="204"/>
      <c r="WZA73" s="204"/>
      <c r="WZB73" s="204"/>
      <c r="WZC73" s="204"/>
      <c r="WZD73" s="204"/>
      <c r="WZE73" s="204"/>
      <c r="WZF73" s="204"/>
      <c r="WZG73" s="204"/>
      <c r="WZH73" s="204"/>
      <c r="WZI73" s="204"/>
      <c r="WZJ73" s="204"/>
      <c r="WZK73" s="204"/>
      <c r="WZL73" s="204"/>
      <c r="WZM73" s="204"/>
      <c r="WZN73" s="204"/>
      <c r="WZO73" s="204"/>
      <c r="WZP73" s="204"/>
      <c r="WZQ73" s="204"/>
      <c r="WZR73" s="204"/>
      <c r="WZS73" s="204"/>
      <c r="WZT73" s="204"/>
      <c r="WZU73" s="204"/>
      <c r="WZV73" s="204"/>
      <c r="WZW73" s="204"/>
      <c r="WZX73" s="204"/>
      <c r="WZY73" s="204"/>
      <c r="WZZ73" s="204"/>
      <c r="XAA73" s="204"/>
      <c r="XAB73" s="204"/>
      <c r="XAC73" s="204"/>
      <c r="XAD73" s="204"/>
      <c r="XAE73" s="204"/>
      <c r="XAF73" s="204"/>
      <c r="XAG73" s="204"/>
      <c r="XAH73" s="204"/>
      <c r="XAI73" s="204"/>
      <c r="XAJ73" s="204"/>
      <c r="XAK73" s="204"/>
      <c r="XAL73" s="204"/>
      <c r="XAM73" s="204"/>
      <c r="XAN73" s="204"/>
      <c r="XAO73" s="204"/>
      <c r="XAP73" s="204"/>
      <c r="XAQ73" s="204"/>
      <c r="XAR73" s="204"/>
      <c r="XAS73" s="204"/>
      <c r="XAT73" s="204"/>
      <c r="XAU73" s="204"/>
      <c r="XAV73" s="204"/>
      <c r="XAW73" s="204"/>
      <c r="XAX73" s="204"/>
      <c r="XAY73" s="204"/>
      <c r="XAZ73" s="204"/>
      <c r="XBA73" s="204"/>
      <c r="XBB73" s="204"/>
      <c r="XBC73" s="204"/>
      <c r="XBD73" s="204"/>
      <c r="XBE73" s="204"/>
      <c r="XBF73" s="204"/>
      <c r="XBG73" s="204"/>
      <c r="XBH73" s="204"/>
      <c r="XBI73" s="204"/>
      <c r="XBJ73" s="204"/>
      <c r="XBK73" s="204"/>
      <c r="XBL73" s="204"/>
      <c r="XBM73" s="204"/>
      <c r="XBN73" s="204"/>
      <c r="XBO73" s="204"/>
      <c r="XBP73" s="204"/>
      <c r="XBQ73" s="204"/>
      <c r="XBR73" s="204"/>
      <c r="XBS73" s="204"/>
      <c r="XBT73" s="204"/>
      <c r="XBU73" s="204"/>
      <c r="XBV73" s="204"/>
      <c r="XBW73" s="204"/>
      <c r="XBX73" s="204"/>
      <c r="XBY73" s="204"/>
      <c r="XBZ73" s="204"/>
      <c r="XCA73" s="204"/>
      <c r="XCB73" s="204"/>
      <c r="XCC73" s="204"/>
      <c r="XCD73" s="204"/>
      <c r="XCE73" s="204"/>
      <c r="XCF73" s="204"/>
      <c r="XCG73" s="204"/>
      <c r="XCH73" s="204"/>
      <c r="XCI73" s="204"/>
      <c r="XCJ73" s="204"/>
      <c r="XCK73" s="204"/>
      <c r="XCL73" s="204"/>
      <c r="XCM73" s="204"/>
      <c r="XCN73" s="204"/>
      <c r="XCO73" s="204"/>
      <c r="XCP73" s="204"/>
      <c r="XCQ73" s="204"/>
      <c r="XCR73" s="204"/>
      <c r="XCS73" s="204"/>
      <c r="XCT73" s="204"/>
      <c r="XCU73" s="204"/>
      <c r="XCV73" s="204"/>
      <c r="XCW73" s="204"/>
      <c r="XCX73" s="204"/>
      <c r="XCY73" s="204"/>
      <c r="XCZ73" s="204"/>
      <c r="XDA73" s="204"/>
      <c r="XDB73" s="204"/>
      <c r="XDC73" s="204"/>
      <c r="XDD73" s="204"/>
      <c r="XDE73" s="204"/>
      <c r="XDF73" s="204"/>
      <c r="XDG73" s="204"/>
      <c r="XDH73" s="204"/>
      <c r="XDI73" s="204"/>
      <c r="XDJ73" s="204"/>
      <c r="XDK73" s="204"/>
      <c r="XDL73" s="204"/>
      <c r="XDM73" s="204"/>
      <c r="XDN73" s="204"/>
      <c r="XDO73" s="204"/>
      <c r="XDP73" s="204"/>
      <c r="XDQ73" s="204"/>
      <c r="XDR73" s="204"/>
      <c r="XDS73" s="204"/>
      <c r="XDT73" s="204"/>
      <c r="XDU73" s="204"/>
      <c r="XDV73" s="204"/>
      <c r="XDW73" s="204"/>
      <c r="XDX73" s="204"/>
      <c r="XDY73" s="204"/>
      <c r="XDZ73" s="204"/>
      <c r="XEA73" s="204"/>
      <c r="XEB73" s="204"/>
      <c r="XEC73" s="204"/>
      <c r="XED73" s="204"/>
      <c r="XEE73" s="204"/>
      <c r="XEF73" s="204"/>
      <c r="XEG73" s="204"/>
      <c r="XEH73" s="204"/>
      <c r="XEI73" s="204"/>
      <c r="XEJ73" s="204"/>
      <c r="XEK73" s="204"/>
      <c r="XEL73" s="204"/>
      <c r="XEM73" s="204"/>
      <c r="XEN73" s="204"/>
      <c r="XEO73" s="204"/>
      <c r="XEP73" s="204"/>
      <c r="XEQ73" s="204"/>
      <c r="XER73" s="204"/>
    </row>
    <row r="74" spans="1:16372" s="204" customFormat="1" ht="15.75" hidden="1" customHeight="1">
      <c r="A74" s="186">
        <f t="shared" si="19"/>
        <v>70</v>
      </c>
      <c r="B74" s="187" t="s">
        <v>285</v>
      </c>
      <c r="C74" s="144" t="s">
        <v>4661</v>
      </c>
      <c r="D74" s="327" t="s">
        <v>4044</v>
      </c>
      <c r="E74" s="190" t="s">
        <v>3203</v>
      </c>
      <c r="F74" s="192" t="s">
        <v>12</v>
      </c>
      <c r="G74" s="186" t="s">
        <v>3187</v>
      </c>
      <c r="H74" s="186" t="s">
        <v>9</v>
      </c>
      <c r="I74" s="186" t="s">
        <v>446</v>
      </c>
      <c r="J74" s="192" t="s">
        <v>447</v>
      </c>
      <c r="K74" s="190" t="s">
        <v>3206</v>
      </c>
      <c r="L74" s="202" t="s">
        <v>85</v>
      </c>
      <c r="M74" s="193"/>
      <c r="N74" s="193"/>
      <c r="O74" s="221"/>
      <c r="P74" s="196" t="str">
        <f t="shared" ref="P74:P75" ca="1" si="20">(DATEDIF($O74,NOW(),"Y")&amp;" Tahun ")&amp;(DATEDIF($O74,NOW(),"YM")&amp;" Bulan")</f>
        <v>122 Tahun 2 Bulan</v>
      </c>
      <c r="Q74" s="190"/>
      <c r="R74" s="222">
        <v>42405</v>
      </c>
      <c r="S74" s="198" t="str">
        <f t="shared" ref="S74:S75" ca="1" si="21">INT((NOW()-R74)/365)&amp;"Tahun"</f>
        <v>6Tahun</v>
      </c>
      <c r="T74" s="199" t="str">
        <f t="shared" ref="T74:T75" ca="1" si="22">INT(MOD((NOW()-R74),365)/30)&amp;"Bulan"</f>
        <v>1Bulan</v>
      </c>
      <c r="U74" s="186"/>
      <c r="V74" s="223"/>
      <c r="W74" s="190"/>
      <c r="X74" s="190"/>
      <c r="Y74" s="456"/>
      <c r="Z74" s="243"/>
      <c r="AA74" s="202"/>
      <c r="AB74" s="190"/>
      <c r="AC74" s="190"/>
      <c r="AD74" s="190"/>
      <c r="AE74" s="190"/>
      <c r="AF74" s="190"/>
      <c r="AG74" s="190"/>
      <c r="AH74" s="190"/>
      <c r="AI74" s="190"/>
      <c r="AJ74" s="190"/>
      <c r="AK74" s="190"/>
      <c r="AL74" s="209"/>
      <c r="AM74" s="189"/>
      <c r="AN74" s="223"/>
      <c r="AO74" s="223"/>
      <c r="AP74" s="190"/>
      <c r="AQ74" s="190"/>
      <c r="AR74" s="190"/>
      <c r="AS74" s="190"/>
      <c r="AT74" s="223"/>
      <c r="AU74" s="223"/>
      <c r="AV74" s="209"/>
      <c r="AW74" s="223"/>
      <c r="AX74" s="190"/>
      <c r="AY74" s="203"/>
      <c r="AZ74" s="203"/>
      <c r="BA74" s="203"/>
      <c r="BB74" s="203"/>
      <c r="BC74" s="203"/>
      <c r="BD74" s="203"/>
      <c r="BE74" s="203"/>
      <c r="BF74" s="203"/>
      <c r="BG74" s="203"/>
      <c r="BH74" s="203"/>
      <c r="BI74" s="203"/>
      <c r="BJ74" s="203"/>
      <c r="BK74" s="203"/>
      <c r="BL74" s="203"/>
      <c r="BM74" s="203"/>
      <c r="BN74" s="311"/>
      <c r="BO74" s="203"/>
      <c r="BP74" s="203"/>
      <c r="BQ74" s="203"/>
      <c r="BR74" s="191"/>
      <c r="BS74" s="190"/>
      <c r="BT74" s="190"/>
      <c r="BU74" s="186">
        <v>0</v>
      </c>
      <c r="BV74" s="186">
        <v>0</v>
      </c>
      <c r="BW74" s="186">
        <f t="shared" ref="BW74:BW75" si="23">BU74-BV74</f>
        <v>0</v>
      </c>
      <c r="BX74" s="219">
        <v>44561</v>
      </c>
      <c r="BY74" s="190"/>
      <c r="BZ74" s="190"/>
      <c r="CA74" s="190"/>
      <c r="CB74" s="190"/>
      <c r="CC74" s="190"/>
      <c r="CD74" s="190"/>
      <c r="CE74" s="190"/>
      <c r="CF74" s="190"/>
      <c r="CG74" s="190"/>
      <c r="CH74" s="190"/>
    </row>
    <row r="75" spans="1:16372" s="204" customFormat="1" ht="15.75" hidden="1" customHeight="1">
      <c r="A75" s="186">
        <f t="shared" si="19"/>
        <v>71</v>
      </c>
      <c r="B75" s="189" t="s">
        <v>234</v>
      </c>
      <c r="C75" s="144" t="s">
        <v>4640</v>
      </c>
      <c r="D75" s="189" t="s">
        <v>912</v>
      </c>
      <c r="E75" s="190" t="s">
        <v>2673</v>
      </c>
      <c r="F75" s="191" t="s">
        <v>12</v>
      </c>
      <c r="G75" s="186" t="s">
        <v>3170</v>
      </c>
      <c r="H75" s="186" t="s">
        <v>877</v>
      </c>
      <c r="I75" s="186" t="s">
        <v>2354</v>
      </c>
      <c r="J75" s="192" t="s">
        <v>913</v>
      </c>
      <c r="K75" s="190"/>
      <c r="L75" s="193" t="s">
        <v>70</v>
      </c>
      <c r="M75" s="205" t="s">
        <v>2604</v>
      </c>
      <c r="N75" s="194" t="s">
        <v>914</v>
      </c>
      <c r="O75" s="195">
        <v>34558</v>
      </c>
      <c r="P75" s="196" t="str">
        <f t="shared" ca="1" si="20"/>
        <v>27 Tahun 6 Bulan</v>
      </c>
      <c r="Q75" s="190"/>
      <c r="R75" s="206">
        <v>44221</v>
      </c>
      <c r="S75" s="198" t="str">
        <f t="shared" ca="1" si="21"/>
        <v>1Tahun</v>
      </c>
      <c r="T75" s="199" t="str">
        <f t="shared" ca="1" si="22"/>
        <v>1Bulan</v>
      </c>
      <c r="U75" s="186"/>
      <c r="V75" s="207" t="s">
        <v>111</v>
      </c>
      <c r="W75" s="190"/>
      <c r="X75" s="190"/>
      <c r="Y75" s="456" t="s">
        <v>915</v>
      </c>
      <c r="Z75" s="208" t="s">
        <v>916</v>
      </c>
      <c r="AA75" s="191" t="s">
        <v>76</v>
      </c>
      <c r="AB75" s="190"/>
      <c r="AC75" s="190"/>
      <c r="AD75" s="190"/>
      <c r="AE75" s="190"/>
      <c r="AF75" s="190"/>
      <c r="AG75" s="190"/>
      <c r="AH75" s="190"/>
      <c r="AI75" s="190"/>
      <c r="AJ75" s="190"/>
      <c r="AK75" s="190"/>
      <c r="AL75" s="435" t="s">
        <v>4176</v>
      </c>
      <c r="AM75" s="189" t="s">
        <v>917</v>
      </c>
      <c r="AN75" s="193"/>
      <c r="AO75" s="193" t="s">
        <v>918</v>
      </c>
      <c r="AP75" s="190"/>
      <c r="AQ75" s="190"/>
      <c r="AR75" s="190"/>
      <c r="AS75" s="190"/>
      <c r="AT75" s="193" t="s">
        <v>412</v>
      </c>
      <c r="AU75" s="188" t="s">
        <v>919</v>
      </c>
      <c r="AV75" s="210" t="s">
        <v>920</v>
      </c>
      <c r="AW75" s="207" t="s">
        <v>921</v>
      </c>
      <c r="AX75" s="190"/>
      <c r="AY75" s="203">
        <v>5000000</v>
      </c>
      <c r="AZ75" s="203"/>
      <c r="BA75" s="203"/>
      <c r="BB75" s="203"/>
      <c r="BC75" s="203"/>
      <c r="BD75" s="203"/>
      <c r="BE75" s="203"/>
      <c r="BF75" s="203">
        <v>1000000</v>
      </c>
      <c r="BG75" s="203"/>
      <c r="BH75" s="203"/>
      <c r="BI75" s="203"/>
      <c r="BJ75" s="203"/>
      <c r="BK75" s="203"/>
      <c r="BL75" s="203"/>
      <c r="BM75" s="203"/>
      <c r="BN75" s="311"/>
      <c r="BO75" s="203"/>
      <c r="BP75" s="203"/>
      <c r="BQ75" s="203"/>
      <c r="BR75" s="191"/>
      <c r="BS75" s="190"/>
      <c r="BT75" s="190"/>
      <c r="BU75" s="186">
        <v>0</v>
      </c>
      <c r="BV75" s="186">
        <v>0</v>
      </c>
      <c r="BW75" s="186">
        <f t="shared" si="23"/>
        <v>0</v>
      </c>
      <c r="BX75" s="190"/>
      <c r="BY75" s="190"/>
      <c r="BZ75" s="190"/>
      <c r="CA75" s="190"/>
      <c r="CB75" s="190"/>
      <c r="CC75" s="190"/>
      <c r="CD75" s="190"/>
      <c r="CE75" s="190"/>
      <c r="CF75" s="190"/>
      <c r="CG75" s="190"/>
      <c r="CH75" s="190"/>
    </row>
    <row r="76" spans="1:16372" s="204" customFormat="1" ht="15.75" hidden="1" customHeight="1">
      <c r="A76" s="186">
        <f t="shared" si="19"/>
        <v>72</v>
      </c>
      <c r="B76" s="187" t="s">
        <v>205</v>
      </c>
      <c r="C76" s="188" t="s">
        <v>3241</v>
      </c>
      <c r="D76" s="189" t="s">
        <v>3242</v>
      </c>
      <c r="E76" s="190" t="s">
        <v>3243</v>
      </c>
      <c r="F76" s="191" t="s">
        <v>12</v>
      </c>
      <c r="G76" s="186" t="s">
        <v>3178</v>
      </c>
      <c r="H76" s="186" t="s">
        <v>877</v>
      </c>
      <c r="I76" s="186" t="s">
        <v>2354</v>
      </c>
      <c r="J76" s="186" t="s">
        <v>913</v>
      </c>
      <c r="K76" s="190" t="s">
        <v>3377</v>
      </c>
      <c r="L76" s="193" t="s">
        <v>70</v>
      </c>
      <c r="M76" s="188" t="s">
        <v>71</v>
      </c>
      <c r="N76" s="194" t="s">
        <v>3244</v>
      </c>
      <c r="O76" s="195">
        <v>31145</v>
      </c>
      <c r="P76" s="196" t="s">
        <v>4671</v>
      </c>
      <c r="Q76" s="197">
        <v>44480</v>
      </c>
      <c r="R76" s="197">
        <v>44480</v>
      </c>
      <c r="S76" s="198" t="s">
        <v>4650</v>
      </c>
      <c r="T76" s="199" t="s">
        <v>4652</v>
      </c>
      <c r="U76" s="186" t="s">
        <v>73</v>
      </c>
      <c r="V76" s="209" t="s">
        <v>467</v>
      </c>
      <c r="W76" s="190" t="s">
        <v>412</v>
      </c>
      <c r="X76" s="190" t="s">
        <v>3245</v>
      </c>
      <c r="Y76" s="455" t="s">
        <v>3246</v>
      </c>
      <c r="Z76" s="251" t="s">
        <v>3247</v>
      </c>
      <c r="AA76" s="202" t="s">
        <v>76</v>
      </c>
      <c r="AB76" s="190" t="s">
        <v>3248</v>
      </c>
      <c r="AC76" s="219">
        <v>32823</v>
      </c>
      <c r="AD76" s="190" t="s">
        <v>3249</v>
      </c>
      <c r="AE76" s="219">
        <v>42339</v>
      </c>
      <c r="AF76" s="190"/>
      <c r="AG76" s="190"/>
      <c r="AH76" s="190"/>
      <c r="AI76" s="190"/>
      <c r="AJ76" s="190"/>
      <c r="AK76" s="190"/>
      <c r="AL76" s="187"/>
      <c r="AM76" s="189" t="s">
        <v>3250</v>
      </c>
      <c r="AN76" s="193" t="s">
        <v>3251</v>
      </c>
      <c r="AO76" s="193" t="s">
        <v>3244</v>
      </c>
      <c r="AP76" s="190"/>
      <c r="AQ76" s="190"/>
      <c r="AR76" s="190"/>
      <c r="AS76" s="190"/>
      <c r="AT76" s="193"/>
      <c r="AU76" s="193"/>
      <c r="AV76" s="200" t="s">
        <v>3252</v>
      </c>
      <c r="AW76" s="200" t="s">
        <v>3253</v>
      </c>
      <c r="AX76" s="190" t="s">
        <v>412</v>
      </c>
      <c r="AY76" s="203">
        <v>10000000</v>
      </c>
      <c r="AZ76" s="203"/>
      <c r="BA76" s="203"/>
      <c r="BB76" s="203"/>
      <c r="BC76" s="203"/>
      <c r="BD76" s="203"/>
      <c r="BE76" s="203"/>
      <c r="BF76" s="203"/>
      <c r="BG76" s="203"/>
      <c r="BH76" s="203"/>
      <c r="BI76" s="203"/>
      <c r="BJ76" s="203"/>
      <c r="BK76" s="203"/>
      <c r="BL76" s="203"/>
      <c r="BM76" s="203"/>
      <c r="BN76" s="311">
        <v>44569</v>
      </c>
      <c r="BO76" s="203"/>
      <c r="BP76" s="203"/>
      <c r="BQ76" s="203"/>
      <c r="BR76" s="230" t="s">
        <v>3254</v>
      </c>
      <c r="BS76" s="190"/>
      <c r="BT76" s="190"/>
      <c r="BU76" s="186">
        <v>0</v>
      </c>
      <c r="BV76" s="186">
        <v>0</v>
      </c>
      <c r="BW76" s="186">
        <v>0</v>
      </c>
      <c r="BX76" s="190"/>
      <c r="BY76" s="190"/>
      <c r="BZ76" s="190"/>
      <c r="CA76" s="190"/>
      <c r="CB76" s="190"/>
      <c r="CC76" s="190"/>
      <c r="CD76" s="190"/>
      <c r="CE76" s="190"/>
      <c r="CF76" s="190"/>
      <c r="CG76" s="190"/>
      <c r="CH76" s="190"/>
    </row>
    <row r="77" spans="1:16372" s="204" customFormat="1" ht="15.75" hidden="1" customHeight="1">
      <c r="A77" s="186">
        <f t="shared" si="19"/>
        <v>73</v>
      </c>
      <c r="B77" s="187" t="s">
        <v>94</v>
      </c>
      <c r="C77" s="188" t="s">
        <v>3241</v>
      </c>
      <c r="D77" s="189" t="s">
        <v>3242</v>
      </c>
      <c r="E77" s="190" t="s">
        <v>3243</v>
      </c>
      <c r="F77" s="191" t="s">
        <v>12</v>
      </c>
      <c r="G77" s="186" t="s">
        <v>3178</v>
      </c>
      <c r="H77" s="186" t="s">
        <v>877</v>
      </c>
      <c r="I77" s="186" t="s">
        <v>2354</v>
      </c>
      <c r="J77" s="186" t="s">
        <v>913</v>
      </c>
      <c r="K77" s="190" t="s">
        <v>3378</v>
      </c>
      <c r="L77" s="193" t="s">
        <v>70</v>
      </c>
      <c r="M77" s="188" t="s">
        <v>71</v>
      </c>
      <c r="N77" s="194" t="s">
        <v>3244</v>
      </c>
      <c r="O77" s="195">
        <v>31145</v>
      </c>
      <c r="P77" s="196" t="s">
        <v>4671</v>
      </c>
      <c r="Q77" s="190"/>
      <c r="R77" s="197">
        <v>44480</v>
      </c>
      <c r="S77" s="198" t="s">
        <v>4650</v>
      </c>
      <c r="T77" s="199" t="s">
        <v>4652</v>
      </c>
      <c r="U77" s="186" t="s">
        <v>73</v>
      </c>
      <c r="V77" s="209" t="s">
        <v>467</v>
      </c>
      <c r="W77" s="190" t="s">
        <v>412</v>
      </c>
      <c r="X77" s="190" t="s">
        <v>3245</v>
      </c>
      <c r="Y77" s="455" t="s">
        <v>3246</v>
      </c>
      <c r="Z77" s="251" t="s">
        <v>3247</v>
      </c>
      <c r="AA77" s="202" t="s">
        <v>76</v>
      </c>
      <c r="AB77" s="190" t="s">
        <v>3248</v>
      </c>
      <c r="AC77" s="219">
        <v>32823</v>
      </c>
      <c r="AD77" s="190" t="s">
        <v>3249</v>
      </c>
      <c r="AE77" s="219">
        <v>42339</v>
      </c>
      <c r="AF77" s="190"/>
      <c r="AG77" s="190"/>
      <c r="AH77" s="190"/>
      <c r="AI77" s="190"/>
      <c r="AJ77" s="190"/>
      <c r="AK77" s="190"/>
      <c r="AL77" s="187"/>
      <c r="AM77" s="189" t="s">
        <v>3250</v>
      </c>
      <c r="AN77" s="193" t="s">
        <v>3251</v>
      </c>
      <c r="AO77" s="193" t="s">
        <v>3244</v>
      </c>
      <c r="AP77" s="190"/>
      <c r="AQ77" s="190"/>
      <c r="AR77" s="190"/>
      <c r="AS77" s="190"/>
      <c r="AT77" s="193"/>
      <c r="AU77" s="193"/>
      <c r="AV77" s="200" t="s">
        <v>3252</v>
      </c>
      <c r="AW77" s="200" t="s">
        <v>3253</v>
      </c>
      <c r="AX77" s="190" t="s">
        <v>412</v>
      </c>
      <c r="AY77" s="203">
        <v>10000000</v>
      </c>
      <c r="AZ77" s="203"/>
      <c r="BA77" s="203"/>
      <c r="BB77" s="203"/>
      <c r="BC77" s="203"/>
      <c r="BD77" s="203"/>
      <c r="BE77" s="203"/>
      <c r="BF77" s="203"/>
      <c r="BG77" s="203"/>
      <c r="BH77" s="203"/>
      <c r="BI77" s="203"/>
      <c r="BJ77" s="203"/>
      <c r="BK77" s="203"/>
      <c r="BL77" s="203"/>
      <c r="BM77" s="203"/>
      <c r="BN77" s="311">
        <v>44569</v>
      </c>
      <c r="BO77" s="203"/>
      <c r="BP77" s="203"/>
      <c r="BQ77" s="203"/>
      <c r="BR77" s="230" t="s">
        <v>3254</v>
      </c>
      <c r="BS77" s="190"/>
      <c r="BT77" s="190"/>
      <c r="BU77" s="186">
        <v>0</v>
      </c>
      <c r="BV77" s="186">
        <v>0</v>
      </c>
      <c r="BW77" s="186">
        <v>0</v>
      </c>
      <c r="BX77" s="190"/>
      <c r="BY77" s="190"/>
      <c r="BZ77" s="190"/>
      <c r="CA77" s="190"/>
      <c r="CB77" s="190"/>
      <c r="CC77" s="190"/>
      <c r="CD77" s="190"/>
      <c r="CE77" s="190"/>
      <c r="CF77" s="190"/>
      <c r="CG77" s="190"/>
      <c r="CH77" s="190"/>
    </row>
    <row r="78" spans="1:16372" s="204" customFormat="1" ht="15.75" hidden="1" customHeight="1">
      <c r="A78" s="186">
        <f t="shared" si="19"/>
        <v>74</v>
      </c>
      <c r="B78" s="187" t="s">
        <v>541</v>
      </c>
      <c r="C78" s="144" t="s">
        <v>3341</v>
      </c>
      <c r="D78" s="189" t="s">
        <v>3314</v>
      </c>
      <c r="E78" s="190" t="s">
        <v>3315</v>
      </c>
      <c r="F78" s="191" t="s">
        <v>12</v>
      </c>
      <c r="G78" s="186" t="s">
        <v>1970</v>
      </c>
      <c r="H78" s="186" t="s">
        <v>1015</v>
      </c>
      <c r="I78" s="202" t="s">
        <v>176</v>
      </c>
      <c r="J78" s="192" t="s">
        <v>1015</v>
      </c>
      <c r="K78" s="190"/>
      <c r="L78" s="193" t="s">
        <v>85</v>
      </c>
      <c r="M78" s="212" t="s">
        <v>2604</v>
      </c>
      <c r="N78" s="194" t="s">
        <v>908</v>
      </c>
      <c r="O78" s="195">
        <v>35754</v>
      </c>
      <c r="P78" s="196" t="str">
        <f t="shared" ref="P78:P86" ca="1" si="24">(DATEDIF($O78,NOW(),"Y")&amp;" Tahun ")&amp;(DATEDIF($O78,NOW(),"YM")&amp;" Bulan")</f>
        <v>24 Tahun 3 Bulan</v>
      </c>
      <c r="Q78" s="236">
        <v>44452</v>
      </c>
      <c r="R78" s="236">
        <v>44452</v>
      </c>
      <c r="S78" s="198" t="str">
        <f t="shared" ref="S78:S86" ca="1" si="25">INT((NOW()-R78)/365)&amp;"Tahun"</f>
        <v>0Tahun</v>
      </c>
      <c r="T78" s="199" t="str">
        <f t="shared" ref="T78:T86" ca="1" si="26">INT(MOD((NOW()-R78),365)/30)&amp;"Bulan"</f>
        <v>5Bulan</v>
      </c>
      <c r="U78" s="186" t="s">
        <v>73</v>
      </c>
      <c r="V78" s="200"/>
      <c r="W78" s="190"/>
      <c r="X78" s="190"/>
      <c r="Y78" s="462" t="s">
        <v>4257</v>
      </c>
      <c r="Z78" s="201"/>
      <c r="AA78" s="202"/>
      <c r="AB78" s="190"/>
      <c r="AC78" s="190"/>
      <c r="AD78" s="190"/>
      <c r="AE78" s="190"/>
      <c r="AF78" s="190"/>
      <c r="AG78" s="190"/>
      <c r="AH78" s="190"/>
      <c r="AI78" s="190"/>
      <c r="AJ78" s="190"/>
      <c r="AK78" s="190"/>
      <c r="AL78" s="247" t="s">
        <v>4258</v>
      </c>
      <c r="AM78" s="189"/>
      <c r="AN78" s="193"/>
      <c r="AO78" s="193"/>
      <c r="AP78" s="190"/>
      <c r="AQ78" s="190"/>
      <c r="AR78" s="190"/>
      <c r="AS78" s="190"/>
      <c r="AT78" s="193"/>
      <c r="AU78" s="193"/>
      <c r="AV78" s="436" t="s">
        <v>4256</v>
      </c>
      <c r="AW78" s="268" t="s">
        <v>4194</v>
      </c>
      <c r="AX78" s="190" t="s">
        <v>412</v>
      </c>
      <c r="AY78" s="437">
        <v>2200000</v>
      </c>
      <c r="AZ78" s="203">
        <v>500000</v>
      </c>
      <c r="BA78" s="203">
        <v>0</v>
      </c>
      <c r="BB78" s="203">
        <v>0</v>
      </c>
      <c r="BC78" s="203">
        <v>0</v>
      </c>
      <c r="BD78" s="203"/>
      <c r="BE78" s="203"/>
      <c r="BF78" s="203">
        <v>300000</v>
      </c>
      <c r="BG78" s="203"/>
      <c r="BH78" s="203">
        <v>500000</v>
      </c>
      <c r="BI78" s="203">
        <v>0</v>
      </c>
      <c r="BJ78" s="203"/>
      <c r="BK78" s="203"/>
      <c r="BL78" s="203"/>
      <c r="BM78" s="203"/>
      <c r="BN78" s="311">
        <v>44568</v>
      </c>
      <c r="BO78" s="203"/>
      <c r="BP78" s="203">
        <v>0</v>
      </c>
      <c r="BQ78" s="203"/>
      <c r="BR78" s="202"/>
      <c r="BS78" s="190"/>
      <c r="BT78" s="190" t="s">
        <v>4670</v>
      </c>
      <c r="BU78" s="186">
        <v>0</v>
      </c>
      <c r="BV78" s="186">
        <v>0</v>
      </c>
      <c r="BW78" s="186">
        <f t="shared" ref="BW78:BW86" si="27">BU78-BV78</f>
        <v>0</v>
      </c>
      <c r="BX78" s="219">
        <v>44568</v>
      </c>
      <c r="BY78" s="190"/>
      <c r="BZ78" s="190"/>
      <c r="CA78" s="190"/>
      <c r="CB78" s="190"/>
      <c r="CC78" s="190"/>
      <c r="CD78" s="190"/>
      <c r="CE78" s="190"/>
      <c r="CF78" s="190"/>
      <c r="CG78" s="190"/>
      <c r="CH78" s="190"/>
    </row>
    <row r="79" spans="1:16372" s="204" customFormat="1" ht="15.75" hidden="1" customHeight="1">
      <c r="A79" s="186">
        <f t="shared" si="19"/>
        <v>75</v>
      </c>
      <c r="B79" s="189" t="s">
        <v>94</v>
      </c>
      <c r="C79" s="144" t="s">
        <v>1246</v>
      </c>
      <c r="D79" s="189" t="s">
        <v>1247</v>
      </c>
      <c r="E79" s="190" t="s">
        <v>2646</v>
      </c>
      <c r="F79" s="191" t="s">
        <v>12</v>
      </c>
      <c r="G79" s="186" t="s">
        <v>3178</v>
      </c>
      <c r="H79" s="197" t="s">
        <v>174</v>
      </c>
      <c r="I79" s="202" t="s">
        <v>176</v>
      </c>
      <c r="J79" s="197" t="s">
        <v>174</v>
      </c>
      <c r="K79" s="190"/>
      <c r="L79" s="193" t="s">
        <v>85</v>
      </c>
      <c r="M79" s="205" t="s">
        <v>2604</v>
      </c>
      <c r="N79" s="194" t="s">
        <v>72</v>
      </c>
      <c r="O79" s="195">
        <v>37393</v>
      </c>
      <c r="P79" s="196" t="str">
        <f t="shared" ca="1" si="24"/>
        <v>19 Tahun 9 Bulan</v>
      </c>
      <c r="Q79" s="219">
        <v>44207</v>
      </c>
      <c r="R79" s="206">
        <v>44207</v>
      </c>
      <c r="S79" s="198" t="str">
        <f t="shared" ca="1" si="25"/>
        <v>1Tahun</v>
      </c>
      <c r="T79" s="199" t="str">
        <f t="shared" ca="1" si="26"/>
        <v>1Bulan</v>
      </c>
      <c r="U79" s="186" t="s">
        <v>73</v>
      </c>
      <c r="V79" s="207" t="s">
        <v>88</v>
      </c>
      <c r="W79" s="190" t="s">
        <v>412</v>
      </c>
      <c r="X79" s="190"/>
      <c r="Y79" s="456" t="s">
        <v>1248</v>
      </c>
      <c r="Z79" s="208" t="s">
        <v>1249</v>
      </c>
      <c r="AA79" s="191" t="s">
        <v>76</v>
      </c>
      <c r="AB79" s="190"/>
      <c r="AC79" s="190"/>
      <c r="AD79" s="190"/>
      <c r="AE79" s="190"/>
      <c r="AF79" s="190"/>
      <c r="AG79" s="190"/>
      <c r="AH79" s="190"/>
      <c r="AI79" s="190"/>
      <c r="AJ79" s="190"/>
      <c r="AK79" s="190"/>
      <c r="AL79" s="229" t="s">
        <v>2439</v>
      </c>
      <c r="AM79" s="189" t="s">
        <v>1250</v>
      </c>
      <c r="AN79" s="193"/>
      <c r="AO79" s="193" t="s">
        <v>1251</v>
      </c>
      <c r="AP79" s="190"/>
      <c r="AQ79" s="190"/>
      <c r="AR79" s="190"/>
      <c r="AS79" s="190"/>
      <c r="AT79" s="193"/>
      <c r="AU79" s="193"/>
      <c r="AV79" s="210" t="s">
        <v>1252</v>
      </c>
      <c r="AW79" s="200" t="s">
        <v>78</v>
      </c>
      <c r="AX79" s="190"/>
      <c r="AY79" s="203">
        <v>1500000</v>
      </c>
      <c r="AZ79" s="203">
        <v>500000</v>
      </c>
      <c r="BA79" s="203"/>
      <c r="BB79" s="203"/>
      <c r="BC79" s="203"/>
      <c r="BD79" s="203"/>
      <c r="BE79" s="203"/>
      <c r="BF79" s="203">
        <v>300000</v>
      </c>
      <c r="BG79" s="203"/>
      <c r="BH79" s="203"/>
      <c r="BI79" s="203"/>
      <c r="BJ79" s="203"/>
      <c r="BK79" s="203"/>
      <c r="BL79" s="203"/>
      <c r="BM79" s="203"/>
      <c r="BN79" s="311">
        <v>44562</v>
      </c>
      <c r="BO79" s="203"/>
      <c r="BP79" s="203"/>
      <c r="BQ79" s="203"/>
      <c r="BR79" s="211" t="s">
        <v>1253</v>
      </c>
      <c r="BS79" s="190"/>
      <c r="BT79" s="190"/>
      <c r="BU79" s="186">
        <v>0</v>
      </c>
      <c r="BV79" s="186">
        <v>0</v>
      </c>
      <c r="BW79" s="186">
        <f t="shared" si="27"/>
        <v>0</v>
      </c>
      <c r="BX79" s="190"/>
      <c r="BY79" s="431" t="s">
        <v>4244</v>
      </c>
      <c r="BZ79" s="190" t="s">
        <v>2753</v>
      </c>
      <c r="CA79" s="190"/>
      <c r="CB79" s="190"/>
      <c r="CC79" s="190"/>
      <c r="CD79" s="190"/>
      <c r="CE79" s="190"/>
      <c r="CF79" s="190"/>
      <c r="CG79" s="190"/>
      <c r="CH79" s="190"/>
    </row>
    <row r="80" spans="1:16372" s="204" customFormat="1" ht="15.75" hidden="1" customHeight="1">
      <c r="A80" s="186">
        <f t="shared" si="19"/>
        <v>76</v>
      </c>
      <c r="B80" s="189" t="s">
        <v>407</v>
      </c>
      <c r="C80" s="144" t="s">
        <v>4126</v>
      </c>
      <c r="D80" s="268" t="s">
        <v>4389</v>
      </c>
      <c r="E80" s="190" t="s">
        <v>248</v>
      </c>
      <c r="F80" s="192" t="s">
        <v>12</v>
      </c>
      <c r="G80" s="186" t="s">
        <v>411</v>
      </c>
      <c r="H80" s="186" t="s">
        <v>98</v>
      </c>
      <c r="I80" s="202" t="s">
        <v>99</v>
      </c>
      <c r="J80" s="191" t="s">
        <v>99</v>
      </c>
      <c r="K80" s="190" t="s">
        <v>412</v>
      </c>
      <c r="L80" s="202" t="s">
        <v>85</v>
      </c>
      <c r="M80" s="205" t="s">
        <v>2604</v>
      </c>
      <c r="N80" s="202" t="s">
        <v>87</v>
      </c>
      <c r="O80" s="221">
        <v>36538</v>
      </c>
      <c r="P80" s="196" t="str">
        <f t="shared" ca="1" si="24"/>
        <v>22 Tahun 1 Bulan</v>
      </c>
      <c r="Q80" s="236">
        <v>44494</v>
      </c>
      <c r="R80" s="236">
        <v>44494</v>
      </c>
      <c r="S80" s="198" t="str">
        <f t="shared" ca="1" si="25"/>
        <v>0Tahun</v>
      </c>
      <c r="T80" s="199" t="str">
        <f t="shared" ca="1" si="26"/>
        <v>4Bulan</v>
      </c>
      <c r="U80" s="186" t="s">
        <v>73</v>
      </c>
      <c r="V80" s="223" t="s">
        <v>88</v>
      </c>
      <c r="W80" s="190" t="s">
        <v>412</v>
      </c>
      <c r="X80" s="190" t="s">
        <v>4400</v>
      </c>
      <c r="Y80" s="454" t="s">
        <v>4401</v>
      </c>
      <c r="Z80" s="201" t="s">
        <v>4402</v>
      </c>
      <c r="AA80" s="191" t="s">
        <v>76</v>
      </c>
      <c r="AB80" s="190" t="s">
        <v>412</v>
      </c>
      <c r="AC80" s="190" t="s">
        <v>412</v>
      </c>
      <c r="AD80" s="190" t="s">
        <v>412</v>
      </c>
      <c r="AE80" s="190" t="s">
        <v>412</v>
      </c>
      <c r="AF80" s="190" t="s">
        <v>412</v>
      </c>
      <c r="AG80" s="190" t="s">
        <v>412</v>
      </c>
      <c r="AH80" s="190" t="s">
        <v>412</v>
      </c>
      <c r="AI80" s="190" t="s">
        <v>412</v>
      </c>
      <c r="AJ80" s="190" t="s">
        <v>412</v>
      </c>
      <c r="AK80" s="190" t="s">
        <v>412</v>
      </c>
      <c r="AL80" s="229" t="s">
        <v>4403</v>
      </c>
      <c r="AM80" s="189" t="s">
        <v>4404</v>
      </c>
      <c r="AN80" s="223" t="s">
        <v>4405</v>
      </c>
      <c r="AO80" s="190" t="s">
        <v>4401</v>
      </c>
      <c r="AP80" s="190" t="s">
        <v>412</v>
      </c>
      <c r="AQ80" s="190" t="s">
        <v>412</v>
      </c>
      <c r="AR80" s="190" t="s">
        <v>412</v>
      </c>
      <c r="AS80" s="190" t="s">
        <v>412</v>
      </c>
      <c r="AT80" s="190" t="s">
        <v>412</v>
      </c>
      <c r="AU80" s="190" t="s">
        <v>412</v>
      </c>
      <c r="AV80" s="226" t="s">
        <v>4406</v>
      </c>
      <c r="AW80" s="188" t="s">
        <v>78</v>
      </c>
      <c r="AX80" s="190" t="s">
        <v>412</v>
      </c>
      <c r="AY80" s="203">
        <v>1300000</v>
      </c>
      <c r="AZ80" s="203">
        <v>500000</v>
      </c>
      <c r="BA80" s="203"/>
      <c r="BB80" s="203"/>
      <c r="BC80" s="203"/>
      <c r="BD80" s="203"/>
      <c r="BE80" s="203"/>
      <c r="BF80" s="203"/>
      <c r="BG80" s="203"/>
      <c r="BH80" s="203"/>
      <c r="BI80" s="203"/>
      <c r="BJ80" s="203"/>
      <c r="BK80" s="203"/>
      <c r="BL80" s="203"/>
      <c r="BM80" s="203"/>
      <c r="BN80" s="311">
        <v>44576</v>
      </c>
      <c r="BO80" s="203"/>
      <c r="BP80" s="203"/>
      <c r="BQ80" s="203"/>
      <c r="BR80" s="227" t="s">
        <v>4407</v>
      </c>
      <c r="BS80" s="190"/>
      <c r="BT80" s="190"/>
      <c r="BU80" s="186">
        <v>0</v>
      </c>
      <c r="BV80" s="186">
        <v>0</v>
      </c>
      <c r="BW80" s="186">
        <f t="shared" si="27"/>
        <v>0</v>
      </c>
      <c r="BX80" s="190"/>
      <c r="BY80" s="190"/>
      <c r="BZ80" s="190"/>
      <c r="CA80" s="190"/>
      <c r="CB80" s="190"/>
      <c r="CC80" s="190"/>
      <c r="CD80" s="190"/>
      <c r="CE80" s="190"/>
      <c r="CF80" s="190"/>
      <c r="CG80" s="190"/>
      <c r="CH80" s="190"/>
    </row>
    <row r="81" spans="1:87" s="204" customFormat="1" ht="15.75" hidden="1" customHeight="1">
      <c r="A81" s="186">
        <f t="shared" si="19"/>
        <v>77</v>
      </c>
      <c r="B81" s="189" t="s">
        <v>245</v>
      </c>
      <c r="C81" s="144" t="s">
        <v>246</v>
      </c>
      <c r="D81" s="189" t="s">
        <v>3236</v>
      </c>
      <c r="E81" s="190" t="s">
        <v>248</v>
      </c>
      <c r="F81" s="191" t="s">
        <v>12</v>
      </c>
      <c r="G81" s="186" t="s">
        <v>3162</v>
      </c>
      <c r="H81" s="192" t="s">
        <v>249</v>
      </c>
      <c r="I81" s="202" t="s">
        <v>176</v>
      </c>
      <c r="J81" s="199" t="s">
        <v>249</v>
      </c>
      <c r="K81" s="190" t="s">
        <v>174</v>
      </c>
      <c r="L81" s="193" t="s">
        <v>85</v>
      </c>
      <c r="M81" s="212" t="s">
        <v>2604</v>
      </c>
      <c r="N81" s="194" t="s">
        <v>250</v>
      </c>
      <c r="O81" s="195">
        <v>35889</v>
      </c>
      <c r="P81" s="196" t="str">
        <f t="shared" ca="1" si="24"/>
        <v>23 Tahun 11 Bulan</v>
      </c>
      <c r="Q81" s="190"/>
      <c r="R81" s="206">
        <v>44167</v>
      </c>
      <c r="S81" s="198" t="str">
        <f t="shared" ca="1" si="25"/>
        <v>1Tahun</v>
      </c>
      <c r="T81" s="199" t="str">
        <f t="shared" ca="1" si="26"/>
        <v>3Bulan</v>
      </c>
      <c r="U81" s="186" t="s">
        <v>73</v>
      </c>
      <c r="V81" s="207" t="s">
        <v>251</v>
      </c>
      <c r="W81" s="190"/>
      <c r="X81" s="190"/>
      <c r="Y81" s="456" t="s">
        <v>252</v>
      </c>
      <c r="Z81" s="208" t="s">
        <v>253</v>
      </c>
      <c r="AA81" s="186" t="s">
        <v>76</v>
      </c>
      <c r="AB81" s="190"/>
      <c r="AC81" s="190"/>
      <c r="AD81" s="190"/>
      <c r="AE81" s="190"/>
      <c r="AF81" s="190"/>
      <c r="AG81" s="190"/>
      <c r="AH81" s="190"/>
      <c r="AI81" s="190"/>
      <c r="AJ81" s="190"/>
      <c r="AK81" s="190"/>
      <c r="AL81" s="229" t="s">
        <v>2493</v>
      </c>
      <c r="AM81" s="189"/>
      <c r="AN81" s="193"/>
      <c r="AO81" s="193"/>
      <c r="AP81" s="190"/>
      <c r="AQ81" s="190"/>
      <c r="AR81" s="190"/>
      <c r="AS81" s="190"/>
      <c r="AT81" s="193"/>
      <c r="AU81" s="188" t="s">
        <v>3597</v>
      </c>
      <c r="AV81" s="218" t="s">
        <v>254</v>
      </c>
      <c r="AW81" s="200" t="s">
        <v>78</v>
      </c>
      <c r="AX81" s="190"/>
      <c r="AY81" s="203"/>
      <c r="AZ81" s="203"/>
      <c r="BA81" s="203"/>
      <c r="BB81" s="203"/>
      <c r="BC81" s="203"/>
      <c r="BD81" s="203"/>
      <c r="BE81" s="203"/>
      <c r="BF81" s="203"/>
      <c r="BG81" s="203"/>
      <c r="BH81" s="203"/>
      <c r="BI81" s="203"/>
      <c r="BJ81" s="203"/>
      <c r="BK81" s="203"/>
      <c r="BL81" s="203"/>
      <c r="BM81" s="203"/>
      <c r="BN81" s="311">
        <v>44562</v>
      </c>
      <c r="BO81" s="203"/>
      <c r="BP81" s="203"/>
      <c r="BQ81" s="203"/>
      <c r="BR81" s="191"/>
      <c r="BS81" s="190"/>
      <c r="BT81" s="190" t="s">
        <v>4622</v>
      </c>
      <c r="BU81" s="186">
        <v>0</v>
      </c>
      <c r="BV81" s="186">
        <v>0</v>
      </c>
      <c r="BW81" s="186">
        <f t="shared" si="27"/>
        <v>0</v>
      </c>
      <c r="BX81" s="190"/>
      <c r="BY81" s="190"/>
      <c r="BZ81" s="190"/>
      <c r="CA81" s="190"/>
      <c r="CB81" s="190"/>
      <c r="CC81" s="190"/>
      <c r="CD81" s="190"/>
      <c r="CE81" s="190"/>
      <c r="CF81" s="190"/>
      <c r="CG81" s="190"/>
      <c r="CH81" s="190"/>
    </row>
    <row r="82" spans="1:87" s="104" customFormat="1" ht="15.75" hidden="1" customHeight="1">
      <c r="A82" s="186">
        <f t="shared" si="19"/>
        <v>78</v>
      </c>
      <c r="B82" s="116" t="s">
        <v>205</v>
      </c>
      <c r="C82" s="85" t="s">
        <v>1917</v>
      </c>
      <c r="D82" s="114" t="s">
        <v>1918</v>
      </c>
      <c r="E82" s="91" t="s">
        <v>1919</v>
      </c>
      <c r="F82" s="92" t="s">
        <v>12</v>
      </c>
      <c r="G82" s="89" t="s">
        <v>1810</v>
      </c>
      <c r="H82" s="89" t="s">
        <v>121</v>
      </c>
      <c r="I82" s="89" t="s">
        <v>122</v>
      </c>
      <c r="J82" s="101" t="s">
        <v>123</v>
      </c>
      <c r="K82" s="91" t="s">
        <v>412</v>
      </c>
      <c r="L82" s="93" t="s">
        <v>70</v>
      </c>
      <c r="M82" s="107" t="s">
        <v>2604</v>
      </c>
      <c r="N82" s="88" t="s">
        <v>258</v>
      </c>
      <c r="O82" s="94">
        <v>36568</v>
      </c>
      <c r="P82" s="95" t="str">
        <f t="shared" ca="1" si="24"/>
        <v>22 Tahun 0 Bulan</v>
      </c>
      <c r="Q82" s="124">
        <v>44361</v>
      </c>
      <c r="R82" s="124">
        <v>44361</v>
      </c>
      <c r="S82" s="97" t="str">
        <f t="shared" ca="1" si="25"/>
        <v>0Tahun</v>
      </c>
      <c r="T82" s="98" t="str">
        <f t="shared" ca="1" si="26"/>
        <v>9Bulan</v>
      </c>
      <c r="U82" s="89" t="s">
        <v>73</v>
      </c>
      <c r="V82" s="99" t="s">
        <v>1391</v>
      </c>
      <c r="W82" s="91" t="s">
        <v>412</v>
      </c>
      <c r="X82" s="91" t="s">
        <v>1920</v>
      </c>
      <c r="Y82" s="463" t="s">
        <v>1921</v>
      </c>
      <c r="Z82" s="100" t="s">
        <v>1922</v>
      </c>
      <c r="AA82" s="101" t="s">
        <v>76</v>
      </c>
      <c r="AB82" s="91" t="s">
        <v>412</v>
      </c>
      <c r="AC82" s="91" t="s">
        <v>412</v>
      </c>
      <c r="AD82" s="91" t="s">
        <v>412</v>
      </c>
      <c r="AE82" s="91" t="s">
        <v>412</v>
      </c>
      <c r="AF82" s="91" t="s">
        <v>412</v>
      </c>
      <c r="AG82" s="91" t="s">
        <v>412</v>
      </c>
      <c r="AH82" s="91" t="s">
        <v>412</v>
      </c>
      <c r="AI82" s="91" t="s">
        <v>412</v>
      </c>
      <c r="AJ82" s="91" t="s">
        <v>412</v>
      </c>
      <c r="AK82" s="91" t="s">
        <v>412</v>
      </c>
      <c r="AL82" s="112" t="s">
        <v>2479</v>
      </c>
      <c r="AM82" s="114" t="s">
        <v>1923</v>
      </c>
      <c r="AN82" s="99" t="s">
        <v>1924</v>
      </c>
      <c r="AO82" s="91" t="s">
        <v>1921</v>
      </c>
      <c r="AP82" s="91" t="s">
        <v>412</v>
      </c>
      <c r="AQ82" s="91" t="s">
        <v>412</v>
      </c>
      <c r="AR82" s="91" t="s">
        <v>412</v>
      </c>
      <c r="AS82" s="91" t="s">
        <v>412</v>
      </c>
      <c r="AT82" s="99"/>
      <c r="AU82" s="99"/>
      <c r="AV82" s="102" t="s">
        <v>1925</v>
      </c>
      <c r="AW82" s="106" t="s">
        <v>78</v>
      </c>
      <c r="AX82" s="91" t="s">
        <v>412</v>
      </c>
      <c r="AY82" s="103">
        <v>1410000</v>
      </c>
      <c r="AZ82" s="103">
        <v>390000</v>
      </c>
      <c r="BA82" s="103"/>
      <c r="BB82" s="103"/>
      <c r="BC82" s="103"/>
      <c r="BD82" s="103"/>
      <c r="BE82" s="103"/>
      <c r="BF82" s="103"/>
      <c r="BG82" s="103"/>
      <c r="BH82" s="103"/>
      <c r="BI82" s="103"/>
      <c r="BJ82" s="103"/>
      <c r="BK82" s="103"/>
      <c r="BL82" s="103"/>
      <c r="BM82" s="103"/>
      <c r="BN82" s="103">
        <v>44530</v>
      </c>
      <c r="BO82" s="103"/>
      <c r="BP82" s="103"/>
      <c r="BQ82" s="103"/>
      <c r="BR82" s="93" t="s">
        <v>1926</v>
      </c>
      <c r="BS82" s="91"/>
      <c r="BT82" s="91"/>
      <c r="BU82" s="89">
        <v>0</v>
      </c>
      <c r="BV82" s="89">
        <v>0</v>
      </c>
      <c r="BW82" s="89">
        <f t="shared" si="27"/>
        <v>0</v>
      </c>
      <c r="BX82" s="91"/>
      <c r="BY82" s="91"/>
      <c r="BZ82" s="91"/>
      <c r="CA82" s="91"/>
      <c r="CB82" s="91"/>
      <c r="CC82" s="91"/>
      <c r="CD82" s="91"/>
      <c r="CE82" s="91"/>
      <c r="CF82" s="91"/>
      <c r="CG82" s="91"/>
      <c r="CH82" s="91"/>
    </row>
    <row r="83" spans="1:87" s="104" customFormat="1" ht="15.75" hidden="1" customHeight="1">
      <c r="A83" s="186">
        <f t="shared" si="19"/>
        <v>79</v>
      </c>
      <c r="B83" s="114" t="s">
        <v>558</v>
      </c>
      <c r="C83" s="85" t="s">
        <v>664</v>
      </c>
      <c r="D83" s="114" t="s">
        <v>665</v>
      </c>
      <c r="E83" s="91" t="s">
        <v>665</v>
      </c>
      <c r="F83" s="115" t="s">
        <v>12</v>
      </c>
      <c r="G83" s="89" t="s">
        <v>562</v>
      </c>
      <c r="H83" s="115" t="s">
        <v>174</v>
      </c>
      <c r="I83" s="93" t="s">
        <v>176</v>
      </c>
      <c r="J83" s="115" t="s">
        <v>174</v>
      </c>
      <c r="K83" s="91" t="s">
        <v>412</v>
      </c>
      <c r="L83" s="93" t="s">
        <v>85</v>
      </c>
      <c r="M83" s="107" t="s">
        <v>2604</v>
      </c>
      <c r="N83" s="108" t="s">
        <v>492</v>
      </c>
      <c r="O83" s="109">
        <v>34148</v>
      </c>
      <c r="P83" s="95" t="str">
        <f t="shared" ca="1" si="24"/>
        <v>28 Tahun 8 Bulan</v>
      </c>
      <c r="Q83" s="105">
        <v>44151</v>
      </c>
      <c r="R83" s="115">
        <v>44151</v>
      </c>
      <c r="S83" s="97" t="str">
        <f t="shared" ca="1" si="25"/>
        <v>1Tahun</v>
      </c>
      <c r="T83" s="98" t="str">
        <f t="shared" ca="1" si="26"/>
        <v>3Bulan</v>
      </c>
      <c r="U83" s="89" t="s">
        <v>73</v>
      </c>
      <c r="V83" s="90" t="s">
        <v>88</v>
      </c>
      <c r="W83" s="91" t="s">
        <v>412</v>
      </c>
      <c r="X83" s="91" t="s">
        <v>666</v>
      </c>
      <c r="Y83" s="464" t="s">
        <v>667</v>
      </c>
      <c r="Z83" s="100" t="s">
        <v>668</v>
      </c>
      <c r="AA83" s="101" t="s">
        <v>114</v>
      </c>
      <c r="AB83" s="91" t="s">
        <v>412</v>
      </c>
      <c r="AC83" s="91" t="s">
        <v>412</v>
      </c>
      <c r="AD83" s="91" t="s">
        <v>412</v>
      </c>
      <c r="AE83" s="91" t="s">
        <v>412</v>
      </c>
      <c r="AF83" s="91" t="s">
        <v>412</v>
      </c>
      <c r="AG83" s="91" t="s">
        <v>412</v>
      </c>
      <c r="AH83" s="91" t="s">
        <v>412</v>
      </c>
      <c r="AI83" s="91" t="s">
        <v>412</v>
      </c>
      <c r="AJ83" s="91" t="s">
        <v>412</v>
      </c>
      <c r="AK83" s="91" t="s">
        <v>412</v>
      </c>
      <c r="AL83" s="112" t="s">
        <v>2508</v>
      </c>
      <c r="AM83" s="114" t="s">
        <v>669</v>
      </c>
      <c r="AN83" s="88" t="s">
        <v>670</v>
      </c>
      <c r="AO83" s="114" t="s">
        <v>667</v>
      </c>
      <c r="AP83" s="91" t="s">
        <v>412</v>
      </c>
      <c r="AQ83" s="91" t="s">
        <v>412</v>
      </c>
      <c r="AR83" s="91" t="s">
        <v>412</v>
      </c>
      <c r="AS83" s="91" t="s">
        <v>412</v>
      </c>
      <c r="AT83" s="91" t="s">
        <v>412</v>
      </c>
      <c r="AU83" s="91" t="s">
        <v>412</v>
      </c>
      <c r="AV83" s="85" t="s">
        <v>671</v>
      </c>
      <c r="AW83" s="90" t="s">
        <v>672</v>
      </c>
      <c r="AX83" s="91" t="s">
        <v>412</v>
      </c>
      <c r="AY83" s="103">
        <v>1500000</v>
      </c>
      <c r="AZ83" s="103">
        <v>500000</v>
      </c>
      <c r="BA83" s="103"/>
      <c r="BB83" s="103"/>
      <c r="BC83" s="103"/>
      <c r="BD83" s="103"/>
      <c r="BE83" s="103"/>
      <c r="BF83" s="103"/>
      <c r="BG83" s="103"/>
      <c r="BH83" s="103"/>
      <c r="BI83" s="103"/>
      <c r="BJ83" s="103"/>
      <c r="BK83" s="103"/>
      <c r="BL83" s="103"/>
      <c r="BM83" s="103"/>
      <c r="BN83" s="103">
        <v>44506</v>
      </c>
      <c r="BO83" s="103"/>
      <c r="BP83" s="103"/>
      <c r="BQ83" s="103"/>
      <c r="BR83" s="83" t="s">
        <v>673</v>
      </c>
      <c r="BS83" s="91"/>
      <c r="BT83" s="91" t="s">
        <v>4195</v>
      </c>
      <c r="BU83" s="89">
        <v>0</v>
      </c>
      <c r="BV83" s="89">
        <v>0</v>
      </c>
      <c r="BW83" s="89">
        <f t="shared" si="27"/>
        <v>0</v>
      </c>
      <c r="BX83" s="91"/>
      <c r="BY83" s="91"/>
      <c r="BZ83" s="91"/>
      <c r="CA83" s="91"/>
      <c r="CB83" s="91"/>
      <c r="CC83" s="91"/>
      <c r="CD83" s="91"/>
      <c r="CE83" s="91"/>
      <c r="CF83" s="91"/>
      <c r="CG83" s="91"/>
      <c r="CH83" s="91"/>
    </row>
    <row r="84" spans="1:87" s="204" customFormat="1" ht="13.5" hidden="1" customHeight="1">
      <c r="A84" s="186">
        <f t="shared" si="19"/>
        <v>80</v>
      </c>
      <c r="B84" s="217" t="s">
        <v>62</v>
      </c>
      <c r="C84" s="144" t="s">
        <v>2130</v>
      </c>
      <c r="D84" s="238" t="s">
        <v>2131</v>
      </c>
      <c r="E84" s="190" t="s">
        <v>2765</v>
      </c>
      <c r="F84" s="191" t="s">
        <v>66</v>
      </c>
      <c r="G84" s="186" t="s">
        <v>3200</v>
      </c>
      <c r="H84" s="186" t="s">
        <v>790</v>
      </c>
      <c r="I84" s="186" t="s">
        <v>790</v>
      </c>
      <c r="J84" s="186" t="s">
        <v>791</v>
      </c>
      <c r="K84" s="190" t="s">
        <v>412</v>
      </c>
      <c r="L84" s="202" t="s">
        <v>85</v>
      </c>
      <c r="M84" s="212" t="s">
        <v>2604</v>
      </c>
      <c r="N84" s="193" t="s">
        <v>72</v>
      </c>
      <c r="O84" s="221">
        <v>36230</v>
      </c>
      <c r="P84" s="196" t="str">
        <f t="shared" ca="1" si="24"/>
        <v>23 Tahun 0 Bulan</v>
      </c>
      <c r="Q84" s="190"/>
      <c r="R84" s="236">
        <v>44378</v>
      </c>
      <c r="S84" s="198" t="str">
        <f t="shared" ca="1" si="25"/>
        <v>0Tahun</v>
      </c>
      <c r="T84" s="199" t="str">
        <f t="shared" ca="1" si="26"/>
        <v>8Bulan</v>
      </c>
      <c r="U84" s="186" t="s">
        <v>73</v>
      </c>
      <c r="V84" s="223" t="s">
        <v>111</v>
      </c>
      <c r="W84" s="190"/>
      <c r="X84" s="190"/>
      <c r="Y84" s="454" t="s">
        <v>4704</v>
      </c>
      <c r="Z84" s="201" t="s">
        <v>2133</v>
      </c>
      <c r="AA84" s="193" t="s">
        <v>76</v>
      </c>
      <c r="AB84" s="190" t="s">
        <v>412</v>
      </c>
      <c r="AC84" s="190" t="s">
        <v>412</v>
      </c>
      <c r="AD84" s="190" t="s">
        <v>412</v>
      </c>
      <c r="AE84" s="190" t="s">
        <v>412</v>
      </c>
      <c r="AF84" s="190" t="s">
        <v>412</v>
      </c>
      <c r="AG84" s="190" t="s">
        <v>412</v>
      </c>
      <c r="AH84" s="190" t="s">
        <v>412</v>
      </c>
      <c r="AI84" s="190" t="s">
        <v>412</v>
      </c>
      <c r="AJ84" s="190" t="s">
        <v>412</v>
      </c>
      <c r="AK84" s="190" t="s">
        <v>412</v>
      </c>
      <c r="AL84" s="238" t="s">
        <v>3005</v>
      </c>
      <c r="AM84" s="191" t="s">
        <v>2135</v>
      </c>
      <c r="AN84" s="193"/>
      <c r="AO84" s="223" t="s">
        <v>2136</v>
      </c>
      <c r="AP84" s="190"/>
      <c r="AQ84" s="190"/>
      <c r="AR84" s="190"/>
      <c r="AS84" s="190"/>
      <c r="AT84" s="438">
        <v>44470</v>
      </c>
      <c r="AU84" s="223"/>
      <c r="AV84" s="226" t="s">
        <v>2137</v>
      </c>
      <c r="AW84" s="200" t="s">
        <v>78</v>
      </c>
      <c r="AX84" s="190" t="s">
        <v>412</v>
      </c>
      <c r="AY84" s="203">
        <v>4000000</v>
      </c>
      <c r="AZ84" s="203"/>
      <c r="BA84" s="203"/>
      <c r="BB84" s="203"/>
      <c r="BC84" s="203"/>
      <c r="BD84" s="203"/>
      <c r="BE84" s="203"/>
      <c r="BF84" s="203"/>
      <c r="BG84" s="203"/>
      <c r="BH84" s="203"/>
      <c r="BI84" s="203"/>
      <c r="BJ84" s="203"/>
      <c r="BK84" s="203"/>
      <c r="BL84" s="203"/>
      <c r="BM84" s="203"/>
      <c r="BN84" s="203"/>
      <c r="BO84" s="203"/>
      <c r="BP84" s="203"/>
      <c r="BQ84" s="203"/>
      <c r="BR84" s="186"/>
      <c r="BS84" s="190"/>
      <c r="BT84" s="190"/>
      <c r="BU84" s="186">
        <v>0</v>
      </c>
      <c r="BV84" s="186">
        <v>0</v>
      </c>
      <c r="BW84" s="186">
        <f t="shared" si="27"/>
        <v>0</v>
      </c>
      <c r="BX84" s="190"/>
      <c r="BY84" s="190"/>
      <c r="BZ84" s="190"/>
      <c r="CA84" s="190"/>
      <c r="CB84" s="190"/>
      <c r="CC84" s="190"/>
      <c r="CD84" s="190"/>
      <c r="CE84" s="190"/>
      <c r="CF84" s="190"/>
      <c r="CG84" s="190"/>
      <c r="CH84" s="190"/>
    </row>
    <row r="85" spans="1:87" s="204" customFormat="1" ht="13.5" hidden="1" customHeight="1">
      <c r="A85" s="186">
        <f t="shared" si="19"/>
        <v>81</v>
      </c>
      <c r="B85" s="217" t="s">
        <v>62</v>
      </c>
      <c r="C85" s="144" t="s">
        <v>2157</v>
      </c>
      <c r="D85" s="238" t="s">
        <v>2158</v>
      </c>
      <c r="E85" s="190" t="s">
        <v>2775</v>
      </c>
      <c r="F85" s="191" t="s">
        <v>66</v>
      </c>
      <c r="G85" s="186" t="s">
        <v>3200</v>
      </c>
      <c r="H85" s="186" t="s">
        <v>2146</v>
      </c>
      <c r="I85" s="186" t="s">
        <v>108</v>
      </c>
      <c r="J85" s="186" t="s">
        <v>2159</v>
      </c>
      <c r="K85" s="190"/>
      <c r="L85" s="202" t="s">
        <v>85</v>
      </c>
      <c r="M85" s="212" t="s">
        <v>2604</v>
      </c>
      <c r="N85" s="193" t="s">
        <v>72</v>
      </c>
      <c r="O85" s="221">
        <v>35857</v>
      </c>
      <c r="P85" s="196" t="str">
        <f t="shared" ca="1" si="24"/>
        <v>24 Tahun 0 Bulan</v>
      </c>
      <c r="Q85" s="190"/>
      <c r="R85" s="236">
        <v>44389</v>
      </c>
      <c r="S85" s="198" t="str">
        <f t="shared" ca="1" si="25"/>
        <v>0Tahun</v>
      </c>
      <c r="T85" s="199" t="str">
        <f t="shared" ca="1" si="26"/>
        <v>8Bulan</v>
      </c>
      <c r="U85" s="186" t="s">
        <v>73</v>
      </c>
      <c r="V85" s="223" t="s">
        <v>111</v>
      </c>
      <c r="W85" s="190"/>
      <c r="X85" s="190"/>
      <c r="Y85" s="454" t="s">
        <v>2160</v>
      </c>
      <c r="Z85" s="201" t="s">
        <v>2161</v>
      </c>
      <c r="AA85" s="193" t="s">
        <v>354</v>
      </c>
      <c r="AB85" s="190" t="s">
        <v>412</v>
      </c>
      <c r="AC85" s="190" t="s">
        <v>412</v>
      </c>
      <c r="AD85" s="190" t="s">
        <v>412</v>
      </c>
      <c r="AE85" s="190" t="s">
        <v>412</v>
      </c>
      <c r="AF85" s="190"/>
      <c r="AG85" s="190"/>
      <c r="AH85" s="190" t="s">
        <v>412</v>
      </c>
      <c r="AI85" s="190" t="s">
        <v>412</v>
      </c>
      <c r="AJ85" s="190" t="s">
        <v>412</v>
      </c>
      <c r="AK85" s="190" t="s">
        <v>412</v>
      </c>
      <c r="AL85" s="238" t="s">
        <v>3009</v>
      </c>
      <c r="AM85" s="191" t="s">
        <v>2163</v>
      </c>
      <c r="AN85" s="193"/>
      <c r="AO85" s="223" t="s">
        <v>2164</v>
      </c>
      <c r="AP85" s="190"/>
      <c r="AQ85" s="190"/>
      <c r="AR85" s="190"/>
      <c r="AS85" s="190"/>
      <c r="AT85" s="438">
        <v>44470</v>
      </c>
      <c r="AU85" s="223"/>
      <c r="AV85" s="226" t="s">
        <v>2165</v>
      </c>
      <c r="AW85" s="223" t="s">
        <v>2166</v>
      </c>
      <c r="AX85" s="190" t="s">
        <v>412</v>
      </c>
      <c r="AY85" s="203">
        <v>6500000</v>
      </c>
      <c r="AZ85" s="203"/>
      <c r="BA85" s="203"/>
      <c r="BB85" s="203"/>
      <c r="BC85" s="203"/>
      <c r="BD85" s="203"/>
      <c r="BE85" s="203"/>
      <c r="BF85" s="203">
        <v>1000000</v>
      </c>
      <c r="BG85" s="203"/>
      <c r="BH85" s="203"/>
      <c r="BI85" s="203"/>
      <c r="BJ85" s="203"/>
      <c r="BK85" s="203"/>
      <c r="BL85" s="203"/>
      <c r="BM85" s="203"/>
      <c r="BN85" s="203">
        <v>44550</v>
      </c>
      <c r="BO85" s="203"/>
      <c r="BP85" s="203"/>
      <c r="BQ85" s="203"/>
      <c r="BR85" s="227" t="s">
        <v>2167</v>
      </c>
      <c r="BS85" s="190"/>
      <c r="BT85" s="190"/>
      <c r="BU85" s="186">
        <v>0</v>
      </c>
      <c r="BV85" s="186">
        <v>0</v>
      </c>
      <c r="BW85" s="186">
        <f t="shared" si="27"/>
        <v>0</v>
      </c>
      <c r="BX85" s="190"/>
      <c r="BY85" s="190"/>
      <c r="BZ85" s="190"/>
      <c r="CA85" s="190"/>
      <c r="CB85" s="190"/>
      <c r="CC85" s="190"/>
      <c r="CD85" s="190"/>
      <c r="CE85" s="190"/>
      <c r="CF85" s="190"/>
      <c r="CG85" s="190"/>
      <c r="CH85" s="190"/>
    </row>
    <row r="86" spans="1:87" s="104" customFormat="1" ht="15.75" hidden="1" customHeight="1">
      <c r="A86" s="186">
        <f t="shared" si="19"/>
        <v>82</v>
      </c>
      <c r="B86" s="116" t="s">
        <v>4423</v>
      </c>
      <c r="C86" s="85" t="s">
        <v>4436</v>
      </c>
      <c r="D86" s="439" t="s">
        <v>4430</v>
      </c>
      <c r="E86" s="91" t="s">
        <v>4437</v>
      </c>
      <c r="F86" s="101" t="s">
        <v>12</v>
      </c>
      <c r="G86" s="89" t="s">
        <v>4438</v>
      </c>
      <c r="H86" s="89" t="s">
        <v>4439</v>
      </c>
      <c r="I86" s="93" t="s">
        <v>122</v>
      </c>
      <c r="J86" s="89" t="s">
        <v>227</v>
      </c>
      <c r="K86" s="91" t="s">
        <v>412</v>
      </c>
      <c r="L86" s="88" t="s">
        <v>85</v>
      </c>
      <c r="M86" s="87" t="s">
        <v>110</v>
      </c>
      <c r="N86" s="108" t="s">
        <v>4440</v>
      </c>
      <c r="O86" s="109">
        <v>31245</v>
      </c>
      <c r="P86" s="95" t="str">
        <f t="shared" ca="1" si="24"/>
        <v>36 Tahun 7 Bulan</v>
      </c>
      <c r="Q86" s="91"/>
      <c r="R86" s="115">
        <v>44419</v>
      </c>
      <c r="S86" s="97" t="str">
        <f t="shared" ca="1" si="25"/>
        <v>0Tahun</v>
      </c>
      <c r="T86" s="98" t="str">
        <f t="shared" ca="1" si="26"/>
        <v>7Bulan</v>
      </c>
      <c r="U86" s="89" t="s">
        <v>73</v>
      </c>
      <c r="V86" s="90" t="s">
        <v>88</v>
      </c>
      <c r="W86" s="91" t="s">
        <v>412</v>
      </c>
      <c r="X86" s="91" t="s">
        <v>412</v>
      </c>
      <c r="Y86" s="465" t="s">
        <v>4441</v>
      </c>
      <c r="Z86" s="100" t="s">
        <v>4442</v>
      </c>
      <c r="AA86" s="93" t="s">
        <v>76</v>
      </c>
      <c r="AB86" s="91" t="s">
        <v>4443</v>
      </c>
      <c r="AC86" s="91" t="s">
        <v>412</v>
      </c>
      <c r="AD86" s="91" t="s">
        <v>4444</v>
      </c>
      <c r="AE86" s="105">
        <v>40703</v>
      </c>
      <c r="AF86" s="91" t="s">
        <v>4445</v>
      </c>
      <c r="AG86" s="105">
        <v>43721</v>
      </c>
      <c r="AH86" s="91" t="s">
        <v>412</v>
      </c>
      <c r="AI86" s="91" t="s">
        <v>412</v>
      </c>
      <c r="AJ86" s="91" t="s">
        <v>412</v>
      </c>
      <c r="AK86" s="91" t="s">
        <v>412</v>
      </c>
      <c r="AL86" s="102" t="s">
        <v>4446</v>
      </c>
      <c r="AM86" s="91" t="s">
        <v>4448</v>
      </c>
      <c r="AN86" s="91" t="s">
        <v>4447</v>
      </c>
      <c r="AO86" s="116" t="s">
        <v>4441</v>
      </c>
      <c r="AP86" s="91" t="s">
        <v>412</v>
      </c>
      <c r="AQ86" s="91" t="s">
        <v>412</v>
      </c>
      <c r="AR86" s="91" t="s">
        <v>412</v>
      </c>
      <c r="AS86" s="91" t="s">
        <v>412</v>
      </c>
      <c r="AT86" s="91" t="s">
        <v>412</v>
      </c>
      <c r="AU86" s="91" t="s">
        <v>412</v>
      </c>
      <c r="AV86" s="106" t="s">
        <v>4449</v>
      </c>
      <c r="AW86" s="106" t="s">
        <v>78</v>
      </c>
      <c r="AX86" s="91" t="s">
        <v>412</v>
      </c>
      <c r="AY86" s="103"/>
      <c r="AZ86" s="103"/>
      <c r="BA86" s="103"/>
      <c r="BB86" s="103"/>
      <c r="BC86" s="103"/>
      <c r="BD86" s="103"/>
      <c r="BE86" s="103"/>
      <c r="BF86" s="103"/>
      <c r="BG86" s="103"/>
      <c r="BH86" s="103"/>
      <c r="BI86" s="103"/>
      <c r="BJ86" s="103"/>
      <c r="BK86" s="103"/>
      <c r="BL86" s="103"/>
      <c r="BM86" s="103"/>
      <c r="BN86" s="103"/>
      <c r="BO86" s="103"/>
      <c r="BP86" s="103"/>
      <c r="BQ86" s="103"/>
      <c r="BR86" s="93" t="s">
        <v>412</v>
      </c>
      <c r="BS86" s="91"/>
      <c r="BT86" s="91"/>
      <c r="BU86" s="89">
        <v>0</v>
      </c>
      <c r="BV86" s="89">
        <v>0</v>
      </c>
      <c r="BW86" s="89">
        <f t="shared" si="27"/>
        <v>0</v>
      </c>
      <c r="BX86" s="89"/>
      <c r="BY86" s="91"/>
      <c r="BZ86" s="91"/>
      <c r="CA86" s="91"/>
      <c r="CB86" s="91"/>
      <c r="CC86" s="91"/>
      <c r="CD86" s="91"/>
      <c r="CE86" s="91"/>
      <c r="CF86" s="91"/>
      <c r="CG86" s="91"/>
      <c r="CH86" s="91"/>
      <c r="CI86" s="91"/>
    </row>
    <row r="87" spans="1:87" s="104" customFormat="1" ht="15.75" hidden="1" customHeight="1">
      <c r="A87" s="186">
        <f t="shared" si="19"/>
        <v>83</v>
      </c>
      <c r="B87" s="114" t="s">
        <v>635</v>
      </c>
      <c r="C87" s="86" t="s">
        <v>1801</v>
      </c>
      <c r="D87" s="114" t="s">
        <v>1802</v>
      </c>
      <c r="E87" s="91" t="s">
        <v>2728</v>
      </c>
      <c r="F87" s="101" t="s">
        <v>12</v>
      </c>
      <c r="G87" s="89" t="s">
        <v>3185</v>
      </c>
      <c r="H87" s="89" t="s">
        <v>98</v>
      </c>
      <c r="I87" s="93" t="s">
        <v>99</v>
      </c>
      <c r="J87" s="101" t="s">
        <v>99</v>
      </c>
      <c r="K87" s="91"/>
      <c r="L87" s="88" t="s">
        <v>85</v>
      </c>
      <c r="M87" s="119" t="s">
        <v>71</v>
      </c>
      <c r="N87" s="108" t="s">
        <v>1803</v>
      </c>
      <c r="O87" s="109">
        <v>32562</v>
      </c>
      <c r="P87" s="95" t="str">
        <f t="shared" ref="P87:P120" ca="1" si="28">(DATEDIF($O87,NOW(),"Y")&amp;" Tahun ")&amp;(DATEDIF($O87,NOW(),"YM")&amp;" Bulan")</f>
        <v>33 Tahun 0 Bulan</v>
      </c>
      <c r="Q87" s="91"/>
      <c r="R87" s="110">
        <v>42248</v>
      </c>
      <c r="S87" s="97" t="str">
        <f t="shared" ref="S87:S120" ca="1" si="29">INT((NOW()-R87)/365)&amp;"Tahun"</f>
        <v>6Tahun</v>
      </c>
      <c r="T87" s="98" t="str">
        <f t="shared" ref="T87:T120" ca="1" si="30">INT(MOD((NOW()-R87),365)/30)&amp;"Bulan"</f>
        <v>6Bulan</v>
      </c>
      <c r="U87" s="89"/>
      <c r="V87" s="106" t="s">
        <v>1</v>
      </c>
      <c r="W87" s="91"/>
      <c r="X87" s="91"/>
      <c r="Y87" s="466" t="s">
        <v>1804</v>
      </c>
      <c r="Z87" s="100" t="s">
        <v>1805</v>
      </c>
      <c r="AA87" s="101" t="s">
        <v>76</v>
      </c>
      <c r="AB87" s="91"/>
      <c r="AC87" s="91"/>
      <c r="AD87" s="91"/>
      <c r="AE87" s="91"/>
      <c r="AF87" s="91"/>
      <c r="AG87" s="91"/>
      <c r="AH87" s="91"/>
      <c r="AI87" s="91"/>
      <c r="AJ87" s="91"/>
      <c r="AK87" s="91"/>
      <c r="AL87" s="112" t="s">
        <v>4219</v>
      </c>
      <c r="AM87" s="114"/>
      <c r="AN87" s="88"/>
      <c r="AO87" s="88"/>
      <c r="AP87" s="91"/>
      <c r="AQ87" s="91"/>
      <c r="AR87" s="91"/>
      <c r="AS87" s="91"/>
      <c r="AT87" s="88"/>
      <c r="AU87" s="88"/>
      <c r="AV87" s="120" t="s">
        <v>1806</v>
      </c>
      <c r="AW87" s="106" t="s">
        <v>78</v>
      </c>
      <c r="AX87" s="91"/>
      <c r="AY87" s="103">
        <v>1400000</v>
      </c>
      <c r="AZ87" s="103">
        <f>15000*26</f>
        <v>390000</v>
      </c>
      <c r="BA87" s="103"/>
      <c r="BB87" s="103"/>
      <c r="BC87" s="103"/>
      <c r="BD87" s="103"/>
      <c r="BE87" s="103"/>
      <c r="BF87" s="103"/>
      <c r="BG87" s="103"/>
      <c r="BH87" s="103"/>
      <c r="BI87" s="103"/>
      <c r="BJ87" s="103"/>
      <c r="BK87" s="103"/>
      <c r="BL87" s="103"/>
      <c r="BM87" s="103"/>
      <c r="BN87" s="103"/>
      <c r="BO87" s="103"/>
      <c r="BP87" s="103"/>
      <c r="BQ87" s="103"/>
      <c r="BR87" s="101"/>
      <c r="BS87" s="91"/>
      <c r="BT87" s="91"/>
      <c r="BU87" s="89">
        <v>12</v>
      </c>
      <c r="BV87" s="89">
        <v>3</v>
      </c>
      <c r="BW87" s="89">
        <f t="shared" ref="BW87:BW101" si="31">BU87-BV87</f>
        <v>9</v>
      </c>
      <c r="BX87" s="89"/>
      <c r="BY87" s="105">
        <v>44566</v>
      </c>
      <c r="BZ87" s="440" t="s">
        <v>4210</v>
      </c>
      <c r="CA87" s="91"/>
      <c r="CB87" s="91"/>
      <c r="CC87" s="91"/>
      <c r="CD87" s="91"/>
      <c r="CE87" s="91"/>
      <c r="CF87" s="91"/>
      <c r="CG87" s="91"/>
      <c r="CH87" s="91"/>
      <c r="CI87" s="91"/>
    </row>
    <row r="88" spans="1:87" s="104" customFormat="1" ht="15.75" hidden="1" customHeight="1">
      <c r="A88" s="186">
        <f t="shared" si="19"/>
        <v>84</v>
      </c>
      <c r="B88" s="114" t="s">
        <v>195</v>
      </c>
      <c r="C88" s="86" t="s">
        <v>849</v>
      </c>
      <c r="D88" s="114" t="s">
        <v>850</v>
      </c>
      <c r="E88" s="91" t="s">
        <v>2674</v>
      </c>
      <c r="F88" s="101" t="s">
        <v>12</v>
      </c>
      <c r="G88" s="89" t="s">
        <v>3188</v>
      </c>
      <c r="H88" s="89" t="s">
        <v>98</v>
      </c>
      <c r="I88" s="93" t="s">
        <v>99</v>
      </c>
      <c r="J88" s="101" t="s">
        <v>99</v>
      </c>
      <c r="K88" s="113" t="s">
        <v>412</v>
      </c>
      <c r="L88" s="88" t="s">
        <v>85</v>
      </c>
      <c r="M88" s="107" t="s">
        <v>2604</v>
      </c>
      <c r="N88" s="108" t="s">
        <v>125</v>
      </c>
      <c r="O88" s="109">
        <v>37602</v>
      </c>
      <c r="P88" s="95" t="str">
        <f t="shared" ca="1" si="28"/>
        <v>19 Tahun 2 Bulan</v>
      </c>
      <c r="Q88" s="91"/>
      <c r="R88" s="110">
        <v>44018</v>
      </c>
      <c r="S88" s="97" t="str">
        <f t="shared" ca="1" si="29"/>
        <v>1Tahun</v>
      </c>
      <c r="T88" s="98" t="str">
        <f t="shared" ca="1" si="30"/>
        <v>8Bulan</v>
      </c>
      <c r="U88" s="89"/>
      <c r="V88" s="106" t="s">
        <v>88</v>
      </c>
      <c r="W88" s="91"/>
      <c r="X88" s="91"/>
      <c r="Y88" s="466" t="s">
        <v>721</v>
      </c>
      <c r="Z88" s="100" t="s">
        <v>851</v>
      </c>
      <c r="AA88" s="101" t="s">
        <v>76</v>
      </c>
      <c r="AB88" s="91"/>
      <c r="AC88" s="91"/>
      <c r="AD88" s="91"/>
      <c r="AE88" s="91"/>
      <c r="AF88" s="91"/>
      <c r="AG88" s="91"/>
      <c r="AH88" s="91"/>
      <c r="AI88" s="91"/>
      <c r="AJ88" s="91"/>
      <c r="AK88" s="91"/>
      <c r="AL88" s="112" t="s">
        <v>2511</v>
      </c>
      <c r="AM88" s="114"/>
      <c r="AN88" s="88"/>
      <c r="AO88" s="88"/>
      <c r="AP88" s="91"/>
      <c r="AQ88" s="91"/>
      <c r="AR88" s="91"/>
      <c r="AS88" s="91"/>
      <c r="AT88" s="88"/>
      <c r="AU88" s="88"/>
      <c r="AV88" s="441" t="s">
        <v>852</v>
      </c>
      <c r="AW88" s="106" t="s">
        <v>78</v>
      </c>
      <c r="AX88" s="91"/>
      <c r="AY88" s="103"/>
      <c r="AZ88" s="103"/>
      <c r="BA88" s="103"/>
      <c r="BB88" s="103"/>
      <c r="BC88" s="103"/>
      <c r="BD88" s="103"/>
      <c r="BE88" s="103"/>
      <c r="BF88" s="103"/>
      <c r="BG88" s="103"/>
      <c r="BH88" s="103"/>
      <c r="BI88" s="103"/>
      <c r="BJ88" s="103"/>
      <c r="BK88" s="103"/>
      <c r="BL88" s="103"/>
      <c r="BM88" s="103"/>
      <c r="BN88" s="103"/>
      <c r="BO88" s="103"/>
      <c r="BP88" s="103"/>
      <c r="BQ88" s="103"/>
      <c r="BR88" s="101"/>
      <c r="BS88" s="91"/>
      <c r="BT88" s="91"/>
      <c r="BU88" s="89">
        <f>12-6</f>
        <v>6</v>
      </c>
      <c r="BV88" s="89">
        <v>0</v>
      </c>
      <c r="BW88" s="89">
        <f t="shared" si="31"/>
        <v>6</v>
      </c>
      <c r="BX88" s="89"/>
      <c r="BY88" s="105">
        <v>44531</v>
      </c>
      <c r="BZ88" s="91"/>
      <c r="CA88" s="91"/>
      <c r="CB88" s="91"/>
      <c r="CC88" s="91"/>
      <c r="CD88" s="91"/>
      <c r="CE88" s="91"/>
      <c r="CF88" s="91"/>
      <c r="CG88" s="91"/>
      <c r="CH88" s="91"/>
      <c r="CI88" s="91"/>
    </row>
    <row r="89" spans="1:87" s="104" customFormat="1" ht="15.75" hidden="1" customHeight="1">
      <c r="A89" s="186">
        <f t="shared" si="19"/>
        <v>85</v>
      </c>
      <c r="B89" s="116" t="s">
        <v>500</v>
      </c>
      <c r="C89" s="85" t="s">
        <v>1978</v>
      </c>
      <c r="D89" s="442" t="s">
        <v>1979</v>
      </c>
      <c r="E89" s="91" t="s">
        <v>1604</v>
      </c>
      <c r="F89" s="88" t="s">
        <v>12</v>
      </c>
      <c r="G89" s="89" t="s">
        <v>1970</v>
      </c>
      <c r="H89" s="89" t="s">
        <v>98</v>
      </c>
      <c r="I89" s="93" t="s">
        <v>99</v>
      </c>
      <c r="J89" s="101" t="s">
        <v>99</v>
      </c>
      <c r="K89" s="91"/>
      <c r="L89" s="93" t="s">
        <v>85</v>
      </c>
      <c r="M89" s="107" t="s">
        <v>2604</v>
      </c>
      <c r="N89" s="88" t="s">
        <v>1004</v>
      </c>
      <c r="O89" s="94">
        <v>37709</v>
      </c>
      <c r="P89" s="95" t="str">
        <f t="shared" ca="1" si="28"/>
        <v>18 Tahun 11 Bulan</v>
      </c>
      <c r="Q89" s="124">
        <v>44368</v>
      </c>
      <c r="R89" s="124">
        <v>44368</v>
      </c>
      <c r="S89" s="97" t="str">
        <f t="shared" ca="1" si="29"/>
        <v>0Tahun</v>
      </c>
      <c r="T89" s="98" t="str">
        <f t="shared" ca="1" si="30"/>
        <v>8Bulan</v>
      </c>
      <c r="U89" s="89" t="s">
        <v>73</v>
      </c>
      <c r="V89" s="99" t="s">
        <v>88</v>
      </c>
      <c r="W89" s="91" t="s">
        <v>412</v>
      </c>
      <c r="X89" s="91" t="s">
        <v>1980</v>
      </c>
      <c r="Y89" s="467" t="s">
        <v>1981</v>
      </c>
      <c r="Z89" s="100" t="s">
        <v>1982</v>
      </c>
      <c r="AA89" s="93" t="s">
        <v>76</v>
      </c>
      <c r="AB89" s="91" t="s">
        <v>412</v>
      </c>
      <c r="AC89" s="91" t="s">
        <v>412</v>
      </c>
      <c r="AD89" s="91" t="s">
        <v>412</v>
      </c>
      <c r="AE89" s="91" t="s">
        <v>412</v>
      </c>
      <c r="AF89" s="91" t="s">
        <v>412</v>
      </c>
      <c r="AG89" s="91" t="s">
        <v>412</v>
      </c>
      <c r="AH89" s="91" t="s">
        <v>412</v>
      </c>
      <c r="AI89" s="91" t="s">
        <v>412</v>
      </c>
      <c r="AJ89" s="91" t="s">
        <v>412</v>
      </c>
      <c r="AK89" s="91" t="s">
        <v>412</v>
      </c>
      <c r="AL89" s="112" t="s">
        <v>2424</v>
      </c>
      <c r="AM89" s="114" t="s">
        <v>1983</v>
      </c>
      <c r="AN89" s="99" t="s">
        <v>1984</v>
      </c>
      <c r="AO89" s="99" t="s">
        <v>1985</v>
      </c>
      <c r="AP89" s="91"/>
      <c r="AQ89" s="91"/>
      <c r="AR89" s="91"/>
      <c r="AS89" s="91"/>
      <c r="AT89" s="99"/>
      <c r="AU89" s="99"/>
      <c r="AV89" s="126" t="s">
        <v>1986</v>
      </c>
      <c r="AW89" s="106" t="s">
        <v>78</v>
      </c>
      <c r="AX89" s="91" t="s">
        <v>412</v>
      </c>
      <c r="AY89" s="103">
        <v>1300000</v>
      </c>
      <c r="AZ89" s="103">
        <v>500000</v>
      </c>
      <c r="BA89" s="103"/>
      <c r="BB89" s="103"/>
      <c r="BC89" s="103"/>
      <c r="BD89" s="103"/>
      <c r="BE89" s="103"/>
      <c r="BF89" s="103"/>
      <c r="BG89" s="103"/>
      <c r="BH89" s="103"/>
      <c r="BI89" s="103"/>
      <c r="BJ89" s="103"/>
      <c r="BK89" s="103"/>
      <c r="BL89" s="103"/>
      <c r="BM89" s="103"/>
      <c r="BN89" s="103"/>
      <c r="BO89" s="103"/>
      <c r="BP89" s="103"/>
      <c r="BQ89" s="103"/>
      <c r="BR89" s="82" t="s">
        <v>1987</v>
      </c>
      <c r="BS89" s="91"/>
      <c r="BT89" s="91" t="s">
        <v>3955</v>
      </c>
      <c r="BU89" s="89">
        <v>0</v>
      </c>
      <c r="BV89" s="89">
        <v>0</v>
      </c>
      <c r="BW89" s="89">
        <f t="shared" si="31"/>
        <v>0</v>
      </c>
      <c r="BX89" s="89"/>
      <c r="BY89" s="91" t="s">
        <v>4649</v>
      </c>
      <c r="BZ89" s="91"/>
      <c r="CA89" s="91"/>
      <c r="CB89" s="91"/>
      <c r="CC89" s="91"/>
      <c r="CD89" s="91"/>
      <c r="CE89" s="91"/>
      <c r="CF89" s="91"/>
      <c r="CG89" s="91"/>
      <c r="CH89" s="91"/>
      <c r="CI89" s="91"/>
    </row>
    <row r="90" spans="1:87" s="104" customFormat="1" ht="15.75" hidden="1" customHeight="1">
      <c r="A90" s="186">
        <f t="shared" si="19"/>
        <v>86</v>
      </c>
      <c r="B90" s="116" t="s">
        <v>610</v>
      </c>
      <c r="C90" s="86" t="s">
        <v>1507</v>
      </c>
      <c r="D90" s="114" t="s">
        <v>1508</v>
      </c>
      <c r="E90" s="91" t="s">
        <v>1508</v>
      </c>
      <c r="F90" s="101" t="s">
        <v>12</v>
      </c>
      <c r="G90" s="89" t="s">
        <v>3183</v>
      </c>
      <c r="H90" s="89" t="s">
        <v>98</v>
      </c>
      <c r="I90" s="93" t="s">
        <v>99</v>
      </c>
      <c r="J90" s="101" t="s">
        <v>99</v>
      </c>
      <c r="K90" s="91" t="s">
        <v>412</v>
      </c>
      <c r="L90" s="88" t="s">
        <v>85</v>
      </c>
      <c r="M90" s="107" t="s">
        <v>2604</v>
      </c>
      <c r="N90" s="108" t="s">
        <v>72</v>
      </c>
      <c r="O90" s="109">
        <v>36585</v>
      </c>
      <c r="P90" s="95" t="str">
        <f t="shared" ca="1" si="28"/>
        <v>22 Tahun 0 Bulan</v>
      </c>
      <c r="Q90" s="91"/>
      <c r="R90" s="115">
        <v>43773</v>
      </c>
      <c r="S90" s="97" t="str">
        <f t="shared" ca="1" si="29"/>
        <v>2Tahun</v>
      </c>
      <c r="T90" s="98" t="str">
        <f t="shared" ca="1" si="30"/>
        <v>4Bulan</v>
      </c>
      <c r="U90" s="89" t="s">
        <v>73</v>
      </c>
      <c r="V90" s="106" t="s">
        <v>1</v>
      </c>
      <c r="W90" s="91"/>
      <c r="X90" s="91"/>
      <c r="Y90" s="465" t="s">
        <v>1509</v>
      </c>
      <c r="Z90" s="100" t="s">
        <v>1510</v>
      </c>
      <c r="AA90" s="93" t="s">
        <v>354</v>
      </c>
      <c r="AB90" s="91"/>
      <c r="AC90" s="91"/>
      <c r="AD90" s="91"/>
      <c r="AE90" s="91"/>
      <c r="AF90" s="91"/>
      <c r="AG90" s="91"/>
      <c r="AH90" s="91"/>
      <c r="AI90" s="91"/>
      <c r="AJ90" s="91"/>
      <c r="AK90" s="91"/>
      <c r="AL90" s="112" t="s">
        <v>2526</v>
      </c>
      <c r="AM90" s="114"/>
      <c r="AN90" s="88"/>
      <c r="AO90" s="88"/>
      <c r="AP90" s="91"/>
      <c r="AQ90" s="91"/>
      <c r="AR90" s="91"/>
      <c r="AS90" s="91"/>
      <c r="AT90" s="88"/>
      <c r="AU90" s="88"/>
      <c r="AV90" s="106" t="s">
        <v>1511</v>
      </c>
      <c r="AW90" s="106" t="s">
        <v>78</v>
      </c>
      <c r="AX90" s="91"/>
      <c r="AY90" s="103">
        <v>1500000</v>
      </c>
      <c r="AZ90" s="103">
        <v>500000</v>
      </c>
      <c r="BA90" s="103">
        <v>30027</v>
      </c>
      <c r="BB90" s="103"/>
      <c r="BC90" s="103"/>
      <c r="BD90" s="103"/>
      <c r="BE90" s="103"/>
      <c r="BF90" s="103"/>
      <c r="BG90" s="103"/>
      <c r="BH90" s="103"/>
      <c r="BI90" s="103"/>
      <c r="BJ90" s="103"/>
      <c r="BK90" s="103"/>
      <c r="BL90" s="103"/>
      <c r="BM90" s="103"/>
      <c r="BN90" s="103"/>
      <c r="BO90" s="103"/>
      <c r="BP90" s="103"/>
      <c r="BQ90" s="103"/>
      <c r="BR90" s="93"/>
      <c r="BS90" s="91"/>
      <c r="BT90" s="91"/>
      <c r="BU90" s="89">
        <v>12</v>
      </c>
      <c r="BV90" s="89">
        <v>10</v>
      </c>
      <c r="BW90" s="89">
        <f t="shared" si="31"/>
        <v>2</v>
      </c>
      <c r="BX90" s="89"/>
      <c r="BY90" s="105">
        <v>44546</v>
      </c>
      <c r="BZ90" s="91"/>
      <c r="CA90" s="91"/>
      <c r="CB90" s="91"/>
      <c r="CC90" s="91"/>
      <c r="CD90" s="91"/>
      <c r="CE90" s="91"/>
      <c r="CF90" s="91"/>
      <c r="CG90" s="91"/>
      <c r="CH90" s="91"/>
      <c r="CI90" s="91"/>
    </row>
    <row r="91" spans="1:87" s="104" customFormat="1" ht="15.75" hidden="1" customHeight="1">
      <c r="A91" s="186">
        <f t="shared" si="19"/>
        <v>87</v>
      </c>
      <c r="B91" s="116" t="s">
        <v>3212</v>
      </c>
      <c r="C91" s="85" t="s">
        <v>1761</v>
      </c>
      <c r="D91" s="114" t="s">
        <v>1762</v>
      </c>
      <c r="E91" s="91" t="s">
        <v>2894</v>
      </c>
      <c r="F91" s="101" t="s">
        <v>12</v>
      </c>
      <c r="G91" s="89" t="s">
        <v>1970</v>
      </c>
      <c r="H91" s="89" t="s">
        <v>98</v>
      </c>
      <c r="I91" s="93" t="s">
        <v>99</v>
      </c>
      <c r="J91" s="101" t="s">
        <v>99</v>
      </c>
      <c r="K91" s="91" t="s">
        <v>412</v>
      </c>
      <c r="L91" s="101" t="s">
        <v>85</v>
      </c>
      <c r="M91" s="118" t="s">
        <v>2604</v>
      </c>
      <c r="N91" s="108" t="s">
        <v>1578</v>
      </c>
      <c r="O91" s="109">
        <v>36814</v>
      </c>
      <c r="P91" s="95" t="str">
        <f t="shared" ca="1" si="28"/>
        <v>21 Tahun 4 Bulan</v>
      </c>
      <c r="Q91" s="115">
        <v>44179</v>
      </c>
      <c r="R91" s="115">
        <v>44179</v>
      </c>
      <c r="S91" s="97" t="str">
        <f t="shared" ca="1" si="29"/>
        <v>1Tahun</v>
      </c>
      <c r="T91" s="98" t="str">
        <f t="shared" ca="1" si="30"/>
        <v>2Bulan</v>
      </c>
      <c r="U91" s="89" t="s">
        <v>73</v>
      </c>
      <c r="V91" s="106" t="s">
        <v>88</v>
      </c>
      <c r="W91" s="91"/>
      <c r="X91" s="91"/>
      <c r="Y91" s="465" t="s">
        <v>1763</v>
      </c>
      <c r="Z91" s="100" t="s">
        <v>1764</v>
      </c>
      <c r="AA91" s="101" t="s">
        <v>76</v>
      </c>
      <c r="AB91" s="91"/>
      <c r="AC91" s="91"/>
      <c r="AD91" s="91"/>
      <c r="AE91" s="91"/>
      <c r="AF91" s="91"/>
      <c r="AG91" s="91"/>
      <c r="AH91" s="91"/>
      <c r="AI91" s="91"/>
      <c r="AJ91" s="91"/>
      <c r="AK91" s="91"/>
      <c r="AL91" s="112" t="s">
        <v>4265</v>
      </c>
      <c r="AM91" s="114"/>
      <c r="AN91" s="88"/>
      <c r="AO91" s="88"/>
      <c r="AP91" s="91"/>
      <c r="AQ91" s="91"/>
      <c r="AR91" s="91"/>
      <c r="AS91" s="91"/>
      <c r="AT91" s="88"/>
      <c r="AU91" s="88"/>
      <c r="AV91" s="106" t="s">
        <v>1765</v>
      </c>
      <c r="AW91" s="106" t="s">
        <v>78</v>
      </c>
      <c r="AX91" s="91"/>
      <c r="AY91" s="103">
        <v>1500000</v>
      </c>
      <c r="AZ91" s="103">
        <v>500000</v>
      </c>
      <c r="BA91" s="103"/>
      <c r="BB91" s="103"/>
      <c r="BC91" s="103"/>
      <c r="BD91" s="103"/>
      <c r="BE91" s="103"/>
      <c r="BF91" s="103"/>
      <c r="BG91" s="103"/>
      <c r="BH91" s="103"/>
      <c r="BI91" s="103"/>
      <c r="BJ91" s="103"/>
      <c r="BK91" s="103"/>
      <c r="BL91" s="103"/>
      <c r="BM91" s="103"/>
      <c r="BN91" s="103"/>
      <c r="BO91" s="103"/>
      <c r="BP91" s="103"/>
      <c r="BQ91" s="103"/>
      <c r="BR91" s="101"/>
      <c r="BS91" s="91"/>
      <c r="BT91" s="91"/>
      <c r="BU91" s="89">
        <v>0</v>
      </c>
      <c r="BV91" s="89">
        <v>0</v>
      </c>
      <c r="BW91" s="89">
        <f t="shared" si="31"/>
        <v>0</v>
      </c>
      <c r="BX91" s="89"/>
      <c r="BY91" s="105">
        <v>44483</v>
      </c>
      <c r="BZ91" s="91"/>
      <c r="CA91" s="91"/>
      <c r="CB91" s="91"/>
      <c r="CC91" s="91"/>
      <c r="CD91" s="91"/>
      <c r="CE91" s="91"/>
      <c r="CF91" s="91"/>
      <c r="CG91" s="91"/>
      <c r="CH91" s="91"/>
      <c r="CI91" s="91"/>
    </row>
    <row r="92" spans="1:87" s="104" customFormat="1" ht="15.75" hidden="1" customHeight="1">
      <c r="A92" s="186">
        <f t="shared" si="19"/>
        <v>88</v>
      </c>
      <c r="B92" s="113" t="s">
        <v>94</v>
      </c>
      <c r="C92" s="85" t="s">
        <v>1992</v>
      </c>
      <c r="D92" s="442" t="s">
        <v>1993</v>
      </c>
      <c r="E92" s="91" t="s">
        <v>2707</v>
      </c>
      <c r="F92" s="92" t="s">
        <v>12</v>
      </c>
      <c r="G92" s="89" t="s">
        <v>3178</v>
      </c>
      <c r="H92" s="89" t="s">
        <v>98</v>
      </c>
      <c r="I92" s="93" t="s">
        <v>99</v>
      </c>
      <c r="J92" s="101" t="s">
        <v>99</v>
      </c>
      <c r="K92" s="91"/>
      <c r="L92" s="93" t="s">
        <v>85</v>
      </c>
      <c r="M92" s="118" t="s">
        <v>2604</v>
      </c>
      <c r="N92" s="88"/>
      <c r="O92" s="94"/>
      <c r="P92" s="95" t="str">
        <f t="shared" ca="1" si="28"/>
        <v>122 Tahun 2 Bulan</v>
      </c>
      <c r="Q92" s="124">
        <v>44368</v>
      </c>
      <c r="R92" s="124">
        <v>44368</v>
      </c>
      <c r="S92" s="97" t="str">
        <f t="shared" ca="1" si="29"/>
        <v>0Tahun</v>
      </c>
      <c r="T92" s="98" t="str">
        <f t="shared" ca="1" si="30"/>
        <v>8Bulan</v>
      </c>
      <c r="U92" s="89" t="s">
        <v>73</v>
      </c>
      <c r="V92" s="99"/>
      <c r="W92" s="91"/>
      <c r="X92" s="91"/>
      <c r="Y92" s="463" t="s">
        <v>1994</v>
      </c>
      <c r="Z92" s="443"/>
      <c r="AA92" s="101" t="s">
        <v>76</v>
      </c>
      <c r="AB92" s="91"/>
      <c r="AC92" s="91"/>
      <c r="AD92" s="91"/>
      <c r="AE92" s="91"/>
      <c r="AF92" s="91"/>
      <c r="AG92" s="91"/>
      <c r="AH92" s="91"/>
      <c r="AI92" s="91"/>
      <c r="AJ92" s="91"/>
      <c r="AK92" s="91"/>
      <c r="AL92" s="112" t="s">
        <v>2436</v>
      </c>
      <c r="AM92" s="114"/>
      <c r="AN92" s="99"/>
      <c r="AO92" s="99"/>
      <c r="AP92" s="91"/>
      <c r="AQ92" s="91"/>
      <c r="AR92" s="91"/>
      <c r="AS92" s="91"/>
      <c r="AT92" s="99"/>
      <c r="AU92" s="99"/>
      <c r="AV92" s="102" t="s">
        <v>1995</v>
      </c>
      <c r="AW92" s="99"/>
      <c r="AX92" s="91"/>
      <c r="AY92" s="103">
        <v>1300000</v>
      </c>
      <c r="AZ92" s="103">
        <v>500000</v>
      </c>
      <c r="BA92" s="103"/>
      <c r="BB92" s="103"/>
      <c r="BC92" s="103"/>
      <c r="BD92" s="103"/>
      <c r="BE92" s="103"/>
      <c r="BF92" s="103"/>
      <c r="BG92" s="103"/>
      <c r="BH92" s="103"/>
      <c r="BI92" s="103"/>
      <c r="BJ92" s="103"/>
      <c r="BK92" s="103"/>
      <c r="BL92" s="103"/>
      <c r="BM92" s="103"/>
      <c r="BN92" s="103"/>
      <c r="BO92" s="103"/>
      <c r="BP92" s="103"/>
      <c r="BQ92" s="103"/>
      <c r="BR92" s="89"/>
      <c r="BS92" s="91"/>
      <c r="BT92" s="91"/>
      <c r="BU92" s="89">
        <v>0</v>
      </c>
      <c r="BV92" s="89">
        <v>0</v>
      </c>
      <c r="BW92" s="89">
        <f t="shared" si="31"/>
        <v>0</v>
      </c>
      <c r="BX92" s="89"/>
      <c r="BY92" s="91"/>
      <c r="BZ92" s="440" t="s">
        <v>4244</v>
      </c>
      <c r="CA92" s="91" t="s">
        <v>2753</v>
      </c>
      <c r="CB92" s="91"/>
      <c r="CC92" s="91"/>
      <c r="CD92" s="91"/>
      <c r="CE92" s="91"/>
      <c r="CF92" s="91"/>
      <c r="CG92" s="91"/>
      <c r="CH92" s="91"/>
      <c r="CI92" s="91"/>
    </row>
    <row r="93" spans="1:87" s="104" customFormat="1" ht="15.75" hidden="1" customHeight="1">
      <c r="A93" s="186">
        <f t="shared" si="19"/>
        <v>89</v>
      </c>
      <c r="B93" s="116" t="s">
        <v>94</v>
      </c>
      <c r="C93" s="85" t="s">
        <v>1878</v>
      </c>
      <c r="D93" s="114" t="s">
        <v>1879</v>
      </c>
      <c r="E93" s="91" t="s">
        <v>2669</v>
      </c>
      <c r="F93" s="89" t="s">
        <v>12</v>
      </c>
      <c r="G93" s="89" t="s">
        <v>3178</v>
      </c>
      <c r="H93" s="89" t="s">
        <v>98</v>
      </c>
      <c r="I93" s="93" t="s">
        <v>99</v>
      </c>
      <c r="J93" s="101" t="s">
        <v>99</v>
      </c>
      <c r="K93" s="91"/>
      <c r="L93" s="93" t="s">
        <v>85</v>
      </c>
      <c r="M93" s="118" t="s">
        <v>2604</v>
      </c>
      <c r="N93" s="88"/>
      <c r="O93" s="94"/>
      <c r="P93" s="95" t="str">
        <f t="shared" ca="1" si="28"/>
        <v>122 Tahun 2 Bulan</v>
      </c>
      <c r="Q93" s="124">
        <v>44340</v>
      </c>
      <c r="R93" s="124">
        <v>44340</v>
      </c>
      <c r="S93" s="97" t="str">
        <f t="shared" ca="1" si="29"/>
        <v>0Tahun</v>
      </c>
      <c r="T93" s="98" t="str">
        <f t="shared" ca="1" si="30"/>
        <v>9Bulan</v>
      </c>
      <c r="U93" s="89" t="s">
        <v>73</v>
      </c>
      <c r="V93" s="99"/>
      <c r="W93" s="91"/>
      <c r="X93" s="91"/>
      <c r="Y93" s="463" t="s">
        <v>1880</v>
      </c>
      <c r="Z93" s="443"/>
      <c r="AA93" s="101" t="s">
        <v>76</v>
      </c>
      <c r="AB93" s="91"/>
      <c r="AC93" s="91"/>
      <c r="AD93" s="91"/>
      <c r="AE93" s="91"/>
      <c r="AF93" s="91"/>
      <c r="AG93" s="91"/>
      <c r="AH93" s="91"/>
      <c r="AI93" s="91"/>
      <c r="AJ93" s="91"/>
      <c r="AK93" s="91"/>
      <c r="AL93" s="112" t="s">
        <v>2559</v>
      </c>
      <c r="AM93" s="114"/>
      <c r="AN93" s="99"/>
      <c r="AO93" s="99"/>
      <c r="AP93" s="91"/>
      <c r="AQ93" s="91"/>
      <c r="AR93" s="91"/>
      <c r="AS93" s="91"/>
      <c r="AT93" s="99"/>
      <c r="AU93" s="99"/>
      <c r="AV93" s="102" t="s">
        <v>1881</v>
      </c>
      <c r="AW93" s="99"/>
      <c r="AX93" s="91"/>
      <c r="AY93" s="103">
        <v>1300000</v>
      </c>
      <c r="AZ93" s="103">
        <v>500000</v>
      </c>
      <c r="BA93" s="103"/>
      <c r="BB93" s="103"/>
      <c r="BC93" s="103"/>
      <c r="BD93" s="103"/>
      <c r="BE93" s="103"/>
      <c r="BF93" s="103"/>
      <c r="BG93" s="103"/>
      <c r="BH93" s="103"/>
      <c r="BI93" s="103"/>
      <c r="BJ93" s="103"/>
      <c r="BK93" s="103"/>
      <c r="BL93" s="103"/>
      <c r="BM93" s="103"/>
      <c r="BN93" s="103"/>
      <c r="BO93" s="103"/>
      <c r="BP93" s="103"/>
      <c r="BQ93" s="103"/>
      <c r="BR93" s="93"/>
      <c r="BS93" s="91"/>
      <c r="BT93" s="91"/>
      <c r="BU93" s="89">
        <v>0</v>
      </c>
      <c r="BV93" s="89">
        <v>0</v>
      </c>
      <c r="BW93" s="89">
        <f t="shared" si="31"/>
        <v>0</v>
      </c>
      <c r="BX93" s="89"/>
      <c r="BY93" s="91"/>
      <c r="BZ93" s="440" t="s">
        <v>4244</v>
      </c>
      <c r="CA93" s="91" t="s">
        <v>2753</v>
      </c>
      <c r="CB93" s="91"/>
      <c r="CC93" s="91"/>
      <c r="CD93" s="91"/>
      <c r="CE93" s="91"/>
      <c r="CF93" s="91"/>
      <c r="CG93" s="91"/>
      <c r="CH93" s="91"/>
      <c r="CI93" s="91"/>
    </row>
    <row r="94" spans="1:87" s="104" customFormat="1" ht="15.75" hidden="1" customHeight="1">
      <c r="A94" s="186">
        <f t="shared" si="19"/>
        <v>90</v>
      </c>
      <c r="B94" s="127" t="s">
        <v>94</v>
      </c>
      <c r="C94" s="85" t="s">
        <v>3342</v>
      </c>
      <c r="D94" s="127" t="s">
        <v>3317</v>
      </c>
      <c r="E94" s="91" t="s">
        <v>3318</v>
      </c>
      <c r="F94" s="101" t="s">
        <v>12</v>
      </c>
      <c r="G94" s="89" t="s">
        <v>3178</v>
      </c>
      <c r="H94" s="89" t="s">
        <v>1015</v>
      </c>
      <c r="I94" s="93" t="s">
        <v>176</v>
      </c>
      <c r="J94" s="98" t="s">
        <v>1015</v>
      </c>
      <c r="K94" s="91"/>
      <c r="L94" s="93" t="s">
        <v>85</v>
      </c>
      <c r="M94" s="107" t="s">
        <v>2604</v>
      </c>
      <c r="N94" s="88" t="s">
        <v>3319</v>
      </c>
      <c r="O94" s="94">
        <v>35912</v>
      </c>
      <c r="P94" s="95" t="str">
        <f t="shared" ca="1" si="28"/>
        <v>23 Tahun 10 Bulan</v>
      </c>
      <c r="Q94" s="105">
        <v>44452</v>
      </c>
      <c r="R94" s="121">
        <v>44452</v>
      </c>
      <c r="S94" s="97" t="str">
        <f t="shared" ca="1" si="29"/>
        <v>0Tahun</v>
      </c>
      <c r="T94" s="98" t="str">
        <f t="shared" ca="1" si="30"/>
        <v>5Bulan</v>
      </c>
      <c r="U94" s="89" t="s">
        <v>73</v>
      </c>
      <c r="V94" s="99" t="s">
        <v>111</v>
      </c>
      <c r="W94" s="91"/>
      <c r="X94" s="91" t="s">
        <v>3334</v>
      </c>
      <c r="Y94" s="467" t="s">
        <v>3335</v>
      </c>
      <c r="Z94" s="100" t="s">
        <v>3336</v>
      </c>
      <c r="AA94" s="88" t="s">
        <v>76</v>
      </c>
      <c r="AB94" s="91"/>
      <c r="AC94" s="91"/>
      <c r="AD94" s="91"/>
      <c r="AE94" s="91"/>
      <c r="AF94" s="91"/>
      <c r="AG94" s="91"/>
      <c r="AH94" s="91"/>
      <c r="AI94" s="91"/>
      <c r="AJ94" s="91"/>
      <c r="AK94" s="91"/>
      <c r="AL94" s="444"/>
      <c r="AM94" s="114" t="s">
        <v>3337</v>
      </c>
      <c r="AN94" s="99" t="s">
        <v>3338</v>
      </c>
      <c r="AO94" s="99" t="s">
        <v>3339</v>
      </c>
      <c r="AP94" s="91"/>
      <c r="AQ94" s="91"/>
      <c r="AR94" s="91"/>
      <c r="AS94" s="91"/>
      <c r="AT94" s="99"/>
      <c r="AU94" s="99"/>
      <c r="AV94" s="126" t="s">
        <v>3340</v>
      </c>
      <c r="AW94" s="99"/>
      <c r="AX94" s="91"/>
      <c r="AY94" s="103">
        <v>2200000</v>
      </c>
      <c r="AZ94" s="103">
        <v>500000</v>
      </c>
      <c r="BA94" s="103"/>
      <c r="BB94" s="103"/>
      <c r="BC94" s="103"/>
      <c r="BD94" s="103"/>
      <c r="BE94" s="103"/>
      <c r="BF94" s="103">
        <v>300000</v>
      </c>
      <c r="BG94" s="103"/>
      <c r="BH94" s="103">
        <v>500000</v>
      </c>
      <c r="BI94" s="103"/>
      <c r="BJ94" s="103"/>
      <c r="BK94" s="103"/>
      <c r="BL94" s="103"/>
      <c r="BM94" s="103"/>
      <c r="BN94" s="103"/>
      <c r="BO94" s="103"/>
      <c r="BP94" s="103"/>
      <c r="BQ94" s="103"/>
      <c r="BR94" s="98"/>
      <c r="BS94" s="91"/>
      <c r="BT94" s="91"/>
      <c r="BU94" s="89">
        <v>0</v>
      </c>
      <c r="BV94" s="89">
        <v>0</v>
      </c>
      <c r="BW94" s="89">
        <f t="shared" si="31"/>
        <v>0</v>
      </c>
      <c r="BX94" s="89"/>
      <c r="BY94" s="91"/>
      <c r="BZ94" s="91"/>
      <c r="CA94" s="91"/>
      <c r="CB94" s="91"/>
      <c r="CC94" s="91"/>
      <c r="CD94" s="91"/>
      <c r="CE94" s="91"/>
      <c r="CF94" s="91"/>
      <c r="CG94" s="91"/>
      <c r="CH94" s="91"/>
      <c r="CI94" s="91"/>
    </row>
    <row r="95" spans="1:87" s="104" customFormat="1" ht="15.75" hidden="1" customHeight="1">
      <c r="A95" s="186">
        <f t="shared" si="19"/>
        <v>91</v>
      </c>
      <c r="B95" s="116" t="s">
        <v>205</v>
      </c>
      <c r="C95" s="87" t="s">
        <v>1512</v>
      </c>
      <c r="D95" s="114" t="s">
        <v>1513</v>
      </c>
      <c r="E95" s="91" t="s">
        <v>2719</v>
      </c>
      <c r="F95" s="101" t="s">
        <v>12</v>
      </c>
      <c r="G95" s="89" t="s">
        <v>1810</v>
      </c>
      <c r="H95" s="89" t="s">
        <v>98</v>
      </c>
      <c r="I95" s="93" t="s">
        <v>99</v>
      </c>
      <c r="J95" s="101" t="s">
        <v>99</v>
      </c>
      <c r="K95" s="91"/>
      <c r="L95" s="88" t="s">
        <v>85</v>
      </c>
      <c r="M95" s="118" t="s">
        <v>2604</v>
      </c>
      <c r="N95" s="108" t="s">
        <v>142</v>
      </c>
      <c r="O95" s="109">
        <v>35156</v>
      </c>
      <c r="P95" s="95" t="str">
        <f t="shared" ca="1" si="28"/>
        <v>25 Tahun 11 Bulan</v>
      </c>
      <c r="Q95" s="91"/>
      <c r="R95" s="115">
        <v>41937</v>
      </c>
      <c r="S95" s="97" t="str">
        <f t="shared" ca="1" si="29"/>
        <v>7Tahun</v>
      </c>
      <c r="T95" s="98" t="str">
        <f t="shared" ca="1" si="30"/>
        <v>4Bulan</v>
      </c>
      <c r="U95" s="89"/>
      <c r="V95" s="90"/>
      <c r="W95" s="91"/>
      <c r="X95" s="91"/>
      <c r="Y95" s="465" t="s">
        <v>1514</v>
      </c>
      <c r="Z95" s="123" t="s">
        <v>1515</v>
      </c>
      <c r="AA95" s="93" t="s">
        <v>76</v>
      </c>
      <c r="AB95" s="91"/>
      <c r="AC95" s="91"/>
      <c r="AD95" s="91"/>
      <c r="AE95" s="91"/>
      <c r="AF95" s="91"/>
      <c r="AG95" s="91"/>
      <c r="AH95" s="91"/>
      <c r="AI95" s="91"/>
      <c r="AJ95" s="91"/>
      <c r="AK95" s="91"/>
      <c r="AL95" s="116" t="s">
        <v>2476</v>
      </c>
      <c r="AM95" s="114"/>
      <c r="AN95" s="88"/>
      <c r="AO95" s="88"/>
      <c r="AP95" s="91"/>
      <c r="AQ95" s="91"/>
      <c r="AR95" s="91"/>
      <c r="AS95" s="91"/>
      <c r="AT95" s="88"/>
      <c r="AU95" s="88"/>
      <c r="AV95" s="106" t="s">
        <v>1516</v>
      </c>
      <c r="AW95" s="106" t="s">
        <v>78</v>
      </c>
      <c r="AX95" s="91"/>
      <c r="AY95" s="103"/>
      <c r="AZ95" s="103"/>
      <c r="BA95" s="103"/>
      <c r="BB95" s="103"/>
      <c r="BC95" s="103"/>
      <c r="BD95" s="103"/>
      <c r="BE95" s="103"/>
      <c r="BF95" s="103"/>
      <c r="BG95" s="103"/>
      <c r="BH95" s="103"/>
      <c r="BI95" s="103"/>
      <c r="BJ95" s="103"/>
      <c r="BK95" s="103"/>
      <c r="BL95" s="103"/>
      <c r="BM95" s="103"/>
      <c r="BN95" s="103"/>
      <c r="BO95" s="103"/>
      <c r="BP95" s="103"/>
      <c r="BQ95" s="103"/>
      <c r="BR95" s="93"/>
      <c r="BS95" s="91"/>
      <c r="BT95" s="91"/>
      <c r="BU95" s="89">
        <v>12</v>
      </c>
      <c r="BV95" s="89">
        <v>3</v>
      </c>
      <c r="BW95" s="89">
        <f t="shared" si="31"/>
        <v>9</v>
      </c>
      <c r="BX95" s="89"/>
      <c r="BY95" s="105">
        <v>44577</v>
      </c>
      <c r="BZ95" s="91"/>
      <c r="CA95" s="91"/>
      <c r="CB95" s="91"/>
      <c r="CC95" s="91"/>
      <c r="CD95" s="91"/>
      <c r="CE95" s="91"/>
      <c r="CF95" s="91"/>
      <c r="CG95" s="91"/>
      <c r="CH95" s="91"/>
      <c r="CI95" s="91"/>
    </row>
    <row r="96" spans="1:87" s="104" customFormat="1" ht="15.75" hidden="1" customHeight="1">
      <c r="A96" s="186">
        <f t="shared" si="19"/>
        <v>92</v>
      </c>
      <c r="B96" s="116" t="s">
        <v>205</v>
      </c>
      <c r="C96" s="85" t="s">
        <v>2741</v>
      </c>
      <c r="D96" s="114" t="s">
        <v>1851</v>
      </c>
      <c r="E96" s="91" t="s">
        <v>3532</v>
      </c>
      <c r="F96" s="101" t="s">
        <v>12</v>
      </c>
      <c r="G96" s="89" t="s">
        <v>1810</v>
      </c>
      <c r="H96" s="89" t="s">
        <v>1015</v>
      </c>
      <c r="I96" s="93" t="s">
        <v>176</v>
      </c>
      <c r="J96" s="92" t="s">
        <v>1015</v>
      </c>
      <c r="K96" s="91"/>
      <c r="L96" s="93" t="s">
        <v>85</v>
      </c>
      <c r="M96" s="107" t="s">
        <v>2604</v>
      </c>
      <c r="N96" s="88"/>
      <c r="O96" s="94"/>
      <c r="P96" s="95" t="str">
        <f t="shared" ca="1" si="28"/>
        <v>122 Tahun 2 Bulan</v>
      </c>
      <c r="Q96" s="91"/>
      <c r="R96" s="124">
        <v>44333</v>
      </c>
      <c r="S96" s="97" t="str">
        <f t="shared" ca="1" si="29"/>
        <v>0Tahun</v>
      </c>
      <c r="T96" s="98" t="str">
        <f t="shared" ca="1" si="30"/>
        <v>9Bulan</v>
      </c>
      <c r="U96" s="89"/>
      <c r="V96" s="99"/>
      <c r="W96" s="91"/>
      <c r="X96" s="91"/>
      <c r="Y96" s="467" t="s">
        <v>1852</v>
      </c>
      <c r="Z96" s="443"/>
      <c r="AA96" s="93" t="s">
        <v>76</v>
      </c>
      <c r="AB96" s="91"/>
      <c r="AC96" s="91"/>
      <c r="AD96" s="91"/>
      <c r="AE96" s="91"/>
      <c r="AF96" s="91"/>
      <c r="AG96" s="91"/>
      <c r="AH96" s="91"/>
      <c r="AI96" s="91"/>
      <c r="AJ96" s="91"/>
      <c r="AK96" s="91"/>
      <c r="AL96" s="112" t="s">
        <v>2478</v>
      </c>
      <c r="AM96" s="114"/>
      <c r="AN96" s="99"/>
      <c r="AO96" s="99"/>
      <c r="AP96" s="91"/>
      <c r="AQ96" s="91"/>
      <c r="AR96" s="91"/>
      <c r="AS96" s="91"/>
      <c r="AT96" s="99"/>
      <c r="AU96" s="99"/>
      <c r="AV96" s="126" t="s">
        <v>1853</v>
      </c>
      <c r="AW96" s="99"/>
      <c r="AX96" s="91"/>
      <c r="AY96" s="103">
        <v>2700000</v>
      </c>
      <c r="AZ96" s="103">
        <v>500000</v>
      </c>
      <c r="BA96" s="103"/>
      <c r="BB96" s="103"/>
      <c r="BC96" s="103"/>
      <c r="BD96" s="103"/>
      <c r="BE96" s="103"/>
      <c r="BF96" s="103">
        <v>300000</v>
      </c>
      <c r="BG96" s="103"/>
      <c r="BH96" s="103">
        <v>500000</v>
      </c>
      <c r="BI96" s="103"/>
      <c r="BJ96" s="103"/>
      <c r="BK96" s="103"/>
      <c r="BL96" s="103"/>
      <c r="BM96" s="103"/>
      <c r="BN96" s="103"/>
      <c r="BO96" s="103"/>
      <c r="BP96" s="103"/>
      <c r="BQ96" s="103"/>
      <c r="BR96" s="93"/>
      <c r="BS96" s="91"/>
      <c r="BT96" s="91"/>
      <c r="BU96" s="89">
        <v>0</v>
      </c>
      <c r="BV96" s="89">
        <v>0</v>
      </c>
      <c r="BW96" s="89">
        <f t="shared" si="31"/>
        <v>0</v>
      </c>
      <c r="BX96" s="89"/>
      <c r="BY96" s="91"/>
      <c r="BZ96" s="91"/>
      <c r="CA96" s="91"/>
      <c r="CB96" s="91"/>
      <c r="CC96" s="91"/>
      <c r="CD96" s="91"/>
      <c r="CE96" s="91"/>
      <c r="CF96" s="91"/>
      <c r="CG96" s="91"/>
      <c r="CH96" s="91"/>
      <c r="CI96" s="91"/>
    </row>
    <row r="97" spans="1:87" s="104" customFormat="1" ht="15.75" hidden="1" customHeight="1">
      <c r="A97" s="186">
        <f t="shared" si="19"/>
        <v>93</v>
      </c>
      <c r="B97" s="116" t="s">
        <v>217</v>
      </c>
      <c r="C97" s="86" t="s">
        <v>1731</v>
      </c>
      <c r="D97" s="114" t="s">
        <v>1732</v>
      </c>
      <c r="E97" s="91" t="s">
        <v>2677</v>
      </c>
      <c r="F97" s="101" t="s">
        <v>12</v>
      </c>
      <c r="G97" s="89" t="s">
        <v>3182</v>
      </c>
      <c r="H97" s="89" t="s">
        <v>174</v>
      </c>
      <c r="I97" s="89" t="s">
        <v>176</v>
      </c>
      <c r="J97" s="115" t="s">
        <v>174</v>
      </c>
      <c r="K97" s="91"/>
      <c r="L97" s="88" t="s">
        <v>85</v>
      </c>
      <c r="M97" s="107" t="s">
        <v>2604</v>
      </c>
      <c r="N97" s="108" t="s">
        <v>199</v>
      </c>
      <c r="O97" s="109">
        <v>36404</v>
      </c>
      <c r="P97" s="95" t="str">
        <f t="shared" ca="1" si="28"/>
        <v>22 Tahun 6 Bulan</v>
      </c>
      <c r="Q97" s="91"/>
      <c r="R97" s="115">
        <v>43843</v>
      </c>
      <c r="S97" s="97" t="str">
        <f t="shared" ca="1" si="29"/>
        <v>2Tahun</v>
      </c>
      <c r="T97" s="98" t="str">
        <f t="shared" ca="1" si="30"/>
        <v>1Bulan</v>
      </c>
      <c r="U97" s="89"/>
      <c r="V97" s="106" t="s">
        <v>1</v>
      </c>
      <c r="W97" s="91"/>
      <c r="X97" s="91"/>
      <c r="Y97" s="465" t="s">
        <v>1733</v>
      </c>
      <c r="Z97" s="100" t="s">
        <v>1734</v>
      </c>
      <c r="AA97" s="93" t="s">
        <v>76</v>
      </c>
      <c r="AB97" s="91"/>
      <c r="AC97" s="91"/>
      <c r="AD97" s="91"/>
      <c r="AE97" s="91"/>
      <c r="AF97" s="91"/>
      <c r="AG97" s="91"/>
      <c r="AH97" s="91"/>
      <c r="AI97" s="91"/>
      <c r="AJ97" s="91"/>
      <c r="AK97" s="91"/>
      <c r="AL97" s="112" t="s">
        <v>2522</v>
      </c>
      <c r="AM97" s="114"/>
      <c r="AN97" s="88"/>
      <c r="AO97" s="88"/>
      <c r="AP97" s="91"/>
      <c r="AQ97" s="91"/>
      <c r="AR97" s="91"/>
      <c r="AS97" s="91"/>
      <c r="AT97" s="88"/>
      <c r="AU97" s="88"/>
      <c r="AV97" s="106" t="s">
        <v>1735</v>
      </c>
      <c r="AW97" s="106" t="s">
        <v>78</v>
      </c>
      <c r="AX97" s="91"/>
      <c r="AY97" s="103">
        <v>1500000</v>
      </c>
      <c r="AZ97" s="103">
        <v>500000</v>
      </c>
      <c r="BA97" s="103"/>
      <c r="BB97" s="103"/>
      <c r="BC97" s="103"/>
      <c r="BD97" s="103"/>
      <c r="BE97" s="103"/>
      <c r="BF97" s="103">
        <v>300000</v>
      </c>
      <c r="BG97" s="103"/>
      <c r="BH97" s="103"/>
      <c r="BI97" s="103"/>
      <c r="BJ97" s="103"/>
      <c r="BK97" s="103"/>
      <c r="BL97" s="103"/>
      <c r="BM97" s="103"/>
      <c r="BN97" s="103"/>
      <c r="BO97" s="103"/>
      <c r="BP97" s="103"/>
      <c r="BQ97" s="103"/>
      <c r="BR97" s="93"/>
      <c r="BS97" s="91"/>
      <c r="BT97" s="91"/>
      <c r="BU97" s="89">
        <v>12</v>
      </c>
      <c r="BV97" s="89">
        <v>3</v>
      </c>
      <c r="BW97" s="89">
        <f t="shared" si="31"/>
        <v>9</v>
      </c>
      <c r="BX97" s="89"/>
      <c r="BY97" s="91"/>
      <c r="BZ97" s="91"/>
      <c r="CA97" s="91"/>
      <c r="CB97" s="91"/>
      <c r="CC97" s="91"/>
      <c r="CD97" s="91"/>
      <c r="CE97" s="91"/>
      <c r="CF97" s="91"/>
      <c r="CG97" s="91"/>
      <c r="CH97" s="91"/>
      <c r="CI97" s="91"/>
    </row>
    <row r="98" spans="1:87" s="104" customFormat="1" ht="15.75" hidden="1" customHeight="1">
      <c r="A98" s="186">
        <f t="shared" si="19"/>
        <v>94</v>
      </c>
      <c r="B98" s="116" t="s">
        <v>217</v>
      </c>
      <c r="C98" s="85" t="s">
        <v>3507</v>
      </c>
      <c r="D98" s="114" t="s">
        <v>4111</v>
      </c>
      <c r="E98" s="91" t="s">
        <v>512</v>
      </c>
      <c r="F98" s="88" t="s">
        <v>12</v>
      </c>
      <c r="G98" s="89" t="s">
        <v>3182</v>
      </c>
      <c r="H98" s="89" t="s">
        <v>9</v>
      </c>
      <c r="I98" s="89" t="s">
        <v>446</v>
      </c>
      <c r="J98" s="92" t="s">
        <v>447</v>
      </c>
      <c r="K98" s="91"/>
      <c r="L98" s="93" t="s">
        <v>85</v>
      </c>
      <c r="M98" s="88"/>
      <c r="N98" s="108"/>
      <c r="O98" s="109"/>
      <c r="P98" s="95" t="str">
        <f t="shared" ca="1" si="28"/>
        <v>122 Tahun 2 Bulan</v>
      </c>
      <c r="Q98" s="89"/>
      <c r="R98" s="115">
        <v>44046</v>
      </c>
      <c r="S98" s="97" t="str">
        <f t="shared" ca="1" si="29"/>
        <v>1Tahun</v>
      </c>
      <c r="T98" s="98" t="str">
        <f t="shared" ca="1" si="30"/>
        <v>7Bulan</v>
      </c>
      <c r="U98" s="89"/>
      <c r="V98" s="106"/>
      <c r="W98" s="91"/>
      <c r="X98" s="91"/>
      <c r="Y98" s="465"/>
      <c r="Z98" s="100"/>
      <c r="AA98" s="93"/>
      <c r="AB98" s="91"/>
      <c r="AC98" s="91"/>
      <c r="AD98" s="91"/>
      <c r="AE98" s="91"/>
      <c r="AF98" s="91"/>
      <c r="AG98" s="91"/>
      <c r="AH98" s="91"/>
      <c r="AI98" s="91"/>
      <c r="AJ98" s="91"/>
      <c r="AK98" s="91"/>
      <c r="AL98" s="116"/>
      <c r="AM98" s="114"/>
      <c r="AN98" s="88"/>
      <c r="AO98" s="88"/>
      <c r="AP98" s="91"/>
      <c r="AQ98" s="91"/>
      <c r="AR98" s="91"/>
      <c r="AS98" s="91"/>
      <c r="AT98" s="88"/>
      <c r="AU98" s="88"/>
      <c r="AV98" s="106"/>
      <c r="AW98" s="106"/>
      <c r="AX98" s="91"/>
      <c r="AY98" s="103"/>
      <c r="AZ98" s="103"/>
      <c r="BA98" s="103"/>
      <c r="BB98" s="103"/>
      <c r="BC98" s="103"/>
      <c r="BD98" s="103"/>
      <c r="BE98" s="103"/>
      <c r="BF98" s="103"/>
      <c r="BG98" s="103"/>
      <c r="BH98" s="103"/>
      <c r="BI98" s="103"/>
      <c r="BJ98" s="103"/>
      <c r="BK98" s="103"/>
      <c r="BL98" s="103"/>
      <c r="BM98" s="103"/>
      <c r="BN98" s="103"/>
      <c r="BO98" s="103"/>
      <c r="BP98" s="103"/>
      <c r="BQ98" s="103"/>
      <c r="BR98" s="93"/>
      <c r="BS98" s="91"/>
      <c r="BT98" s="91"/>
      <c r="BU98" s="89">
        <f>12-7</f>
        <v>5</v>
      </c>
      <c r="BV98" s="89">
        <v>0</v>
      </c>
      <c r="BW98" s="89">
        <f t="shared" si="31"/>
        <v>5</v>
      </c>
      <c r="BX98" s="89"/>
      <c r="BY98" s="91"/>
      <c r="BZ98" s="91"/>
      <c r="CA98" s="91"/>
      <c r="CB98" s="91"/>
      <c r="CC98" s="91"/>
      <c r="CD98" s="91"/>
      <c r="CE98" s="91"/>
      <c r="CF98" s="91"/>
      <c r="CG98" s="91"/>
      <c r="CH98" s="91"/>
      <c r="CI98" s="91"/>
    </row>
    <row r="99" spans="1:87" s="104" customFormat="1" ht="15.75" hidden="1" customHeight="1">
      <c r="A99" s="186">
        <f t="shared" si="19"/>
        <v>95</v>
      </c>
      <c r="B99" s="116" t="s">
        <v>532</v>
      </c>
      <c r="C99" s="86" t="s">
        <v>1043</v>
      </c>
      <c r="D99" s="114" t="s">
        <v>1044</v>
      </c>
      <c r="E99" s="91" t="s">
        <v>2660</v>
      </c>
      <c r="F99" s="101" t="s">
        <v>12</v>
      </c>
      <c r="G99" s="89" t="s">
        <v>3184</v>
      </c>
      <c r="H99" s="89" t="s">
        <v>2862</v>
      </c>
      <c r="I99" s="93" t="s">
        <v>2354</v>
      </c>
      <c r="J99" s="88" t="s">
        <v>2884</v>
      </c>
      <c r="K99" s="91" t="s">
        <v>2885</v>
      </c>
      <c r="L99" s="88" t="s">
        <v>85</v>
      </c>
      <c r="M99" s="118" t="s">
        <v>2604</v>
      </c>
      <c r="N99" s="108" t="s">
        <v>1045</v>
      </c>
      <c r="O99" s="109">
        <v>35196</v>
      </c>
      <c r="P99" s="95" t="str">
        <f t="shared" ca="1" si="28"/>
        <v>25 Tahun 10 Bulan</v>
      </c>
      <c r="Q99" s="117">
        <v>44067</v>
      </c>
      <c r="R99" s="117">
        <v>44067</v>
      </c>
      <c r="S99" s="97" t="str">
        <f t="shared" ca="1" si="29"/>
        <v>1Tahun</v>
      </c>
      <c r="T99" s="98" t="str">
        <f t="shared" ca="1" si="30"/>
        <v>6Bulan</v>
      </c>
      <c r="U99" s="89" t="s">
        <v>73</v>
      </c>
      <c r="V99" s="99" t="s">
        <v>467</v>
      </c>
      <c r="W99" s="91"/>
      <c r="X99" s="91"/>
      <c r="Y99" s="466" t="s">
        <v>1046</v>
      </c>
      <c r="Z99" s="100" t="s">
        <v>1047</v>
      </c>
      <c r="AA99" s="93" t="s">
        <v>76</v>
      </c>
      <c r="AB99" s="91"/>
      <c r="AC99" s="91"/>
      <c r="AD99" s="91"/>
      <c r="AE99" s="91"/>
      <c r="AF99" s="91"/>
      <c r="AG99" s="91"/>
      <c r="AH99" s="91"/>
      <c r="AI99" s="91"/>
      <c r="AJ99" s="91"/>
      <c r="AK99" s="91"/>
      <c r="AL99" s="445" t="s">
        <v>4197</v>
      </c>
      <c r="AM99" s="114"/>
      <c r="AN99" s="88"/>
      <c r="AO99" s="90"/>
      <c r="AP99" s="91"/>
      <c r="AQ99" s="91"/>
      <c r="AR99" s="91"/>
      <c r="AS99" s="91"/>
      <c r="AT99" s="88"/>
      <c r="AU99" s="88"/>
      <c r="AV99" s="446" t="s">
        <v>1048</v>
      </c>
      <c r="AW99" s="446" t="s">
        <v>1049</v>
      </c>
      <c r="AX99" s="91"/>
      <c r="AY99" s="103">
        <v>3700000</v>
      </c>
      <c r="AZ99" s="103"/>
      <c r="BA99" s="103"/>
      <c r="BB99" s="103"/>
      <c r="BC99" s="103"/>
      <c r="BD99" s="103"/>
      <c r="BE99" s="103"/>
      <c r="BF99" s="103">
        <v>300000</v>
      </c>
      <c r="BG99" s="103"/>
      <c r="BH99" s="103"/>
      <c r="BI99" s="103"/>
      <c r="BJ99" s="103"/>
      <c r="BK99" s="103"/>
      <c r="BL99" s="103"/>
      <c r="BM99" s="103"/>
      <c r="BN99" s="103"/>
      <c r="BO99" s="103"/>
      <c r="BP99" s="103">
        <v>1000000</v>
      </c>
      <c r="BQ99" s="103"/>
      <c r="BR99" s="101"/>
      <c r="BS99" s="91"/>
      <c r="BT99" s="91"/>
      <c r="BU99" s="89">
        <f>12-7</f>
        <v>5</v>
      </c>
      <c r="BV99" s="89">
        <v>0</v>
      </c>
      <c r="BW99" s="89">
        <f t="shared" si="31"/>
        <v>5</v>
      </c>
      <c r="BX99" s="89"/>
      <c r="BY99" s="91"/>
      <c r="BZ99" s="440" t="s">
        <v>4208</v>
      </c>
      <c r="CA99" s="91"/>
      <c r="CB99" s="91"/>
      <c r="CC99" s="91"/>
      <c r="CD99" s="91"/>
      <c r="CE99" s="91"/>
      <c r="CF99" s="91"/>
      <c r="CG99" s="91"/>
      <c r="CH99" s="91"/>
      <c r="CI99" s="91"/>
    </row>
    <row r="100" spans="1:87" s="104" customFormat="1" ht="15.75" hidden="1" customHeight="1">
      <c r="A100" s="186">
        <f t="shared" si="19"/>
        <v>96</v>
      </c>
      <c r="B100" s="114" t="s">
        <v>532</v>
      </c>
      <c r="C100" s="87" t="s">
        <v>1295</v>
      </c>
      <c r="D100" s="114" t="s">
        <v>1296</v>
      </c>
      <c r="E100" s="91" t="s">
        <v>2634</v>
      </c>
      <c r="F100" s="101" t="s">
        <v>12</v>
      </c>
      <c r="G100" s="89" t="s">
        <v>3184</v>
      </c>
      <c r="H100" s="89" t="s">
        <v>98</v>
      </c>
      <c r="I100" s="93" t="s">
        <v>99</v>
      </c>
      <c r="J100" s="101" t="s">
        <v>99</v>
      </c>
      <c r="K100" s="91" t="s">
        <v>412</v>
      </c>
      <c r="L100" s="88" t="s">
        <v>85</v>
      </c>
      <c r="M100" s="107" t="s">
        <v>2604</v>
      </c>
      <c r="N100" s="108" t="s">
        <v>1158</v>
      </c>
      <c r="O100" s="109">
        <v>34975</v>
      </c>
      <c r="P100" s="95" t="str">
        <f t="shared" ca="1" si="28"/>
        <v>26 Tahun 5 Bulan</v>
      </c>
      <c r="Q100" s="91"/>
      <c r="R100" s="115">
        <v>43542</v>
      </c>
      <c r="S100" s="97" t="str">
        <f t="shared" ca="1" si="29"/>
        <v>2Tahun</v>
      </c>
      <c r="T100" s="98" t="str">
        <f t="shared" ca="1" si="30"/>
        <v>11Bulan</v>
      </c>
      <c r="U100" s="89"/>
      <c r="V100" s="90"/>
      <c r="W100" s="91"/>
      <c r="X100" s="91"/>
      <c r="Y100" s="465" t="s">
        <v>1297</v>
      </c>
      <c r="Z100" s="100" t="s">
        <v>1298</v>
      </c>
      <c r="AA100" s="93" t="s">
        <v>76</v>
      </c>
      <c r="AB100" s="91"/>
      <c r="AC100" s="91"/>
      <c r="AD100" s="91"/>
      <c r="AE100" s="91"/>
      <c r="AF100" s="91"/>
      <c r="AG100" s="91"/>
      <c r="AH100" s="91"/>
      <c r="AI100" s="91"/>
      <c r="AJ100" s="91"/>
      <c r="AK100" s="91"/>
      <c r="AL100" s="116" t="s">
        <v>2961</v>
      </c>
      <c r="AM100" s="114"/>
      <c r="AN100" s="88"/>
      <c r="AO100" s="90"/>
      <c r="AP100" s="91"/>
      <c r="AQ100" s="91"/>
      <c r="AR100" s="91"/>
      <c r="AS100" s="91"/>
      <c r="AT100" s="88"/>
      <c r="AU100" s="88"/>
      <c r="AV100" s="106" t="s">
        <v>1299</v>
      </c>
      <c r="AW100" s="106" t="s">
        <v>78</v>
      </c>
      <c r="AX100" s="91"/>
      <c r="AY100" s="103"/>
      <c r="AZ100" s="103">
        <v>500000</v>
      </c>
      <c r="BA100" s="103"/>
      <c r="BB100" s="103"/>
      <c r="BC100" s="103"/>
      <c r="BD100" s="103"/>
      <c r="BE100" s="103"/>
      <c r="BF100" s="103"/>
      <c r="BG100" s="103"/>
      <c r="BH100" s="103"/>
      <c r="BI100" s="103"/>
      <c r="BJ100" s="103"/>
      <c r="BK100" s="103"/>
      <c r="BL100" s="103"/>
      <c r="BM100" s="103"/>
      <c r="BN100" s="103"/>
      <c r="BO100" s="103"/>
      <c r="BP100" s="103"/>
      <c r="BQ100" s="103"/>
      <c r="BR100" s="93"/>
      <c r="BS100" s="91"/>
      <c r="BT100" s="91"/>
      <c r="BU100" s="89">
        <f>12</f>
        <v>12</v>
      </c>
      <c r="BV100" s="89">
        <v>0</v>
      </c>
      <c r="BW100" s="89">
        <f t="shared" si="31"/>
        <v>12</v>
      </c>
      <c r="BX100" s="89"/>
      <c r="BY100" s="91"/>
      <c r="BZ100" s="91"/>
      <c r="CA100" s="91"/>
      <c r="CB100" s="91"/>
      <c r="CC100" s="91"/>
      <c r="CD100" s="91"/>
      <c r="CE100" s="91"/>
      <c r="CF100" s="91"/>
      <c r="CG100" s="91"/>
      <c r="CH100" s="91"/>
      <c r="CI100" s="91"/>
    </row>
    <row r="101" spans="1:87" s="104" customFormat="1" ht="15.75" hidden="1" customHeight="1">
      <c r="A101" s="186">
        <f t="shared" si="19"/>
        <v>97</v>
      </c>
      <c r="B101" s="114" t="s">
        <v>532</v>
      </c>
      <c r="C101" s="87" t="s">
        <v>1396</v>
      </c>
      <c r="D101" s="114" t="s">
        <v>1397</v>
      </c>
      <c r="E101" s="91" t="s">
        <v>97</v>
      </c>
      <c r="F101" s="101" t="s">
        <v>12</v>
      </c>
      <c r="G101" s="89" t="s">
        <v>3184</v>
      </c>
      <c r="H101" s="89" t="s">
        <v>98</v>
      </c>
      <c r="I101" s="93" t="s">
        <v>99</v>
      </c>
      <c r="J101" s="101" t="s">
        <v>99</v>
      </c>
      <c r="K101" s="91" t="s">
        <v>412</v>
      </c>
      <c r="L101" s="88" t="s">
        <v>85</v>
      </c>
      <c r="M101" s="107" t="s">
        <v>2604</v>
      </c>
      <c r="N101" s="108" t="s">
        <v>1398</v>
      </c>
      <c r="O101" s="109">
        <v>36282</v>
      </c>
      <c r="P101" s="95" t="str">
        <f t="shared" ca="1" si="28"/>
        <v>22 Tahun 10 Bulan</v>
      </c>
      <c r="Q101" s="91"/>
      <c r="R101" s="115">
        <v>43675</v>
      </c>
      <c r="S101" s="97" t="str">
        <f t="shared" ca="1" si="29"/>
        <v>2Tahun</v>
      </c>
      <c r="T101" s="98" t="str">
        <f t="shared" ca="1" si="30"/>
        <v>7Bulan</v>
      </c>
      <c r="U101" s="89"/>
      <c r="V101" s="106" t="s">
        <v>88</v>
      </c>
      <c r="W101" s="91"/>
      <c r="X101" s="91"/>
      <c r="Y101" s="465" t="s">
        <v>1399</v>
      </c>
      <c r="Z101" s="100" t="s">
        <v>1400</v>
      </c>
      <c r="AA101" s="93" t="s">
        <v>76</v>
      </c>
      <c r="AB101" s="91"/>
      <c r="AC101" s="91"/>
      <c r="AD101" s="91"/>
      <c r="AE101" s="91"/>
      <c r="AF101" s="91"/>
      <c r="AG101" s="91"/>
      <c r="AH101" s="91"/>
      <c r="AI101" s="91"/>
      <c r="AJ101" s="91"/>
      <c r="AK101" s="91"/>
      <c r="AL101" s="112" t="s">
        <v>4206</v>
      </c>
      <c r="AM101" s="114"/>
      <c r="AN101" s="88"/>
      <c r="AO101" s="90"/>
      <c r="AP101" s="91"/>
      <c r="AQ101" s="91"/>
      <c r="AR101" s="91"/>
      <c r="AS101" s="91"/>
      <c r="AT101" s="88"/>
      <c r="AU101" s="88"/>
      <c r="AV101" s="106" t="s">
        <v>1401</v>
      </c>
      <c r="AW101" s="106" t="s">
        <v>78</v>
      </c>
      <c r="AX101" s="91"/>
      <c r="AY101" s="103">
        <v>1500000</v>
      </c>
      <c r="AZ101" s="103">
        <v>500000</v>
      </c>
      <c r="BA101" s="103">
        <v>30000</v>
      </c>
      <c r="BB101" s="103"/>
      <c r="BC101" s="103"/>
      <c r="BD101" s="103"/>
      <c r="BE101" s="103"/>
      <c r="BF101" s="103"/>
      <c r="BG101" s="103"/>
      <c r="BH101" s="103"/>
      <c r="BI101" s="103"/>
      <c r="BJ101" s="103"/>
      <c r="BK101" s="103"/>
      <c r="BL101" s="103"/>
      <c r="BM101" s="103"/>
      <c r="BN101" s="103"/>
      <c r="BO101" s="103"/>
      <c r="BP101" s="103"/>
      <c r="BQ101" s="103"/>
      <c r="BR101" s="93"/>
      <c r="BS101" s="91"/>
      <c r="BT101" s="91"/>
      <c r="BU101" s="89">
        <f>12</f>
        <v>12</v>
      </c>
      <c r="BV101" s="89">
        <f>1+3+1+3</f>
        <v>8</v>
      </c>
      <c r="BW101" s="89">
        <f t="shared" si="31"/>
        <v>4</v>
      </c>
      <c r="BX101" s="89"/>
      <c r="BY101" s="91"/>
      <c r="BZ101" s="440" t="s">
        <v>4208</v>
      </c>
      <c r="CA101" s="91"/>
      <c r="CB101" s="91"/>
      <c r="CC101" s="91"/>
      <c r="CD101" s="91"/>
      <c r="CE101" s="91"/>
      <c r="CF101" s="91"/>
      <c r="CG101" s="91"/>
      <c r="CH101" s="91"/>
      <c r="CI101" s="91"/>
    </row>
    <row r="102" spans="1:87" s="104" customFormat="1" ht="15.75" hidden="1" customHeight="1">
      <c r="A102" s="186">
        <f t="shared" si="19"/>
        <v>98</v>
      </c>
      <c r="B102" s="90" t="s">
        <v>147</v>
      </c>
      <c r="C102" s="85" t="s">
        <v>4539</v>
      </c>
      <c r="D102" s="113" t="s">
        <v>1767</v>
      </c>
      <c r="E102" s="91" t="s">
        <v>2778</v>
      </c>
      <c r="F102" s="92" t="s">
        <v>12</v>
      </c>
      <c r="G102" s="89" t="s">
        <v>3172</v>
      </c>
      <c r="H102" s="89" t="s">
        <v>3322</v>
      </c>
      <c r="I102" s="93" t="s">
        <v>3323</v>
      </c>
      <c r="J102" s="93" t="s">
        <v>3323</v>
      </c>
      <c r="K102" s="91" t="s">
        <v>412</v>
      </c>
      <c r="L102" s="88" t="s">
        <v>85</v>
      </c>
      <c r="M102" s="88" t="s">
        <v>280</v>
      </c>
      <c r="N102" s="108" t="s">
        <v>229</v>
      </c>
      <c r="O102" s="109">
        <v>34808</v>
      </c>
      <c r="P102" s="95" t="str">
        <f t="shared" ca="1" si="28"/>
        <v>26 Tahun 10 Bulan</v>
      </c>
      <c r="Q102" s="91"/>
      <c r="R102" s="117">
        <v>44529</v>
      </c>
      <c r="S102" s="97" t="str">
        <f t="shared" ca="1" si="29"/>
        <v>0Tahun</v>
      </c>
      <c r="T102" s="98" t="str">
        <f t="shared" ca="1" si="30"/>
        <v>3Bulan</v>
      </c>
      <c r="U102" s="89" t="s">
        <v>73</v>
      </c>
      <c r="V102" s="99" t="s">
        <v>111</v>
      </c>
      <c r="W102" s="91" t="s">
        <v>412</v>
      </c>
      <c r="X102" s="91" t="s">
        <v>4540</v>
      </c>
      <c r="Y102" s="466" t="s">
        <v>4541</v>
      </c>
      <c r="Z102" s="447" t="s">
        <v>1770</v>
      </c>
      <c r="AA102" s="88" t="s">
        <v>76</v>
      </c>
      <c r="AB102" s="91" t="s">
        <v>4542</v>
      </c>
      <c r="AC102" s="105">
        <v>33656</v>
      </c>
      <c r="AD102" s="91" t="s">
        <v>412</v>
      </c>
      <c r="AE102" s="91" t="s">
        <v>412</v>
      </c>
      <c r="AF102" s="91" t="s">
        <v>412</v>
      </c>
      <c r="AG102" s="91" t="s">
        <v>412</v>
      </c>
      <c r="AH102" s="91" t="s">
        <v>412</v>
      </c>
      <c r="AI102" s="91" t="s">
        <v>412</v>
      </c>
      <c r="AJ102" s="91" t="s">
        <v>412</v>
      </c>
      <c r="AK102" s="91" t="s">
        <v>412</v>
      </c>
      <c r="AL102" s="112" t="s">
        <v>2567</v>
      </c>
      <c r="AM102" s="114" t="s">
        <v>4543</v>
      </c>
      <c r="AN102" s="88" t="s">
        <v>4544</v>
      </c>
      <c r="AO102" s="88" t="s">
        <v>4545</v>
      </c>
      <c r="AP102" s="91"/>
      <c r="AQ102" s="91"/>
      <c r="AR102" s="91"/>
      <c r="AS102" s="91"/>
      <c r="AT102" s="87"/>
      <c r="AU102" s="88"/>
      <c r="AV102" s="120" t="s">
        <v>1771</v>
      </c>
      <c r="AW102" s="111" t="s">
        <v>1772</v>
      </c>
      <c r="AX102" s="91"/>
      <c r="AY102" s="103">
        <v>3000000</v>
      </c>
      <c r="AZ102" s="103"/>
      <c r="BA102" s="103"/>
      <c r="BB102" s="103"/>
      <c r="BC102" s="103"/>
      <c r="BD102" s="103"/>
      <c r="BE102" s="103"/>
      <c r="BF102" s="103"/>
      <c r="BG102" s="103"/>
      <c r="BH102" s="103"/>
      <c r="BI102" s="103"/>
      <c r="BJ102" s="103"/>
      <c r="BK102" s="103"/>
      <c r="BL102" s="103"/>
      <c r="BM102" s="103"/>
      <c r="BN102" s="103"/>
      <c r="BO102" s="103"/>
      <c r="BP102" s="103"/>
      <c r="BQ102" s="103"/>
      <c r="BR102" s="83" t="s">
        <v>4546</v>
      </c>
      <c r="BS102" s="91"/>
      <c r="BT102" s="91"/>
      <c r="BU102" s="89">
        <v>0</v>
      </c>
      <c r="BV102" s="89">
        <v>0</v>
      </c>
      <c r="BW102" s="89">
        <v>0</v>
      </c>
      <c r="BX102" s="89"/>
      <c r="BY102" s="91"/>
      <c r="BZ102" s="91"/>
      <c r="CA102" s="91"/>
      <c r="CB102" s="91"/>
      <c r="CC102" s="91"/>
      <c r="CD102" s="91"/>
      <c r="CE102" s="91"/>
      <c r="CF102" s="91"/>
      <c r="CG102" s="91"/>
      <c r="CH102" s="91"/>
      <c r="CI102" s="91"/>
    </row>
    <row r="103" spans="1:87" s="104" customFormat="1" ht="15.75" hidden="1" customHeight="1">
      <c r="A103" s="186">
        <f t="shared" si="19"/>
        <v>99</v>
      </c>
      <c r="B103" s="114" t="s">
        <v>163</v>
      </c>
      <c r="C103" s="86" t="s">
        <v>1407</v>
      </c>
      <c r="D103" s="114" t="s">
        <v>1408</v>
      </c>
      <c r="E103" s="91" t="s">
        <v>2730</v>
      </c>
      <c r="F103" s="101" t="s">
        <v>12</v>
      </c>
      <c r="G103" s="89" t="s">
        <v>3186</v>
      </c>
      <c r="H103" s="89" t="s">
        <v>209</v>
      </c>
      <c r="I103" s="93" t="s">
        <v>176</v>
      </c>
      <c r="J103" s="101" t="s">
        <v>209</v>
      </c>
      <c r="K103" s="91"/>
      <c r="L103" s="88" t="s">
        <v>85</v>
      </c>
      <c r="M103" s="119" t="s">
        <v>280</v>
      </c>
      <c r="N103" s="108" t="s">
        <v>639</v>
      </c>
      <c r="O103" s="109">
        <v>32432</v>
      </c>
      <c r="P103" s="95" t="str">
        <f t="shared" ca="1" si="28"/>
        <v>33 Tahun 4 Bulan</v>
      </c>
      <c r="Q103" s="91"/>
      <c r="R103" s="110">
        <v>43528</v>
      </c>
      <c r="S103" s="97" t="str">
        <f t="shared" ca="1" si="29"/>
        <v>3Tahun</v>
      </c>
      <c r="T103" s="98" t="str">
        <f t="shared" ca="1" si="30"/>
        <v>0Bulan</v>
      </c>
      <c r="U103" s="89" t="s">
        <v>73</v>
      </c>
      <c r="V103" s="106" t="s">
        <v>88</v>
      </c>
      <c r="W103" s="91"/>
      <c r="X103" s="91"/>
      <c r="Y103" s="466" t="s">
        <v>1409</v>
      </c>
      <c r="Z103" s="100" t="s">
        <v>1410</v>
      </c>
      <c r="AA103" s="101" t="s">
        <v>76</v>
      </c>
      <c r="AB103" s="91"/>
      <c r="AC103" s="91"/>
      <c r="AD103" s="91"/>
      <c r="AE103" s="91"/>
      <c r="AF103" s="91"/>
      <c r="AG103" s="91"/>
      <c r="AH103" s="91"/>
      <c r="AI103" s="91"/>
      <c r="AJ103" s="91"/>
      <c r="AK103" s="91"/>
      <c r="AL103" s="112" t="s">
        <v>4222</v>
      </c>
      <c r="AM103" s="114"/>
      <c r="AN103" s="88"/>
      <c r="AO103" s="88"/>
      <c r="AP103" s="91"/>
      <c r="AQ103" s="91"/>
      <c r="AR103" s="91"/>
      <c r="AS103" s="91"/>
      <c r="AT103" s="88"/>
      <c r="AU103" s="88"/>
      <c r="AV103" s="120" t="s">
        <v>1411</v>
      </c>
      <c r="AW103" s="122" t="s">
        <v>2408</v>
      </c>
      <c r="AX103" s="91"/>
      <c r="AY103" s="103">
        <v>1600000</v>
      </c>
      <c r="AZ103" s="103">
        <f>15000*26</f>
        <v>390000</v>
      </c>
      <c r="BA103" s="103">
        <v>29850</v>
      </c>
      <c r="BB103" s="103"/>
      <c r="BC103" s="103"/>
      <c r="BD103" s="103"/>
      <c r="BE103" s="103"/>
      <c r="BF103" s="103">
        <v>200000</v>
      </c>
      <c r="BG103" s="103"/>
      <c r="BH103" s="103"/>
      <c r="BI103" s="103"/>
      <c r="BJ103" s="103"/>
      <c r="BK103" s="103"/>
      <c r="BL103" s="103"/>
      <c r="BM103" s="103"/>
      <c r="BN103" s="103"/>
      <c r="BO103" s="103"/>
      <c r="BP103" s="103"/>
      <c r="BQ103" s="103"/>
      <c r="BR103" s="101"/>
      <c r="BS103" s="91"/>
      <c r="BT103" s="91" t="s">
        <v>4242</v>
      </c>
      <c r="BU103" s="89">
        <v>12</v>
      </c>
      <c r="BV103" s="89">
        <f>1+1+1</f>
        <v>3</v>
      </c>
      <c r="BW103" s="89">
        <f t="shared" ref="BW103:BW120" si="32">BU103-BV103</f>
        <v>9</v>
      </c>
      <c r="BX103" s="89"/>
      <c r="BY103" s="91"/>
      <c r="BZ103" s="440" t="s">
        <v>4233</v>
      </c>
      <c r="CA103" s="91"/>
      <c r="CB103" s="91"/>
      <c r="CC103" s="91"/>
      <c r="CD103" s="91"/>
      <c r="CE103" s="91"/>
      <c r="CF103" s="91"/>
      <c r="CG103" s="91"/>
      <c r="CH103" s="91"/>
      <c r="CI103" s="91"/>
    </row>
    <row r="104" spans="1:87" s="104" customFormat="1" ht="15.75" hidden="1" customHeight="1">
      <c r="A104" s="186">
        <f t="shared" si="19"/>
        <v>100</v>
      </c>
      <c r="B104" s="114" t="s">
        <v>387</v>
      </c>
      <c r="C104" s="85" t="s">
        <v>3512</v>
      </c>
      <c r="D104" s="113" t="s">
        <v>2600</v>
      </c>
      <c r="E104" s="91" t="s">
        <v>2600</v>
      </c>
      <c r="F104" s="101" t="s">
        <v>12</v>
      </c>
      <c r="G104" s="89" t="s">
        <v>3191</v>
      </c>
      <c r="H104" s="89" t="s">
        <v>3213</v>
      </c>
      <c r="I104" s="93" t="s">
        <v>176</v>
      </c>
      <c r="J104" s="89" t="s">
        <v>3213</v>
      </c>
      <c r="K104" s="89" t="s">
        <v>2391</v>
      </c>
      <c r="L104" s="88" t="s">
        <v>85</v>
      </c>
      <c r="M104" s="119"/>
      <c r="N104" s="108"/>
      <c r="O104" s="109"/>
      <c r="P104" s="95" t="str">
        <f t="shared" ca="1" si="28"/>
        <v>122 Tahun 2 Bulan</v>
      </c>
      <c r="Q104" s="91"/>
      <c r="R104" s="110">
        <v>43980</v>
      </c>
      <c r="S104" s="97" t="str">
        <f t="shared" ca="1" si="29"/>
        <v>1Tahun</v>
      </c>
      <c r="T104" s="98" t="str">
        <f t="shared" ca="1" si="30"/>
        <v>9Bulan</v>
      </c>
      <c r="U104" s="89" t="s">
        <v>73</v>
      </c>
      <c r="V104" s="90"/>
      <c r="W104" s="91"/>
      <c r="X104" s="91"/>
      <c r="Y104" s="466"/>
      <c r="Z104" s="100"/>
      <c r="AA104" s="101"/>
      <c r="AB104" s="91"/>
      <c r="AC104" s="91"/>
      <c r="AD104" s="91"/>
      <c r="AE104" s="91"/>
      <c r="AF104" s="91"/>
      <c r="AG104" s="91"/>
      <c r="AH104" s="91"/>
      <c r="AI104" s="91"/>
      <c r="AJ104" s="91"/>
      <c r="AK104" s="91"/>
      <c r="AL104" s="112"/>
      <c r="AM104" s="114"/>
      <c r="AN104" s="88"/>
      <c r="AO104" s="88"/>
      <c r="AP104" s="91"/>
      <c r="AQ104" s="91"/>
      <c r="AR104" s="91"/>
      <c r="AS104" s="91"/>
      <c r="AT104" s="88"/>
      <c r="AU104" s="88"/>
      <c r="AV104" s="441"/>
      <c r="AW104" s="106"/>
      <c r="AX104" s="91"/>
      <c r="AY104" s="103"/>
      <c r="AZ104" s="103"/>
      <c r="BA104" s="103"/>
      <c r="BB104" s="103"/>
      <c r="BC104" s="103"/>
      <c r="BD104" s="103"/>
      <c r="BE104" s="103"/>
      <c r="BF104" s="103"/>
      <c r="BG104" s="103"/>
      <c r="BH104" s="103"/>
      <c r="BI104" s="103"/>
      <c r="BJ104" s="103"/>
      <c r="BK104" s="103"/>
      <c r="BL104" s="103"/>
      <c r="BM104" s="103"/>
      <c r="BN104" s="103"/>
      <c r="BO104" s="103"/>
      <c r="BP104" s="103"/>
      <c r="BQ104" s="103"/>
      <c r="BR104" s="101"/>
      <c r="BS104" s="91"/>
      <c r="BT104" s="91"/>
      <c r="BU104" s="89">
        <f>12-4</f>
        <v>8</v>
      </c>
      <c r="BV104" s="89">
        <v>0</v>
      </c>
      <c r="BW104" s="89">
        <f t="shared" si="32"/>
        <v>8</v>
      </c>
      <c r="BX104" s="89"/>
      <c r="BY104" s="91"/>
      <c r="BZ104" s="91"/>
      <c r="CA104" s="91"/>
      <c r="CB104" s="91"/>
      <c r="CC104" s="91"/>
      <c r="CD104" s="91"/>
      <c r="CE104" s="91"/>
      <c r="CF104" s="91"/>
      <c r="CG104" s="91"/>
      <c r="CH104" s="91"/>
      <c r="CI104" s="91"/>
    </row>
    <row r="105" spans="1:87" s="104" customFormat="1" ht="15.75" hidden="1" customHeight="1">
      <c r="A105" s="186">
        <f t="shared" si="19"/>
        <v>101</v>
      </c>
      <c r="B105" s="90" t="s">
        <v>387</v>
      </c>
      <c r="C105" s="85" t="s">
        <v>2745</v>
      </c>
      <c r="D105" s="114" t="s">
        <v>2316</v>
      </c>
      <c r="E105" s="91" t="s">
        <v>248</v>
      </c>
      <c r="F105" s="101" t="s">
        <v>12</v>
      </c>
      <c r="G105" s="89" t="s">
        <v>3191</v>
      </c>
      <c r="H105" s="89" t="s">
        <v>98</v>
      </c>
      <c r="I105" s="93" t="s">
        <v>99</v>
      </c>
      <c r="J105" s="101" t="s">
        <v>99</v>
      </c>
      <c r="K105" s="91"/>
      <c r="L105" s="88" t="s">
        <v>85</v>
      </c>
      <c r="M105" s="88"/>
      <c r="N105" s="88"/>
      <c r="O105" s="94"/>
      <c r="P105" s="95" t="str">
        <f t="shared" ca="1" si="28"/>
        <v>122 Tahun 2 Bulan</v>
      </c>
      <c r="Q105" s="96">
        <v>44355</v>
      </c>
      <c r="R105" s="124">
        <v>44355</v>
      </c>
      <c r="S105" s="97" t="str">
        <f t="shared" ca="1" si="29"/>
        <v>0Tahun</v>
      </c>
      <c r="T105" s="98" t="str">
        <f t="shared" ca="1" si="30"/>
        <v>9Bulan</v>
      </c>
      <c r="U105" s="89" t="s">
        <v>73</v>
      </c>
      <c r="V105" s="99"/>
      <c r="W105" s="91"/>
      <c r="X105" s="91"/>
      <c r="Y105" s="463" t="s">
        <v>2317</v>
      </c>
      <c r="Z105" s="443"/>
      <c r="AA105" s="101" t="s">
        <v>76</v>
      </c>
      <c r="AB105" s="91"/>
      <c r="AC105" s="91"/>
      <c r="AD105" s="91"/>
      <c r="AE105" s="91"/>
      <c r="AF105" s="91"/>
      <c r="AG105" s="91"/>
      <c r="AH105" s="91"/>
      <c r="AI105" s="91"/>
      <c r="AJ105" s="91"/>
      <c r="AK105" s="91"/>
      <c r="AL105" s="113" t="s">
        <v>2972</v>
      </c>
      <c r="AM105" s="114"/>
      <c r="AN105" s="99"/>
      <c r="AO105" s="99"/>
      <c r="AP105" s="91"/>
      <c r="AQ105" s="91"/>
      <c r="AR105" s="91"/>
      <c r="AS105" s="91"/>
      <c r="AT105" s="99"/>
      <c r="AU105" s="99"/>
      <c r="AV105" s="102" t="s">
        <v>2318</v>
      </c>
      <c r="AW105" s="99"/>
      <c r="AX105" s="91"/>
      <c r="AY105" s="103">
        <v>1500000</v>
      </c>
      <c r="AZ105" s="103">
        <v>500000</v>
      </c>
      <c r="BA105" s="103"/>
      <c r="BB105" s="103"/>
      <c r="BC105" s="103"/>
      <c r="BD105" s="103"/>
      <c r="BE105" s="103"/>
      <c r="BF105" s="103"/>
      <c r="BG105" s="103"/>
      <c r="BH105" s="103"/>
      <c r="BI105" s="103"/>
      <c r="BJ105" s="103"/>
      <c r="BK105" s="103"/>
      <c r="BL105" s="103"/>
      <c r="BM105" s="103"/>
      <c r="BN105" s="103"/>
      <c r="BO105" s="103"/>
      <c r="BP105" s="103"/>
      <c r="BQ105" s="103"/>
      <c r="BR105" s="101"/>
      <c r="BS105" s="91"/>
      <c r="BT105" s="91"/>
      <c r="BU105" s="89">
        <v>0</v>
      </c>
      <c r="BV105" s="89">
        <v>0</v>
      </c>
      <c r="BW105" s="89">
        <f t="shared" si="32"/>
        <v>0</v>
      </c>
      <c r="BX105" s="89"/>
      <c r="BY105" s="91"/>
      <c r="BZ105" s="91"/>
      <c r="CA105" s="91"/>
      <c r="CB105" s="91"/>
      <c r="CC105" s="91"/>
      <c r="CD105" s="91"/>
      <c r="CE105" s="91"/>
      <c r="CF105" s="91"/>
      <c r="CG105" s="91"/>
      <c r="CH105" s="91"/>
      <c r="CI105" s="91"/>
    </row>
    <row r="106" spans="1:87" s="104" customFormat="1" ht="15.75" hidden="1" customHeight="1">
      <c r="A106" s="186">
        <f t="shared" si="19"/>
        <v>102</v>
      </c>
      <c r="B106" s="114" t="s">
        <v>387</v>
      </c>
      <c r="C106" s="85" t="s">
        <v>388</v>
      </c>
      <c r="D106" s="448" t="s">
        <v>389</v>
      </c>
      <c r="E106" s="91" t="s">
        <v>390</v>
      </c>
      <c r="F106" s="101" t="s">
        <v>12</v>
      </c>
      <c r="G106" s="89" t="s">
        <v>3191</v>
      </c>
      <c r="H106" s="92" t="s">
        <v>249</v>
      </c>
      <c r="I106" s="93" t="s">
        <v>176</v>
      </c>
      <c r="J106" s="98" t="s">
        <v>249</v>
      </c>
      <c r="K106" s="91" t="s">
        <v>99</v>
      </c>
      <c r="L106" s="88" t="s">
        <v>85</v>
      </c>
      <c r="M106" s="118" t="s">
        <v>2604</v>
      </c>
      <c r="N106" s="108" t="s">
        <v>391</v>
      </c>
      <c r="O106" s="109">
        <v>34692</v>
      </c>
      <c r="P106" s="95" t="str">
        <f t="shared" ca="1" si="28"/>
        <v>27 Tahun 2 Bulan</v>
      </c>
      <c r="Q106" s="91"/>
      <c r="R106" s="124">
        <v>44179</v>
      </c>
      <c r="S106" s="97" t="str">
        <f t="shared" ca="1" si="29"/>
        <v>1Tahun</v>
      </c>
      <c r="T106" s="98" t="str">
        <f t="shared" ca="1" si="30"/>
        <v>2Bulan</v>
      </c>
      <c r="U106" s="89"/>
      <c r="V106" s="90" t="s">
        <v>111</v>
      </c>
      <c r="W106" s="91"/>
      <c r="X106" s="91"/>
      <c r="Y106" s="466" t="s">
        <v>392</v>
      </c>
      <c r="Z106" s="100" t="s">
        <v>393</v>
      </c>
      <c r="AA106" s="101" t="s">
        <v>76</v>
      </c>
      <c r="AB106" s="91"/>
      <c r="AC106" s="91"/>
      <c r="AD106" s="91"/>
      <c r="AE106" s="91"/>
      <c r="AF106" s="91"/>
      <c r="AG106" s="91"/>
      <c r="AH106" s="91"/>
      <c r="AI106" s="91"/>
      <c r="AJ106" s="91"/>
      <c r="AK106" s="91"/>
      <c r="AL106" s="127"/>
      <c r="AM106" s="114"/>
      <c r="AN106" s="88"/>
      <c r="AO106" s="88"/>
      <c r="AP106" s="91"/>
      <c r="AQ106" s="91"/>
      <c r="AR106" s="91"/>
      <c r="AS106" s="91"/>
      <c r="AT106" s="88"/>
      <c r="AU106" s="88"/>
      <c r="AV106" s="120" t="s">
        <v>394</v>
      </c>
      <c r="AW106" s="106" t="s">
        <v>78</v>
      </c>
      <c r="AX106" s="91"/>
      <c r="AY106" s="103"/>
      <c r="AZ106" s="103"/>
      <c r="BA106" s="103"/>
      <c r="BB106" s="103"/>
      <c r="BC106" s="103"/>
      <c r="BD106" s="103"/>
      <c r="BE106" s="103"/>
      <c r="BF106" s="103"/>
      <c r="BG106" s="103"/>
      <c r="BH106" s="103"/>
      <c r="BI106" s="103"/>
      <c r="BJ106" s="103"/>
      <c r="BK106" s="103"/>
      <c r="BL106" s="103"/>
      <c r="BM106" s="103"/>
      <c r="BN106" s="103"/>
      <c r="BO106" s="103"/>
      <c r="BP106" s="103"/>
      <c r="BQ106" s="103"/>
      <c r="BR106" s="101"/>
      <c r="BS106" s="91"/>
      <c r="BT106" s="91"/>
      <c r="BU106" s="89">
        <v>0</v>
      </c>
      <c r="BV106" s="89">
        <v>0</v>
      </c>
      <c r="BW106" s="89">
        <f t="shared" si="32"/>
        <v>0</v>
      </c>
      <c r="BX106" s="89"/>
      <c r="BY106" s="91"/>
      <c r="BZ106" s="91"/>
      <c r="CA106" s="91"/>
      <c r="CB106" s="91"/>
      <c r="CC106" s="91"/>
      <c r="CD106" s="91"/>
      <c r="CE106" s="91"/>
      <c r="CF106" s="91"/>
      <c r="CG106" s="91"/>
      <c r="CH106" s="91"/>
      <c r="CI106" s="91"/>
    </row>
    <row r="107" spans="1:87" s="104" customFormat="1" ht="15.75" hidden="1" customHeight="1">
      <c r="A107" s="186">
        <f t="shared" si="19"/>
        <v>103</v>
      </c>
      <c r="B107" s="116" t="s">
        <v>285</v>
      </c>
      <c r="C107" s="85" t="s">
        <v>997</v>
      </c>
      <c r="D107" s="449" t="s">
        <v>4044</v>
      </c>
      <c r="E107" s="91" t="s">
        <v>3203</v>
      </c>
      <c r="F107" s="92" t="s">
        <v>12</v>
      </c>
      <c r="G107" s="89" t="s">
        <v>3187</v>
      </c>
      <c r="H107" s="89" t="s">
        <v>9</v>
      </c>
      <c r="I107" s="89" t="s">
        <v>446</v>
      </c>
      <c r="J107" s="92" t="s">
        <v>447</v>
      </c>
      <c r="K107" s="91" t="s">
        <v>3206</v>
      </c>
      <c r="L107" s="93" t="s">
        <v>85</v>
      </c>
      <c r="M107" s="88"/>
      <c r="N107" s="88"/>
      <c r="O107" s="94"/>
      <c r="P107" s="95" t="str">
        <f t="shared" ca="1" si="28"/>
        <v>122 Tahun 2 Bulan</v>
      </c>
      <c r="Q107" s="91"/>
      <c r="R107" s="121">
        <v>42405</v>
      </c>
      <c r="S107" s="97" t="str">
        <f t="shared" ca="1" si="29"/>
        <v>6Tahun</v>
      </c>
      <c r="T107" s="98" t="str">
        <f t="shared" ca="1" si="30"/>
        <v>1Bulan</v>
      </c>
      <c r="U107" s="89"/>
      <c r="V107" s="99"/>
      <c r="W107" s="91"/>
      <c r="X107" s="91"/>
      <c r="Y107" s="466"/>
      <c r="Z107" s="443"/>
      <c r="AA107" s="93"/>
      <c r="AB107" s="91"/>
      <c r="AC107" s="91"/>
      <c r="AD107" s="91"/>
      <c r="AE107" s="91"/>
      <c r="AF107" s="91"/>
      <c r="AG107" s="91"/>
      <c r="AH107" s="91"/>
      <c r="AI107" s="91"/>
      <c r="AJ107" s="91"/>
      <c r="AK107" s="91"/>
      <c r="AL107" s="90"/>
      <c r="AM107" s="114"/>
      <c r="AN107" s="99"/>
      <c r="AO107" s="99"/>
      <c r="AP107" s="91"/>
      <c r="AQ107" s="91"/>
      <c r="AR107" s="91"/>
      <c r="AS107" s="91"/>
      <c r="AT107" s="99"/>
      <c r="AU107" s="99"/>
      <c r="AV107" s="90"/>
      <c r="AW107" s="99"/>
      <c r="AX107" s="91"/>
      <c r="AY107" s="103"/>
      <c r="AZ107" s="103"/>
      <c r="BA107" s="103"/>
      <c r="BB107" s="103"/>
      <c r="BC107" s="103"/>
      <c r="BD107" s="103"/>
      <c r="BE107" s="103"/>
      <c r="BF107" s="103"/>
      <c r="BG107" s="103"/>
      <c r="BH107" s="103"/>
      <c r="BI107" s="103"/>
      <c r="BJ107" s="103"/>
      <c r="BK107" s="103"/>
      <c r="BL107" s="103"/>
      <c r="BM107" s="103"/>
      <c r="BN107" s="103"/>
      <c r="BO107" s="103"/>
      <c r="BP107" s="103"/>
      <c r="BQ107" s="103"/>
      <c r="BR107" s="101"/>
      <c r="BS107" s="91"/>
      <c r="BT107" s="91"/>
      <c r="BU107" s="89">
        <v>0</v>
      </c>
      <c r="BV107" s="89">
        <v>0</v>
      </c>
      <c r="BW107" s="89">
        <f t="shared" si="32"/>
        <v>0</v>
      </c>
      <c r="BX107" s="89"/>
      <c r="BY107" s="105">
        <v>44561</v>
      </c>
      <c r="BZ107" s="91"/>
      <c r="CA107" s="91"/>
      <c r="CB107" s="91"/>
      <c r="CC107" s="91"/>
      <c r="CD107" s="91"/>
      <c r="CE107" s="91"/>
      <c r="CF107" s="91"/>
      <c r="CG107" s="91"/>
      <c r="CH107" s="91"/>
      <c r="CI107" s="91"/>
    </row>
    <row r="108" spans="1:87" s="104" customFormat="1" ht="15.75" hidden="1" customHeight="1">
      <c r="A108" s="186">
        <f t="shared" si="19"/>
        <v>104</v>
      </c>
      <c r="B108" s="116" t="s">
        <v>285</v>
      </c>
      <c r="C108" s="85" t="s">
        <v>246</v>
      </c>
      <c r="D108" s="113" t="s">
        <v>247</v>
      </c>
      <c r="E108" s="91" t="s">
        <v>248</v>
      </c>
      <c r="F108" s="101" t="s">
        <v>12</v>
      </c>
      <c r="G108" s="89" t="s">
        <v>3187</v>
      </c>
      <c r="H108" s="89"/>
      <c r="I108" s="93" t="s">
        <v>176</v>
      </c>
      <c r="J108" s="89" t="s">
        <v>249</v>
      </c>
      <c r="K108" s="91"/>
      <c r="L108" s="88" t="s">
        <v>85</v>
      </c>
      <c r="M108" s="118" t="s">
        <v>2604</v>
      </c>
      <c r="N108" s="108"/>
      <c r="O108" s="109"/>
      <c r="P108" s="95" t="str">
        <f t="shared" ca="1" si="28"/>
        <v>122 Tahun 2 Bulan</v>
      </c>
      <c r="Q108" s="91"/>
      <c r="R108" s="115">
        <v>44167</v>
      </c>
      <c r="S108" s="97" t="str">
        <f t="shared" ca="1" si="29"/>
        <v>1Tahun</v>
      </c>
      <c r="T108" s="98" t="str">
        <f t="shared" ca="1" si="30"/>
        <v>3Bulan</v>
      </c>
      <c r="U108" s="89"/>
      <c r="V108" s="106"/>
      <c r="W108" s="91"/>
      <c r="X108" s="91"/>
      <c r="Y108" s="468" t="s">
        <v>2417</v>
      </c>
      <c r="Z108" s="100"/>
      <c r="AA108" s="93"/>
      <c r="AB108" s="91"/>
      <c r="AC108" s="91"/>
      <c r="AD108" s="91"/>
      <c r="AE108" s="91"/>
      <c r="AF108" s="91"/>
      <c r="AG108" s="91"/>
      <c r="AH108" s="91"/>
      <c r="AI108" s="91"/>
      <c r="AJ108" s="91"/>
      <c r="AK108" s="91"/>
      <c r="AL108" s="112" t="s">
        <v>2493</v>
      </c>
      <c r="AM108" s="114"/>
      <c r="AN108" s="88"/>
      <c r="AO108" s="88"/>
      <c r="AP108" s="91"/>
      <c r="AQ108" s="91"/>
      <c r="AR108" s="91"/>
      <c r="AS108" s="91"/>
      <c r="AT108" s="88"/>
      <c r="AU108" s="88"/>
      <c r="AV108" s="122" t="s">
        <v>254</v>
      </c>
      <c r="AW108" s="106"/>
      <c r="AX108" s="91"/>
      <c r="AY108" s="103"/>
      <c r="AZ108" s="103"/>
      <c r="BA108" s="103"/>
      <c r="BB108" s="103"/>
      <c r="BC108" s="103"/>
      <c r="BD108" s="103"/>
      <c r="BE108" s="103"/>
      <c r="BF108" s="103"/>
      <c r="BG108" s="103"/>
      <c r="BH108" s="103"/>
      <c r="BI108" s="103"/>
      <c r="BJ108" s="103"/>
      <c r="BK108" s="103"/>
      <c r="BL108" s="103"/>
      <c r="BM108" s="103"/>
      <c r="BN108" s="103"/>
      <c r="BO108" s="103"/>
      <c r="BP108" s="103"/>
      <c r="BQ108" s="103"/>
      <c r="BR108" s="93"/>
      <c r="BS108" s="91"/>
      <c r="BT108" s="91"/>
      <c r="BU108" s="89">
        <v>0</v>
      </c>
      <c r="BV108" s="89">
        <v>0</v>
      </c>
      <c r="BW108" s="89">
        <f t="shared" si="32"/>
        <v>0</v>
      </c>
      <c r="BX108" s="89"/>
      <c r="BY108" s="91"/>
      <c r="BZ108" s="91"/>
      <c r="CA108" s="91"/>
      <c r="CB108" s="91"/>
      <c r="CC108" s="91"/>
      <c r="CD108" s="91"/>
      <c r="CE108" s="91"/>
      <c r="CF108" s="91"/>
      <c r="CG108" s="91"/>
      <c r="CH108" s="91"/>
      <c r="CI108" s="91"/>
    </row>
    <row r="109" spans="1:87" s="104" customFormat="1" ht="15.75" customHeight="1">
      <c r="A109" s="186">
        <f t="shared" si="19"/>
        <v>105</v>
      </c>
      <c r="B109" s="116" t="s">
        <v>835</v>
      </c>
      <c r="C109" s="85" t="s">
        <v>286</v>
      </c>
      <c r="D109" s="113" t="s">
        <v>4282</v>
      </c>
      <c r="E109" s="91" t="s">
        <v>3231</v>
      </c>
      <c r="F109" s="101" t="s">
        <v>12</v>
      </c>
      <c r="G109" s="89" t="s">
        <v>839</v>
      </c>
      <c r="H109" s="89"/>
      <c r="I109" s="93" t="s">
        <v>176</v>
      </c>
      <c r="J109" s="89" t="s">
        <v>2603</v>
      </c>
      <c r="K109" s="91"/>
      <c r="L109" s="93" t="s">
        <v>85</v>
      </c>
      <c r="M109" s="118" t="s">
        <v>2604</v>
      </c>
      <c r="N109" s="108"/>
      <c r="O109" s="109"/>
      <c r="P109" s="95" t="str">
        <f t="shared" ca="1" si="28"/>
        <v>122 Tahun 2 Bulan</v>
      </c>
      <c r="Q109" s="91"/>
      <c r="R109" s="115">
        <v>43431</v>
      </c>
      <c r="S109" s="97" t="str">
        <f t="shared" ca="1" si="29"/>
        <v>3Tahun</v>
      </c>
      <c r="T109" s="98" t="str">
        <f t="shared" ca="1" si="30"/>
        <v>3Bulan</v>
      </c>
      <c r="U109" s="89"/>
      <c r="V109" s="90"/>
      <c r="W109" s="91" t="s">
        <v>4283</v>
      </c>
      <c r="X109" s="91"/>
      <c r="Y109" s="465"/>
      <c r="Z109" s="123"/>
      <c r="AA109" s="93"/>
      <c r="AB109" s="91"/>
      <c r="AC109" s="91"/>
      <c r="AD109" s="91"/>
      <c r="AE109" s="91"/>
      <c r="AF109" s="91"/>
      <c r="AG109" s="91"/>
      <c r="AH109" s="91"/>
      <c r="AI109" s="91"/>
      <c r="AJ109" s="91"/>
      <c r="AK109" s="91"/>
      <c r="AL109" s="112" t="s">
        <v>2544</v>
      </c>
      <c r="AM109" s="114"/>
      <c r="AN109" s="88"/>
      <c r="AO109" s="88"/>
      <c r="AP109" s="91"/>
      <c r="AQ109" s="91"/>
      <c r="AR109" s="91"/>
      <c r="AS109" s="91"/>
      <c r="AT109" s="88"/>
      <c r="AU109" s="88"/>
      <c r="AV109" s="106"/>
      <c r="AW109" s="106"/>
      <c r="AX109" s="91"/>
      <c r="AY109" s="103"/>
      <c r="AZ109" s="103"/>
      <c r="BA109" s="103"/>
      <c r="BB109" s="103"/>
      <c r="BC109" s="103"/>
      <c r="BD109" s="103"/>
      <c r="BE109" s="103"/>
      <c r="BF109" s="103"/>
      <c r="BG109" s="103"/>
      <c r="BH109" s="103"/>
      <c r="BI109" s="103"/>
      <c r="BJ109" s="103"/>
      <c r="BK109" s="103"/>
      <c r="BL109" s="103"/>
      <c r="BM109" s="103"/>
      <c r="BN109" s="103"/>
      <c r="BO109" s="103"/>
      <c r="BP109" s="103"/>
      <c r="BQ109" s="103"/>
      <c r="BR109" s="93"/>
      <c r="BS109" s="91"/>
      <c r="BT109" s="91"/>
      <c r="BU109" s="89">
        <v>0</v>
      </c>
      <c r="BV109" s="89">
        <v>1</v>
      </c>
      <c r="BW109" s="89">
        <f t="shared" si="32"/>
        <v>-1</v>
      </c>
      <c r="BX109" s="89"/>
      <c r="BY109" s="91"/>
      <c r="BZ109" s="91"/>
      <c r="CA109" s="91"/>
      <c r="CB109" s="91"/>
      <c r="CC109" s="91"/>
      <c r="CD109" s="91"/>
      <c r="CE109" s="91"/>
      <c r="CF109" s="91"/>
      <c r="CG109" s="91"/>
      <c r="CH109" s="91"/>
      <c r="CI109" s="91"/>
    </row>
    <row r="110" spans="1:87" s="104" customFormat="1" ht="15.75" hidden="1" customHeight="1">
      <c r="A110" s="186">
        <f t="shared" si="19"/>
        <v>106</v>
      </c>
      <c r="B110" s="114" t="s">
        <v>262</v>
      </c>
      <c r="C110" s="85" t="s">
        <v>642</v>
      </c>
      <c r="D110" s="114" t="s">
        <v>643</v>
      </c>
      <c r="E110" s="91" t="s">
        <v>2670</v>
      </c>
      <c r="F110" s="101" t="s">
        <v>12</v>
      </c>
      <c r="G110" s="89" t="s">
        <v>2378</v>
      </c>
      <c r="H110" s="89" t="s">
        <v>98</v>
      </c>
      <c r="I110" s="93" t="s">
        <v>99</v>
      </c>
      <c r="J110" s="101" t="s">
        <v>99</v>
      </c>
      <c r="K110" s="91" t="s">
        <v>412</v>
      </c>
      <c r="L110" s="93" t="s">
        <v>85</v>
      </c>
      <c r="M110" s="107" t="s">
        <v>2604</v>
      </c>
      <c r="N110" s="108" t="s">
        <v>644</v>
      </c>
      <c r="O110" s="109">
        <v>37412</v>
      </c>
      <c r="P110" s="95" t="str">
        <f t="shared" ca="1" si="28"/>
        <v>19 Tahun 9 Bulan</v>
      </c>
      <c r="Q110" s="91"/>
      <c r="R110" s="115">
        <v>44135</v>
      </c>
      <c r="S110" s="97" t="str">
        <f t="shared" ca="1" si="29"/>
        <v>1Tahun</v>
      </c>
      <c r="T110" s="98" t="str">
        <f t="shared" ca="1" si="30"/>
        <v>4Bulan</v>
      </c>
      <c r="U110" s="89" t="s">
        <v>73</v>
      </c>
      <c r="V110" s="106" t="s">
        <v>1</v>
      </c>
      <c r="W110" s="91"/>
      <c r="X110" s="91"/>
      <c r="Y110" s="465" t="s">
        <v>645</v>
      </c>
      <c r="Z110" s="100" t="s">
        <v>646</v>
      </c>
      <c r="AA110" s="93" t="s">
        <v>76</v>
      </c>
      <c r="AB110" s="91"/>
      <c r="AC110" s="91"/>
      <c r="AD110" s="91"/>
      <c r="AE110" s="91"/>
      <c r="AF110" s="91"/>
      <c r="AG110" s="91"/>
      <c r="AH110" s="91"/>
      <c r="AI110" s="91"/>
      <c r="AJ110" s="91"/>
      <c r="AK110" s="91"/>
      <c r="AL110" s="114"/>
      <c r="AM110" s="114"/>
      <c r="AN110" s="88"/>
      <c r="AO110" s="88"/>
      <c r="AP110" s="91"/>
      <c r="AQ110" s="91"/>
      <c r="AR110" s="91"/>
      <c r="AS110" s="91"/>
      <c r="AT110" s="88"/>
      <c r="AU110" s="88"/>
      <c r="AV110" s="106" t="s">
        <v>647</v>
      </c>
      <c r="AW110" s="106" t="s">
        <v>78</v>
      </c>
      <c r="AX110" s="91"/>
      <c r="AY110" s="103"/>
      <c r="AZ110" s="103"/>
      <c r="BA110" s="103"/>
      <c r="BB110" s="103"/>
      <c r="BC110" s="103"/>
      <c r="BD110" s="103"/>
      <c r="BE110" s="103"/>
      <c r="BF110" s="103"/>
      <c r="BG110" s="103"/>
      <c r="BH110" s="103"/>
      <c r="BI110" s="103"/>
      <c r="BJ110" s="103"/>
      <c r="BK110" s="103"/>
      <c r="BL110" s="103"/>
      <c r="BM110" s="103"/>
      <c r="BN110" s="103"/>
      <c r="BO110" s="103"/>
      <c r="BP110" s="103"/>
      <c r="BQ110" s="103"/>
      <c r="BR110" s="93"/>
      <c r="BS110" s="91"/>
      <c r="BT110" s="91"/>
      <c r="BU110" s="89">
        <v>0</v>
      </c>
      <c r="BV110" s="89">
        <v>3</v>
      </c>
      <c r="BW110" s="89">
        <f t="shared" si="32"/>
        <v>-3</v>
      </c>
      <c r="BX110" s="89"/>
      <c r="BY110" s="91"/>
      <c r="BZ110" s="91"/>
      <c r="CA110" s="91"/>
      <c r="CB110" s="91"/>
      <c r="CC110" s="91"/>
      <c r="CD110" s="91"/>
      <c r="CE110" s="91"/>
      <c r="CF110" s="91"/>
      <c r="CG110" s="91"/>
      <c r="CH110" s="91"/>
      <c r="CI110" s="91"/>
    </row>
    <row r="111" spans="1:87" s="104" customFormat="1" ht="15.75" hidden="1" customHeight="1">
      <c r="A111" s="186">
        <f t="shared" si="19"/>
        <v>107</v>
      </c>
      <c r="B111" s="114" t="s">
        <v>262</v>
      </c>
      <c r="C111" s="87" t="s">
        <v>1156</v>
      </c>
      <c r="D111" s="114" t="s">
        <v>1157</v>
      </c>
      <c r="E111" s="91" t="s">
        <v>2671</v>
      </c>
      <c r="F111" s="101" t="s">
        <v>12</v>
      </c>
      <c r="G111" s="89" t="s">
        <v>2378</v>
      </c>
      <c r="H111" s="89" t="s">
        <v>98</v>
      </c>
      <c r="I111" s="93" t="s">
        <v>99</v>
      </c>
      <c r="J111" s="101" t="s">
        <v>99</v>
      </c>
      <c r="K111" s="91" t="s">
        <v>412</v>
      </c>
      <c r="L111" s="88" t="s">
        <v>85</v>
      </c>
      <c r="M111" s="107" t="s">
        <v>2604</v>
      </c>
      <c r="N111" s="108" t="s">
        <v>1158</v>
      </c>
      <c r="O111" s="109">
        <v>36605</v>
      </c>
      <c r="P111" s="95" t="str">
        <f t="shared" ca="1" si="28"/>
        <v>21 Tahun 11 Bulan</v>
      </c>
      <c r="Q111" s="91"/>
      <c r="R111" s="115">
        <v>43675</v>
      </c>
      <c r="S111" s="97" t="str">
        <f t="shared" ca="1" si="29"/>
        <v>2Tahun</v>
      </c>
      <c r="T111" s="98" t="str">
        <f t="shared" ca="1" si="30"/>
        <v>7Bulan</v>
      </c>
      <c r="U111" s="89" t="s">
        <v>73</v>
      </c>
      <c r="V111" s="90"/>
      <c r="W111" s="91"/>
      <c r="X111" s="91"/>
      <c r="Y111" s="465" t="s">
        <v>1159</v>
      </c>
      <c r="Z111" s="100" t="s">
        <v>1160</v>
      </c>
      <c r="AA111" s="93" t="s">
        <v>76</v>
      </c>
      <c r="AB111" s="91"/>
      <c r="AC111" s="91"/>
      <c r="AD111" s="91"/>
      <c r="AE111" s="91"/>
      <c r="AF111" s="91"/>
      <c r="AG111" s="91"/>
      <c r="AH111" s="91"/>
      <c r="AI111" s="91"/>
      <c r="AJ111" s="91"/>
      <c r="AK111" s="91"/>
      <c r="AL111" s="112" t="s">
        <v>2502</v>
      </c>
      <c r="AM111" s="114"/>
      <c r="AN111" s="88"/>
      <c r="AO111" s="88"/>
      <c r="AP111" s="91"/>
      <c r="AQ111" s="91"/>
      <c r="AR111" s="91"/>
      <c r="AS111" s="91"/>
      <c r="AT111" s="88"/>
      <c r="AU111" s="88"/>
      <c r="AV111" s="106" t="s">
        <v>1161</v>
      </c>
      <c r="AW111" s="106" t="s">
        <v>78</v>
      </c>
      <c r="AX111" s="91"/>
      <c r="AY111" s="103"/>
      <c r="AZ111" s="103"/>
      <c r="BA111" s="103"/>
      <c r="BB111" s="103"/>
      <c r="BC111" s="103"/>
      <c r="BD111" s="103"/>
      <c r="BE111" s="103"/>
      <c r="BF111" s="103"/>
      <c r="BG111" s="103"/>
      <c r="BH111" s="103"/>
      <c r="BI111" s="103"/>
      <c r="BJ111" s="103"/>
      <c r="BK111" s="103"/>
      <c r="BL111" s="103"/>
      <c r="BM111" s="103"/>
      <c r="BN111" s="103"/>
      <c r="BO111" s="103"/>
      <c r="BP111" s="103"/>
      <c r="BQ111" s="103"/>
      <c r="BR111" s="93"/>
      <c r="BS111" s="91"/>
      <c r="BT111" s="91"/>
      <c r="BU111" s="89">
        <v>12</v>
      </c>
      <c r="BV111" s="89">
        <v>0</v>
      </c>
      <c r="BW111" s="89">
        <f t="shared" si="32"/>
        <v>12</v>
      </c>
      <c r="BX111" s="89"/>
      <c r="BY111" s="91"/>
      <c r="BZ111" s="91"/>
      <c r="CA111" s="91"/>
      <c r="CB111" s="91"/>
      <c r="CC111" s="91"/>
      <c r="CD111" s="91"/>
      <c r="CE111" s="91"/>
      <c r="CF111" s="91"/>
      <c r="CG111" s="91"/>
      <c r="CH111" s="91"/>
      <c r="CI111" s="91"/>
    </row>
    <row r="112" spans="1:87" s="104" customFormat="1" ht="15.75" hidden="1" customHeight="1">
      <c r="A112" s="186">
        <f t="shared" si="19"/>
        <v>108</v>
      </c>
      <c r="B112" s="114" t="s">
        <v>262</v>
      </c>
      <c r="C112" s="85" t="s">
        <v>2376</v>
      </c>
      <c r="D112" s="113" t="s">
        <v>4107</v>
      </c>
      <c r="E112" s="91" t="s">
        <v>2377</v>
      </c>
      <c r="F112" s="88" t="s">
        <v>12</v>
      </c>
      <c r="G112" s="89" t="s">
        <v>2378</v>
      </c>
      <c r="H112" s="89" t="s">
        <v>9</v>
      </c>
      <c r="I112" s="89" t="s">
        <v>446</v>
      </c>
      <c r="J112" s="92" t="s">
        <v>447</v>
      </c>
      <c r="K112" s="91"/>
      <c r="L112" s="89" t="s">
        <v>85</v>
      </c>
      <c r="M112" s="89" t="s">
        <v>2604</v>
      </c>
      <c r="N112" s="91" t="s">
        <v>125</v>
      </c>
      <c r="O112" s="96">
        <v>34686</v>
      </c>
      <c r="P112" s="95" t="str">
        <f t="shared" ca="1" si="28"/>
        <v>27 Tahun 2 Bulan</v>
      </c>
      <c r="Q112" s="96">
        <v>44130</v>
      </c>
      <c r="R112" s="96">
        <v>44130</v>
      </c>
      <c r="S112" s="97" t="str">
        <f t="shared" ca="1" si="29"/>
        <v>1Tahun</v>
      </c>
      <c r="T112" s="98" t="str">
        <f t="shared" ca="1" si="30"/>
        <v>4Bulan</v>
      </c>
      <c r="U112" s="89" t="s">
        <v>73</v>
      </c>
      <c r="V112" s="91" t="s">
        <v>111</v>
      </c>
      <c r="W112" s="91"/>
      <c r="X112" s="91" t="s">
        <v>412</v>
      </c>
      <c r="Y112" s="469" t="s">
        <v>4085</v>
      </c>
      <c r="Z112" s="123" t="s">
        <v>4086</v>
      </c>
      <c r="AA112" s="88" t="s">
        <v>76</v>
      </c>
      <c r="AB112" s="91" t="s">
        <v>412</v>
      </c>
      <c r="AC112" s="91" t="s">
        <v>412</v>
      </c>
      <c r="AD112" s="91" t="s">
        <v>412</v>
      </c>
      <c r="AE112" s="91" t="s">
        <v>412</v>
      </c>
      <c r="AF112" s="91" t="s">
        <v>412</v>
      </c>
      <c r="AG112" s="91" t="s">
        <v>412</v>
      </c>
      <c r="AH112" s="91" t="s">
        <v>412</v>
      </c>
      <c r="AI112" s="91" t="s">
        <v>412</v>
      </c>
      <c r="AJ112" s="91" t="s">
        <v>412</v>
      </c>
      <c r="AK112" s="91" t="s">
        <v>412</v>
      </c>
      <c r="AL112" s="451" t="s">
        <v>4087</v>
      </c>
      <c r="AM112" s="113" t="s">
        <v>4088</v>
      </c>
      <c r="AN112" s="91" t="s">
        <v>4089</v>
      </c>
      <c r="AO112" s="450" t="s">
        <v>4085</v>
      </c>
      <c r="AP112" s="91" t="s">
        <v>412</v>
      </c>
      <c r="AQ112" s="91" t="s">
        <v>412</v>
      </c>
      <c r="AR112" s="91" t="s">
        <v>412</v>
      </c>
      <c r="AS112" s="91" t="s">
        <v>412</v>
      </c>
      <c r="AT112" s="91" t="s">
        <v>412</v>
      </c>
      <c r="AU112" s="91" t="s">
        <v>412</v>
      </c>
      <c r="AV112" s="452" t="s">
        <v>4090</v>
      </c>
      <c r="AW112" s="450" t="s">
        <v>4091</v>
      </c>
      <c r="AX112" s="91"/>
      <c r="AY112" s="103"/>
      <c r="AZ112" s="103"/>
      <c r="BA112" s="103"/>
      <c r="BB112" s="103"/>
      <c r="BC112" s="103"/>
      <c r="BD112" s="103"/>
      <c r="BE112" s="103"/>
      <c r="BF112" s="103"/>
      <c r="BG112" s="103"/>
      <c r="BH112" s="103"/>
      <c r="BI112" s="103"/>
      <c r="BJ112" s="103"/>
      <c r="BK112" s="103"/>
      <c r="BL112" s="103"/>
      <c r="BM112" s="103"/>
      <c r="BN112" s="103"/>
      <c r="BO112" s="103"/>
      <c r="BP112" s="103"/>
      <c r="BQ112" s="103"/>
      <c r="BR112" s="82" t="s">
        <v>4092</v>
      </c>
      <c r="BS112" s="91"/>
      <c r="BT112" s="91"/>
      <c r="BU112" s="89">
        <v>0</v>
      </c>
      <c r="BV112" s="89">
        <f>4+3</f>
        <v>7</v>
      </c>
      <c r="BW112" s="89">
        <f t="shared" si="32"/>
        <v>-7</v>
      </c>
      <c r="BX112" s="89"/>
      <c r="BY112" s="91"/>
      <c r="BZ112" s="91"/>
      <c r="CA112" s="91"/>
      <c r="CB112" s="91"/>
      <c r="CC112" s="91"/>
      <c r="CD112" s="91"/>
      <c r="CE112" s="91"/>
      <c r="CF112" s="91"/>
      <c r="CG112" s="91"/>
      <c r="CH112" s="91"/>
      <c r="CI112" s="91"/>
    </row>
    <row r="113" spans="1:89" s="104" customFormat="1" ht="15.75" hidden="1" customHeight="1">
      <c r="A113" s="186">
        <f t="shared" si="19"/>
        <v>109</v>
      </c>
      <c r="B113" s="116" t="s">
        <v>477</v>
      </c>
      <c r="C113" s="87" t="s">
        <v>1300</v>
      </c>
      <c r="D113" s="114" t="s">
        <v>1301</v>
      </c>
      <c r="E113" s="91" t="s">
        <v>2662</v>
      </c>
      <c r="F113" s="101" t="s">
        <v>12</v>
      </c>
      <c r="G113" s="89" t="s">
        <v>3175</v>
      </c>
      <c r="H113" s="89" t="s">
        <v>174</v>
      </c>
      <c r="I113" s="93" t="s">
        <v>176</v>
      </c>
      <c r="J113" s="89" t="s">
        <v>174</v>
      </c>
      <c r="K113" s="91" t="s">
        <v>412</v>
      </c>
      <c r="L113" s="88" t="s">
        <v>85</v>
      </c>
      <c r="M113" s="118" t="s">
        <v>2604</v>
      </c>
      <c r="N113" s="108" t="s">
        <v>125</v>
      </c>
      <c r="O113" s="109">
        <v>36470</v>
      </c>
      <c r="P113" s="95" t="str">
        <f t="shared" ca="1" si="28"/>
        <v>22 Tahun 4 Bulan</v>
      </c>
      <c r="Q113" s="91"/>
      <c r="R113" s="115">
        <v>42955</v>
      </c>
      <c r="S113" s="97" t="str">
        <f t="shared" ca="1" si="29"/>
        <v>4Tahun</v>
      </c>
      <c r="T113" s="98" t="str">
        <f t="shared" ca="1" si="30"/>
        <v>7Bulan</v>
      </c>
      <c r="U113" s="89"/>
      <c r="V113" s="90"/>
      <c r="W113" s="91" t="s">
        <v>412</v>
      </c>
      <c r="X113" s="91"/>
      <c r="Y113" s="465" t="s">
        <v>1302</v>
      </c>
      <c r="Z113" s="100" t="s">
        <v>1303</v>
      </c>
      <c r="AA113" s="93" t="s">
        <v>76</v>
      </c>
      <c r="AB113" s="91"/>
      <c r="AC113" s="91"/>
      <c r="AD113" s="91"/>
      <c r="AE113" s="91"/>
      <c r="AF113" s="91"/>
      <c r="AG113" s="91"/>
      <c r="AH113" s="91"/>
      <c r="AI113" s="91"/>
      <c r="AJ113" s="91"/>
      <c r="AK113" s="91"/>
      <c r="AL113" s="112" t="s">
        <v>2464</v>
      </c>
      <c r="AM113" s="114"/>
      <c r="AN113" s="88"/>
      <c r="AO113" s="88"/>
      <c r="AP113" s="91"/>
      <c r="AQ113" s="91"/>
      <c r="AR113" s="91"/>
      <c r="AS113" s="91"/>
      <c r="AT113" s="88"/>
      <c r="AU113" s="88"/>
      <c r="AV113" s="106" t="s">
        <v>1304</v>
      </c>
      <c r="AW113" s="106" t="s">
        <v>78</v>
      </c>
      <c r="AX113" s="91"/>
      <c r="AY113" s="103">
        <v>2200000</v>
      </c>
      <c r="AZ113" s="103">
        <v>500000</v>
      </c>
      <c r="BA113" s="103"/>
      <c r="BB113" s="103"/>
      <c r="BC113" s="103"/>
      <c r="BD113" s="103"/>
      <c r="BE113" s="103"/>
      <c r="BF113" s="103">
        <v>300000</v>
      </c>
      <c r="BG113" s="103"/>
      <c r="BH113" s="103"/>
      <c r="BI113" s="103"/>
      <c r="BJ113" s="103"/>
      <c r="BK113" s="103"/>
      <c r="BL113" s="103"/>
      <c r="BM113" s="103"/>
      <c r="BN113" s="103"/>
      <c r="BO113" s="103"/>
      <c r="BP113" s="103"/>
      <c r="BQ113" s="103"/>
      <c r="BR113" s="93"/>
      <c r="BS113" s="91"/>
      <c r="BT113" s="91"/>
      <c r="BU113" s="89">
        <v>12</v>
      </c>
      <c r="BV113" s="89">
        <f>3+1</f>
        <v>4</v>
      </c>
      <c r="BW113" s="89">
        <f t="shared" si="32"/>
        <v>8</v>
      </c>
      <c r="BX113" s="89"/>
      <c r="BY113" s="91"/>
      <c r="BZ113" s="91"/>
      <c r="CA113" s="91"/>
      <c r="CB113" s="91"/>
      <c r="CC113" s="91"/>
      <c r="CD113" s="91"/>
      <c r="CE113" s="91"/>
      <c r="CF113" s="91"/>
      <c r="CG113" s="91"/>
      <c r="CH113" s="91"/>
      <c r="CI113" s="91"/>
    </row>
    <row r="114" spans="1:89" s="104" customFormat="1" ht="13.5" hidden="1" customHeight="1">
      <c r="A114" s="186">
        <f t="shared" si="19"/>
        <v>110</v>
      </c>
      <c r="B114" s="114" t="s">
        <v>3361</v>
      </c>
      <c r="C114" s="85" t="s">
        <v>3515</v>
      </c>
      <c r="D114" s="114" t="s">
        <v>3362</v>
      </c>
      <c r="E114" s="91" t="s">
        <v>3363</v>
      </c>
      <c r="F114" s="92" t="s">
        <v>66</v>
      </c>
      <c r="G114" s="89" t="s">
        <v>3368</v>
      </c>
      <c r="H114" s="115" t="s">
        <v>630</v>
      </c>
      <c r="I114" s="115" t="s">
        <v>3369</v>
      </c>
      <c r="J114" s="115" t="s">
        <v>630</v>
      </c>
      <c r="K114" s="91" t="s">
        <v>412</v>
      </c>
      <c r="L114" s="88" t="s">
        <v>70</v>
      </c>
      <c r="M114" s="118" t="s">
        <v>2604</v>
      </c>
      <c r="N114" s="108" t="s">
        <v>72</v>
      </c>
      <c r="O114" s="109">
        <v>36658</v>
      </c>
      <c r="P114" s="95" t="str">
        <f t="shared" ca="1" si="28"/>
        <v>21 Tahun 9 Bulan</v>
      </c>
      <c r="Q114" s="91"/>
      <c r="R114" s="115">
        <v>44452</v>
      </c>
      <c r="S114" s="97" t="str">
        <f t="shared" ca="1" si="29"/>
        <v>0Tahun</v>
      </c>
      <c r="T114" s="98" t="str">
        <f t="shared" ca="1" si="30"/>
        <v>5Bulan</v>
      </c>
      <c r="U114" s="89" t="s">
        <v>3361</v>
      </c>
      <c r="V114" s="106" t="s">
        <v>111</v>
      </c>
      <c r="W114" s="91" t="s">
        <v>412</v>
      </c>
      <c r="X114" s="91" t="s">
        <v>412</v>
      </c>
      <c r="Y114" s="465" t="s">
        <v>3370</v>
      </c>
      <c r="Z114" s="100" t="s">
        <v>3371</v>
      </c>
      <c r="AA114" s="93" t="s">
        <v>451</v>
      </c>
      <c r="AB114" s="91" t="s">
        <v>412</v>
      </c>
      <c r="AC114" s="91"/>
      <c r="AD114" s="91"/>
      <c r="AE114" s="91"/>
      <c r="AF114" s="91"/>
      <c r="AG114" s="91"/>
      <c r="AH114" s="91"/>
      <c r="AI114" s="91"/>
      <c r="AJ114" s="91"/>
      <c r="AK114" s="91"/>
      <c r="AL114" s="116"/>
      <c r="AM114" s="114"/>
      <c r="AN114" s="88" t="s">
        <v>3372</v>
      </c>
      <c r="AO114" s="88" t="s">
        <v>3373</v>
      </c>
      <c r="AP114" s="91"/>
      <c r="AQ114" s="91"/>
      <c r="AR114" s="91"/>
      <c r="AS114" s="91"/>
      <c r="AT114" s="88"/>
      <c r="AU114" s="88"/>
      <c r="AV114" s="106" t="s">
        <v>3374</v>
      </c>
      <c r="AW114" s="87" t="s">
        <v>78</v>
      </c>
      <c r="AX114" s="91"/>
      <c r="AY114" s="103"/>
      <c r="AZ114" s="103">
        <v>500000</v>
      </c>
      <c r="BA114" s="103"/>
      <c r="BB114" s="103"/>
      <c r="BC114" s="103">
        <v>400000</v>
      </c>
      <c r="BD114" s="103"/>
      <c r="BE114" s="103"/>
      <c r="BF114" s="103"/>
      <c r="BG114" s="103"/>
      <c r="BH114" s="103"/>
      <c r="BI114" s="103"/>
      <c r="BJ114" s="103"/>
      <c r="BK114" s="103"/>
      <c r="BL114" s="103"/>
      <c r="BM114" s="103"/>
      <c r="BN114" s="103"/>
      <c r="BO114" s="103"/>
      <c r="BP114" s="103"/>
      <c r="BQ114" s="103"/>
      <c r="BR114" s="101"/>
      <c r="BS114" s="91"/>
      <c r="BT114" s="91"/>
      <c r="BU114" s="89">
        <v>0</v>
      </c>
      <c r="BV114" s="89">
        <v>0</v>
      </c>
      <c r="BW114" s="89">
        <f t="shared" si="32"/>
        <v>0</v>
      </c>
      <c r="BX114" s="89"/>
      <c r="BY114" s="91"/>
      <c r="BZ114" s="91"/>
      <c r="CA114" s="91"/>
      <c r="CB114" s="91"/>
      <c r="CC114" s="91"/>
      <c r="CD114" s="91"/>
      <c r="CE114" s="91"/>
      <c r="CF114" s="91"/>
      <c r="CG114" s="91"/>
      <c r="CH114" s="91"/>
      <c r="CI114" s="91"/>
    </row>
    <row r="115" spans="1:89" s="104" customFormat="1" ht="15.75" hidden="1" customHeight="1">
      <c r="A115" s="186">
        <f t="shared" si="19"/>
        <v>111</v>
      </c>
      <c r="B115" s="114" t="s">
        <v>558</v>
      </c>
      <c r="C115" s="85" t="s">
        <v>664</v>
      </c>
      <c r="D115" s="114" t="s">
        <v>665</v>
      </c>
      <c r="E115" s="91" t="s">
        <v>665</v>
      </c>
      <c r="F115" s="115" t="s">
        <v>12</v>
      </c>
      <c r="G115" s="89" t="s">
        <v>562</v>
      </c>
      <c r="H115" s="115" t="s">
        <v>174</v>
      </c>
      <c r="I115" s="93" t="s">
        <v>176</v>
      </c>
      <c r="J115" s="115" t="s">
        <v>174</v>
      </c>
      <c r="K115" s="91" t="s">
        <v>412</v>
      </c>
      <c r="L115" s="93" t="s">
        <v>85</v>
      </c>
      <c r="M115" s="107" t="s">
        <v>2604</v>
      </c>
      <c r="N115" s="108" t="s">
        <v>492</v>
      </c>
      <c r="O115" s="109">
        <v>34148</v>
      </c>
      <c r="P115" s="95" t="str">
        <f t="shared" ca="1" si="28"/>
        <v>28 Tahun 8 Bulan</v>
      </c>
      <c r="Q115" s="105">
        <v>44151</v>
      </c>
      <c r="R115" s="115">
        <v>44151</v>
      </c>
      <c r="S115" s="97" t="str">
        <f t="shared" ca="1" si="29"/>
        <v>1Tahun</v>
      </c>
      <c r="T115" s="98" t="str">
        <f t="shared" ca="1" si="30"/>
        <v>3Bulan</v>
      </c>
      <c r="U115" s="89" t="s">
        <v>73</v>
      </c>
      <c r="V115" s="90" t="s">
        <v>88</v>
      </c>
      <c r="W115" s="91" t="s">
        <v>412</v>
      </c>
      <c r="X115" s="91" t="s">
        <v>666</v>
      </c>
      <c r="Y115" s="464" t="s">
        <v>667</v>
      </c>
      <c r="Z115" s="100" t="s">
        <v>668</v>
      </c>
      <c r="AA115" s="101" t="s">
        <v>114</v>
      </c>
      <c r="AB115" s="91" t="s">
        <v>412</v>
      </c>
      <c r="AC115" s="91" t="s">
        <v>412</v>
      </c>
      <c r="AD115" s="91" t="s">
        <v>412</v>
      </c>
      <c r="AE115" s="91" t="s">
        <v>412</v>
      </c>
      <c r="AF115" s="91" t="s">
        <v>412</v>
      </c>
      <c r="AG115" s="91" t="s">
        <v>412</v>
      </c>
      <c r="AH115" s="91" t="s">
        <v>412</v>
      </c>
      <c r="AI115" s="91" t="s">
        <v>412</v>
      </c>
      <c r="AJ115" s="91" t="s">
        <v>412</v>
      </c>
      <c r="AK115" s="91" t="s">
        <v>412</v>
      </c>
      <c r="AL115" s="112" t="s">
        <v>2508</v>
      </c>
      <c r="AM115" s="114" t="s">
        <v>669</v>
      </c>
      <c r="AN115" s="88" t="s">
        <v>670</v>
      </c>
      <c r="AO115" s="114" t="s">
        <v>667</v>
      </c>
      <c r="AP115" s="91" t="s">
        <v>412</v>
      </c>
      <c r="AQ115" s="91" t="s">
        <v>412</v>
      </c>
      <c r="AR115" s="91" t="s">
        <v>412</v>
      </c>
      <c r="AS115" s="91" t="s">
        <v>412</v>
      </c>
      <c r="AT115" s="91" t="s">
        <v>412</v>
      </c>
      <c r="AU115" s="91" t="s">
        <v>412</v>
      </c>
      <c r="AV115" s="85" t="s">
        <v>671</v>
      </c>
      <c r="AW115" s="90" t="s">
        <v>672</v>
      </c>
      <c r="AX115" s="91" t="s">
        <v>412</v>
      </c>
      <c r="AY115" s="103">
        <v>1500000</v>
      </c>
      <c r="AZ115" s="103">
        <v>500000</v>
      </c>
      <c r="BA115" s="103"/>
      <c r="BB115" s="103"/>
      <c r="BC115" s="103"/>
      <c r="BD115" s="103"/>
      <c r="BE115" s="103"/>
      <c r="BF115" s="103"/>
      <c r="BG115" s="103"/>
      <c r="BH115" s="103"/>
      <c r="BI115" s="103"/>
      <c r="BJ115" s="103"/>
      <c r="BK115" s="103"/>
      <c r="BL115" s="103"/>
      <c r="BM115" s="103"/>
      <c r="BN115" s="103"/>
      <c r="BO115" s="103"/>
      <c r="BP115" s="103"/>
      <c r="BQ115" s="103"/>
      <c r="BR115" s="83" t="s">
        <v>673</v>
      </c>
      <c r="BS115" s="91"/>
      <c r="BT115" s="91" t="s">
        <v>4195</v>
      </c>
      <c r="BU115" s="89">
        <v>0</v>
      </c>
      <c r="BV115" s="89">
        <v>0</v>
      </c>
      <c r="BW115" s="89">
        <f t="shared" si="32"/>
        <v>0</v>
      </c>
      <c r="BX115" s="89"/>
      <c r="BY115" s="91"/>
      <c r="BZ115" s="91"/>
      <c r="CA115" s="91"/>
      <c r="CB115" s="91"/>
      <c r="CC115" s="91"/>
      <c r="CD115" s="91"/>
      <c r="CE115" s="91"/>
      <c r="CF115" s="91"/>
      <c r="CG115" s="91"/>
      <c r="CH115" s="91"/>
      <c r="CI115" s="91"/>
    </row>
    <row r="116" spans="1:89" s="104" customFormat="1" ht="15.75" hidden="1" customHeight="1">
      <c r="A116" s="186">
        <f t="shared" si="19"/>
        <v>112</v>
      </c>
      <c r="B116" s="114" t="s">
        <v>358</v>
      </c>
      <c r="C116" s="87" t="s">
        <v>739</v>
      </c>
      <c r="D116" s="114" t="s">
        <v>740</v>
      </c>
      <c r="E116" s="91" t="s">
        <v>2638</v>
      </c>
      <c r="F116" s="101" t="s">
        <v>12</v>
      </c>
      <c r="G116" s="89" t="s">
        <v>3181</v>
      </c>
      <c r="H116" s="89" t="s">
        <v>174</v>
      </c>
      <c r="I116" s="93" t="s">
        <v>176</v>
      </c>
      <c r="J116" s="115" t="s">
        <v>174</v>
      </c>
      <c r="K116" s="91" t="s">
        <v>412</v>
      </c>
      <c r="L116" s="88" t="s">
        <v>85</v>
      </c>
      <c r="M116" s="118" t="s">
        <v>2604</v>
      </c>
      <c r="N116" s="108" t="s">
        <v>125</v>
      </c>
      <c r="O116" s="109">
        <v>35834</v>
      </c>
      <c r="P116" s="95" t="str">
        <f t="shared" ca="1" si="28"/>
        <v>24 Tahun 1 Bulan</v>
      </c>
      <c r="Q116" s="91"/>
      <c r="R116" s="115">
        <v>43473</v>
      </c>
      <c r="S116" s="97" t="str">
        <f t="shared" ca="1" si="29"/>
        <v>3Tahun</v>
      </c>
      <c r="T116" s="98" t="str">
        <f t="shared" ca="1" si="30"/>
        <v>2Bulan</v>
      </c>
      <c r="U116" s="89" t="s">
        <v>73</v>
      </c>
      <c r="V116" s="90"/>
      <c r="W116" s="91"/>
      <c r="X116" s="91"/>
      <c r="Y116" s="465" t="s">
        <v>741</v>
      </c>
      <c r="Z116" s="100" t="s">
        <v>742</v>
      </c>
      <c r="AA116" s="93" t="s">
        <v>76</v>
      </c>
      <c r="AB116" s="91"/>
      <c r="AC116" s="91"/>
      <c r="AD116" s="91"/>
      <c r="AE116" s="91"/>
      <c r="AF116" s="91"/>
      <c r="AG116" s="91"/>
      <c r="AH116" s="91"/>
      <c r="AI116" s="91"/>
      <c r="AJ116" s="91"/>
      <c r="AK116" s="91"/>
      <c r="AL116" s="112" t="s">
        <v>2430</v>
      </c>
      <c r="AM116" s="114"/>
      <c r="AN116" s="88"/>
      <c r="AO116" s="88"/>
      <c r="AP116" s="91"/>
      <c r="AQ116" s="91"/>
      <c r="AR116" s="91"/>
      <c r="AS116" s="91"/>
      <c r="AT116" s="88"/>
      <c r="AU116" s="88"/>
      <c r="AV116" s="106" t="s">
        <v>743</v>
      </c>
      <c r="AW116" s="106" t="s">
        <v>78</v>
      </c>
      <c r="AX116" s="91"/>
      <c r="AY116" s="103"/>
      <c r="AZ116" s="103">
        <v>500000</v>
      </c>
      <c r="BA116" s="103"/>
      <c r="BB116" s="103"/>
      <c r="BC116" s="103"/>
      <c r="BD116" s="103"/>
      <c r="BE116" s="103"/>
      <c r="BF116" s="103">
        <v>300000</v>
      </c>
      <c r="BG116" s="103"/>
      <c r="BH116" s="103"/>
      <c r="BI116" s="103"/>
      <c r="BJ116" s="103"/>
      <c r="BK116" s="103"/>
      <c r="BL116" s="103"/>
      <c r="BM116" s="103"/>
      <c r="BN116" s="103"/>
      <c r="BO116" s="103"/>
      <c r="BP116" s="103"/>
      <c r="BQ116" s="103"/>
      <c r="BR116" s="101"/>
      <c r="BS116" s="91"/>
      <c r="BT116" s="91" t="s">
        <v>3992</v>
      </c>
      <c r="BU116" s="89">
        <v>12</v>
      </c>
      <c r="BV116" s="89">
        <f>2+2</f>
        <v>4</v>
      </c>
      <c r="BW116" s="89">
        <f t="shared" si="32"/>
        <v>8</v>
      </c>
      <c r="BX116" s="89"/>
      <c r="BY116" s="91"/>
      <c r="BZ116" s="91" t="s">
        <v>4185</v>
      </c>
      <c r="CA116" s="91"/>
      <c r="CB116" s="91"/>
      <c r="CC116" s="91"/>
      <c r="CD116" s="91"/>
      <c r="CE116" s="91"/>
      <c r="CF116" s="91"/>
      <c r="CG116" s="91"/>
      <c r="CH116" s="91"/>
      <c r="CI116" s="91"/>
    </row>
    <row r="117" spans="1:89" s="104" customFormat="1" ht="15.75" hidden="1" customHeight="1">
      <c r="A117" s="186">
        <f t="shared" si="19"/>
        <v>113</v>
      </c>
      <c r="B117" s="90" t="s">
        <v>407</v>
      </c>
      <c r="C117" s="85" t="s">
        <v>2341</v>
      </c>
      <c r="D117" s="114" t="s">
        <v>2342</v>
      </c>
      <c r="E117" s="91" t="s">
        <v>2343</v>
      </c>
      <c r="F117" s="92" t="s">
        <v>12</v>
      </c>
      <c r="G117" s="89" t="s">
        <v>411</v>
      </c>
      <c r="H117" s="89" t="s">
        <v>121</v>
      </c>
      <c r="I117" s="89" t="s">
        <v>122</v>
      </c>
      <c r="J117" s="101" t="s">
        <v>123</v>
      </c>
      <c r="K117" s="91" t="s">
        <v>412</v>
      </c>
      <c r="L117" s="88" t="s">
        <v>70</v>
      </c>
      <c r="M117" s="107" t="s">
        <v>2604</v>
      </c>
      <c r="N117" s="88" t="s">
        <v>142</v>
      </c>
      <c r="O117" s="94">
        <v>37071</v>
      </c>
      <c r="P117" s="95" t="str">
        <f t="shared" ca="1" si="28"/>
        <v>20 Tahun 8 Bulan</v>
      </c>
      <c r="Q117" s="105">
        <v>44261</v>
      </c>
      <c r="R117" s="124">
        <v>44261</v>
      </c>
      <c r="S117" s="97" t="str">
        <f t="shared" ca="1" si="29"/>
        <v>1Tahun</v>
      </c>
      <c r="T117" s="98" t="str">
        <f t="shared" ca="1" si="30"/>
        <v>0Bulan</v>
      </c>
      <c r="U117" s="89" t="s">
        <v>73</v>
      </c>
      <c r="V117" s="99" t="s">
        <v>88</v>
      </c>
      <c r="W117" s="91" t="s">
        <v>412</v>
      </c>
      <c r="X117" s="91" t="s">
        <v>2344</v>
      </c>
      <c r="Y117" s="467" t="s">
        <v>2345</v>
      </c>
      <c r="Z117" s="100" t="s">
        <v>2346</v>
      </c>
      <c r="AA117" s="88" t="s">
        <v>76</v>
      </c>
      <c r="AB117" s="91" t="s">
        <v>412</v>
      </c>
      <c r="AC117" s="91" t="s">
        <v>412</v>
      </c>
      <c r="AD117" s="91" t="s">
        <v>412</v>
      </c>
      <c r="AE117" s="91" t="s">
        <v>412</v>
      </c>
      <c r="AF117" s="91" t="s">
        <v>412</v>
      </c>
      <c r="AG117" s="91" t="s">
        <v>412</v>
      </c>
      <c r="AH117" s="91" t="s">
        <v>412</v>
      </c>
      <c r="AI117" s="91" t="s">
        <v>412</v>
      </c>
      <c r="AJ117" s="91" t="s">
        <v>412</v>
      </c>
      <c r="AK117" s="91" t="s">
        <v>412</v>
      </c>
      <c r="AL117" s="112" t="s">
        <v>2491</v>
      </c>
      <c r="AM117" s="114" t="s">
        <v>2347</v>
      </c>
      <c r="AN117" s="99" t="s">
        <v>2348</v>
      </c>
      <c r="AO117" s="125" t="s">
        <v>2345</v>
      </c>
      <c r="AP117" s="91" t="s">
        <v>412</v>
      </c>
      <c r="AQ117" s="91" t="s">
        <v>412</v>
      </c>
      <c r="AR117" s="91" t="s">
        <v>412</v>
      </c>
      <c r="AS117" s="91" t="s">
        <v>412</v>
      </c>
      <c r="AT117" s="99"/>
      <c r="AU117" s="99"/>
      <c r="AV117" s="106" t="s">
        <v>2349</v>
      </c>
      <c r="AW117" s="87" t="s">
        <v>78</v>
      </c>
      <c r="AX117" s="91"/>
      <c r="AY117" s="103">
        <v>1610000</v>
      </c>
      <c r="AZ117" s="103">
        <v>390000</v>
      </c>
      <c r="BA117" s="103"/>
      <c r="BB117" s="103"/>
      <c r="BC117" s="103"/>
      <c r="BD117" s="103"/>
      <c r="BE117" s="103"/>
      <c r="BF117" s="103"/>
      <c r="BG117" s="103"/>
      <c r="BH117" s="103"/>
      <c r="BI117" s="103"/>
      <c r="BJ117" s="103"/>
      <c r="BK117" s="103"/>
      <c r="BL117" s="103"/>
      <c r="BM117" s="103"/>
      <c r="BN117" s="103"/>
      <c r="BO117" s="103"/>
      <c r="BP117" s="103"/>
      <c r="BQ117" s="103"/>
      <c r="BR117" s="83" t="s">
        <v>2350</v>
      </c>
      <c r="BS117" s="91"/>
      <c r="BT117" s="91" t="s">
        <v>3967</v>
      </c>
      <c r="BU117" s="89">
        <v>0</v>
      </c>
      <c r="BV117" s="89"/>
      <c r="BW117" s="89">
        <f t="shared" si="32"/>
        <v>0</v>
      </c>
      <c r="BX117" s="89"/>
      <c r="BY117" s="91"/>
      <c r="BZ117" s="91"/>
      <c r="CA117" s="91"/>
      <c r="CB117" s="91"/>
      <c r="CC117" s="91"/>
      <c r="CD117" s="91"/>
      <c r="CE117" s="91"/>
      <c r="CF117" s="91"/>
      <c r="CG117" s="91"/>
      <c r="CH117" s="91"/>
      <c r="CI117" s="91"/>
    </row>
    <row r="118" spans="1:89" s="104" customFormat="1" ht="15.75" hidden="1" customHeight="1">
      <c r="A118" s="186">
        <f t="shared" si="19"/>
        <v>114</v>
      </c>
      <c r="B118" s="90"/>
      <c r="C118" s="85" t="s">
        <v>2295</v>
      </c>
      <c r="D118" s="130" t="s">
        <v>2296</v>
      </c>
      <c r="E118" s="91" t="s">
        <v>2666</v>
      </c>
      <c r="F118" s="101" t="s">
        <v>12</v>
      </c>
      <c r="G118" s="89" t="s">
        <v>1930</v>
      </c>
      <c r="H118" s="89" t="s">
        <v>98</v>
      </c>
      <c r="I118" s="93" t="s">
        <v>99</v>
      </c>
      <c r="J118" s="101" t="s">
        <v>99</v>
      </c>
      <c r="K118" s="91"/>
      <c r="L118" s="88" t="s">
        <v>85</v>
      </c>
      <c r="M118" s="118" t="s">
        <v>2604</v>
      </c>
      <c r="N118" s="88" t="s">
        <v>2297</v>
      </c>
      <c r="O118" s="94">
        <v>37629</v>
      </c>
      <c r="P118" s="95" t="str">
        <f t="shared" ca="1" si="28"/>
        <v>19 Tahun 2 Bulan</v>
      </c>
      <c r="Q118" s="96">
        <v>44270</v>
      </c>
      <c r="R118" s="121">
        <v>44270</v>
      </c>
      <c r="S118" s="97" t="str">
        <f t="shared" ca="1" si="29"/>
        <v>0Tahun</v>
      </c>
      <c r="T118" s="98" t="str">
        <f t="shared" ca="1" si="30"/>
        <v>12Bulan</v>
      </c>
      <c r="U118" s="89" t="s">
        <v>73</v>
      </c>
      <c r="V118" s="99" t="s">
        <v>88</v>
      </c>
      <c r="W118" s="91"/>
      <c r="X118" s="91"/>
      <c r="Y118" s="467" t="s">
        <v>2298</v>
      </c>
      <c r="Z118" s="100" t="s">
        <v>2299</v>
      </c>
      <c r="AA118" s="101" t="s">
        <v>76</v>
      </c>
      <c r="AB118" s="91"/>
      <c r="AC118" s="91"/>
      <c r="AD118" s="91"/>
      <c r="AE118" s="91"/>
      <c r="AF118" s="91"/>
      <c r="AG118" s="91"/>
      <c r="AH118" s="91"/>
      <c r="AI118" s="91"/>
      <c r="AJ118" s="91"/>
      <c r="AK118" s="91"/>
      <c r="AL118" s="112" t="s">
        <v>2470</v>
      </c>
      <c r="AM118" s="114" t="s">
        <v>2300</v>
      </c>
      <c r="AN118" s="99"/>
      <c r="AO118" s="99" t="s">
        <v>2301</v>
      </c>
      <c r="AP118" s="91"/>
      <c r="AQ118" s="91"/>
      <c r="AR118" s="91"/>
      <c r="AS118" s="91"/>
      <c r="AT118" s="99"/>
      <c r="AU118" s="99"/>
      <c r="AV118" s="106" t="s">
        <v>2302</v>
      </c>
      <c r="AW118" s="106" t="s">
        <v>78</v>
      </c>
      <c r="AX118" s="91"/>
      <c r="AY118" s="103">
        <v>1500000</v>
      </c>
      <c r="AZ118" s="103">
        <v>500000</v>
      </c>
      <c r="BA118" s="103"/>
      <c r="BB118" s="103"/>
      <c r="BC118" s="103"/>
      <c r="BD118" s="103"/>
      <c r="BE118" s="103"/>
      <c r="BF118" s="103"/>
      <c r="BG118" s="103"/>
      <c r="BH118" s="103"/>
      <c r="BI118" s="103"/>
      <c r="BJ118" s="103"/>
      <c r="BK118" s="103"/>
      <c r="BL118" s="103"/>
      <c r="BM118" s="103"/>
      <c r="BN118" s="103"/>
      <c r="BO118" s="103"/>
      <c r="BP118" s="103"/>
      <c r="BQ118" s="103"/>
      <c r="BR118" s="83" t="s">
        <v>2303</v>
      </c>
      <c r="BS118" s="91"/>
      <c r="BT118" s="91"/>
      <c r="BU118" s="89">
        <v>0</v>
      </c>
      <c r="BV118" s="89">
        <v>0</v>
      </c>
      <c r="BW118" s="89">
        <f t="shared" si="32"/>
        <v>0</v>
      </c>
      <c r="BX118" s="89"/>
      <c r="BY118" s="91"/>
      <c r="BZ118" s="91"/>
      <c r="CA118" s="91"/>
      <c r="CB118" s="91"/>
      <c r="CC118" s="91"/>
      <c r="CD118" s="91"/>
      <c r="CE118" s="91"/>
      <c r="CF118" s="91"/>
      <c r="CG118" s="91"/>
      <c r="CH118" s="91"/>
      <c r="CI118" s="91"/>
    </row>
    <row r="119" spans="1:89" s="104" customFormat="1" ht="13.5" hidden="1" customHeight="1">
      <c r="A119" s="186">
        <f t="shared" si="19"/>
        <v>115</v>
      </c>
      <c r="B119" s="90"/>
      <c r="C119" s="85" t="s">
        <v>4292</v>
      </c>
      <c r="D119" s="113" t="s">
        <v>2909</v>
      </c>
      <c r="E119" s="91" t="s">
        <v>3376</v>
      </c>
      <c r="F119" s="88" t="s">
        <v>12</v>
      </c>
      <c r="G119" s="89"/>
      <c r="H119" s="89" t="s">
        <v>2850</v>
      </c>
      <c r="I119" s="93" t="s">
        <v>176</v>
      </c>
      <c r="J119" s="89" t="s">
        <v>249</v>
      </c>
      <c r="K119" s="91"/>
      <c r="L119" s="89" t="s">
        <v>85</v>
      </c>
      <c r="M119" s="118" t="s">
        <v>2604</v>
      </c>
      <c r="N119" s="89" t="s">
        <v>72</v>
      </c>
      <c r="O119" s="96">
        <v>36317</v>
      </c>
      <c r="P119" s="95" t="str">
        <f t="shared" ca="1" si="28"/>
        <v>22 Tahun 9 Bulan</v>
      </c>
      <c r="Q119" s="96">
        <v>44441</v>
      </c>
      <c r="R119" s="96">
        <v>44441</v>
      </c>
      <c r="S119" s="97" t="str">
        <f t="shared" ca="1" si="29"/>
        <v>0Tahun</v>
      </c>
      <c r="T119" s="98" t="str">
        <f t="shared" ca="1" si="30"/>
        <v>6Bulan</v>
      </c>
      <c r="U119" s="89" t="s">
        <v>73</v>
      </c>
      <c r="V119" s="91" t="s">
        <v>251</v>
      </c>
      <c r="W119" s="91" t="s">
        <v>412</v>
      </c>
      <c r="X119" s="91" t="s">
        <v>2910</v>
      </c>
      <c r="Y119" s="463" t="s">
        <v>2911</v>
      </c>
      <c r="Z119" s="123" t="s">
        <v>2912</v>
      </c>
      <c r="AA119" s="89" t="s">
        <v>76</v>
      </c>
      <c r="AB119" s="91"/>
      <c r="AC119" s="91"/>
      <c r="AD119" s="91"/>
      <c r="AE119" s="91"/>
      <c r="AF119" s="91"/>
      <c r="AG119" s="91"/>
      <c r="AH119" s="91"/>
      <c r="AI119" s="91"/>
      <c r="AJ119" s="91"/>
      <c r="AK119" s="91"/>
      <c r="AL119" s="113" t="s">
        <v>2913</v>
      </c>
      <c r="AM119" s="113" t="s">
        <v>2914</v>
      </c>
      <c r="AN119" s="91" t="s">
        <v>412</v>
      </c>
      <c r="AO119" s="91" t="s">
        <v>2911</v>
      </c>
      <c r="AP119" s="91"/>
      <c r="AQ119" s="91"/>
      <c r="AR119" s="91"/>
      <c r="AS119" s="91"/>
      <c r="AT119" s="91"/>
      <c r="AU119" s="91"/>
      <c r="AV119" s="102" t="s">
        <v>2915</v>
      </c>
      <c r="AW119" s="106" t="s">
        <v>78</v>
      </c>
      <c r="AX119" s="91"/>
      <c r="AY119" s="103">
        <v>3500000</v>
      </c>
      <c r="AZ119" s="103">
        <v>0</v>
      </c>
      <c r="BA119" s="103"/>
      <c r="BB119" s="103"/>
      <c r="BC119" s="103"/>
      <c r="BD119" s="103"/>
      <c r="BE119" s="103"/>
      <c r="BF119" s="103"/>
      <c r="BG119" s="103"/>
      <c r="BH119" s="103"/>
      <c r="BI119" s="103"/>
      <c r="BJ119" s="103"/>
      <c r="BK119" s="103"/>
      <c r="BL119" s="103"/>
      <c r="BM119" s="103"/>
      <c r="BN119" s="103"/>
      <c r="BO119" s="103"/>
      <c r="BP119" s="103"/>
      <c r="BQ119" s="103"/>
      <c r="BR119" s="82" t="s">
        <v>2916</v>
      </c>
      <c r="BS119" s="91"/>
      <c r="BT119" s="91"/>
      <c r="BU119" s="89">
        <v>0</v>
      </c>
      <c r="BV119" s="89">
        <v>0</v>
      </c>
      <c r="BW119" s="89">
        <f t="shared" si="32"/>
        <v>0</v>
      </c>
      <c r="BX119" s="89"/>
      <c r="BY119" s="91"/>
      <c r="BZ119" s="91"/>
      <c r="CA119" s="91"/>
      <c r="CB119" s="91"/>
      <c r="CC119" s="91"/>
      <c r="CD119" s="91"/>
      <c r="CE119" s="91"/>
      <c r="CF119" s="91"/>
      <c r="CG119" s="91"/>
      <c r="CH119" s="91"/>
      <c r="CI119" s="91"/>
    </row>
    <row r="120" spans="1:89" s="204" customFormat="1" ht="13.5" hidden="1" customHeight="1">
      <c r="A120" s="186">
        <f t="shared" si="19"/>
        <v>116</v>
      </c>
      <c r="B120" s="189" t="s">
        <v>62</v>
      </c>
      <c r="C120" s="144" t="s">
        <v>858</v>
      </c>
      <c r="D120" s="189" t="s">
        <v>859</v>
      </c>
      <c r="E120" s="190" t="s">
        <v>2753</v>
      </c>
      <c r="F120" s="191" t="s">
        <v>66</v>
      </c>
      <c r="G120" s="186" t="s">
        <v>3200</v>
      </c>
      <c r="H120" s="186" t="s">
        <v>82</v>
      </c>
      <c r="I120" s="191" t="s">
        <v>83</v>
      </c>
      <c r="J120" s="191" t="s">
        <v>802</v>
      </c>
      <c r="K120" s="190"/>
      <c r="L120" s="193" t="s">
        <v>85</v>
      </c>
      <c r="M120" s="205" t="s">
        <v>71</v>
      </c>
      <c r="N120" s="194" t="s">
        <v>72</v>
      </c>
      <c r="O120" s="195">
        <v>31749</v>
      </c>
      <c r="P120" s="196" t="str">
        <f t="shared" ca="1" si="28"/>
        <v>35 Tahun 3 Bulan</v>
      </c>
      <c r="Q120" s="206">
        <v>44207</v>
      </c>
      <c r="R120" s="206">
        <v>44207</v>
      </c>
      <c r="S120" s="198" t="str">
        <f t="shared" ca="1" si="29"/>
        <v>1Tahun</v>
      </c>
      <c r="T120" s="199" t="str">
        <f t="shared" ca="1" si="30"/>
        <v>1Bulan</v>
      </c>
      <c r="U120" s="186"/>
      <c r="V120" s="207" t="s">
        <v>111</v>
      </c>
      <c r="W120" s="190"/>
      <c r="X120" s="190"/>
      <c r="Y120" s="456" t="s">
        <v>860</v>
      </c>
      <c r="Z120" s="208" t="s">
        <v>861</v>
      </c>
      <c r="AA120" s="191" t="s">
        <v>862</v>
      </c>
      <c r="AB120" s="190"/>
      <c r="AC120" s="190"/>
      <c r="AD120" s="190"/>
      <c r="AE120" s="190"/>
      <c r="AF120" s="190"/>
      <c r="AG120" s="190"/>
      <c r="AH120" s="190" t="s">
        <v>412</v>
      </c>
      <c r="AI120" s="190" t="s">
        <v>412</v>
      </c>
      <c r="AJ120" s="190" t="s">
        <v>412</v>
      </c>
      <c r="AK120" s="190" t="s">
        <v>412</v>
      </c>
      <c r="AL120" s="187"/>
      <c r="AM120" s="191" t="s">
        <v>863</v>
      </c>
      <c r="AN120" s="193"/>
      <c r="AO120" s="193" t="s">
        <v>864</v>
      </c>
      <c r="AP120" s="190"/>
      <c r="AQ120" s="190"/>
      <c r="AR120" s="190"/>
      <c r="AS120" s="190"/>
      <c r="AT120" s="188" t="s">
        <v>2786</v>
      </c>
      <c r="AU120" s="188" t="s">
        <v>865</v>
      </c>
      <c r="AV120" s="210" t="s">
        <v>866</v>
      </c>
      <c r="AW120" s="207" t="s">
        <v>867</v>
      </c>
      <c r="AX120" s="190" t="s">
        <v>412</v>
      </c>
      <c r="AY120" s="203"/>
      <c r="AZ120" s="203"/>
      <c r="BA120" s="203"/>
      <c r="BB120" s="203"/>
      <c r="BC120" s="203"/>
      <c r="BD120" s="203"/>
      <c r="BE120" s="203"/>
      <c r="BF120" s="203"/>
      <c r="BG120" s="203"/>
      <c r="BH120" s="203"/>
      <c r="BI120" s="203"/>
      <c r="BJ120" s="203"/>
      <c r="BK120" s="203"/>
      <c r="BL120" s="203"/>
      <c r="BM120" s="203"/>
      <c r="BN120" s="203"/>
      <c r="BO120" s="203"/>
      <c r="BP120" s="203"/>
      <c r="BQ120" s="203"/>
      <c r="BR120" s="211" t="s">
        <v>868</v>
      </c>
      <c r="BS120" s="190"/>
      <c r="BT120" s="190"/>
      <c r="BU120" s="186">
        <v>0</v>
      </c>
      <c r="BV120" s="186">
        <v>0</v>
      </c>
      <c r="BW120" s="186">
        <f t="shared" si="32"/>
        <v>0</v>
      </c>
      <c r="BX120" s="186"/>
      <c r="BY120" s="190"/>
      <c r="BZ120" s="190"/>
      <c r="CA120" s="190"/>
      <c r="CB120" s="190"/>
      <c r="CC120" s="190"/>
      <c r="CD120" s="190"/>
      <c r="CE120" s="190"/>
      <c r="CF120" s="190"/>
      <c r="CG120" s="190"/>
      <c r="CH120" s="190"/>
      <c r="CI120" s="190"/>
    </row>
    <row r="121" spans="1:89" s="204" customFormat="1" hidden="1">
      <c r="A121" s="186">
        <f>ALL!A13+1</f>
        <v>8</v>
      </c>
      <c r="B121" s="217" t="s">
        <v>3091</v>
      </c>
      <c r="C121" s="228" t="s">
        <v>4655</v>
      </c>
      <c r="D121" s="217" t="s">
        <v>4654</v>
      </c>
      <c r="E121" s="190" t="s">
        <v>4880</v>
      </c>
      <c r="F121" s="193" t="s">
        <v>12</v>
      </c>
      <c r="G121" s="186" t="s">
        <v>3169</v>
      </c>
      <c r="H121" s="186"/>
      <c r="I121" s="186"/>
      <c r="J121" s="186" t="s">
        <v>227</v>
      </c>
      <c r="K121" s="217"/>
      <c r="L121" s="186"/>
      <c r="M121" s="186"/>
      <c r="N121" s="186"/>
      <c r="O121" s="186"/>
      <c r="P121" s="196" t="str">
        <f ca="1">(DATEDIF($O121,NOW(),"Y")&amp;" Tahun ")&amp;(DATEDIF($O121,NOW(),"YM")&amp;" Bulan")</f>
        <v>122 Tahun 2 Bulan</v>
      </c>
      <c r="Q121" s="186"/>
      <c r="R121" s="236">
        <v>44522</v>
      </c>
      <c r="S121" s="198" t="str">
        <f ca="1">INT((NOW()-R121)/365)&amp;"Tahun"</f>
        <v>0Tahun</v>
      </c>
      <c r="T121" s="199" t="str">
        <f ca="1">INT(MOD((NOW()-R121),365)/30)&amp;"Bulan"</f>
        <v>3Bulan</v>
      </c>
      <c r="U121" s="186"/>
      <c r="V121" s="190"/>
      <c r="W121" s="190"/>
      <c r="X121" s="190"/>
      <c r="Y121" s="190"/>
      <c r="Z121" s="346"/>
      <c r="AA121" s="186"/>
      <c r="AB121" s="190"/>
      <c r="AC121" s="190"/>
      <c r="AD121" s="190"/>
      <c r="AE121" s="190"/>
      <c r="AF121" s="190"/>
      <c r="AG121" s="190"/>
      <c r="AH121" s="190"/>
      <c r="AI121" s="190"/>
      <c r="AJ121" s="190"/>
      <c r="AK121" s="190"/>
      <c r="AL121" s="217"/>
      <c r="AM121" s="217"/>
      <c r="AN121" s="190"/>
      <c r="AO121" s="217"/>
      <c r="AP121" s="190"/>
      <c r="AQ121" s="190"/>
      <c r="AR121" s="190"/>
      <c r="AS121" s="190"/>
      <c r="AT121" s="190"/>
      <c r="AU121" s="190"/>
      <c r="AV121" s="190"/>
      <c r="AW121" s="217"/>
      <c r="AX121" s="190"/>
      <c r="AY121" s="203"/>
      <c r="AZ121" s="203"/>
      <c r="BA121" s="203"/>
      <c r="BB121" s="203"/>
      <c r="BC121" s="203"/>
      <c r="BD121" s="203"/>
      <c r="BE121" s="203"/>
      <c r="BF121" s="203"/>
      <c r="BG121" s="203"/>
      <c r="BH121" s="203"/>
      <c r="BI121" s="203"/>
      <c r="BJ121" s="203"/>
      <c r="BK121" s="203"/>
      <c r="BL121" s="203"/>
      <c r="BM121" s="203"/>
      <c r="BN121" s="203"/>
      <c r="BO121" s="203"/>
      <c r="BP121" s="203"/>
      <c r="BQ121" s="203"/>
      <c r="BR121" s="203"/>
      <c r="BS121" s="186"/>
      <c r="BT121" s="219">
        <v>44546</v>
      </c>
      <c r="BU121" s="190"/>
      <c r="BV121" s="186">
        <v>0</v>
      </c>
      <c r="BW121" s="186">
        <v>0</v>
      </c>
      <c r="BX121" s="186">
        <f>BV121-BW121</f>
        <v>0</v>
      </c>
      <c r="BY121" s="186">
        <v>2</v>
      </c>
      <c r="BZ121" s="190"/>
      <c r="CA121" s="190"/>
      <c r="CB121" s="190"/>
      <c r="CC121" s="190"/>
      <c r="CD121" s="190"/>
      <c r="CE121" s="190"/>
      <c r="CF121" s="190"/>
      <c r="CG121" s="190"/>
      <c r="CH121" s="190"/>
      <c r="CI121" s="190"/>
      <c r="CJ121" s="190"/>
    </row>
    <row r="122" spans="1:89" s="293" customFormat="1" ht="15.75" hidden="1" customHeight="1">
      <c r="A122" s="278">
        <f>ALL!A218+1</f>
        <v>210</v>
      </c>
      <c r="B122" s="264" t="s">
        <v>262</v>
      </c>
      <c r="C122" s="472" t="s">
        <v>808</v>
      </c>
      <c r="D122" s="264" t="s">
        <v>809</v>
      </c>
      <c r="E122" s="280" t="s">
        <v>2672</v>
      </c>
      <c r="F122" s="281" t="s">
        <v>12</v>
      </c>
      <c r="G122" s="278" t="s">
        <v>2378</v>
      </c>
      <c r="H122" s="278" t="s">
        <v>209</v>
      </c>
      <c r="I122" s="282" t="s">
        <v>176</v>
      </c>
      <c r="J122" s="301" t="s">
        <v>209</v>
      </c>
      <c r="K122" s="280" t="s">
        <v>412</v>
      </c>
      <c r="L122" s="290" t="s">
        <v>85</v>
      </c>
      <c r="M122" s="473" t="s">
        <v>2604</v>
      </c>
      <c r="N122" s="284" t="s">
        <v>810</v>
      </c>
      <c r="O122" s="285">
        <v>36648</v>
      </c>
      <c r="P122" s="286" t="str">
        <f ca="1">(DATEDIF($O122,NOW(),"Y")&amp;" Tahun ")&amp;(DATEDIF($O122,NOW(),"YM")&amp;" Bulan")</f>
        <v>21 Tahun 10 Bulan</v>
      </c>
      <c r="Q122" s="280"/>
      <c r="R122" s="298">
        <v>43801</v>
      </c>
      <c r="S122" s="324" t="str">
        <f ca="1">INT((NOW()-R122)/365)&amp;"Tahun"</f>
        <v>2Tahun</v>
      </c>
      <c r="T122" s="287" t="str">
        <f ca="1">INT(MOD((NOW()-R122),365)/30)&amp;"Bulan"</f>
        <v>3Bulan</v>
      </c>
      <c r="U122" s="278" t="s">
        <v>73</v>
      </c>
      <c r="V122" s="291" t="s">
        <v>1</v>
      </c>
      <c r="W122" s="280"/>
      <c r="X122" s="280"/>
      <c r="Y122" s="297" t="s">
        <v>811</v>
      </c>
      <c r="Z122" s="295" t="s">
        <v>812</v>
      </c>
      <c r="AA122" s="282" t="s">
        <v>76</v>
      </c>
      <c r="AB122" s="280"/>
      <c r="AC122" s="280"/>
      <c r="AD122" s="280"/>
      <c r="AE122" s="280"/>
      <c r="AF122" s="280"/>
      <c r="AG122" s="280"/>
      <c r="AH122" s="280"/>
      <c r="AI122" s="280"/>
      <c r="AJ122" s="280"/>
      <c r="AK122" s="280"/>
      <c r="AL122" s="289" t="s">
        <v>2504</v>
      </c>
      <c r="AM122" s="264"/>
      <c r="AN122" s="290"/>
      <c r="AO122" s="290"/>
      <c r="AP122" s="280"/>
      <c r="AQ122" s="280"/>
      <c r="AR122" s="280"/>
      <c r="AS122" s="280"/>
      <c r="AT122" s="290"/>
      <c r="AU122" s="290"/>
      <c r="AV122" s="291" t="s">
        <v>813</v>
      </c>
      <c r="AW122" s="291" t="s">
        <v>78</v>
      </c>
      <c r="AX122" s="280"/>
      <c r="AY122" s="292"/>
      <c r="AZ122" s="292"/>
      <c r="BA122" s="292"/>
      <c r="BB122" s="292"/>
      <c r="BC122" s="292"/>
      <c r="BD122" s="292"/>
      <c r="BE122" s="292"/>
      <c r="BF122" s="292"/>
      <c r="BG122" s="292"/>
      <c r="BH122" s="292"/>
      <c r="BI122" s="292"/>
      <c r="BJ122" s="292"/>
      <c r="BK122" s="292"/>
      <c r="BL122" s="292"/>
      <c r="BM122" s="292"/>
      <c r="BN122" s="292"/>
      <c r="BO122" s="292"/>
      <c r="BP122" s="292"/>
      <c r="BQ122" s="292"/>
      <c r="BR122" s="292"/>
      <c r="BS122" s="281"/>
      <c r="BT122" s="299">
        <v>44593</v>
      </c>
      <c r="BU122" s="280"/>
      <c r="BV122" s="278">
        <v>12</v>
      </c>
      <c r="BW122" s="278">
        <v>3</v>
      </c>
      <c r="BX122" s="278">
        <f>BV122-BW122</f>
        <v>9</v>
      </c>
      <c r="BY122" s="278">
        <v>12</v>
      </c>
      <c r="BZ122" s="280"/>
      <c r="CA122" s="280"/>
      <c r="CB122" s="280"/>
      <c r="CC122" s="280"/>
      <c r="CD122" s="280"/>
      <c r="CE122" s="280"/>
      <c r="CF122" s="280"/>
      <c r="CG122" s="280"/>
      <c r="CH122" s="280"/>
      <c r="CI122" s="280"/>
      <c r="CJ122" s="280"/>
    </row>
    <row r="123" spans="1:89" s="204" customFormat="1" ht="15.75" hidden="1" customHeight="1">
      <c r="A123" s="186">
        <f>A122+1</f>
        <v>211</v>
      </c>
      <c r="B123" s="187" t="s">
        <v>500</v>
      </c>
      <c r="C123" s="144" t="s">
        <v>501</v>
      </c>
      <c r="D123" s="189" t="s">
        <v>3962</v>
      </c>
      <c r="E123" s="190" t="s">
        <v>3943</v>
      </c>
      <c r="F123" s="193" t="s">
        <v>12</v>
      </c>
      <c r="G123" s="186" t="s">
        <v>3189</v>
      </c>
      <c r="H123" s="186" t="s">
        <v>9</v>
      </c>
      <c r="I123" s="186" t="s">
        <v>446</v>
      </c>
      <c r="J123" s="192" t="s">
        <v>447</v>
      </c>
      <c r="K123" s="190" t="s">
        <v>3945</v>
      </c>
      <c r="L123" s="193" t="s">
        <v>85</v>
      </c>
      <c r="M123" s="188" t="s">
        <v>280</v>
      </c>
      <c r="N123" s="194" t="s">
        <v>502</v>
      </c>
      <c r="O123" s="195">
        <v>31609</v>
      </c>
      <c r="P123" s="196" t="str">
        <f ca="1">(DATEDIF($O123,NOW(),"Y")&amp;" Tahun ")&amp;(DATEDIF($O123,NOW(),"YM")&amp;" Bulan")</f>
        <v>35 Tahun 7 Bulan</v>
      </c>
      <c r="Q123" s="197">
        <v>43678</v>
      </c>
      <c r="R123" s="197">
        <v>43678</v>
      </c>
      <c r="S123" s="198" t="str">
        <f ca="1">INT((NOW()-R123)/365)&amp;"Tahun"</f>
        <v>2Tahun</v>
      </c>
      <c r="T123" s="199" t="str">
        <f ca="1">INT(MOD((NOW()-R123),365)/30)&amp;"Bulan"</f>
        <v>7Bulan</v>
      </c>
      <c r="U123" s="186"/>
      <c r="V123" s="200"/>
      <c r="W123" s="190"/>
      <c r="X123" s="190"/>
      <c r="Y123" s="187" t="s">
        <v>503</v>
      </c>
      <c r="Z123" s="201" t="s">
        <v>504</v>
      </c>
      <c r="AA123" s="202" t="s">
        <v>114</v>
      </c>
      <c r="AB123" s="190"/>
      <c r="AC123" s="190"/>
      <c r="AD123" s="190"/>
      <c r="AE123" s="190"/>
      <c r="AF123" s="190"/>
      <c r="AG123" s="190"/>
      <c r="AH123" s="190"/>
      <c r="AI123" s="190"/>
      <c r="AJ123" s="190"/>
      <c r="AK123" s="190"/>
      <c r="AL123" s="187" t="s">
        <v>2946</v>
      </c>
      <c r="AM123" s="189"/>
      <c r="AN123" s="193"/>
      <c r="AO123" s="193"/>
      <c r="AP123" s="190"/>
      <c r="AQ123" s="190"/>
      <c r="AR123" s="190"/>
      <c r="AS123" s="190"/>
      <c r="AT123" s="193"/>
      <c r="AU123" s="193"/>
      <c r="AV123" s="200" t="s">
        <v>505</v>
      </c>
      <c r="AW123" s="200" t="s">
        <v>78</v>
      </c>
      <c r="AX123" s="190"/>
      <c r="AY123" s="203"/>
      <c r="AZ123" s="203"/>
      <c r="BA123" s="203"/>
      <c r="BB123" s="203"/>
      <c r="BC123" s="203"/>
      <c r="BD123" s="203"/>
      <c r="BE123" s="203"/>
      <c r="BF123" s="203"/>
      <c r="BG123" s="203"/>
      <c r="BH123" s="203"/>
      <c r="BI123" s="203"/>
      <c r="BJ123" s="203"/>
      <c r="BK123" s="203"/>
      <c r="BL123" s="203"/>
      <c r="BM123" s="203"/>
      <c r="BN123" s="203"/>
      <c r="BO123" s="203"/>
      <c r="BP123" s="203"/>
      <c r="BQ123" s="203"/>
      <c r="BR123" s="203"/>
      <c r="BS123" s="202"/>
      <c r="BT123" s="190"/>
      <c r="BU123" s="190"/>
      <c r="BV123" s="186">
        <v>12</v>
      </c>
      <c r="BW123" s="186">
        <v>0</v>
      </c>
      <c r="BX123" s="186">
        <f t="shared" ref="BX123" si="33">BV123-BW123</f>
        <v>12</v>
      </c>
      <c r="BY123" s="186">
        <v>12</v>
      </c>
      <c r="BZ123" s="190"/>
      <c r="CA123" s="190"/>
      <c r="CB123" s="190"/>
      <c r="CC123" s="190"/>
      <c r="CD123" s="190"/>
      <c r="CE123" s="190"/>
      <c r="CF123" s="190"/>
      <c r="CG123" s="190"/>
      <c r="CH123" s="190"/>
      <c r="CI123" s="190"/>
      <c r="CJ123" s="190"/>
    </row>
    <row r="124" spans="1:89" s="204" customFormat="1" ht="13.5" hidden="1" customHeight="1">
      <c r="A124" s="186">
        <f>ALL!A541+1</f>
        <v>530</v>
      </c>
      <c r="B124" s="187" t="s">
        <v>62</v>
      </c>
      <c r="C124" s="188" t="s">
        <v>3901</v>
      </c>
      <c r="D124" s="264" t="s">
        <v>3902</v>
      </c>
      <c r="E124" s="190" t="s">
        <v>3903</v>
      </c>
      <c r="F124" s="192" t="s">
        <v>12</v>
      </c>
      <c r="G124" s="186" t="s">
        <v>3200</v>
      </c>
      <c r="H124" s="186" t="s">
        <v>82</v>
      </c>
      <c r="I124" s="191" t="s">
        <v>83</v>
      </c>
      <c r="J124" s="191" t="s">
        <v>84</v>
      </c>
      <c r="K124" s="190" t="s">
        <v>412</v>
      </c>
      <c r="L124" s="193" t="s">
        <v>85</v>
      </c>
      <c r="M124" s="205" t="s">
        <v>2604</v>
      </c>
      <c r="N124" s="194" t="s">
        <v>72</v>
      </c>
      <c r="O124" s="195">
        <v>35380</v>
      </c>
      <c r="P124" s="196" t="str">
        <f ca="1">(DATEDIF($O124,NOW(),"Y")&amp;" Tahun ")&amp;(DATEDIF($O124,NOW(),"YM")&amp;" Bulan")</f>
        <v>25 Tahun 4 Bulan</v>
      </c>
      <c r="Q124" s="190"/>
      <c r="R124" s="197">
        <v>44470</v>
      </c>
      <c r="S124" s="198" t="str">
        <f ca="1">INT((NOW()-R124)/365)&amp;"Tahun"</f>
        <v>0Tahun</v>
      </c>
      <c r="T124" s="199" t="str">
        <f ca="1">INT(MOD((NOW()-R124),365)/30)&amp;"Bulan"</f>
        <v>5Bulan</v>
      </c>
      <c r="U124" s="186" t="s">
        <v>73</v>
      </c>
      <c r="V124" s="209" t="s">
        <v>111</v>
      </c>
      <c r="W124" s="190" t="s">
        <v>412</v>
      </c>
      <c r="X124" s="190" t="s">
        <v>3904</v>
      </c>
      <c r="Y124" s="187" t="s">
        <v>3905</v>
      </c>
      <c r="Z124" s="201" t="s">
        <v>3906</v>
      </c>
      <c r="AA124" s="202" t="s">
        <v>76</v>
      </c>
      <c r="AB124" s="190" t="s">
        <v>412</v>
      </c>
      <c r="AC124" s="190" t="s">
        <v>412</v>
      </c>
      <c r="AD124" s="190" t="s">
        <v>412</v>
      </c>
      <c r="AE124" s="190" t="s">
        <v>412</v>
      </c>
      <c r="AF124" s="190" t="s">
        <v>412</v>
      </c>
      <c r="AG124" s="190" t="s">
        <v>412</v>
      </c>
      <c r="AH124" s="190" t="s">
        <v>412</v>
      </c>
      <c r="AI124" s="190" t="s">
        <v>412</v>
      </c>
      <c r="AJ124" s="190" t="s">
        <v>412</v>
      </c>
      <c r="AK124" s="190" t="s">
        <v>412</v>
      </c>
      <c r="AL124" s="229" t="s">
        <v>3907</v>
      </c>
      <c r="AM124" s="191" t="s">
        <v>3908</v>
      </c>
      <c r="AN124" s="193" t="s">
        <v>309</v>
      </c>
      <c r="AO124" s="193" t="s">
        <v>3909</v>
      </c>
      <c r="AP124" s="190" t="s">
        <v>412</v>
      </c>
      <c r="AQ124" s="190" t="s">
        <v>412</v>
      </c>
      <c r="AR124" s="190" t="s">
        <v>412</v>
      </c>
      <c r="AS124" s="190" t="s">
        <v>412</v>
      </c>
      <c r="AT124" s="193" t="s">
        <v>412</v>
      </c>
      <c r="AU124" s="193" t="s">
        <v>412</v>
      </c>
      <c r="AV124" s="200" t="s">
        <v>3910</v>
      </c>
      <c r="AW124" s="200" t="s">
        <v>3911</v>
      </c>
      <c r="AX124" s="190" t="s">
        <v>412</v>
      </c>
      <c r="AY124" s="203">
        <v>4200000</v>
      </c>
      <c r="AZ124" s="203"/>
      <c r="BA124" s="203"/>
      <c r="BB124" s="203"/>
      <c r="BC124" s="203"/>
      <c r="BD124" s="203"/>
      <c r="BE124" s="203"/>
      <c r="BF124" s="203"/>
      <c r="BG124" s="203"/>
      <c r="BH124" s="203"/>
      <c r="BI124" s="203"/>
      <c r="BJ124" s="203"/>
      <c r="BK124" s="203"/>
      <c r="BL124" s="203"/>
      <c r="BM124" s="203"/>
      <c r="BN124" s="203"/>
      <c r="BO124" s="203"/>
      <c r="BP124" s="203"/>
      <c r="BQ124" s="203"/>
      <c r="BR124" s="203"/>
      <c r="BS124" s="230" t="s">
        <v>3912</v>
      </c>
      <c r="BT124" s="190"/>
      <c r="BU124" s="190"/>
      <c r="BV124" s="186">
        <v>0</v>
      </c>
      <c r="BW124" s="186">
        <v>0</v>
      </c>
      <c r="BX124" s="186">
        <f>BV124-BW124</f>
        <v>0</v>
      </c>
      <c r="BY124" s="186">
        <v>0</v>
      </c>
      <c r="BZ124" s="219">
        <v>44589</v>
      </c>
      <c r="CA124" s="190"/>
      <c r="CB124" s="190"/>
      <c r="CC124" s="190"/>
      <c r="CD124" s="190"/>
      <c r="CE124" s="190"/>
      <c r="CF124" s="190"/>
      <c r="CG124" s="190"/>
      <c r="CH124" s="190"/>
      <c r="CI124" s="190"/>
      <c r="CJ124" s="190"/>
    </row>
    <row r="125" spans="1:89" s="293" customFormat="1" ht="15.75" hidden="1" customHeight="1">
      <c r="A125" s="278">
        <f t="shared" ref="A125" si="34">A124+1</f>
        <v>531</v>
      </c>
      <c r="B125" s="481" t="s">
        <v>2058</v>
      </c>
      <c r="C125" s="482" t="s">
        <v>4297</v>
      </c>
      <c r="D125" s="483" t="s">
        <v>2060</v>
      </c>
      <c r="E125" s="280" t="s">
        <v>2061</v>
      </c>
      <c r="F125" s="278" t="s">
        <v>12</v>
      </c>
      <c r="G125" s="278" t="s">
        <v>2062</v>
      </c>
      <c r="H125" s="278" t="s">
        <v>82</v>
      </c>
      <c r="I125" s="281" t="s">
        <v>83</v>
      </c>
      <c r="J125" s="278" t="s">
        <v>2063</v>
      </c>
      <c r="K125" s="278"/>
      <c r="L125" s="280" t="s">
        <v>2064</v>
      </c>
      <c r="M125" s="282" t="s">
        <v>85</v>
      </c>
      <c r="N125" s="290" t="s">
        <v>110</v>
      </c>
      <c r="O125" s="290" t="s">
        <v>2065</v>
      </c>
      <c r="P125" s="300">
        <v>28238</v>
      </c>
      <c r="Q125" s="286" t="str">
        <f t="shared" ref="Q125" ca="1" si="35">(DATEDIF($P125,NOW(),"Y")&amp;" Tahun ")&amp;(DATEDIF($P125,NOW(),"YM")&amp;" Bulan")</f>
        <v>44 Tahun 10 Bulan</v>
      </c>
      <c r="R125" s="302">
        <v>44382</v>
      </c>
      <c r="S125" s="302">
        <v>44382</v>
      </c>
      <c r="T125" s="324" t="str">
        <f t="shared" ref="T125" ca="1" si="36">INT((NOW()-S125)/365)&amp;"Tahun"</f>
        <v>0Tahun</v>
      </c>
      <c r="U125" s="287" t="str">
        <f t="shared" ref="U125" ca="1" si="37">INT(MOD((NOW()-S125),365)/30)&amp;"Bulan"</f>
        <v>8Bulan</v>
      </c>
      <c r="V125" s="278" t="s">
        <v>73</v>
      </c>
      <c r="W125" s="294" t="s">
        <v>111</v>
      </c>
      <c r="X125" s="280" t="s">
        <v>412</v>
      </c>
      <c r="Y125" s="280" t="s">
        <v>2066</v>
      </c>
      <c r="Z125" s="303" t="s">
        <v>2067</v>
      </c>
      <c r="AA125" s="295" t="s">
        <v>2068</v>
      </c>
      <c r="AB125" s="290" t="s">
        <v>76</v>
      </c>
      <c r="AC125" s="280" t="s">
        <v>2069</v>
      </c>
      <c r="AD125" s="299">
        <v>27258</v>
      </c>
      <c r="AE125" s="280" t="s">
        <v>2070</v>
      </c>
      <c r="AF125" s="299">
        <v>37956</v>
      </c>
      <c r="AG125" s="280" t="s">
        <v>2071</v>
      </c>
      <c r="AH125" s="299">
        <v>40648</v>
      </c>
      <c r="AI125" s="280" t="s">
        <v>412</v>
      </c>
      <c r="AJ125" s="280" t="s">
        <v>412</v>
      </c>
      <c r="AK125" s="280" t="s">
        <v>412</v>
      </c>
      <c r="AL125" s="280" t="s">
        <v>412</v>
      </c>
      <c r="AM125" s="484" t="s">
        <v>2957</v>
      </c>
      <c r="AN125" s="264" t="s">
        <v>2072</v>
      </c>
      <c r="AO125" s="294" t="s">
        <v>2073</v>
      </c>
      <c r="AP125" s="294" t="s">
        <v>2074</v>
      </c>
      <c r="AQ125" s="280"/>
      <c r="AR125" s="280"/>
      <c r="AS125" s="280"/>
      <c r="AT125" s="280"/>
      <c r="AU125" s="294"/>
      <c r="AV125" s="294"/>
      <c r="AW125" s="303" t="s">
        <v>2075</v>
      </c>
      <c r="AX125" s="294" t="s">
        <v>2076</v>
      </c>
      <c r="AY125" s="280" t="s">
        <v>412</v>
      </c>
      <c r="AZ125" s="292">
        <v>4500000</v>
      </c>
      <c r="BA125" s="292"/>
      <c r="BB125" s="292"/>
      <c r="BC125" s="292"/>
      <c r="BD125" s="292"/>
      <c r="BE125" s="292"/>
      <c r="BF125" s="292"/>
      <c r="BG125" s="292"/>
      <c r="BH125" s="292"/>
      <c r="BI125" s="292"/>
      <c r="BJ125" s="292"/>
      <c r="BK125" s="292"/>
      <c r="BL125" s="292"/>
      <c r="BM125" s="292"/>
      <c r="BN125" s="292"/>
      <c r="BO125" s="292"/>
      <c r="BP125" s="292"/>
      <c r="BQ125" s="292"/>
      <c r="BR125" s="292"/>
      <c r="BS125" s="292"/>
      <c r="BT125" s="485" t="s">
        <v>2077</v>
      </c>
      <c r="BU125" s="280"/>
      <c r="BV125" s="280"/>
      <c r="BW125" s="278">
        <v>0</v>
      </c>
      <c r="BX125" s="278">
        <v>0</v>
      </c>
      <c r="BY125" s="278">
        <f t="shared" ref="BY125" si="38">BW125-BX125</f>
        <v>0</v>
      </c>
      <c r="BZ125" s="278"/>
      <c r="CA125" s="280"/>
      <c r="CB125" s="280"/>
      <c r="CC125" s="280"/>
      <c r="CD125" s="280"/>
      <c r="CE125" s="280"/>
      <c r="CF125" s="280"/>
      <c r="CG125" s="280"/>
      <c r="CH125" s="280"/>
      <c r="CI125" s="280"/>
      <c r="CJ125" s="280"/>
      <c r="CK125" s="280"/>
    </row>
    <row r="126" spans="1:89" s="204" customFormat="1" ht="15.75" hidden="1" customHeight="1">
      <c r="A126" s="186">
        <f>ALL!A260+1</f>
        <v>252</v>
      </c>
      <c r="B126" s="189" t="s">
        <v>558</v>
      </c>
      <c r="C126" s="144" t="s">
        <v>695</v>
      </c>
      <c r="D126" s="309" t="s">
        <v>696</v>
      </c>
      <c r="E126" s="190" t="s">
        <v>697</v>
      </c>
      <c r="F126" s="193" t="s">
        <v>12</v>
      </c>
      <c r="G126" s="186" t="s">
        <v>562</v>
      </c>
      <c r="H126" s="192" t="s">
        <v>249</v>
      </c>
      <c r="I126" s="202" t="s">
        <v>176</v>
      </c>
      <c r="J126" s="199" t="s">
        <v>249</v>
      </c>
      <c r="K126" s="199"/>
      <c r="L126" s="190"/>
      <c r="M126" s="202" t="s">
        <v>85</v>
      </c>
      <c r="N126" s="205" t="s">
        <v>2604</v>
      </c>
      <c r="O126" s="193" t="s">
        <v>698</v>
      </c>
      <c r="P126" s="221">
        <v>36235</v>
      </c>
      <c r="Q126" s="196" t="str">
        <f t="shared" ref="Q126:Q132" ca="1" si="39">(DATEDIF($P126,NOW(),"Y")&amp;" Tahun ")&amp;(DATEDIF($P126,NOW(),"YM")&amp;" Bulan")</f>
        <v>22 Tahun 11 Bulan</v>
      </c>
      <c r="R126" s="219">
        <v>44263</v>
      </c>
      <c r="S126" s="222">
        <v>44263</v>
      </c>
      <c r="T126" s="198" t="str">
        <f t="shared" ref="T126:T132" ca="1" si="40">INT((NOW()-S126)/365)&amp;"Tahun"</f>
        <v>1Tahun</v>
      </c>
      <c r="U126" s="199" t="str">
        <f t="shared" ref="U126:U132" ca="1" si="41">INT(MOD((NOW()-S126),365)/30)&amp;"Bulan"</f>
        <v>0Bulan</v>
      </c>
      <c r="V126" s="186" t="s">
        <v>73</v>
      </c>
      <c r="W126" s="223" t="s">
        <v>251</v>
      </c>
      <c r="X126" s="190"/>
      <c r="Y126" s="190"/>
      <c r="Z126" s="316" t="s">
        <v>699</v>
      </c>
      <c r="AA126" s="201" t="s">
        <v>700</v>
      </c>
      <c r="AB126" s="191" t="s">
        <v>354</v>
      </c>
      <c r="AC126" s="190" t="s">
        <v>412</v>
      </c>
      <c r="AD126" s="190" t="s">
        <v>412</v>
      </c>
      <c r="AE126" s="190" t="s">
        <v>412</v>
      </c>
      <c r="AF126" s="190" t="s">
        <v>412</v>
      </c>
      <c r="AG126" s="190" t="s">
        <v>412</v>
      </c>
      <c r="AH126" s="190" t="s">
        <v>412</v>
      </c>
      <c r="AI126" s="190" t="s">
        <v>412</v>
      </c>
      <c r="AJ126" s="190" t="s">
        <v>412</v>
      </c>
      <c r="AK126" s="190" t="s">
        <v>412</v>
      </c>
      <c r="AL126" s="190" t="s">
        <v>412</v>
      </c>
      <c r="AM126" s="229" t="s">
        <v>2505</v>
      </c>
      <c r="AN126" s="189" t="s">
        <v>701</v>
      </c>
      <c r="AO126" s="223"/>
      <c r="AP126" s="223" t="s">
        <v>702</v>
      </c>
      <c r="AQ126" s="190"/>
      <c r="AR126" s="190"/>
      <c r="AS126" s="190"/>
      <c r="AT126" s="190"/>
      <c r="AU126" s="223"/>
      <c r="AV126" s="223"/>
      <c r="AW126" s="200" t="s">
        <v>703</v>
      </c>
      <c r="AX126" s="200" t="s">
        <v>78</v>
      </c>
      <c r="AY126" s="190"/>
      <c r="AZ126" s="203"/>
      <c r="BA126" s="203"/>
      <c r="BB126" s="203"/>
      <c r="BC126" s="203"/>
      <c r="BD126" s="203"/>
      <c r="BE126" s="203"/>
      <c r="BF126" s="203"/>
      <c r="BG126" s="203"/>
      <c r="BH126" s="203"/>
      <c r="BI126" s="203"/>
      <c r="BJ126" s="203"/>
      <c r="BK126" s="203"/>
      <c r="BL126" s="203"/>
      <c r="BM126" s="203"/>
      <c r="BN126" s="203"/>
      <c r="BO126" s="203"/>
      <c r="BP126" s="203"/>
      <c r="BQ126" s="203"/>
      <c r="BR126" s="203"/>
      <c r="BS126" s="203"/>
      <c r="BT126" s="211" t="s">
        <v>704</v>
      </c>
      <c r="BU126" s="190"/>
      <c r="BV126" s="190"/>
      <c r="BW126" s="186">
        <v>0</v>
      </c>
      <c r="BX126" s="186">
        <v>0</v>
      </c>
      <c r="BY126" s="186">
        <f>BW126-BX126</f>
        <v>0</v>
      </c>
      <c r="BZ126" s="186">
        <v>10</v>
      </c>
      <c r="CA126" s="219">
        <v>44577</v>
      </c>
      <c r="CB126" s="190"/>
      <c r="CC126" s="190"/>
      <c r="CD126" s="190"/>
      <c r="CE126" s="190"/>
      <c r="CF126" s="190"/>
      <c r="CG126" s="190"/>
      <c r="CH126" s="190"/>
      <c r="CI126" s="190"/>
      <c r="CJ126" s="190"/>
      <c r="CK126" s="190"/>
    </row>
    <row r="127" spans="1:89" s="204" customFormat="1" ht="15.75" hidden="1" customHeight="1">
      <c r="A127" s="186">
        <f>ALL!A276+1</f>
        <v>268</v>
      </c>
      <c r="B127" s="187" t="s">
        <v>3212</v>
      </c>
      <c r="C127" s="216" t="s">
        <v>3590</v>
      </c>
      <c r="D127" s="217" t="s">
        <v>3573</v>
      </c>
      <c r="E127" s="190" t="s">
        <v>3574</v>
      </c>
      <c r="F127" s="191" t="s">
        <v>12</v>
      </c>
      <c r="G127" s="186" t="s">
        <v>3182</v>
      </c>
      <c r="H127" s="186" t="s">
        <v>249</v>
      </c>
      <c r="I127" s="202" t="s">
        <v>176</v>
      </c>
      <c r="J127" s="186" t="s">
        <v>249</v>
      </c>
      <c r="K127" s="186"/>
      <c r="L127" s="186" t="s">
        <v>2392</v>
      </c>
      <c r="M127" s="202" t="s">
        <v>85</v>
      </c>
      <c r="N127" s="188" t="s">
        <v>110</v>
      </c>
      <c r="O127" s="194" t="s">
        <v>87</v>
      </c>
      <c r="P127" s="195">
        <v>30507</v>
      </c>
      <c r="Q127" s="196" t="str">
        <f t="shared" ca="1" si="39"/>
        <v>38 Tahun 8 Bulan</v>
      </c>
      <c r="R127" s="219">
        <v>44461</v>
      </c>
      <c r="S127" s="197">
        <v>44461</v>
      </c>
      <c r="T127" s="198" t="str">
        <f t="shared" ca="1" si="40"/>
        <v>0Tahun</v>
      </c>
      <c r="U127" s="199" t="str">
        <f t="shared" ca="1" si="41"/>
        <v>5Bulan</v>
      </c>
      <c r="V127" s="186" t="s">
        <v>73</v>
      </c>
      <c r="W127" s="209" t="s">
        <v>251</v>
      </c>
      <c r="X127" s="190" t="s">
        <v>3576</v>
      </c>
      <c r="Y127" s="190" t="s">
        <v>3577</v>
      </c>
      <c r="Z127" s="187" t="s">
        <v>3578</v>
      </c>
      <c r="AA127" s="201" t="s">
        <v>3579</v>
      </c>
      <c r="AB127" s="202" t="s">
        <v>354</v>
      </c>
      <c r="AC127" s="190" t="s">
        <v>3580</v>
      </c>
      <c r="AD127" s="219">
        <v>30365</v>
      </c>
      <c r="AE127" s="190" t="s">
        <v>3581</v>
      </c>
      <c r="AF127" s="219">
        <v>40381</v>
      </c>
      <c r="AG127" s="190" t="s">
        <v>3582</v>
      </c>
      <c r="AH127" s="219">
        <v>43440</v>
      </c>
      <c r="AI127" s="190"/>
      <c r="AJ127" s="190"/>
      <c r="AK127" s="190"/>
      <c r="AL127" s="190"/>
      <c r="AM127" s="359"/>
      <c r="AN127" s="189" t="s">
        <v>3583</v>
      </c>
      <c r="AO127" s="193" t="s">
        <v>3584</v>
      </c>
      <c r="AP127" s="187" t="s">
        <v>3578</v>
      </c>
      <c r="AQ127" s="190" t="s">
        <v>3585</v>
      </c>
      <c r="AR127" s="190" t="s">
        <v>3586</v>
      </c>
      <c r="AS127" s="190"/>
      <c r="AT127" s="190"/>
      <c r="AU127" s="193"/>
      <c r="AV127" s="188" t="s">
        <v>3589</v>
      </c>
      <c r="AW127" s="200" t="s">
        <v>3587</v>
      </c>
      <c r="AX127" s="200" t="s">
        <v>3588</v>
      </c>
      <c r="AY127" s="190"/>
      <c r="AZ127" s="203"/>
      <c r="BA127" s="203"/>
      <c r="BB127" s="203"/>
      <c r="BC127" s="203"/>
      <c r="BD127" s="203"/>
      <c r="BE127" s="203"/>
      <c r="BF127" s="203"/>
      <c r="BG127" s="203"/>
      <c r="BH127" s="203"/>
      <c r="BI127" s="203"/>
      <c r="BJ127" s="203"/>
      <c r="BK127" s="203"/>
      <c r="BL127" s="203"/>
      <c r="BM127" s="203"/>
      <c r="BN127" s="203"/>
      <c r="BO127" s="203"/>
      <c r="BP127" s="203"/>
      <c r="BQ127" s="203"/>
      <c r="BR127" s="203"/>
      <c r="BS127" s="203"/>
      <c r="BT127" s="202"/>
      <c r="BU127" s="190"/>
      <c r="BV127" s="190"/>
      <c r="BW127" s="186">
        <v>0</v>
      </c>
      <c r="BX127" s="186">
        <v>0</v>
      </c>
      <c r="BY127" s="186">
        <f>BW127-BX127</f>
        <v>0</v>
      </c>
      <c r="BZ127" s="186">
        <f>12-8</f>
        <v>4</v>
      </c>
      <c r="CA127" s="190"/>
      <c r="CB127" s="190"/>
      <c r="CC127" s="190"/>
      <c r="CD127" s="190"/>
      <c r="CE127" s="190"/>
      <c r="CF127" s="190"/>
      <c r="CG127" s="190"/>
      <c r="CH127" s="190"/>
      <c r="CI127" s="190"/>
      <c r="CJ127" s="190"/>
      <c r="CK127" s="190"/>
    </row>
    <row r="128" spans="1:89" s="293" customFormat="1" ht="15.75" hidden="1" customHeight="1">
      <c r="A128" s="278">
        <f>ALL!A463+1</f>
        <v>452</v>
      </c>
      <c r="B128" s="264" t="s">
        <v>454</v>
      </c>
      <c r="C128" s="482" t="s">
        <v>1043</v>
      </c>
      <c r="D128" s="481" t="s">
        <v>3223</v>
      </c>
      <c r="E128" s="280" t="s">
        <v>2660</v>
      </c>
      <c r="F128" s="281" t="s">
        <v>12</v>
      </c>
      <c r="G128" s="278" t="s">
        <v>3190</v>
      </c>
      <c r="H128" s="278" t="s">
        <v>4915</v>
      </c>
      <c r="I128" s="282" t="s">
        <v>176</v>
      </c>
      <c r="J128" s="278" t="s">
        <v>4715</v>
      </c>
      <c r="K128" s="278" t="s">
        <v>3379</v>
      </c>
      <c r="L128" s="280" t="s">
        <v>3379</v>
      </c>
      <c r="M128" s="282" t="s">
        <v>85</v>
      </c>
      <c r="N128" s="283" t="s">
        <v>2604</v>
      </c>
      <c r="O128" s="284"/>
      <c r="P128" s="285"/>
      <c r="Q128" s="286" t="str">
        <f t="shared" ca="1" si="39"/>
        <v>122 Tahun 2 Bulan</v>
      </c>
      <c r="R128" s="280"/>
      <c r="S128" s="304">
        <v>44067</v>
      </c>
      <c r="T128" s="324" t="str">
        <f t="shared" ca="1" si="40"/>
        <v>1Tahun</v>
      </c>
      <c r="U128" s="287" t="str">
        <f t="shared" ca="1" si="41"/>
        <v>6Bulan</v>
      </c>
      <c r="V128" s="278" t="s">
        <v>3218</v>
      </c>
      <c r="W128" s="279" t="s">
        <v>111</v>
      </c>
      <c r="X128" s="303"/>
      <c r="Y128" s="280"/>
      <c r="Z128" s="288" t="s">
        <v>1046</v>
      </c>
      <c r="AA128" s="295" t="s">
        <v>1047</v>
      </c>
      <c r="AB128" s="282" t="s">
        <v>76</v>
      </c>
      <c r="AC128" s="280"/>
      <c r="AD128" s="280"/>
      <c r="AE128" s="280"/>
      <c r="AF128" s="280"/>
      <c r="AG128" s="280"/>
      <c r="AH128" s="280"/>
      <c r="AI128" s="280"/>
      <c r="AJ128" s="280"/>
      <c r="AK128" s="280"/>
      <c r="AL128" s="280"/>
      <c r="AM128" s="289"/>
      <c r="AN128" s="264"/>
      <c r="AO128" s="290"/>
      <c r="AP128" s="290"/>
      <c r="AQ128" s="280"/>
      <c r="AR128" s="280"/>
      <c r="AS128" s="280"/>
      <c r="AT128" s="280"/>
      <c r="AU128" s="290"/>
      <c r="AV128" s="290"/>
      <c r="AW128" s="305" t="s">
        <v>1048</v>
      </c>
      <c r="AX128" s="305" t="s">
        <v>1049</v>
      </c>
      <c r="AY128" s="280"/>
      <c r="AZ128" s="292"/>
      <c r="BA128" s="292">
        <v>500000</v>
      </c>
      <c r="BB128" s="292"/>
      <c r="BC128" s="292"/>
      <c r="BD128" s="292"/>
      <c r="BE128" s="292"/>
      <c r="BF128" s="292"/>
      <c r="BG128" s="292"/>
      <c r="BH128" s="292"/>
      <c r="BI128" s="292"/>
      <c r="BJ128" s="292"/>
      <c r="BK128" s="292"/>
      <c r="BL128" s="292"/>
      <c r="BM128" s="292"/>
      <c r="BN128" s="292"/>
      <c r="BO128" s="292"/>
      <c r="BP128" s="292"/>
      <c r="BQ128" s="292"/>
      <c r="BR128" s="292"/>
      <c r="BS128" s="292"/>
      <c r="BT128" s="281"/>
      <c r="BU128" s="280"/>
      <c r="BV128" s="280"/>
      <c r="BW128" s="278">
        <f>12-7</f>
        <v>5</v>
      </c>
      <c r="BX128" s="278">
        <v>0</v>
      </c>
      <c r="BY128" s="278">
        <f>BW128-BX128</f>
        <v>5</v>
      </c>
      <c r="BZ128" s="278"/>
      <c r="CA128" s="280"/>
      <c r="CB128" s="280"/>
      <c r="CC128" s="280"/>
      <c r="CD128" s="280"/>
      <c r="CE128" s="280"/>
      <c r="CF128" s="280"/>
      <c r="CG128" s="280"/>
      <c r="CH128" s="280"/>
      <c r="CI128" s="280"/>
      <c r="CJ128" s="280"/>
      <c r="CK128" s="280"/>
    </row>
    <row r="129" spans="1:80" s="293" customFormat="1" ht="15.75" hidden="1" customHeight="1">
      <c r="A129" s="278" t="e">
        <f>ALL!#REF!+1</f>
        <v>#REF!</v>
      </c>
      <c r="B129" s="264" t="s">
        <v>635</v>
      </c>
      <c r="C129" s="472" t="s">
        <v>1636</v>
      </c>
      <c r="D129" s="546" t="s">
        <v>1637</v>
      </c>
      <c r="E129" s="190" t="s">
        <v>2650</v>
      </c>
      <c r="F129" s="191" t="s">
        <v>12</v>
      </c>
      <c r="G129" s="186" t="s">
        <v>3185</v>
      </c>
      <c r="H129" s="278" t="s">
        <v>3089</v>
      </c>
      <c r="I129" s="278" t="s">
        <v>176</v>
      </c>
      <c r="J129" s="281" t="s">
        <v>1638</v>
      </c>
      <c r="K129" s="301" t="s">
        <v>2884</v>
      </c>
      <c r="L129" s="280" t="s">
        <v>412</v>
      </c>
      <c r="M129" s="290" t="s">
        <v>85</v>
      </c>
      <c r="N129" s="283" t="s">
        <v>2604</v>
      </c>
      <c r="O129" s="284" t="s">
        <v>639</v>
      </c>
      <c r="P129" s="497">
        <v>31794</v>
      </c>
      <c r="Q129" s="286" t="str">
        <f t="shared" ca="1" si="39"/>
        <v>35 Tahun 1 Bulan</v>
      </c>
      <c r="R129" s="280"/>
      <c r="S129" s="547">
        <v>40451</v>
      </c>
      <c r="T129" s="324" t="str">
        <f t="shared" ca="1" si="40"/>
        <v>11Tahun</v>
      </c>
      <c r="U129" s="287" t="str">
        <f t="shared" ca="1" si="41"/>
        <v>5Bulan</v>
      </c>
      <c r="V129" s="278"/>
      <c r="W129" s="291" t="s">
        <v>1391</v>
      </c>
      <c r="X129" s="481"/>
      <c r="Y129" s="280"/>
      <c r="Z129" s="288" t="s">
        <v>1639</v>
      </c>
      <c r="AA129" s="295" t="s">
        <v>1640</v>
      </c>
      <c r="AB129" s="281" t="s">
        <v>76</v>
      </c>
      <c r="AC129" s="280"/>
      <c r="AD129" s="280"/>
      <c r="AE129" s="280"/>
      <c r="AF129" s="280"/>
      <c r="AG129" s="280"/>
      <c r="AH129" s="280"/>
      <c r="AI129" s="280"/>
      <c r="AJ129" s="280"/>
      <c r="AK129" s="280"/>
      <c r="AL129" s="280"/>
      <c r="AM129" s="289" t="s">
        <v>4214</v>
      </c>
      <c r="AN129" s="264"/>
      <c r="AO129" s="290"/>
      <c r="AP129" s="290"/>
      <c r="AQ129" s="280"/>
      <c r="AR129" s="280"/>
      <c r="AS129" s="280"/>
      <c r="AT129" s="280"/>
      <c r="AU129" s="290"/>
      <c r="AV129" s="290"/>
      <c r="AW129" s="549" t="s">
        <v>1641</v>
      </c>
      <c r="AX129" s="291" t="s">
        <v>78</v>
      </c>
      <c r="AY129" s="280"/>
      <c r="AZ129" s="292">
        <v>3730125</v>
      </c>
      <c r="BA129" s="292">
        <f>15000*26</f>
        <v>390000</v>
      </c>
      <c r="BB129" s="292">
        <v>74603</v>
      </c>
      <c r="BC129" s="292"/>
      <c r="BD129" s="292"/>
      <c r="BE129" s="292"/>
      <c r="BF129" s="292"/>
      <c r="BG129" s="292">
        <v>150000</v>
      </c>
      <c r="BH129" s="292"/>
      <c r="BI129" s="292"/>
      <c r="BJ129" s="292"/>
      <c r="BK129" s="292"/>
      <c r="BL129" s="292"/>
      <c r="BM129" s="292"/>
      <c r="BN129" s="292"/>
      <c r="BO129" s="292"/>
      <c r="BP129" s="292"/>
      <c r="BQ129" s="292"/>
      <c r="BR129" s="292"/>
      <c r="BS129" s="292"/>
      <c r="BT129" s="281"/>
      <c r="BU129" s="280"/>
      <c r="BV129" s="278">
        <v>12</v>
      </c>
      <c r="BW129" s="278">
        <v>4</v>
      </c>
      <c r="BX129" s="278">
        <f>BV129-BW129</f>
        <v>8</v>
      </c>
      <c r="BY129" s="278">
        <v>12</v>
      </c>
      <c r="BZ129" s="280"/>
      <c r="CA129" s="288" t="s">
        <v>4210</v>
      </c>
      <c r="CB129" s="280"/>
    </row>
    <row r="130" spans="1:80" s="293" customFormat="1" ht="15.75" hidden="1" customHeight="1">
      <c r="A130" s="278">
        <f>RESIGN!A135+1</f>
        <v>389</v>
      </c>
      <c r="B130" s="264" t="s">
        <v>635</v>
      </c>
      <c r="C130" s="472" t="s">
        <v>1773</v>
      </c>
      <c r="D130" s="546" t="s">
        <v>1774</v>
      </c>
      <c r="E130" s="190" t="s">
        <v>2692</v>
      </c>
      <c r="F130" s="191" t="s">
        <v>12</v>
      </c>
      <c r="G130" s="186" t="s">
        <v>3185</v>
      </c>
      <c r="H130" s="278" t="s">
        <v>1015</v>
      </c>
      <c r="I130" s="282" t="s">
        <v>176</v>
      </c>
      <c r="J130" s="301" t="s">
        <v>3795</v>
      </c>
      <c r="K130" s="301" t="s">
        <v>1212</v>
      </c>
      <c r="L130" s="280" t="s">
        <v>412</v>
      </c>
      <c r="M130" s="290" t="s">
        <v>85</v>
      </c>
      <c r="N130" s="283" t="s">
        <v>2604</v>
      </c>
      <c r="O130" s="284" t="s">
        <v>5146</v>
      </c>
      <c r="P130" s="497">
        <v>34751</v>
      </c>
      <c r="Q130" s="286" t="str">
        <f t="shared" ca="1" si="39"/>
        <v>27 Tahun 0 Bulan</v>
      </c>
      <c r="R130" s="280"/>
      <c r="S130" s="547">
        <v>43009</v>
      </c>
      <c r="T130" s="324" t="str">
        <f t="shared" ca="1" si="40"/>
        <v>4Tahun</v>
      </c>
      <c r="U130" s="287" t="str">
        <f t="shared" ca="1" si="41"/>
        <v>5Bulan</v>
      </c>
      <c r="V130" s="278"/>
      <c r="W130" s="264" t="s">
        <v>1775</v>
      </c>
      <c r="X130" s="481"/>
      <c r="Y130" s="280"/>
      <c r="Z130" s="288" t="s">
        <v>1776</v>
      </c>
      <c r="AA130" s="548" t="s">
        <v>1777</v>
      </c>
      <c r="AB130" s="281" t="s">
        <v>76</v>
      </c>
      <c r="AC130" s="280"/>
      <c r="AD130" s="280"/>
      <c r="AE130" s="280"/>
      <c r="AF130" s="280"/>
      <c r="AG130" s="280"/>
      <c r="AH130" s="280"/>
      <c r="AI130" s="280"/>
      <c r="AJ130" s="280"/>
      <c r="AK130" s="280"/>
      <c r="AL130" s="280"/>
      <c r="AM130" s="289" t="s">
        <v>4217</v>
      </c>
      <c r="AN130" s="264"/>
      <c r="AO130" s="290"/>
      <c r="AP130" s="290"/>
      <c r="AQ130" s="280"/>
      <c r="AR130" s="280"/>
      <c r="AS130" s="280"/>
      <c r="AT130" s="280"/>
      <c r="AU130" s="290"/>
      <c r="AV130" s="290"/>
      <c r="AW130" s="549" t="s">
        <v>1778</v>
      </c>
      <c r="AX130" s="291" t="s">
        <v>78</v>
      </c>
      <c r="AY130" s="280"/>
      <c r="AZ130" s="292">
        <v>1800000</v>
      </c>
      <c r="BA130" s="292">
        <f>15000*26</f>
        <v>390000</v>
      </c>
      <c r="BB130" s="292">
        <v>36000</v>
      </c>
      <c r="BC130" s="292"/>
      <c r="BD130" s="292"/>
      <c r="BE130" s="292"/>
      <c r="BF130" s="292"/>
      <c r="BG130" s="292">
        <v>150000</v>
      </c>
      <c r="BH130" s="292"/>
      <c r="BI130" s="292"/>
      <c r="BJ130" s="292"/>
      <c r="BK130" s="292"/>
      <c r="BL130" s="292"/>
      <c r="BM130" s="292"/>
      <c r="BN130" s="292"/>
      <c r="BO130" s="292"/>
      <c r="BP130" s="292"/>
      <c r="BQ130" s="292"/>
      <c r="BR130" s="292"/>
      <c r="BS130" s="292"/>
      <c r="BT130" s="281"/>
      <c r="BU130" s="280"/>
      <c r="BV130" s="278">
        <v>12</v>
      </c>
      <c r="BW130" s="278">
        <f>3+1</f>
        <v>4</v>
      </c>
      <c r="BX130" s="278">
        <f>BV130-BW130</f>
        <v>8</v>
      </c>
      <c r="BY130" s="278">
        <v>12</v>
      </c>
      <c r="BZ130" s="280"/>
      <c r="CA130" s="288" t="s">
        <v>4210</v>
      </c>
      <c r="CB130" s="280"/>
    </row>
    <row r="131" spans="1:80" s="293" customFormat="1" ht="15.75" hidden="1" customHeight="1">
      <c r="A131" s="278">
        <f>ALL!A399+1</f>
        <v>391</v>
      </c>
      <c r="B131" s="264" t="s">
        <v>635</v>
      </c>
      <c r="C131" s="472" t="s">
        <v>1402</v>
      </c>
      <c r="D131" s="546" t="s">
        <v>1403</v>
      </c>
      <c r="E131" s="190" t="s">
        <v>97</v>
      </c>
      <c r="F131" s="191" t="s">
        <v>12</v>
      </c>
      <c r="G131" s="186" t="s">
        <v>3185</v>
      </c>
      <c r="H131" s="278" t="s">
        <v>98</v>
      </c>
      <c r="I131" s="282" t="s">
        <v>99</v>
      </c>
      <c r="J131" s="281" t="s">
        <v>99</v>
      </c>
      <c r="K131" s="301" t="s">
        <v>1212</v>
      </c>
      <c r="L131" s="280" t="s">
        <v>412</v>
      </c>
      <c r="M131" s="290" t="s">
        <v>85</v>
      </c>
      <c r="N131" s="473" t="s">
        <v>2604</v>
      </c>
      <c r="O131" s="284" t="s">
        <v>639</v>
      </c>
      <c r="P131" s="497">
        <v>34396</v>
      </c>
      <c r="Q131" s="286" t="str">
        <f t="shared" ca="1" si="39"/>
        <v>28 Tahun 0 Bulan</v>
      </c>
      <c r="R131" s="280"/>
      <c r="S131" s="547">
        <v>43872</v>
      </c>
      <c r="T131" s="324" t="str">
        <f t="shared" ca="1" si="40"/>
        <v>2Tahun</v>
      </c>
      <c r="U131" s="287" t="str">
        <f t="shared" ca="1" si="41"/>
        <v>0Bulan</v>
      </c>
      <c r="V131" s="278" t="s">
        <v>73</v>
      </c>
      <c r="W131" s="264" t="s">
        <v>88</v>
      </c>
      <c r="X131" s="481"/>
      <c r="Y131" s="280"/>
      <c r="Z131" s="288" t="s">
        <v>5124</v>
      </c>
      <c r="AA131" s="548" t="s">
        <v>1404</v>
      </c>
      <c r="AB131" s="281" t="s">
        <v>76</v>
      </c>
      <c r="AC131" s="280"/>
      <c r="AD131" s="280"/>
      <c r="AE131" s="280"/>
      <c r="AF131" s="280"/>
      <c r="AG131" s="280"/>
      <c r="AH131" s="280"/>
      <c r="AI131" s="280"/>
      <c r="AJ131" s="280"/>
      <c r="AK131" s="280"/>
      <c r="AL131" s="280"/>
      <c r="AM131" s="279" t="s">
        <v>2964</v>
      </c>
      <c r="AN131" s="264"/>
      <c r="AO131" s="290"/>
      <c r="AP131" s="290"/>
      <c r="AQ131" s="280"/>
      <c r="AR131" s="280"/>
      <c r="AS131" s="280"/>
      <c r="AT131" s="280"/>
      <c r="AU131" s="290"/>
      <c r="AV131" s="290"/>
      <c r="AW131" s="549" t="s">
        <v>1405</v>
      </c>
      <c r="AX131" s="288" t="s">
        <v>1406</v>
      </c>
      <c r="AY131" s="280"/>
      <c r="AZ131" s="292">
        <v>1300000</v>
      </c>
      <c r="BA131" s="292">
        <f>15000*26</f>
        <v>390000</v>
      </c>
      <c r="BB131" s="292">
        <v>26000</v>
      </c>
      <c r="BC131" s="292"/>
      <c r="BD131" s="292"/>
      <c r="BE131" s="292"/>
      <c r="BF131" s="292"/>
      <c r="BG131" s="292"/>
      <c r="BH131" s="292"/>
      <c r="BI131" s="292"/>
      <c r="BJ131" s="292"/>
      <c r="BK131" s="292"/>
      <c r="BL131" s="292"/>
      <c r="BM131" s="292"/>
      <c r="BN131" s="292"/>
      <c r="BO131" s="292"/>
      <c r="BP131" s="292"/>
      <c r="BQ131" s="292"/>
      <c r="BR131" s="292"/>
      <c r="BS131" s="292"/>
      <c r="BT131" s="281"/>
      <c r="BU131" s="280"/>
      <c r="BV131" s="278">
        <v>12</v>
      </c>
      <c r="BW131" s="278">
        <v>5</v>
      </c>
      <c r="BX131" s="278">
        <f>BV131-BW131</f>
        <v>7</v>
      </c>
      <c r="BY131" s="278">
        <v>12</v>
      </c>
      <c r="BZ131" s="280"/>
      <c r="CA131" s="288" t="s">
        <v>4210</v>
      </c>
      <c r="CB131" s="280"/>
    </row>
    <row r="132" spans="1:80" s="293" customFormat="1" ht="15.75" hidden="1" customHeight="1">
      <c r="A132" s="278">
        <f>A131+1</f>
        <v>392</v>
      </c>
      <c r="B132" s="264" t="s">
        <v>635</v>
      </c>
      <c r="C132" s="472" t="s">
        <v>894</v>
      </c>
      <c r="D132" s="546" t="s">
        <v>1820</v>
      </c>
      <c r="E132" s="190" t="s">
        <v>2691</v>
      </c>
      <c r="F132" s="191" t="s">
        <v>12</v>
      </c>
      <c r="G132" s="186" t="s">
        <v>3185</v>
      </c>
      <c r="H132" s="278" t="s">
        <v>98</v>
      </c>
      <c r="I132" s="282" t="s">
        <v>99</v>
      </c>
      <c r="J132" s="281" t="s">
        <v>99</v>
      </c>
      <c r="K132" s="301" t="s">
        <v>1212</v>
      </c>
      <c r="L132" s="280" t="s">
        <v>412</v>
      </c>
      <c r="M132" s="290" t="s">
        <v>85</v>
      </c>
      <c r="N132" s="550" t="s">
        <v>280</v>
      </c>
      <c r="O132" s="284" t="s">
        <v>1821</v>
      </c>
      <c r="P132" s="497">
        <v>31942</v>
      </c>
      <c r="Q132" s="286" t="str">
        <f t="shared" ca="1" si="39"/>
        <v>34 Tahun 8 Bulan</v>
      </c>
      <c r="R132" s="280"/>
      <c r="S132" s="547">
        <v>43872</v>
      </c>
      <c r="T132" s="324" t="str">
        <f t="shared" ca="1" si="40"/>
        <v>2Tahun</v>
      </c>
      <c r="U132" s="287" t="str">
        <f t="shared" ca="1" si="41"/>
        <v>0Bulan</v>
      </c>
      <c r="V132" s="278" t="s">
        <v>73</v>
      </c>
      <c r="W132" s="291" t="s">
        <v>88</v>
      </c>
      <c r="X132" s="481"/>
      <c r="Y132" s="280"/>
      <c r="Z132" s="288" t="s">
        <v>1822</v>
      </c>
      <c r="AA132" s="295" t="s">
        <v>1823</v>
      </c>
      <c r="AB132" s="281" t="s">
        <v>76</v>
      </c>
      <c r="AC132" s="280"/>
      <c r="AD132" s="280"/>
      <c r="AE132" s="280"/>
      <c r="AF132" s="280"/>
      <c r="AG132" s="280"/>
      <c r="AH132" s="280"/>
      <c r="AI132" s="280"/>
      <c r="AJ132" s="280"/>
      <c r="AK132" s="280"/>
      <c r="AL132" s="280"/>
      <c r="AM132" s="289" t="s">
        <v>4220</v>
      </c>
      <c r="AN132" s="264"/>
      <c r="AO132" s="290"/>
      <c r="AP132" s="290"/>
      <c r="AQ132" s="280"/>
      <c r="AR132" s="280"/>
      <c r="AS132" s="280"/>
      <c r="AT132" s="280"/>
      <c r="AU132" s="290"/>
      <c r="AV132" s="290"/>
      <c r="AW132" s="549" t="s">
        <v>1824</v>
      </c>
      <c r="AX132" s="291" t="s">
        <v>78</v>
      </c>
      <c r="AY132" s="280"/>
      <c r="AZ132" s="292">
        <v>1300000</v>
      </c>
      <c r="BA132" s="292">
        <f>15000*26</f>
        <v>390000</v>
      </c>
      <c r="BB132" s="292"/>
      <c r="BC132" s="292"/>
      <c r="BD132" s="292"/>
      <c r="BE132" s="292"/>
      <c r="BF132" s="292"/>
      <c r="BG132" s="292"/>
      <c r="BH132" s="292"/>
      <c r="BI132" s="292"/>
      <c r="BJ132" s="292"/>
      <c r="BK132" s="292"/>
      <c r="BL132" s="292"/>
      <c r="BM132" s="292"/>
      <c r="BN132" s="292"/>
      <c r="BO132" s="292"/>
      <c r="BP132" s="292"/>
      <c r="BQ132" s="292"/>
      <c r="BR132" s="292"/>
      <c r="BS132" s="292"/>
      <c r="BT132" s="281"/>
      <c r="BU132" s="280"/>
      <c r="BV132" s="278">
        <v>12</v>
      </c>
      <c r="BW132" s="278">
        <v>1</v>
      </c>
      <c r="BX132" s="278">
        <f>BV132-BW132</f>
        <v>11</v>
      </c>
      <c r="BY132" s="278">
        <v>12</v>
      </c>
      <c r="BZ132" s="280"/>
      <c r="CA132" s="288" t="s">
        <v>4210</v>
      </c>
      <c r="CB132" s="280"/>
    </row>
    <row r="133" spans="1:80" s="204" customFormat="1" ht="27" hidden="1">
      <c r="A133" s="186">
        <f>ALL!A590+1</f>
        <v>579</v>
      </c>
      <c r="B133" s="209" t="s">
        <v>1959</v>
      </c>
      <c r="C133" s="186"/>
      <c r="D133" s="217" t="s">
        <v>5051</v>
      </c>
      <c r="E133" s="190" t="s">
        <v>2343</v>
      </c>
      <c r="F133" s="392" t="s">
        <v>12</v>
      </c>
      <c r="G133" s="186"/>
      <c r="H133" s="186" t="s">
        <v>121</v>
      </c>
      <c r="I133" s="186" t="s">
        <v>122</v>
      </c>
      <c r="J133" s="186" t="s">
        <v>123</v>
      </c>
      <c r="K133" s="186" t="s">
        <v>1212</v>
      </c>
      <c r="L133" s="217" t="s">
        <v>412</v>
      </c>
      <c r="M133" s="186" t="s">
        <v>70</v>
      </c>
      <c r="N133" s="392" t="s">
        <v>2604</v>
      </c>
      <c r="O133" s="186" t="s">
        <v>87</v>
      </c>
      <c r="P133" s="493">
        <v>36044</v>
      </c>
      <c r="Q133" s="270" t="str">
        <f ca="1">INT((TODAY()-P133)/365)&amp;" Tahun"</f>
        <v>23 Tahun</v>
      </c>
      <c r="R133" s="236">
        <v>44599</v>
      </c>
      <c r="S133" s="236">
        <v>44599</v>
      </c>
      <c r="T133" s="198" t="str">
        <f ca="1">INT((NOW()-S133)/365)&amp;"Tahun"</f>
        <v>0Tahun</v>
      </c>
      <c r="U133" s="199" t="str">
        <f ca="1">INT(MOD((NOW()-S133),365)/30)&amp;"Bulan"</f>
        <v>1Bulan</v>
      </c>
      <c r="V133" s="186" t="s">
        <v>73</v>
      </c>
      <c r="W133" s="217" t="s">
        <v>441</v>
      </c>
      <c r="X133" s="217" t="s">
        <v>412</v>
      </c>
      <c r="Y133" s="190" t="s">
        <v>412</v>
      </c>
      <c r="Z133" s="190" t="s">
        <v>5052</v>
      </c>
      <c r="AA133" s="251" t="s">
        <v>5053</v>
      </c>
      <c r="AB133" s="186" t="s">
        <v>76</v>
      </c>
      <c r="AC133" s="186" t="s">
        <v>412</v>
      </c>
      <c r="AD133" s="186" t="s">
        <v>412</v>
      </c>
      <c r="AE133" s="186" t="s">
        <v>412</v>
      </c>
      <c r="AF133" s="186" t="s">
        <v>412</v>
      </c>
      <c r="AG133" s="186" t="s">
        <v>412</v>
      </c>
      <c r="AH133" s="186" t="s">
        <v>412</v>
      </c>
      <c r="AI133" s="186" t="s">
        <v>412</v>
      </c>
      <c r="AJ133" s="186" t="s">
        <v>412</v>
      </c>
      <c r="AK133" s="186" t="s">
        <v>412</v>
      </c>
      <c r="AL133" s="186" t="s">
        <v>412</v>
      </c>
      <c r="AM133" s="217">
        <v>0</v>
      </c>
      <c r="AN133" s="217" t="s">
        <v>5057</v>
      </c>
      <c r="AO133" s="190" t="s">
        <v>5058</v>
      </c>
      <c r="AP133" s="190" t="s">
        <v>5059</v>
      </c>
      <c r="AQ133" s="190" t="s">
        <v>412</v>
      </c>
      <c r="AR133" s="190" t="s">
        <v>412</v>
      </c>
      <c r="AS133" s="190" t="s">
        <v>412</v>
      </c>
      <c r="AT133" s="190" t="s">
        <v>412</v>
      </c>
      <c r="AU133" s="190" t="s">
        <v>412</v>
      </c>
      <c r="AV133" s="190" t="s">
        <v>412</v>
      </c>
      <c r="AW133" s="509">
        <v>3671110609980000</v>
      </c>
      <c r="AX133" s="188" t="s">
        <v>78</v>
      </c>
      <c r="AY133" s="190" t="s">
        <v>412</v>
      </c>
      <c r="AZ133" s="203">
        <v>1410000</v>
      </c>
      <c r="BA133" s="203">
        <v>390000</v>
      </c>
      <c r="BB133" s="203"/>
      <c r="BC133" s="203"/>
      <c r="BD133" s="203"/>
      <c r="BE133" s="203"/>
      <c r="BF133" s="203"/>
      <c r="BG133" s="203"/>
      <c r="BH133" s="203"/>
      <c r="BI133" s="203"/>
      <c r="BJ133" s="203"/>
      <c r="BK133" s="203"/>
      <c r="BL133" s="203"/>
      <c r="BM133" s="203"/>
      <c r="BN133" s="203"/>
      <c r="BO133" s="203"/>
      <c r="BP133" s="203"/>
      <c r="BQ133" s="203"/>
      <c r="BR133" s="203"/>
      <c r="BS133" s="203"/>
      <c r="BT133" s="186"/>
      <c r="BU133" s="190"/>
      <c r="BV133" s="471"/>
      <c r="BW133" s="471"/>
      <c r="BX133" s="471"/>
      <c r="BY133" s="186">
        <v>0</v>
      </c>
      <c r="BZ133" s="190"/>
      <c r="CA133" s="190"/>
      <c r="CB133" s="190"/>
    </row>
    <row r="134" spans="1:80" s="204" customFormat="1" ht="16.5" hidden="1" customHeight="1">
      <c r="A134" s="186">
        <f>ALL!A334+1</f>
        <v>326</v>
      </c>
      <c r="B134" s="209" t="s">
        <v>217</v>
      </c>
      <c r="C134" s="228" t="s">
        <v>3241</v>
      </c>
      <c r="D134" s="526" t="s">
        <v>4370</v>
      </c>
      <c r="E134" s="190" t="s">
        <v>4372</v>
      </c>
      <c r="F134" s="193" t="s">
        <v>12</v>
      </c>
      <c r="G134" s="186" t="s">
        <v>411</v>
      </c>
      <c r="H134" s="186" t="s">
        <v>121</v>
      </c>
      <c r="I134" s="186" t="s">
        <v>122</v>
      </c>
      <c r="J134" s="191" t="s">
        <v>123</v>
      </c>
      <c r="K134" s="186" t="s">
        <v>1212</v>
      </c>
      <c r="L134" s="217" t="s">
        <v>412</v>
      </c>
      <c r="M134" s="186" t="s">
        <v>70</v>
      </c>
      <c r="N134" s="186" t="s">
        <v>2604</v>
      </c>
      <c r="O134" s="186" t="s">
        <v>4373</v>
      </c>
      <c r="P134" s="493">
        <v>37241</v>
      </c>
      <c r="Q134" s="196" t="str">
        <f ca="1">(DATEDIF($P134,NOW(),"Y")&amp;" Tahun ")&amp;(DATEDIF($P134,NOW(),"YM")&amp;" Bulan")</f>
        <v>20 Tahun 2 Bulan</v>
      </c>
      <c r="R134" s="236">
        <v>44492</v>
      </c>
      <c r="S134" s="236">
        <v>44492</v>
      </c>
      <c r="T134" s="198" t="str">
        <f ca="1">INT((NOW()-S134)/365)&amp;"Tahun"</f>
        <v>0Tahun</v>
      </c>
      <c r="U134" s="199" t="str">
        <f ca="1">INT(MOD((NOW()-S134),365)/30)&amp;"Bulan"</f>
        <v>4Bulan</v>
      </c>
      <c r="V134" s="186" t="s">
        <v>73</v>
      </c>
      <c r="W134" s="217" t="s">
        <v>88</v>
      </c>
      <c r="X134" s="217" t="s">
        <v>412</v>
      </c>
      <c r="Y134" s="190" t="s">
        <v>412</v>
      </c>
      <c r="Z134" s="190" t="s">
        <v>4376</v>
      </c>
      <c r="AA134" s="251" t="s">
        <v>4378</v>
      </c>
      <c r="AB134" s="186" t="s">
        <v>76</v>
      </c>
      <c r="AC134" s="190" t="s">
        <v>412</v>
      </c>
      <c r="AD134" s="190" t="s">
        <v>412</v>
      </c>
      <c r="AE134" s="190" t="s">
        <v>412</v>
      </c>
      <c r="AF134" s="190" t="s">
        <v>412</v>
      </c>
      <c r="AG134" s="190" t="s">
        <v>412</v>
      </c>
      <c r="AH134" s="190" t="s">
        <v>412</v>
      </c>
      <c r="AI134" s="190" t="s">
        <v>412</v>
      </c>
      <c r="AJ134" s="190" t="s">
        <v>412</v>
      </c>
      <c r="AK134" s="190" t="s">
        <v>412</v>
      </c>
      <c r="AL134" s="190" t="s">
        <v>412</v>
      </c>
      <c r="AM134" s="313"/>
      <c r="AN134" s="217" t="s">
        <v>4381</v>
      </c>
      <c r="AO134" s="190" t="s">
        <v>4382</v>
      </c>
      <c r="AP134" s="190" t="s">
        <v>4376</v>
      </c>
      <c r="AQ134" s="190"/>
      <c r="AR134" s="190" t="s">
        <v>412</v>
      </c>
      <c r="AS134" s="190" t="s">
        <v>412</v>
      </c>
      <c r="AT134" s="190" t="s">
        <v>412</v>
      </c>
      <c r="AU134" s="190" t="s">
        <v>412</v>
      </c>
      <c r="AV134" s="190" t="s">
        <v>412</v>
      </c>
      <c r="AW134" s="509" t="s">
        <v>4385</v>
      </c>
      <c r="AX134" s="200" t="s">
        <v>78</v>
      </c>
      <c r="AY134" s="190" t="s">
        <v>412</v>
      </c>
      <c r="AZ134" s="203">
        <v>1410000</v>
      </c>
      <c r="BA134" s="203">
        <v>390000</v>
      </c>
      <c r="BB134" s="203"/>
      <c r="BC134" s="203"/>
      <c r="BD134" s="203"/>
      <c r="BE134" s="203"/>
      <c r="BF134" s="203"/>
      <c r="BG134" s="203"/>
      <c r="BH134" s="203"/>
      <c r="BI134" s="203"/>
      <c r="BJ134" s="203"/>
      <c r="BK134" s="203"/>
      <c r="BL134" s="203"/>
      <c r="BM134" s="203"/>
      <c r="BN134" s="203"/>
      <c r="BO134" s="203"/>
      <c r="BP134" s="203"/>
      <c r="BQ134" s="203"/>
      <c r="BR134" s="203"/>
      <c r="BS134" s="203"/>
      <c r="BT134" s="186"/>
      <c r="BU134" s="190"/>
      <c r="BV134" s="186">
        <v>0</v>
      </c>
      <c r="BW134" s="186">
        <v>0</v>
      </c>
      <c r="BX134" s="186">
        <f>BV134-BW134</f>
        <v>0</v>
      </c>
      <c r="BY134" s="186">
        <f>12-9</f>
        <v>3</v>
      </c>
      <c r="BZ134" s="190" t="s">
        <v>5098</v>
      </c>
      <c r="CA134" s="190"/>
      <c r="CB134" s="190"/>
    </row>
    <row r="135" spans="1:80" s="204" customFormat="1" ht="15.75" customHeight="1">
      <c r="A135" s="186">
        <f>ALL!A396+1</f>
        <v>388</v>
      </c>
      <c r="B135" s="189" t="s">
        <v>635</v>
      </c>
      <c r="C135" s="228" t="s">
        <v>4992</v>
      </c>
      <c r="D135" s="320" t="s">
        <v>4211</v>
      </c>
      <c r="E135" s="190" t="s">
        <v>4212</v>
      </c>
      <c r="F135" s="191" t="s">
        <v>12</v>
      </c>
      <c r="G135" s="186" t="s">
        <v>3185</v>
      </c>
      <c r="H135" s="186" t="s">
        <v>4915</v>
      </c>
      <c r="I135" s="202" t="s">
        <v>176</v>
      </c>
      <c r="J135" s="186" t="s">
        <v>4715</v>
      </c>
      <c r="K135" s="186" t="s">
        <v>3379</v>
      </c>
      <c r="L135" s="190" t="s">
        <v>3379</v>
      </c>
      <c r="M135" s="193" t="s">
        <v>70</v>
      </c>
      <c r="N135" s="212"/>
      <c r="O135" s="194"/>
      <c r="P135" s="492"/>
      <c r="Q135" s="196" t="str">
        <f ca="1">(DATEDIF($P135,NOW(),"Y")&amp;" Tahun ")&amp;(DATEDIF($P135,NOW(),"YM")&amp;" Bulan")</f>
        <v>122 Tahun 2 Bulan</v>
      </c>
      <c r="R135" s="190"/>
      <c r="S135" s="206">
        <v>42936</v>
      </c>
      <c r="T135" s="198" t="str">
        <f ca="1">INT((NOW()-S135)/365)&amp;"Tahun"</f>
        <v>4Tahun</v>
      </c>
      <c r="U135" s="199" t="str">
        <f ca="1">INT(MOD((NOW()-S135),365)/30)&amp;"Bulan"</f>
        <v>7Bulan</v>
      </c>
      <c r="V135" s="186" t="s">
        <v>4202</v>
      </c>
      <c r="W135" s="200"/>
      <c r="X135" s="217" t="s">
        <v>5535</v>
      </c>
      <c r="Y135" s="190"/>
      <c r="Z135" s="207"/>
      <c r="AA135" s="201"/>
      <c r="AB135" s="191"/>
      <c r="AC135" s="190"/>
      <c r="AD135" s="190"/>
      <c r="AE135" s="190"/>
      <c r="AF135" s="190"/>
      <c r="AG135" s="190"/>
      <c r="AH135" s="190"/>
      <c r="AI135" s="190"/>
      <c r="AJ135" s="190"/>
      <c r="AK135" s="190"/>
      <c r="AL135" s="190"/>
      <c r="AM135" s="501" t="s">
        <v>4213</v>
      </c>
      <c r="AN135" s="189"/>
      <c r="AO135" s="193"/>
      <c r="AP135" s="193"/>
      <c r="AQ135" s="190"/>
      <c r="AR135" s="190"/>
      <c r="AS135" s="190"/>
      <c r="AT135" s="190"/>
      <c r="AU135" s="193"/>
      <c r="AV135" s="193"/>
      <c r="AW135" s="505"/>
      <c r="AX135" s="200" t="s">
        <v>78</v>
      </c>
      <c r="AY135" s="190"/>
      <c r="AZ135" s="203">
        <v>1800000</v>
      </c>
      <c r="BA135" s="203">
        <v>0</v>
      </c>
      <c r="BB135" s="203">
        <v>36000</v>
      </c>
      <c r="BC135" s="203"/>
      <c r="BD135" s="203"/>
      <c r="BE135" s="203"/>
      <c r="BF135" s="203"/>
      <c r="BG135" s="203"/>
      <c r="BH135" s="203"/>
      <c r="BI135" s="203"/>
      <c r="BJ135" s="203"/>
      <c r="BK135" s="203"/>
      <c r="BL135" s="203"/>
      <c r="BM135" s="203"/>
      <c r="BN135" s="203"/>
      <c r="BO135" s="203"/>
      <c r="BP135" s="203"/>
      <c r="BQ135" s="203"/>
      <c r="BR135" s="203"/>
      <c r="BS135" s="203"/>
      <c r="BT135" s="191"/>
      <c r="BU135" s="190"/>
      <c r="BV135" s="186">
        <v>0</v>
      </c>
      <c r="BW135" s="186">
        <v>0</v>
      </c>
      <c r="BX135" s="186">
        <f>BV135-BW135</f>
        <v>0</v>
      </c>
      <c r="BY135" s="186">
        <v>12</v>
      </c>
      <c r="BZ135" s="190"/>
      <c r="CA135" s="397" t="s">
        <v>4210</v>
      </c>
      <c r="CB135" s="190"/>
    </row>
  </sheetData>
  <autoFilter ref="A4:XEL134">
    <filterColumn colId="3">
      <filters>
        <filter val="KARTIKA SARI POGOS, S. Kep"/>
      </filters>
    </filterColumn>
    <filterColumn colId="18" showButton="0"/>
  </autoFilter>
  <mergeCells count="1">
    <mergeCell ref="S4:T4"/>
  </mergeCells>
  <conditionalFormatting sqref="D5:D6">
    <cfRule type="duplicateValues" dxfId="186" priority="155"/>
  </conditionalFormatting>
  <conditionalFormatting sqref="C8">
    <cfRule type="duplicateValues" dxfId="185" priority="152"/>
  </conditionalFormatting>
  <conditionalFormatting sqref="D8">
    <cfRule type="duplicateValues" dxfId="184" priority="153"/>
  </conditionalFormatting>
  <conditionalFormatting sqref="C9">
    <cfRule type="duplicateValues" dxfId="183" priority="150"/>
  </conditionalFormatting>
  <conditionalFormatting sqref="D9">
    <cfRule type="duplicateValues" dxfId="182" priority="151"/>
  </conditionalFormatting>
  <conditionalFormatting sqref="C10">
    <cfRule type="duplicateValues" dxfId="181" priority="148"/>
  </conditionalFormatting>
  <conditionalFormatting sqref="D10">
    <cfRule type="duplicateValues" dxfId="180" priority="149"/>
  </conditionalFormatting>
  <conditionalFormatting sqref="D11">
    <cfRule type="duplicateValues" dxfId="179" priority="147"/>
  </conditionalFormatting>
  <conditionalFormatting sqref="D12">
    <cfRule type="duplicateValues" dxfId="178" priority="146"/>
  </conditionalFormatting>
  <conditionalFormatting sqref="D13">
    <cfRule type="duplicateValues" dxfId="177" priority="145"/>
  </conditionalFormatting>
  <conditionalFormatting sqref="C14">
    <cfRule type="duplicateValues" dxfId="176" priority="143"/>
  </conditionalFormatting>
  <conditionalFormatting sqref="D14">
    <cfRule type="duplicateValues" dxfId="175" priority="144"/>
  </conditionalFormatting>
  <conditionalFormatting sqref="D15">
    <cfRule type="duplicateValues" dxfId="174" priority="142"/>
  </conditionalFormatting>
  <conditionalFormatting sqref="D16">
    <cfRule type="duplicateValues" dxfId="173" priority="141"/>
  </conditionalFormatting>
  <conditionalFormatting sqref="D17">
    <cfRule type="duplicateValues" dxfId="172" priority="140"/>
  </conditionalFormatting>
  <conditionalFormatting sqref="C18">
    <cfRule type="duplicateValues" dxfId="171" priority="138"/>
  </conditionalFormatting>
  <conditionalFormatting sqref="D18">
    <cfRule type="duplicateValues" dxfId="170" priority="139"/>
  </conditionalFormatting>
  <conditionalFormatting sqref="D19">
    <cfRule type="duplicateValues" dxfId="169" priority="137"/>
  </conditionalFormatting>
  <conditionalFormatting sqref="D20">
    <cfRule type="duplicateValues" dxfId="168" priority="136"/>
  </conditionalFormatting>
  <conditionalFormatting sqref="D21">
    <cfRule type="duplicateValues" dxfId="167" priority="135"/>
  </conditionalFormatting>
  <conditionalFormatting sqref="C22">
    <cfRule type="duplicateValues" dxfId="166" priority="132"/>
  </conditionalFormatting>
  <conditionalFormatting sqref="C23">
    <cfRule type="duplicateValues" dxfId="165" priority="133"/>
  </conditionalFormatting>
  <conditionalFormatting sqref="D22:D23">
    <cfRule type="duplicateValues" dxfId="164" priority="134"/>
  </conditionalFormatting>
  <conditionalFormatting sqref="D24">
    <cfRule type="duplicateValues" dxfId="163" priority="131"/>
  </conditionalFormatting>
  <conditionalFormatting sqref="D25:D27">
    <cfRule type="duplicateValues" dxfId="162" priority="130"/>
  </conditionalFormatting>
  <conditionalFormatting sqref="D28">
    <cfRule type="duplicateValues" dxfId="161" priority="129"/>
  </conditionalFormatting>
  <conditionalFormatting sqref="D29">
    <cfRule type="duplicateValues" dxfId="160" priority="128"/>
  </conditionalFormatting>
  <conditionalFormatting sqref="D30">
    <cfRule type="duplicateValues" dxfId="159" priority="127"/>
  </conditionalFormatting>
  <conditionalFormatting sqref="D31">
    <cfRule type="duplicateValues" dxfId="158" priority="126"/>
  </conditionalFormatting>
  <conditionalFormatting sqref="D32">
    <cfRule type="duplicateValues" dxfId="157" priority="125"/>
  </conditionalFormatting>
  <conditionalFormatting sqref="D33">
    <cfRule type="duplicateValues" dxfId="156" priority="124"/>
  </conditionalFormatting>
  <conditionalFormatting sqref="D34">
    <cfRule type="duplicateValues" dxfId="155" priority="123"/>
  </conditionalFormatting>
  <conditionalFormatting sqref="C35">
    <cfRule type="duplicateValues" dxfId="154" priority="121"/>
  </conditionalFormatting>
  <conditionalFormatting sqref="D35">
    <cfRule type="duplicateValues" dxfId="153" priority="122"/>
  </conditionalFormatting>
  <conditionalFormatting sqref="D36">
    <cfRule type="duplicateValues" dxfId="152" priority="120"/>
  </conditionalFormatting>
  <conditionalFormatting sqref="C37:C38">
    <cfRule type="duplicateValues" dxfId="151" priority="118"/>
  </conditionalFormatting>
  <conditionalFormatting sqref="D37">
    <cfRule type="duplicateValues" dxfId="150" priority="119"/>
  </conditionalFormatting>
  <conditionalFormatting sqref="C39">
    <cfRule type="duplicateValues" dxfId="149" priority="116"/>
  </conditionalFormatting>
  <conditionalFormatting sqref="D39">
    <cfRule type="duplicateValues" dxfId="148" priority="117"/>
  </conditionalFormatting>
  <conditionalFormatting sqref="D40">
    <cfRule type="duplicateValues" dxfId="147" priority="115"/>
  </conditionalFormatting>
  <conditionalFormatting sqref="D41:D42">
    <cfRule type="duplicateValues" dxfId="146" priority="114"/>
  </conditionalFormatting>
  <conditionalFormatting sqref="D43">
    <cfRule type="duplicateValues" dxfId="145" priority="113"/>
  </conditionalFormatting>
  <conditionalFormatting sqref="D44">
    <cfRule type="duplicateValues" dxfId="144" priority="112"/>
  </conditionalFormatting>
  <conditionalFormatting sqref="D45">
    <cfRule type="duplicateValues" dxfId="143" priority="111"/>
  </conditionalFormatting>
  <conditionalFormatting sqref="D46">
    <cfRule type="duplicateValues" dxfId="142" priority="110"/>
  </conditionalFormatting>
  <conditionalFormatting sqref="BC48">
    <cfRule type="containsBlanks" dxfId="141" priority="108">
      <formula>LEN(TRIM(BC48))=0</formula>
    </cfRule>
  </conditionalFormatting>
  <conditionalFormatting sqref="BC8">
    <cfRule type="containsBlanks" dxfId="140" priority="107">
      <formula>LEN(TRIM(BC8))=0</formula>
    </cfRule>
  </conditionalFormatting>
  <conditionalFormatting sqref="BK29">
    <cfRule type="containsText" dxfId="139" priority="103" operator="containsText" text="S">
      <formula>NOT(ISERROR(SEARCH("S",BK29)))</formula>
    </cfRule>
    <cfRule type="containsText" dxfId="138" priority="104" operator="containsText" text="L">
      <formula>NOT(ISERROR(SEARCH("L",BK29)))</formula>
    </cfRule>
    <cfRule type="containsText" dxfId="137" priority="105" operator="containsText" text="C">
      <formula>NOT(ISERROR(SEARCH("C",BK29)))</formula>
    </cfRule>
    <cfRule type="containsText" dxfId="136" priority="106" operator="containsText" text="H">
      <formula>NOT(ISERROR(SEARCH("H",BK29)))</formula>
    </cfRule>
  </conditionalFormatting>
  <conditionalFormatting sqref="D49">
    <cfRule type="duplicateValues" dxfId="135" priority="101"/>
  </conditionalFormatting>
  <conditionalFormatting sqref="D50">
    <cfRule type="duplicateValues" dxfId="134" priority="100"/>
  </conditionalFormatting>
  <conditionalFormatting sqref="BC49">
    <cfRule type="containsBlanks" dxfId="133" priority="99">
      <formula>LEN(TRIM(BC49))=0</formula>
    </cfRule>
  </conditionalFormatting>
  <conditionalFormatting sqref="AY49">
    <cfRule type="containsBlanks" dxfId="132" priority="98">
      <formula>LEN(TRIM(AY49))=0</formula>
    </cfRule>
  </conditionalFormatting>
  <conditionalFormatting sqref="C51">
    <cfRule type="duplicateValues" dxfId="131" priority="96"/>
  </conditionalFormatting>
  <conditionalFormatting sqref="D51">
    <cfRule type="duplicateValues" dxfId="130" priority="97"/>
  </conditionalFormatting>
  <conditionalFormatting sqref="D52">
    <cfRule type="duplicateValues" dxfId="129" priority="95"/>
  </conditionalFormatting>
  <conditionalFormatting sqref="C53">
    <cfRule type="duplicateValues" dxfId="128" priority="93"/>
  </conditionalFormatting>
  <conditionalFormatting sqref="D53">
    <cfRule type="duplicateValues" dxfId="127" priority="94"/>
  </conditionalFormatting>
  <conditionalFormatting sqref="D54">
    <cfRule type="duplicateValues" dxfId="126" priority="92"/>
  </conditionalFormatting>
  <conditionalFormatting sqref="D55">
    <cfRule type="duplicateValues" dxfId="125" priority="91"/>
  </conditionalFormatting>
  <conditionalFormatting sqref="D56">
    <cfRule type="duplicateValues" dxfId="124" priority="90"/>
  </conditionalFormatting>
  <conditionalFormatting sqref="C57">
    <cfRule type="duplicateValues" dxfId="123" priority="88"/>
  </conditionalFormatting>
  <conditionalFormatting sqref="D57">
    <cfRule type="duplicateValues" dxfId="122" priority="89"/>
  </conditionalFormatting>
  <conditionalFormatting sqref="D58">
    <cfRule type="duplicateValues" dxfId="121" priority="87"/>
  </conditionalFormatting>
  <conditionalFormatting sqref="D59">
    <cfRule type="duplicateValues" dxfId="120" priority="86"/>
  </conditionalFormatting>
  <conditionalFormatting sqref="D60">
    <cfRule type="duplicateValues" dxfId="119" priority="85"/>
  </conditionalFormatting>
  <conditionalFormatting sqref="D4">
    <cfRule type="duplicateValues" dxfId="118" priority="84"/>
  </conditionalFormatting>
  <conditionalFormatting sqref="D61">
    <cfRule type="duplicateValues" dxfId="117" priority="83"/>
  </conditionalFormatting>
  <conditionalFormatting sqref="BA62">
    <cfRule type="containsBlanks" dxfId="116" priority="82">
      <formula>LEN(TRIM(BA62))=0</formula>
    </cfRule>
  </conditionalFormatting>
  <conditionalFormatting sqref="D63">
    <cfRule type="duplicateValues" dxfId="115" priority="81"/>
  </conditionalFormatting>
  <conditionalFormatting sqref="D64">
    <cfRule type="duplicateValues" dxfId="114" priority="80"/>
  </conditionalFormatting>
  <conditionalFormatting sqref="D66">
    <cfRule type="duplicateValues" dxfId="113" priority="79"/>
  </conditionalFormatting>
  <conditionalFormatting sqref="D69">
    <cfRule type="duplicateValues" dxfId="112" priority="78"/>
  </conditionalFormatting>
  <conditionalFormatting sqref="D72">
    <cfRule type="duplicateValues" dxfId="111" priority="77"/>
  </conditionalFormatting>
  <conditionalFormatting sqref="C73">
    <cfRule type="duplicateValues" dxfId="110" priority="75"/>
  </conditionalFormatting>
  <conditionalFormatting sqref="D73">
    <cfRule type="duplicateValues" dxfId="109" priority="76"/>
  </conditionalFormatting>
  <conditionalFormatting sqref="C75">
    <cfRule type="duplicateValues" dxfId="108" priority="72"/>
  </conditionalFormatting>
  <conditionalFormatting sqref="D75">
    <cfRule type="duplicateValues" dxfId="107" priority="73"/>
  </conditionalFormatting>
  <conditionalFormatting sqref="D76">
    <cfRule type="duplicateValues" dxfId="106" priority="71"/>
  </conditionalFormatting>
  <conditionalFormatting sqref="D77">
    <cfRule type="duplicateValues" dxfId="105" priority="70"/>
  </conditionalFormatting>
  <conditionalFormatting sqref="D78">
    <cfRule type="duplicateValues" dxfId="104" priority="69"/>
  </conditionalFormatting>
  <conditionalFormatting sqref="C79">
    <cfRule type="duplicateValues" dxfId="103" priority="67"/>
  </conditionalFormatting>
  <conditionalFormatting sqref="D79">
    <cfRule type="duplicateValues" dxfId="102" priority="68"/>
  </conditionalFormatting>
  <conditionalFormatting sqref="D81">
    <cfRule type="duplicateValues" dxfId="101" priority="66"/>
  </conditionalFormatting>
  <conditionalFormatting sqref="D82">
    <cfRule type="duplicateValues" dxfId="100" priority="65"/>
  </conditionalFormatting>
  <conditionalFormatting sqref="D83">
    <cfRule type="duplicateValues" dxfId="99" priority="64"/>
  </conditionalFormatting>
  <conditionalFormatting sqref="D84">
    <cfRule type="duplicateValues" dxfId="98" priority="63"/>
  </conditionalFormatting>
  <conditionalFormatting sqref="D85">
    <cfRule type="duplicateValues" dxfId="97" priority="62"/>
  </conditionalFormatting>
  <conditionalFormatting sqref="C87">
    <cfRule type="duplicateValues" dxfId="96" priority="60"/>
  </conditionalFormatting>
  <conditionalFormatting sqref="D87">
    <cfRule type="duplicateValues" dxfId="95" priority="61"/>
  </conditionalFormatting>
  <conditionalFormatting sqref="C88">
    <cfRule type="duplicateValues" dxfId="94" priority="58"/>
  </conditionalFormatting>
  <conditionalFormatting sqref="D88">
    <cfRule type="duplicateValues" dxfId="93" priority="59"/>
  </conditionalFormatting>
  <conditionalFormatting sqref="C89">
    <cfRule type="duplicateValues" dxfId="92" priority="56"/>
  </conditionalFormatting>
  <conditionalFormatting sqref="D89">
    <cfRule type="duplicateValues" dxfId="91" priority="57"/>
  </conditionalFormatting>
  <conditionalFormatting sqref="C90">
    <cfRule type="duplicateValues" dxfId="90" priority="54"/>
  </conditionalFormatting>
  <conditionalFormatting sqref="D90">
    <cfRule type="duplicateValues" dxfId="89" priority="55"/>
  </conditionalFormatting>
  <conditionalFormatting sqref="D91">
    <cfRule type="duplicateValues" dxfId="88" priority="53"/>
  </conditionalFormatting>
  <conditionalFormatting sqref="C93">
    <cfRule type="duplicateValues" dxfId="87" priority="51"/>
  </conditionalFormatting>
  <conditionalFormatting sqref="D92:D93">
    <cfRule type="duplicateValues" dxfId="86" priority="52"/>
  </conditionalFormatting>
  <conditionalFormatting sqref="D94">
    <cfRule type="duplicateValues" dxfId="85" priority="50"/>
  </conditionalFormatting>
  <conditionalFormatting sqref="D95">
    <cfRule type="duplicateValues" dxfId="84" priority="49"/>
  </conditionalFormatting>
  <conditionalFormatting sqref="C96">
    <cfRule type="duplicateValues" dxfId="83" priority="47"/>
  </conditionalFormatting>
  <conditionalFormatting sqref="D96">
    <cfRule type="duplicateValues" dxfId="82" priority="48"/>
  </conditionalFormatting>
  <conditionalFormatting sqref="C97">
    <cfRule type="duplicateValues" dxfId="81" priority="45"/>
  </conditionalFormatting>
  <conditionalFormatting sqref="D97">
    <cfRule type="duplicateValues" dxfId="80" priority="46"/>
  </conditionalFormatting>
  <conditionalFormatting sqref="C98">
    <cfRule type="duplicateValues" dxfId="79" priority="43"/>
  </conditionalFormatting>
  <conditionalFormatting sqref="D98">
    <cfRule type="duplicateValues" dxfId="78" priority="44"/>
  </conditionalFormatting>
  <conditionalFormatting sqref="C99">
    <cfRule type="duplicateValues" dxfId="77" priority="41"/>
  </conditionalFormatting>
  <conditionalFormatting sqref="D99">
    <cfRule type="duplicateValues" dxfId="76" priority="42"/>
  </conditionalFormatting>
  <conditionalFormatting sqref="C101">
    <cfRule type="duplicateValues" dxfId="75" priority="39"/>
  </conditionalFormatting>
  <conditionalFormatting sqref="D100:D101">
    <cfRule type="duplicateValues" dxfId="74" priority="40"/>
  </conditionalFormatting>
  <conditionalFormatting sqref="D102">
    <cfRule type="duplicateValues" dxfId="73" priority="38"/>
  </conditionalFormatting>
  <conditionalFormatting sqref="C103">
    <cfRule type="duplicateValues" dxfId="72" priority="36"/>
  </conditionalFormatting>
  <conditionalFormatting sqref="D103">
    <cfRule type="duplicateValues" dxfId="71" priority="37"/>
  </conditionalFormatting>
  <conditionalFormatting sqref="D104">
    <cfRule type="duplicateValues" dxfId="70" priority="35"/>
  </conditionalFormatting>
  <conditionalFormatting sqref="D105">
    <cfRule type="duplicateValues" dxfId="69" priority="34"/>
  </conditionalFormatting>
  <conditionalFormatting sqref="D106">
    <cfRule type="duplicateValues" dxfId="68" priority="33"/>
  </conditionalFormatting>
  <conditionalFormatting sqref="C107">
    <cfRule type="duplicateValues" dxfId="67" priority="32"/>
  </conditionalFormatting>
  <conditionalFormatting sqref="D108">
    <cfRule type="duplicateValues" dxfId="66" priority="31"/>
  </conditionalFormatting>
  <conditionalFormatting sqref="D109">
    <cfRule type="duplicateValues" dxfId="65" priority="30"/>
  </conditionalFormatting>
  <conditionalFormatting sqref="C111">
    <cfRule type="duplicateValues" dxfId="64" priority="28"/>
  </conditionalFormatting>
  <conditionalFormatting sqref="D110:D111">
    <cfRule type="duplicateValues" dxfId="63" priority="29"/>
  </conditionalFormatting>
  <conditionalFormatting sqref="C112">
    <cfRule type="duplicateValues" dxfId="62" priority="26"/>
  </conditionalFormatting>
  <conditionalFormatting sqref="D112">
    <cfRule type="duplicateValues" dxfId="61" priority="27"/>
  </conditionalFormatting>
  <conditionalFormatting sqref="D113">
    <cfRule type="duplicateValues" dxfId="60" priority="25"/>
  </conditionalFormatting>
  <conditionalFormatting sqref="D114">
    <cfRule type="duplicateValues" dxfId="59" priority="24"/>
  </conditionalFormatting>
  <conditionalFormatting sqref="D115">
    <cfRule type="duplicateValues" dxfId="58" priority="23"/>
  </conditionalFormatting>
  <conditionalFormatting sqref="D116">
    <cfRule type="duplicateValues" dxfId="57" priority="22"/>
  </conditionalFormatting>
  <conditionalFormatting sqref="D117">
    <cfRule type="duplicateValues" dxfId="56" priority="21"/>
  </conditionalFormatting>
  <conditionalFormatting sqref="D118">
    <cfRule type="duplicateValues" dxfId="55" priority="20"/>
  </conditionalFormatting>
  <conditionalFormatting sqref="D120">
    <cfRule type="duplicateValues" dxfId="54" priority="19"/>
  </conditionalFormatting>
  <conditionalFormatting sqref="D121">
    <cfRule type="duplicateValues" dxfId="53" priority="18"/>
  </conditionalFormatting>
  <conditionalFormatting sqref="D122">
    <cfRule type="duplicateValues" dxfId="52" priority="17"/>
  </conditionalFormatting>
  <conditionalFormatting sqref="C123">
    <cfRule type="duplicateValues" dxfId="51" priority="15"/>
  </conditionalFormatting>
  <conditionalFormatting sqref="D123">
    <cfRule type="duplicateValues" dxfId="50" priority="16"/>
  </conditionalFormatting>
  <conditionalFormatting sqref="D124">
    <cfRule type="duplicateValues" dxfId="49" priority="14"/>
  </conditionalFormatting>
  <conditionalFormatting sqref="D125">
    <cfRule type="duplicateValues" dxfId="48" priority="13"/>
  </conditionalFormatting>
  <conditionalFormatting sqref="D126">
    <cfRule type="duplicateValues" dxfId="47" priority="12"/>
  </conditionalFormatting>
  <conditionalFormatting sqref="D127">
    <cfRule type="duplicateValues" dxfId="46" priority="11"/>
  </conditionalFormatting>
  <conditionalFormatting sqref="D128">
    <cfRule type="duplicateValues" dxfId="45" priority="10"/>
  </conditionalFormatting>
  <conditionalFormatting sqref="C129">
    <cfRule type="duplicateValues" dxfId="44" priority="8"/>
  </conditionalFormatting>
  <conditionalFormatting sqref="D129">
    <cfRule type="duplicateValues" dxfId="43" priority="9"/>
  </conditionalFormatting>
  <conditionalFormatting sqref="C130">
    <cfRule type="duplicateValues" dxfId="42" priority="6"/>
  </conditionalFormatting>
  <conditionalFormatting sqref="D130">
    <cfRule type="duplicateValues" dxfId="41" priority="7"/>
  </conditionalFormatting>
  <conditionalFormatting sqref="C131">
    <cfRule type="duplicateValues" dxfId="40" priority="4"/>
  </conditionalFormatting>
  <conditionalFormatting sqref="D132">
    <cfRule type="duplicateValues" dxfId="39" priority="3"/>
  </conditionalFormatting>
  <conditionalFormatting sqref="D131">
    <cfRule type="duplicateValues" dxfId="38" priority="5"/>
  </conditionalFormatting>
  <conditionalFormatting sqref="D133">
    <cfRule type="duplicateValues" dxfId="37" priority="2"/>
  </conditionalFormatting>
  <conditionalFormatting sqref="D135">
    <cfRule type="duplicateValues" dxfId="36" priority="1"/>
  </conditionalFormatting>
  <hyperlinks>
    <hyperlink ref="BG9" r:id="rId1"/>
    <hyperlink ref="BG16" r:id="rId2"/>
    <hyperlink ref="BG18" r:id="rId3"/>
    <hyperlink ref="BG22" r:id="rId4"/>
    <hyperlink ref="BG27" r:id="rId5"/>
    <hyperlink ref="BG26" r:id="rId6"/>
    <hyperlink ref="BG32" r:id="rId7"/>
    <hyperlink ref="BG33" r:id="rId8"/>
    <hyperlink ref="BG36" r:id="rId9"/>
    <hyperlink ref="BG41" r:id="rId10"/>
    <hyperlink ref="BG46" r:id="rId11"/>
    <hyperlink ref="BH47" r:id="rId12"/>
    <hyperlink ref="BH50" r:id="rId13"/>
    <hyperlink ref="BH54" r:id="rId14"/>
    <hyperlink ref="BH60" r:id="rId15"/>
    <hyperlink ref="BH61" r:id="rId16"/>
    <hyperlink ref="BH65" r:id="rId17"/>
    <hyperlink ref="BR76" r:id="rId18"/>
    <hyperlink ref="BR77" r:id="rId19"/>
    <hyperlink ref="BR79" r:id="rId20"/>
    <hyperlink ref="BR80" r:id="rId21"/>
    <hyperlink ref="BR83" r:id="rId22"/>
    <hyperlink ref="BR85" r:id="rId23"/>
    <hyperlink ref="BR89" r:id="rId24"/>
    <hyperlink ref="BR102" r:id="rId25"/>
    <hyperlink ref="BR112" r:id="rId26"/>
    <hyperlink ref="BR115" r:id="rId27"/>
    <hyperlink ref="BR117" r:id="rId28"/>
    <hyperlink ref="BR118" r:id="rId29"/>
    <hyperlink ref="BR119" r:id="rId30"/>
    <hyperlink ref="BR120" r:id="rId31"/>
    <hyperlink ref="BS124" r:id="rId32"/>
    <hyperlink ref="BT125" r:id="rId33"/>
    <hyperlink ref="BT126" r:id="rId34"/>
  </hyperlinks>
  <pageMargins left="0.7" right="0.7" top="0.75" bottom="0.75" header="0.3" footer="0.3"/>
  <legacyDrawing r:id="rId3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I5"/>
  <sheetViews>
    <sheetView workbookViewId="0">
      <selection activeCell="A5" sqref="A5:XFD5"/>
    </sheetView>
  </sheetViews>
  <sheetFormatPr defaultRowHeight="15"/>
  <cols>
    <col min="3" max="3" width="32.85546875" bestFit="1" customWidth="1"/>
    <col min="4" max="4" width="31.5703125" bestFit="1" customWidth="1"/>
    <col min="5" max="5" width="12.85546875" bestFit="1" customWidth="1"/>
    <col min="6" max="6" width="11.5703125" bestFit="1" customWidth="1"/>
  </cols>
  <sheetData>
    <row r="4" spans="1:87" s="104" customFormat="1" ht="15.75" customHeight="1">
      <c r="A4" s="89">
        <f>A3+1</f>
        <v>1</v>
      </c>
      <c r="B4" s="116" t="s">
        <v>964</v>
      </c>
      <c r="C4" s="87" t="s">
        <v>965</v>
      </c>
      <c r="D4" s="114" t="s">
        <v>966</v>
      </c>
      <c r="E4" s="91" t="s">
        <v>2678</v>
      </c>
      <c r="F4" s="101" t="s">
        <v>12</v>
      </c>
      <c r="G4" s="89" t="s">
        <v>3183</v>
      </c>
      <c r="H4" s="89" t="s">
        <v>98</v>
      </c>
      <c r="I4" s="93" t="s">
        <v>99</v>
      </c>
      <c r="J4" s="101" t="s">
        <v>99</v>
      </c>
      <c r="K4" s="91" t="s">
        <v>412</v>
      </c>
      <c r="L4" s="88" t="s">
        <v>85</v>
      </c>
      <c r="M4" s="87" t="s">
        <v>280</v>
      </c>
      <c r="N4" s="108" t="s">
        <v>967</v>
      </c>
      <c r="O4" s="109">
        <v>34770</v>
      </c>
      <c r="P4" s="95" t="str">
        <f ca="1">(DATEDIF($O4,NOW(),"Y")&amp;" Tahun ")&amp;(DATEDIF($O4,NOW(),"YM")&amp;" Bulan")</f>
        <v>26 Tahun 11 Bulan</v>
      </c>
      <c r="Q4" s="91"/>
      <c r="R4" s="115">
        <v>40909</v>
      </c>
      <c r="S4" s="97" t="str">
        <f ca="1">INT((NOW()-R4)/365)&amp;"Tahun"</f>
        <v>10Tahun</v>
      </c>
      <c r="T4" s="98" t="str">
        <f ca="1">INT(MOD((NOW()-R4),365)/30)&amp;"Bulan"</f>
        <v>2Bulan</v>
      </c>
      <c r="U4" s="89"/>
      <c r="V4" s="106" t="s">
        <v>88</v>
      </c>
      <c r="W4" s="91"/>
      <c r="X4" s="91"/>
      <c r="Y4" s="116" t="s">
        <v>968</v>
      </c>
      <c r="Z4" s="100" t="s">
        <v>969</v>
      </c>
      <c r="AA4" s="93" t="s">
        <v>76</v>
      </c>
      <c r="AB4" s="91"/>
      <c r="AC4" s="91"/>
      <c r="AD4" s="91"/>
      <c r="AE4" s="91"/>
      <c r="AF4" s="91"/>
      <c r="AG4" s="91"/>
      <c r="AH4" s="91"/>
      <c r="AI4" s="91"/>
      <c r="AJ4" s="91"/>
      <c r="AK4" s="91"/>
      <c r="AL4" s="116" t="s">
        <v>2960</v>
      </c>
      <c r="AM4" s="114"/>
      <c r="AN4" s="88"/>
      <c r="AO4" s="88"/>
      <c r="AP4" s="91"/>
      <c r="AQ4" s="91"/>
      <c r="AR4" s="91"/>
      <c r="AS4" s="91"/>
      <c r="AT4" s="88"/>
      <c r="AU4" s="88" t="s">
        <v>970</v>
      </c>
      <c r="AV4" s="106" t="s">
        <v>971</v>
      </c>
      <c r="AW4" s="106" t="s">
        <v>78</v>
      </c>
      <c r="AX4" s="91"/>
      <c r="AY4" s="103"/>
      <c r="AZ4" s="103"/>
      <c r="BA4" s="103"/>
      <c r="BB4" s="103"/>
      <c r="BC4" s="103"/>
      <c r="BD4" s="103"/>
      <c r="BE4" s="103"/>
      <c r="BF4" s="103"/>
      <c r="BG4" s="103"/>
      <c r="BH4" s="103"/>
      <c r="BI4" s="103"/>
      <c r="BJ4" s="103"/>
      <c r="BK4" s="103"/>
      <c r="BL4" s="103"/>
      <c r="BM4" s="103"/>
      <c r="BN4" s="103"/>
      <c r="BO4" s="103"/>
      <c r="BP4" s="103"/>
      <c r="BQ4" s="103"/>
      <c r="BR4" s="93"/>
      <c r="BS4" s="91"/>
      <c r="BT4" s="91"/>
      <c r="BU4" s="89">
        <v>12</v>
      </c>
      <c r="BV4" s="89">
        <v>0</v>
      </c>
      <c r="BW4" s="89">
        <f>BU4-BV4</f>
        <v>12</v>
      </c>
      <c r="BX4" s="89"/>
      <c r="BY4" s="91"/>
      <c r="BZ4" s="91"/>
      <c r="CA4" s="91"/>
      <c r="CB4" s="91"/>
      <c r="CC4" s="91"/>
      <c r="CD4" s="91"/>
      <c r="CE4" s="91"/>
      <c r="CF4" s="91"/>
      <c r="CG4" s="91"/>
      <c r="CH4" s="91"/>
      <c r="CI4" s="91"/>
    </row>
    <row r="5" spans="1:87" s="104" customFormat="1" ht="15.75" customHeight="1">
      <c r="A5" s="89">
        <f>ALL!A446+1</f>
        <v>435</v>
      </c>
      <c r="B5" s="116" t="s">
        <v>964</v>
      </c>
      <c r="C5" s="87" t="s">
        <v>965</v>
      </c>
      <c r="D5" s="114" t="s">
        <v>966</v>
      </c>
      <c r="E5" s="91" t="s">
        <v>2678</v>
      </c>
      <c r="F5" s="101" t="s">
        <v>12</v>
      </c>
      <c r="G5" s="89" t="s">
        <v>3183</v>
      </c>
      <c r="H5" s="89" t="s">
        <v>98</v>
      </c>
      <c r="I5" s="93" t="s">
        <v>99</v>
      </c>
      <c r="J5" s="101" t="s">
        <v>99</v>
      </c>
      <c r="K5" s="91" t="s">
        <v>412</v>
      </c>
      <c r="L5" s="88" t="s">
        <v>85</v>
      </c>
      <c r="M5" s="87" t="s">
        <v>280</v>
      </c>
      <c r="N5" s="108" t="s">
        <v>967</v>
      </c>
      <c r="O5" s="109">
        <v>34770</v>
      </c>
      <c r="P5" s="95" t="str">
        <f ca="1">(DATEDIF($O5,NOW(),"Y")&amp;" Tahun ")&amp;(DATEDIF($O5,NOW(),"YM")&amp;" Bulan")</f>
        <v>26 Tahun 11 Bulan</v>
      </c>
      <c r="Q5" s="91"/>
      <c r="R5" s="115">
        <v>40909</v>
      </c>
      <c r="S5" s="97" t="str">
        <f ca="1">INT((NOW()-R5)/365)&amp;"Tahun"</f>
        <v>10Tahun</v>
      </c>
      <c r="T5" s="98" t="str">
        <f ca="1">INT(MOD((NOW()-R5),365)/30)&amp;"Bulan"</f>
        <v>2Bulan</v>
      </c>
      <c r="U5" s="89"/>
      <c r="V5" s="106" t="s">
        <v>88</v>
      </c>
      <c r="W5" s="91"/>
      <c r="X5" s="91"/>
      <c r="Y5" s="116" t="s">
        <v>968</v>
      </c>
      <c r="Z5" s="100" t="s">
        <v>969</v>
      </c>
      <c r="AA5" s="93" t="s">
        <v>76</v>
      </c>
      <c r="AB5" s="91"/>
      <c r="AC5" s="91"/>
      <c r="AD5" s="91"/>
      <c r="AE5" s="91"/>
      <c r="AF5" s="91"/>
      <c r="AG5" s="91"/>
      <c r="AH5" s="91"/>
      <c r="AI5" s="91"/>
      <c r="AJ5" s="91"/>
      <c r="AK5" s="91"/>
      <c r="AL5" s="116" t="s">
        <v>2960</v>
      </c>
      <c r="AM5" s="114"/>
      <c r="AN5" s="88"/>
      <c r="AO5" s="88"/>
      <c r="AP5" s="91"/>
      <c r="AQ5" s="91"/>
      <c r="AR5" s="91"/>
      <c r="AS5" s="91"/>
      <c r="AT5" s="88"/>
      <c r="AU5" s="88" t="s">
        <v>970</v>
      </c>
      <c r="AV5" s="106" t="s">
        <v>971</v>
      </c>
      <c r="AW5" s="106" t="s">
        <v>78</v>
      </c>
      <c r="AX5" s="91"/>
      <c r="AY5" s="103"/>
      <c r="AZ5" s="103"/>
      <c r="BA5" s="103"/>
      <c r="BB5" s="103"/>
      <c r="BC5" s="103"/>
      <c r="BD5" s="103"/>
      <c r="BE5" s="103"/>
      <c r="BF5" s="103"/>
      <c r="BG5" s="103"/>
      <c r="BH5" s="103"/>
      <c r="BI5" s="103"/>
      <c r="BJ5" s="103"/>
      <c r="BK5" s="103"/>
      <c r="BL5" s="103"/>
      <c r="BM5" s="103"/>
      <c r="BN5" s="103"/>
      <c r="BO5" s="103"/>
      <c r="BP5" s="103"/>
      <c r="BQ5" s="103"/>
      <c r="BR5" s="93"/>
      <c r="BS5" s="91"/>
      <c r="BT5" s="91"/>
      <c r="BU5" s="89">
        <v>12</v>
      </c>
      <c r="BV5" s="89">
        <v>0</v>
      </c>
      <c r="BW5" s="89">
        <f>BU5-BV5</f>
        <v>12</v>
      </c>
      <c r="BX5" s="89"/>
      <c r="BY5" s="91"/>
      <c r="BZ5" s="91"/>
      <c r="CA5" s="91"/>
      <c r="CB5" s="91"/>
      <c r="CC5" s="91"/>
      <c r="CD5" s="91"/>
      <c r="CE5" s="91"/>
      <c r="CF5" s="91"/>
      <c r="CG5" s="91"/>
      <c r="CH5" s="91"/>
      <c r="CI5" s="91"/>
    </row>
  </sheetData>
  <conditionalFormatting sqref="D4">
    <cfRule type="duplicateValues" dxfId="35" priority="2"/>
  </conditionalFormatting>
  <conditionalFormatting sqref="D5">
    <cfRule type="duplicateValues" dxfId="34"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3"/>
  <sheetViews>
    <sheetView view="pageBreakPreview" zoomScale="60" zoomScaleNormal="100" workbookViewId="0">
      <selection activeCell="H50" sqref="H50"/>
    </sheetView>
  </sheetViews>
  <sheetFormatPr defaultRowHeight="13.5"/>
  <cols>
    <col min="1" max="1" width="4.28515625" style="260" customWidth="1"/>
    <col min="2" max="2" width="5.140625" style="260" customWidth="1"/>
    <col min="3" max="3" width="36.42578125" style="260" customWidth="1"/>
    <col min="4" max="4" width="20.7109375" style="267" bestFit="1" customWidth="1"/>
    <col min="5" max="16384" width="9.140625" style="260"/>
  </cols>
  <sheetData>
    <row r="2" spans="2:4" ht="25.5" customHeight="1">
      <c r="B2" s="265" t="s">
        <v>11</v>
      </c>
      <c r="C2" s="265" t="s">
        <v>14</v>
      </c>
      <c r="D2" s="266" t="s">
        <v>27</v>
      </c>
    </row>
    <row r="3" spans="2:4">
      <c r="B3" s="271">
        <v>1</v>
      </c>
      <c r="C3" s="272" t="s">
        <v>357</v>
      </c>
      <c r="D3" s="273">
        <v>32515</v>
      </c>
    </row>
    <row r="4" spans="2:4">
      <c r="B4" s="271">
        <f>B3+1</f>
        <v>2</v>
      </c>
      <c r="C4" s="272" t="s">
        <v>3297</v>
      </c>
      <c r="D4" s="274">
        <v>33245</v>
      </c>
    </row>
    <row r="5" spans="2:4">
      <c r="B5" s="271">
        <f t="shared" ref="B5:B53" si="0">B4+1</f>
        <v>3</v>
      </c>
      <c r="C5" s="272" t="s">
        <v>4665</v>
      </c>
      <c r="D5" s="273">
        <v>35810</v>
      </c>
    </row>
    <row r="6" spans="2:4">
      <c r="B6" s="271">
        <f t="shared" si="0"/>
        <v>4</v>
      </c>
      <c r="C6" s="272" t="s">
        <v>323</v>
      </c>
      <c r="D6" s="274">
        <v>30347</v>
      </c>
    </row>
    <row r="7" spans="2:4">
      <c r="B7" s="270">
        <f t="shared" si="0"/>
        <v>5</v>
      </c>
      <c r="C7" s="189" t="s">
        <v>1170</v>
      </c>
      <c r="D7" s="195">
        <v>37295</v>
      </c>
    </row>
    <row r="8" spans="2:4">
      <c r="B8" s="270">
        <f t="shared" si="0"/>
        <v>6</v>
      </c>
      <c r="C8" s="189" t="s">
        <v>685</v>
      </c>
      <c r="D8" s="195">
        <v>35105</v>
      </c>
    </row>
    <row r="9" spans="2:4">
      <c r="B9" s="270">
        <f t="shared" si="0"/>
        <v>7</v>
      </c>
      <c r="C9" s="189" t="s">
        <v>1704</v>
      </c>
      <c r="D9" s="195">
        <v>36933</v>
      </c>
    </row>
    <row r="10" spans="2:4">
      <c r="B10" s="270">
        <f t="shared" si="0"/>
        <v>8</v>
      </c>
      <c r="C10" s="189" t="s">
        <v>1497</v>
      </c>
      <c r="D10" s="195">
        <v>34745</v>
      </c>
    </row>
    <row r="11" spans="2:4">
      <c r="B11" s="270">
        <f t="shared" si="0"/>
        <v>9</v>
      </c>
      <c r="C11" s="189" t="s">
        <v>801</v>
      </c>
      <c r="D11" s="195">
        <v>30368</v>
      </c>
    </row>
    <row r="12" spans="2:4">
      <c r="B12" s="270">
        <f t="shared" si="0"/>
        <v>10</v>
      </c>
      <c r="C12" s="189" t="s">
        <v>4669</v>
      </c>
      <c r="D12" s="195">
        <v>31465</v>
      </c>
    </row>
    <row r="13" spans="2:4">
      <c r="B13" s="271">
        <f t="shared" si="0"/>
        <v>11</v>
      </c>
      <c r="C13" s="272" t="s">
        <v>2321</v>
      </c>
      <c r="D13" s="275">
        <v>31840</v>
      </c>
    </row>
    <row r="14" spans="2:4">
      <c r="B14" s="271">
        <f t="shared" si="0"/>
        <v>12</v>
      </c>
      <c r="C14" s="272" t="s">
        <v>64</v>
      </c>
      <c r="D14" s="274">
        <v>31851</v>
      </c>
    </row>
    <row r="15" spans="2:4">
      <c r="B15" s="271">
        <f t="shared" si="0"/>
        <v>13</v>
      </c>
      <c r="C15" s="272" t="s">
        <v>1711</v>
      </c>
      <c r="D15" s="274">
        <v>30392</v>
      </c>
    </row>
    <row r="16" spans="2:4">
      <c r="B16" s="271">
        <f t="shared" si="0"/>
        <v>14</v>
      </c>
      <c r="C16" s="272" t="s">
        <v>1390</v>
      </c>
      <c r="D16" s="274">
        <v>35140</v>
      </c>
    </row>
    <row r="17" spans="2:4">
      <c r="B17" s="271">
        <f t="shared" si="0"/>
        <v>15</v>
      </c>
      <c r="C17" s="272" t="s">
        <v>3913</v>
      </c>
      <c r="D17" s="274">
        <v>35151</v>
      </c>
    </row>
    <row r="18" spans="2:4">
      <c r="B18" s="270">
        <f t="shared" si="0"/>
        <v>16</v>
      </c>
      <c r="C18" s="189" t="s">
        <v>157</v>
      </c>
      <c r="D18" s="195">
        <v>36624</v>
      </c>
    </row>
    <row r="19" spans="2:4">
      <c r="B19" s="270">
        <f t="shared" si="0"/>
        <v>17</v>
      </c>
      <c r="C19" s="189" t="s">
        <v>1282</v>
      </c>
      <c r="D19" s="195">
        <v>36262</v>
      </c>
    </row>
    <row r="20" spans="2:4">
      <c r="B20" s="270">
        <f t="shared" si="0"/>
        <v>18</v>
      </c>
      <c r="C20" s="268" t="s">
        <v>4663</v>
      </c>
      <c r="D20" s="269">
        <v>32983</v>
      </c>
    </row>
    <row r="21" spans="2:4">
      <c r="B21" s="271">
        <f t="shared" si="0"/>
        <v>19</v>
      </c>
      <c r="C21" s="272" t="s">
        <v>1785</v>
      </c>
      <c r="D21" s="274">
        <v>32631</v>
      </c>
    </row>
    <row r="22" spans="2:4">
      <c r="B22" s="271">
        <f t="shared" si="0"/>
        <v>20</v>
      </c>
      <c r="C22" s="272" t="s">
        <v>4668</v>
      </c>
      <c r="D22" s="274">
        <v>31539</v>
      </c>
    </row>
    <row r="23" spans="2:4">
      <c r="B23" s="271">
        <f t="shared" si="0"/>
        <v>21</v>
      </c>
      <c r="C23" s="272" t="s">
        <v>1910</v>
      </c>
      <c r="D23" s="275">
        <v>34100</v>
      </c>
    </row>
    <row r="24" spans="2:4">
      <c r="B24" s="271">
        <f t="shared" si="0"/>
        <v>22</v>
      </c>
      <c r="C24" s="272" t="s">
        <v>1163</v>
      </c>
      <c r="D24" s="274">
        <v>33377</v>
      </c>
    </row>
    <row r="25" spans="2:4">
      <c r="B25" s="271">
        <f t="shared" si="0"/>
        <v>23</v>
      </c>
      <c r="C25" s="272" t="s">
        <v>1239</v>
      </c>
      <c r="D25" s="274">
        <v>34476</v>
      </c>
    </row>
    <row r="26" spans="2:4">
      <c r="B26" s="271">
        <f t="shared" si="0"/>
        <v>24</v>
      </c>
      <c r="C26" s="272" t="s">
        <v>776</v>
      </c>
      <c r="D26" s="274">
        <v>35940</v>
      </c>
    </row>
    <row r="27" spans="2:4">
      <c r="B27" s="270">
        <f t="shared" si="0"/>
        <v>25</v>
      </c>
      <c r="C27" s="189" t="s">
        <v>4412</v>
      </c>
      <c r="D27" s="221">
        <v>36312</v>
      </c>
    </row>
    <row r="28" spans="2:4">
      <c r="B28" s="270">
        <f t="shared" si="0"/>
        <v>26</v>
      </c>
      <c r="C28" s="189" t="s">
        <v>1477</v>
      </c>
      <c r="D28" s="195">
        <v>33757</v>
      </c>
    </row>
    <row r="29" spans="2:4">
      <c r="B29" s="270">
        <f t="shared" si="0"/>
        <v>27</v>
      </c>
      <c r="C29" s="189" t="s">
        <v>675</v>
      </c>
      <c r="D29" s="195">
        <v>31577</v>
      </c>
    </row>
    <row r="30" spans="2:4">
      <c r="B30" s="270">
        <f t="shared" si="0"/>
        <v>28</v>
      </c>
      <c r="C30" s="189" t="s">
        <v>1180</v>
      </c>
      <c r="D30" s="195">
        <v>34136</v>
      </c>
    </row>
    <row r="31" spans="2:4">
      <c r="B31" s="270">
        <f t="shared" si="0"/>
        <v>29</v>
      </c>
      <c r="C31" s="189" t="s">
        <v>1582</v>
      </c>
      <c r="D31" s="195">
        <v>32313</v>
      </c>
    </row>
    <row r="32" spans="2:4">
      <c r="B32" s="270">
        <f t="shared" si="0"/>
        <v>30</v>
      </c>
      <c r="C32" s="189" t="s">
        <v>4666</v>
      </c>
      <c r="D32" s="195">
        <v>35966</v>
      </c>
    </row>
    <row r="33" spans="2:4">
      <c r="B33" s="270">
        <f t="shared" si="0"/>
        <v>31</v>
      </c>
      <c r="C33" s="189" t="s">
        <v>3603</v>
      </c>
      <c r="D33" s="195">
        <v>33414</v>
      </c>
    </row>
    <row r="34" spans="2:4">
      <c r="B34" s="271">
        <f t="shared" si="0"/>
        <v>32</v>
      </c>
      <c r="C34" s="276" t="s">
        <v>2118</v>
      </c>
      <c r="D34" s="275">
        <v>30514</v>
      </c>
    </row>
    <row r="35" spans="2:4">
      <c r="B35" s="271">
        <f t="shared" si="0"/>
        <v>33</v>
      </c>
      <c r="C35" s="272" t="s">
        <v>1676</v>
      </c>
      <c r="D35" s="274">
        <v>33437</v>
      </c>
    </row>
    <row r="36" spans="2:4">
      <c r="B36" s="271">
        <f t="shared" si="0"/>
        <v>34</v>
      </c>
      <c r="C36" s="272" t="s">
        <v>4664</v>
      </c>
      <c r="D36" s="277">
        <v>27971</v>
      </c>
    </row>
    <row r="37" spans="2:4">
      <c r="B37" s="270">
        <f t="shared" si="0"/>
        <v>35</v>
      </c>
      <c r="C37" s="189" t="s">
        <v>105</v>
      </c>
      <c r="D37" s="195">
        <v>31280</v>
      </c>
    </row>
    <row r="38" spans="2:4">
      <c r="B38" s="271">
        <f t="shared" si="0"/>
        <v>36</v>
      </c>
      <c r="C38" s="272" t="s">
        <v>952</v>
      </c>
      <c r="D38" s="274">
        <v>30196</v>
      </c>
    </row>
    <row r="39" spans="2:4">
      <c r="B39" s="271">
        <f t="shared" si="0"/>
        <v>37</v>
      </c>
      <c r="C39" s="272" t="s">
        <v>428</v>
      </c>
      <c r="D39" s="274">
        <v>23272</v>
      </c>
    </row>
    <row r="40" spans="2:4">
      <c r="B40" s="270">
        <f t="shared" si="0"/>
        <v>38</v>
      </c>
      <c r="C40" s="238" t="s">
        <v>2145</v>
      </c>
      <c r="D40" s="221">
        <v>34609</v>
      </c>
    </row>
    <row r="41" spans="2:4">
      <c r="B41" s="270">
        <f t="shared" si="0"/>
        <v>39</v>
      </c>
      <c r="C41" s="189" t="s">
        <v>1317</v>
      </c>
      <c r="D41" s="195">
        <v>35347</v>
      </c>
    </row>
    <row r="42" spans="2:4">
      <c r="B42" s="270">
        <f t="shared" si="0"/>
        <v>40</v>
      </c>
      <c r="C42" s="189" t="s">
        <v>4529</v>
      </c>
      <c r="D42" s="221">
        <v>29147</v>
      </c>
    </row>
    <row r="43" spans="2:4">
      <c r="B43" s="270">
        <f t="shared" si="0"/>
        <v>41</v>
      </c>
      <c r="C43" s="189" t="s">
        <v>2169</v>
      </c>
      <c r="D43" s="221">
        <v>35358</v>
      </c>
    </row>
    <row r="44" spans="2:4">
      <c r="B44" s="270">
        <f t="shared" si="0"/>
        <v>42</v>
      </c>
      <c r="C44" s="189" t="s">
        <v>4667</v>
      </c>
      <c r="D44" s="221">
        <v>32802</v>
      </c>
    </row>
    <row r="45" spans="2:4">
      <c r="B45" s="270">
        <f t="shared" si="0"/>
        <v>43</v>
      </c>
      <c r="C45" s="189" t="s">
        <v>80</v>
      </c>
      <c r="D45" s="195">
        <v>36455</v>
      </c>
    </row>
    <row r="46" spans="2:4">
      <c r="B46" s="270">
        <f t="shared" si="0"/>
        <v>44</v>
      </c>
      <c r="C46" s="246" t="s">
        <v>379</v>
      </c>
      <c r="D46" s="195">
        <v>31344</v>
      </c>
    </row>
    <row r="47" spans="2:4">
      <c r="B47" s="270">
        <f t="shared" si="0"/>
        <v>45</v>
      </c>
      <c r="C47" s="246" t="s">
        <v>4662</v>
      </c>
      <c r="D47" s="195">
        <v>37920</v>
      </c>
    </row>
    <row r="48" spans="2:4">
      <c r="B48" s="271">
        <f t="shared" si="0"/>
        <v>46</v>
      </c>
      <c r="C48" s="272" t="s">
        <v>1001</v>
      </c>
      <c r="D48" s="274">
        <v>32820</v>
      </c>
    </row>
    <row r="49" spans="2:4">
      <c r="B49" s="271">
        <f t="shared" si="0"/>
        <v>47</v>
      </c>
      <c r="C49" s="272" t="s">
        <v>130</v>
      </c>
      <c r="D49" s="274">
        <v>32476</v>
      </c>
    </row>
    <row r="50" spans="2:4">
      <c r="B50" s="270">
        <f t="shared" si="0"/>
        <v>48</v>
      </c>
      <c r="C50" s="189" t="s">
        <v>342</v>
      </c>
      <c r="D50" s="195">
        <v>35766</v>
      </c>
    </row>
    <row r="51" spans="2:4">
      <c r="B51" s="270">
        <f t="shared" si="0"/>
        <v>49</v>
      </c>
      <c r="C51" s="189" t="s">
        <v>1630</v>
      </c>
      <c r="D51" s="195">
        <v>35771</v>
      </c>
    </row>
    <row r="52" spans="2:4">
      <c r="B52" s="270">
        <f t="shared" si="0"/>
        <v>50</v>
      </c>
      <c r="C52" s="189" t="s">
        <v>3915</v>
      </c>
      <c r="D52" s="195">
        <v>35408</v>
      </c>
    </row>
    <row r="53" spans="2:4">
      <c r="B53" s="270">
        <f t="shared" si="0"/>
        <v>51</v>
      </c>
      <c r="C53" s="189" t="s">
        <v>1211</v>
      </c>
      <c r="D53" s="195">
        <v>36509</v>
      </c>
    </row>
  </sheetData>
  <conditionalFormatting sqref="C2">
    <cfRule type="duplicateValues" dxfId="33" priority="17"/>
  </conditionalFormatting>
  <conditionalFormatting sqref="C3 C5">
    <cfRule type="duplicateValues" dxfId="32" priority="14"/>
  </conditionalFormatting>
  <conditionalFormatting sqref="C6 C4">
    <cfRule type="duplicateValues" dxfId="31" priority="13"/>
  </conditionalFormatting>
  <conditionalFormatting sqref="C7:C12">
    <cfRule type="duplicateValues" dxfId="30" priority="12"/>
  </conditionalFormatting>
  <conditionalFormatting sqref="C13:C17">
    <cfRule type="duplicateValues" dxfId="29" priority="11"/>
  </conditionalFormatting>
  <conditionalFormatting sqref="C18:C19">
    <cfRule type="duplicateValues" dxfId="28" priority="10"/>
  </conditionalFormatting>
  <conditionalFormatting sqref="C21:C26">
    <cfRule type="duplicateValues" dxfId="27" priority="9"/>
  </conditionalFormatting>
  <conditionalFormatting sqref="C27:C33">
    <cfRule type="duplicateValues" dxfId="26" priority="8"/>
  </conditionalFormatting>
  <conditionalFormatting sqref="C34:C36">
    <cfRule type="duplicateValues" dxfId="25" priority="7"/>
  </conditionalFormatting>
  <conditionalFormatting sqref="C37">
    <cfRule type="duplicateValues" dxfId="24" priority="6"/>
  </conditionalFormatting>
  <conditionalFormatting sqref="C38:C39">
    <cfRule type="duplicateValues" dxfId="23" priority="5"/>
  </conditionalFormatting>
  <conditionalFormatting sqref="C40:C47">
    <cfRule type="duplicateValues" dxfId="22" priority="4"/>
  </conditionalFormatting>
  <conditionalFormatting sqref="C50:C53">
    <cfRule type="duplicateValues" dxfId="21" priority="2"/>
  </conditionalFormatting>
  <conditionalFormatting sqref="C20">
    <cfRule type="duplicateValues" dxfId="20" priority="1"/>
  </conditionalFormatting>
  <conditionalFormatting sqref="C48:C49">
    <cfRule type="duplicateValues" dxfId="19" priority="321"/>
  </conditionalFormatting>
  <pageMargins left="0.1" right="0.1" top="0.1" bottom="0.1" header="0.1" footer="0.1"/>
  <pageSetup scale="111"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8:K34"/>
  <sheetViews>
    <sheetView workbookViewId="0">
      <selection activeCell="C30" sqref="C30"/>
    </sheetView>
  </sheetViews>
  <sheetFormatPr defaultRowHeight="13.5"/>
  <cols>
    <col min="1" max="1" width="9.140625" style="260"/>
    <col min="2" max="2" width="3.85546875" style="569" bestFit="1" customWidth="1"/>
    <col min="3" max="3" width="27.85546875" style="260" bestFit="1" customWidth="1"/>
    <col min="4" max="4" width="36.140625" style="260" bestFit="1" customWidth="1"/>
    <col min="5" max="5" width="24.28515625" style="260" bestFit="1" customWidth="1"/>
    <col min="6" max="6" width="13.7109375" style="260" bestFit="1" customWidth="1"/>
    <col min="7" max="8" width="11.28515625" style="260" bestFit="1" customWidth="1"/>
    <col min="9" max="9" width="13.7109375" style="260" bestFit="1" customWidth="1"/>
    <col min="10" max="10" width="11.28515625" style="260" bestFit="1" customWidth="1"/>
    <col min="11" max="11" width="13.7109375" style="260" bestFit="1" customWidth="1"/>
    <col min="12" max="16384" width="9.140625" style="260"/>
  </cols>
  <sheetData>
    <row r="8" spans="2:11" ht="54">
      <c r="B8" s="568" t="s">
        <v>11</v>
      </c>
      <c r="C8" s="566" t="s">
        <v>12</v>
      </c>
      <c r="D8" s="566" t="s">
        <v>14</v>
      </c>
      <c r="E8" s="566" t="s">
        <v>23</v>
      </c>
      <c r="F8" s="567" t="s">
        <v>58</v>
      </c>
      <c r="G8" s="567" t="s">
        <v>59</v>
      </c>
      <c r="H8" s="567" t="s">
        <v>3572</v>
      </c>
      <c r="I8" s="567" t="s">
        <v>3294</v>
      </c>
      <c r="J8" s="567" t="s">
        <v>4620</v>
      </c>
      <c r="K8" s="567" t="s">
        <v>4638</v>
      </c>
    </row>
    <row r="9" spans="2:11">
      <c r="B9" s="270">
        <v>1</v>
      </c>
      <c r="C9" s="189" t="s">
        <v>635</v>
      </c>
      <c r="D9" s="320" t="s">
        <v>637</v>
      </c>
      <c r="E9" s="191" t="s">
        <v>209</v>
      </c>
      <c r="F9" s="203">
        <v>1600000</v>
      </c>
      <c r="G9" s="203">
        <f>15000*26</f>
        <v>390000</v>
      </c>
      <c r="H9" s="203">
        <v>32000</v>
      </c>
      <c r="I9" s="203">
        <v>150000</v>
      </c>
      <c r="J9" s="203"/>
      <c r="K9" s="250"/>
    </row>
    <row r="10" spans="2:11">
      <c r="B10" s="270">
        <f>B9+1</f>
        <v>2</v>
      </c>
      <c r="C10" s="189" t="s">
        <v>635</v>
      </c>
      <c r="D10" s="320" t="s">
        <v>923</v>
      </c>
      <c r="E10" s="199" t="s">
        <v>249</v>
      </c>
      <c r="F10" s="203">
        <v>1700000</v>
      </c>
      <c r="G10" s="203">
        <f>15000*26</f>
        <v>390000</v>
      </c>
      <c r="H10" s="203">
        <v>34000</v>
      </c>
      <c r="I10" s="203"/>
      <c r="J10" s="203"/>
      <c r="K10" s="250"/>
    </row>
    <row r="11" spans="2:11">
      <c r="B11" s="270">
        <f t="shared" ref="B11:B34" si="0">B10+1</f>
        <v>3</v>
      </c>
      <c r="C11" s="189" t="s">
        <v>635</v>
      </c>
      <c r="D11" s="320" t="s">
        <v>4211</v>
      </c>
      <c r="E11" s="186" t="s">
        <v>4715</v>
      </c>
      <c r="F11" s="203">
        <v>1800000</v>
      </c>
      <c r="G11" s="203">
        <v>0</v>
      </c>
      <c r="H11" s="203">
        <v>36000</v>
      </c>
      <c r="I11" s="203"/>
      <c r="J11" s="203"/>
      <c r="K11" s="250"/>
    </row>
    <row r="12" spans="2:11">
      <c r="B12" s="270">
        <f t="shared" si="0"/>
        <v>4</v>
      </c>
      <c r="C12" s="189" t="s">
        <v>635</v>
      </c>
      <c r="D12" s="391" t="s">
        <v>5156</v>
      </c>
      <c r="E12" s="186" t="s">
        <v>1015</v>
      </c>
      <c r="F12" s="203">
        <v>1400000</v>
      </c>
      <c r="G12" s="203">
        <f>20000*26</f>
        <v>520000</v>
      </c>
      <c r="H12" s="203"/>
      <c r="I12" s="203"/>
      <c r="J12" s="203"/>
      <c r="K12" s="250"/>
    </row>
    <row r="13" spans="2:11">
      <c r="B13" s="270">
        <f t="shared" si="0"/>
        <v>5</v>
      </c>
      <c r="C13" s="189" t="s">
        <v>635</v>
      </c>
      <c r="D13" s="320" t="s">
        <v>890</v>
      </c>
      <c r="E13" s="191" t="s">
        <v>174</v>
      </c>
      <c r="F13" s="203">
        <v>1750467</v>
      </c>
      <c r="G13" s="203">
        <f>20000*26</f>
        <v>520000</v>
      </c>
      <c r="H13" s="203">
        <v>35009</v>
      </c>
      <c r="I13" s="564">
        <f>300000</f>
        <v>300000</v>
      </c>
      <c r="J13" s="203"/>
      <c r="K13" s="250"/>
    </row>
    <row r="14" spans="2:11">
      <c r="B14" s="270">
        <f t="shared" si="0"/>
        <v>6</v>
      </c>
      <c r="C14" s="189" t="s">
        <v>635</v>
      </c>
      <c r="D14" s="320" t="s">
        <v>1348</v>
      </c>
      <c r="E14" s="191" t="s">
        <v>99</v>
      </c>
      <c r="F14" s="203">
        <v>1500000</v>
      </c>
      <c r="G14" s="203">
        <f>15000*26</f>
        <v>390000</v>
      </c>
      <c r="H14" s="203">
        <v>26000</v>
      </c>
      <c r="I14" s="203"/>
      <c r="J14" s="203"/>
      <c r="K14" s="250"/>
    </row>
    <row r="15" spans="2:11">
      <c r="B15" s="270">
        <f t="shared" si="0"/>
        <v>7</v>
      </c>
      <c r="C15" s="189" t="s">
        <v>635</v>
      </c>
      <c r="D15" s="320" t="s">
        <v>4728</v>
      </c>
      <c r="E15" s="191" t="s">
        <v>99</v>
      </c>
      <c r="F15" s="203">
        <v>1400000</v>
      </c>
      <c r="G15" s="203">
        <f>15000*26</f>
        <v>390000</v>
      </c>
      <c r="H15" s="203"/>
      <c r="I15" s="203"/>
      <c r="J15" s="203"/>
      <c r="K15" s="250"/>
    </row>
    <row r="16" spans="2:11">
      <c r="B16" s="270">
        <f t="shared" si="0"/>
        <v>8</v>
      </c>
      <c r="C16" s="189" t="s">
        <v>635</v>
      </c>
      <c r="D16" s="326" t="s">
        <v>5144</v>
      </c>
      <c r="E16" s="191" t="s">
        <v>99</v>
      </c>
      <c r="F16" s="203">
        <v>1400000</v>
      </c>
      <c r="G16" s="203">
        <f>15000*26</f>
        <v>390000</v>
      </c>
      <c r="H16" s="203"/>
      <c r="I16" s="203"/>
      <c r="J16" s="203"/>
      <c r="K16" s="250"/>
    </row>
    <row r="17" spans="2:11">
      <c r="B17" s="270">
        <f t="shared" si="0"/>
        <v>9</v>
      </c>
      <c r="C17" s="189" t="s">
        <v>635</v>
      </c>
      <c r="D17" s="326" t="s">
        <v>4729</v>
      </c>
      <c r="E17" s="191" t="s">
        <v>99</v>
      </c>
      <c r="F17" s="203">
        <v>1000000</v>
      </c>
      <c r="G17" s="203">
        <f>15000*26</f>
        <v>390000</v>
      </c>
      <c r="H17" s="203"/>
      <c r="I17" s="203"/>
      <c r="J17" s="203"/>
      <c r="K17" s="250"/>
    </row>
    <row r="18" spans="2:11">
      <c r="B18" s="270">
        <f t="shared" si="0"/>
        <v>10</v>
      </c>
      <c r="C18" s="189" t="s">
        <v>635</v>
      </c>
      <c r="D18" s="391" t="s">
        <v>5157</v>
      </c>
      <c r="E18" s="191" t="s">
        <v>99</v>
      </c>
      <c r="F18" s="203">
        <v>1000000</v>
      </c>
      <c r="G18" s="203">
        <f>15000*26</f>
        <v>390000</v>
      </c>
      <c r="H18" s="203"/>
      <c r="I18" s="203"/>
      <c r="J18" s="203"/>
      <c r="K18" s="250"/>
    </row>
    <row r="19" spans="2:11">
      <c r="B19" s="270">
        <f t="shared" si="0"/>
        <v>11</v>
      </c>
      <c r="C19" s="189" t="s">
        <v>635</v>
      </c>
      <c r="D19" s="320" t="s">
        <v>4226</v>
      </c>
      <c r="E19" s="191" t="s">
        <v>4227</v>
      </c>
      <c r="F19" s="203">
        <v>1550000</v>
      </c>
      <c r="G19" s="203">
        <f>12000*26</f>
        <v>312000</v>
      </c>
      <c r="H19" s="203">
        <v>31000</v>
      </c>
      <c r="I19" s="203"/>
      <c r="J19" s="203"/>
      <c r="K19" s="250"/>
    </row>
    <row r="20" spans="2:11">
      <c r="B20" s="270">
        <f t="shared" si="0"/>
        <v>12</v>
      </c>
      <c r="C20" s="189" t="s">
        <v>635</v>
      </c>
      <c r="D20" s="320" t="s">
        <v>4229</v>
      </c>
      <c r="E20" s="191" t="s">
        <v>4231</v>
      </c>
      <c r="F20" s="203">
        <v>400000</v>
      </c>
      <c r="G20" s="203">
        <v>0</v>
      </c>
      <c r="H20" s="203"/>
      <c r="I20" s="203"/>
      <c r="J20" s="203"/>
      <c r="K20" s="250"/>
    </row>
    <row r="21" spans="2:11">
      <c r="B21" s="270">
        <f t="shared" si="0"/>
        <v>13</v>
      </c>
      <c r="C21" s="189" t="s">
        <v>163</v>
      </c>
      <c r="D21" s="247" t="s">
        <v>4785</v>
      </c>
      <c r="E21" s="270" t="s">
        <v>913</v>
      </c>
      <c r="F21" s="203">
        <v>7000000</v>
      </c>
      <c r="G21" s="203"/>
      <c r="H21" s="203"/>
      <c r="I21" s="203">
        <v>2000000</v>
      </c>
      <c r="J21" s="203">
        <v>750000</v>
      </c>
      <c r="K21" s="250"/>
    </row>
    <row r="22" spans="2:11">
      <c r="B22" s="270">
        <f t="shared" si="0"/>
        <v>14</v>
      </c>
      <c r="C22" s="189" t="s">
        <v>163</v>
      </c>
      <c r="D22" s="320" t="s">
        <v>1358</v>
      </c>
      <c r="E22" s="191" t="s">
        <v>335</v>
      </c>
      <c r="F22" s="203">
        <v>3750000</v>
      </c>
      <c r="G22" s="203">
        <v>500000</v>
      </c>
      <c r="H22" s="203"/>
      <c r="I22" s="203">
        <v>1450000</v>
      </c>
      <c r="J22" s="250"/>
      <c r="K22" s="250"/>
    </row>
    <row r="23" spans="2:11">
      <c r="B23" s="270">
        <f t="shared" si="0"/>
        <v>15</v>
      </c>
      <c r="C23" s="189" t="s">
        <v>163</v>
      </c>
      <c r="D23" s="319" t="s">
        <v>5126</v>
      </c>
      <c r="E23" s="192" t="s">
        <v>447</v>
      </c>
      <c r="F23" s="203"/>
      <c r="G23" s="203"/>
      <c r="H23" s="203"/>
      <c r="I23" s="203"/>
      <c r="J23" s="250"/>
      <c r="K23" s="203">
        <v>5000000</v>
      </c>
    </row>
    <row r="24" spans="2:11">
      <c r="B24" s="270">
        <f t="shared" si="0"/>
        <v>16</v>
      </c>
      <c r="C24" s="189" t="s">
        <v>163</v>
      </c>
      <c r="D24" s="320" t="s">
        <v>4043</v>
      </c>
      <c r="E24" s="192" t="s">
        <v>447</v>
      </c>
      <c r="F24" s="203">
        <v>3500000</v>
      </c>
      <c r="G24" s="203"/>
      <c r="H24" s="203">
        <v>105000</v>
      </c>
      <c r="I24" s="203">
        <v>1000000</v>
      </c>
      <c r="J24" s="250"/>
      <c r="K24" s="250"/>
    </row>
    <row r="25" spans="2:11">
      <c r="B25" s="270">
        <f t="shared" si="0"/>
        <v>17</v>
      </c>
      <c r="C25" s="189" t="s">
        <v>163</v>
      </c>
      <c r="D25" s="320" t="s">
        <v>4041</v>
      </c>
      <c r="E25" s="192" t="s">
        <v>447</v>
      </c>
      <c r="F25" s="203">
        <v>3500000</v>
      </c>
      <c r="G25" s="203"/>
      <c r="H25" s="203">
        <v>70000</v>
      </c>
      <c r="I25" s="203"/>
      <c r="J25" s="250"/>
      <c r="K25" s="250"/>
    </row>
    <row r="26" spans="2:11">
      <c r="B26" s="270">
        <f t="shared" si="0"/>
        <v>18</v>
      </c>
      <c r="C26" s="189" t="s">
        <v>163</v>
      </c>
      <c r="D26" s="320" t="s">
        <v>713</v>
      </c>
      <c r="E26" s="199" t="s">
        <v>249</v>
      </c>
      <c r="F26" s="405">
        <v>1731575</v>
      </c>
      <c r="G26" s="203">
        <f t="shared" ref="G26:G33" si="1">15000*26</f>
        <v>390000</v>
      </c>
      <c r="H26" s="405">
        <v>34632</v>
      </c>
      <c r="I26" s="203">
        <v>200000</v>
      </c>
      <c r="J26" s="250"/>
      <c r="K26" s="250"/>
    </row>
    <row r="27" spans="2:11">
      <c r="B27" s="270">
        <f t="shared" si="0"/>
        <v>19</v>
      </c>
      <c r="C27" s="189" t="s">
        <v>163</v>
      </c>
      <c r="D27" s="320" t="s">
        <v>4234</v>
      </c>
      <c r="E27" s="186" t="s">
        <v>4715</v>
      </c>
      <c r="F27" s="203">
        <v>1800000</v>
      </c>
      <c r="G27" s="203">
        <v>0</v>
      </c>
      <c r="H27" s="405">
        <v>36000</v>
      </c>
      <c r="I27" s="203"/>
      <c r="J27" s="250"/>
      <c r="K27" s="250"/>
    </row>
    <row r="28" spans="2:11">
      <c r="B28" s="270">
        <f t="shared" si="0"/>
        <v>20</v>
      </c>
      <c r="C28" s="189" t="s">
        <v>163</v>
      </c>
      <c r="D28" s="326" t="s">
        <v>5125</v>
      </c>
      <c r="E28" s="186" t="s">
        <v>1015</v>
      </c>
      <c r="F28" s="400">
        <v>1350000</v>
      </c>
      <c r="G28" s="203">
        <f t="shared" si="1"/>
        <v>390000</v>
      </c>
      <c r="H28" s="203"/>
      <c r="I28" s="203"/>
      <c r="J28" s="250"/>
      <c r="K28" s="250"/>
    </row>
    <row r="29" spans="2:11">
      <c r="B29" s="270">
        <f t="shared" si="0"/>
        <v>21</v>
      </c>
      <c r="C29" s="189" t="s">
        <v>163</v>
      </c>
      <c r="D29" s="320" t="s">
        <v>1289</v>
      </c>
      <c r="E29" s="197" t="s">
        <v>174</v>
      </c>
      <c r="F29" s="565">
        <v>1629850</v>
      </c>
      <c r="G29" s="203">
        <f t="shared" si="1"/>
        <v>390000</v>
      </c>
      <c r="H29" s="405">
        <v>32597</v>
      </c>
      <c r="I29" s="203">
        <v>200000</v>
      </c>
      <c r="J29" s="250"/>
      <c r="K29" s="250"/>
    </row>
    <row r="30" spans="2:11">
      <c r="B30" s="270">
        <f t="shared" si="0"/>
        <v>22</v>
      </c>
      <c r="C30" s="189" t="s">
        <v>163</v>
      </c>
      <c r="D30" s="320" t="s">
        <v>396</v>
      </c>
      <c r="E30" s="191" t="s">
        <v>99</v>
      </c>
      <c r="F30" s="405">
        <v>1121300</v>
      </c>
      <c r="G30" s="203">
        <f t="shared" si="1"/>
        <v>390000</v>
      </c>
      <c r="H30" s="405">
        <v>22426</v>
      </c>
      <c r="I30" s="203"/>
      <c r="J30" s="250"/>
      <c r="K30" s="250"/>
    </row>
    <row r="31" spans="2:11">
      <c r="B31" s="270">
        <f t="shared" si="0"/>
        <v>23</v>
      </c>
      <c r="C31" s="189" t="s">
        <v>163</v>
      </c>
      <c r="D31" s="542" t="s">
        <v>762</v>
      </c>
      <c r="E31" s="191" t="s">
        <v>99</v>
      </c>
      <c r="F31" s="405">
        <v>1223850</v>
      </c>
      <c r="G31" s="203">
        <f t="shared" si="1"/>
        <v>390000</v>
      </c>
      <c r="H31" s="405">
        <v>24477</v>
      </c>
      <c r="I31" s="250"/>
      <c r="J31" s="250"/>
      <c r="K31" s="250"/>
    </row>
    <row r="32" spans="2:11">
      <c r="B32" s="270">
        <f t="shared" si="0"/>
        <v>24</v>
      </c>
      <c r="C32" s="189" t="s">
        <v>163</v>
      </c>
      <c r="D32" s="320" t="s">
        <v>1936</v>
      </c>
      <c r="E32" s="186" t="s">
        <v>227</v>
      </c>
      <c r="F32" s="203">
        <v>1700000</v>
      </c>
      <c r="G32" s="203">
        <f t="shared" si="1"/>
        <v>390000</v>
      </c>
      <c r="H32" s="203"/>
      <c r="I32" s="250"/>
      <c r="J32" s="250"/>
      <c r="K32" s="250"/>
    </row>
    <row r="33" spans="2:11">
      <c r="B33" s="270">
        <f t="shared" si="0"/>
        <v>25</v>
      </c>
      <c r="C33" s="189" t="s">
        <v>163</v>
      </c>
      <c r="D33" s="247" t="s">
        <v>4727</v>
      </c>
      <c r="E33" s="192" t="s">
        <v>272</v>
      </c>
      <c r="F33" s="203">
        <v>1410000</v>
      </c>
      <c r="G33" s="203">
        <f t="shared" si="1"/>
        <v>390000</v>
      </c>
      <c r="H33" s="405">
        <v>28200</v>
      </c>
      <c r="I33" s="250"/>
      <c r="J33" s="250"/>
      <c r="K33" s="250"/>
    </row>
    <row r="34" spans="2:11">
      <c r="B34" s="270">
        <f t="shared" si="0"/>
        <v>26</v>
      </c>
      <c r="C34" s="189" t="s">
        <v>163</v>
      </c>
      <c r="D34" s="320" t="s">
        <v>4236</v>
      </c>
      <c r="E34" s="192" t="s">
        <v>272</v>
      </c>
      <c r="F34" s="203">
        <v>1200000</v>
      </c>
      <c r="G34" s="203">
        <v>0</v>
      </c>
      <c r="H34" s="203"/>
      <c r="I34" s="250"/>
      <c r="J34" s="250"/>
      <c r="K34" s="250"/>
    </row>
  </sheetData>
  <conditionalFormatting sqref="D8">
    <cfRule type="duplicateValues" dxfId="18" priority="19"/>
  </conditionalFormatting>
  <conditionalFormatting sqref="D15">
    <cfRule type="duplicateValues" dxfId="17" priority="17"/>
  </conditionalFormatting>
  <conditionalFormatting sqref="D19">
    <cfRule type="duplicateValues" dxfId="16" priority="16"/>
  </conditionalFormatting>
  <conditionalFormatting sqref="D20 D9:D11 D13:D14">
    <cfRule type="duplicateValues" dxfId="15" priority="18"/>
  </conditionalFormatting>
  <conditionalFormatting sqref="I13">
    <cfRule type="containsBlanks" dxfId="14" priority="15">
      <formula>LEN(TRIM(I13))=0</formula>
    </cfRule>
  </conditionalFormatting>
  <conditionalFormatting sqref="D25">
    <cfRule type="duplicateValues" dxfId="13" priority="13"/>
  </conditionalFormatting>
  <conditionalFormatting sqref="D33">
    <cfRule type="duplicateValues" dxfId="12" priority="12"/>
  </conditionalFormatting>
  <conditionalFormatting sqref="D26 D29:D32 D22 D24">
    <cfRule type="duplicateValues" dxfId="11" priority="14"/>
  </conditionalFormatting>
  <conditionalFormatting sqref="F29">
    <cfRule type="containsBlanks" dxfId="10" priority="11">
      <formula>LEN(TRIM(F29))=0</formula>
    </cfRule>
  </conditionalFormatting>
  <conditionalFormatting sqref="H29">
    <cfRule type="containsBlanks" dxfId="9" priority="10">
      <formula>LEN(TRIM(H29))=0</formula>
    </cfRule>
  </conditionalFormatting>
  <conditionalFormatting sqref="F26">
    <cfRule type="containsBlanks" dxfId="8" priority="9">
      <formula>LEN(TRIM(F26))=0</formula>
    </cfRule>
  </conditionalFormatting>
  <conditionalFormatting sqref="H26">
    <cfRule type="containsBlanks" dxfId="7" priority="8">
      <formula>LEN(TRIM(H26))=0</formula>
    </cfRule>
  </conditionalFormatting>
  <conditionalFormatting sqref="F31">
    <cfRule type="containsBlanks" dxfId="6" priority="7">
      <formula>LEN(TRIM(F31))=0</formula>
    </cfRule>
  </conditionalFormatting>
  <conditionalFormatting sqref="H31">
    <cfRule type="containsBlanks" dxfId="5" priority="6">
      <formula>LEN(TRIM(H31))=0</formula>
    </cfRule>
  </conditionalFormatting>
  <conditionalFormatting sqref="F30">
    <cfRule type="containsBlanks" dxfId="4" priority="5">
      <formula>LEN(TRIM(F30))=0</formula>
    </cfRule>
  </conditionalFormatting>
  <conditionalFormatting sqref="H30">
    <cfRule type="containsBlanks" dxfId="3" priority="4">
      <formula>LEN(TRIM(H30))=0</formula>
    </cfRule>
  </conditionalFormatting>
  <conditionalFormatting sqref="F28">
    <cfRule type="containsBlanks" dxfId="2" priority="3">
      <formula>LEN(TRIM(F28))=0</formula>
    </cfRule>
  </conditionalFormatting>
  <conditionalFormatting sqref="H33">
    <cfRule type="containsBlanks" dxfId="1" priority="2">
      <formula>LEN(TRIM(H33))=0</formula>
    </cfRule>
  </conditionalFormatting>
  <conditionalFormatting sqref="H27">
    <cfRule type="containsBlanks" dxfId="0" priority="1">
      <formula>LEN(TRIM(H27))=0</formula>
    </cfRule>
  </conditionalFormatting>
  <pageMargins left="0.7" right="0.7" top="0.75" bottom="0.75" header="0.3" footer="0.3"/>
  <pageSetup orientation="portrait" horizontalDpi="0"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ALL</vt:lpstr>
      <vt:lpstr>Sheet3</vt:lpstr>
      <vt:lpstr>Sheet1</vt:lpstr>
      <vt:lpstr>JUMLAH PL</vt:lpstr>
      <vt:lpstr>Sheet2</vt:lpstr>
      <vt:lpstr>RESIGN</vt:lpstr>
      <vt:lpstr>UNPAID</vt:lpstr>
      <vt:lpstr>ultah</vt:lpstr>
      <vt:lpstr>Sheet4</vt:lpstr>
      <vt:lpstr>Sheet5</vt:lpstr>
      <vt:lpstr>Sheet6</vt:lpstr>
      <vt:lpstr>ultah!Print_Area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HRD-Ririen</dc:creator>
  <cp:lastModifiedBy>Ririn_HRD</cp:lastModifiedBy>
  <cp:lastPrinted>2022-01-10T03:36:08Z</cp:lastPrinted>
  <dcterms:created xsi:type="dcterms:W3CDTF">2021-08-13T08:44:34Z</dcterms:created>
  <dcterms:modified xsi:type="dcterms:W3CDTF">2022-03-11T10:38:25Z</dcterms:modified>
</cp:coreProperties>
</file>