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Institut Teknologi Sepuluh Nopember\Drive Google Sem 1\Takeout\Drive\KULIAH\Semester 5\PMA A\"/>
    </mc:Choice>
  </mc:AlternateContent>
  <xr:revisionPtr revIDLastSave="0" documentId="13_ncr:1_{1358C259-6917-4120-860D-9E2592DAC2AF}" xr6:coauthVersionLast="47" xr6:coauthVersionMax="47" xr10:uidLastSave="{00000000-0000-0000-0000-000000000000}"/>
  <bookViews>
    <workbookView xWindow="20370" yWindow="-120" windowWidth="20730" windowHeight="11160" activeTab="2" xr2:uid="{00000000-000D-0000-FFFF-FFFF00000000}"/>
  </bookViews>
  <sheets>
    <sheet name="Comparison Forecast" sheetId="3" r:id="rId1"/>
    <sheet name="Naive Bayes" sheetId="1" r:id="rId2"/>
    <sheet name="Mean 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4" i="2" l="1"/>
  <c r="D13" i="2"/>
  <c r="D8" i="2"/>
  <c r="D6" i="2"/>
  <c r="D5" i="2"/>
  <c r="D11" i="3"/>
  <c r="D5" i="3"/>
  <c r="D7" i="3"/>
  <c r="D4" i="3"/>
  <c r="D3" i="3"/>
  <c r="E5" i="3"/>
  <c r="D7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4" i="3"/>
  <c r="D79" i="3"/>
  <c r="D78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6" i="3"/>
  <c r="E74" i="2"/>
  <c r="F74" i="2" s="1"/>
  <c r="D10" i="2"/>
  <c r="D7" i="2"/>
  <c r="D9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H74" i="2" l="1"/>
  <c r="G74" i="2"/>
  <c r="E79" i="2"/>
  <c r="F79" i="2" s="1"/>
  <c r="G79" i="2" s="1"/>
  <c r="E78" i="2"/>
  <c r="F78" i="2" s="1"/>
  <c r="E77" i="2"/>
  <c r="F77" i="2" s="1"/>
  <c r="E76" i="2"/>
  <c r="F76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G67" i="2" s="1"/>
  <c r="E66" i="2"/>
  <c r="F66" i="2" s="1"/>
  <c r="H66" i="2" s="1"/>
  <c r="E65" i="2"/>
  <c r="F65" i="2" s="1"/>
  <c r="E64" i="2"/>
  <c r="F64" i="2" s="1"/>
  <c r="H64" i="2" s="1"/>
  <c r="E63" i="2"/>
  <c r="F63" i="2" s="1"/>
  <c r="G63" i="2" s="1"/>
  <c r="E62" i="2"/>
  <c r="F62" i="2" s="1"/>
  <c r="H62" i="2" s="1"/>
  <c r="E61" i="2"/>
  <c r="F61" i="2" s="1"/>
  <c r="E60" i="2"/>
  <c r="F60" i="2" s="1"/>
  <c r="H60" i="2" s="1"/>
  <c r="E59" i="2"/>
  <c r="F59" i="2" s="1"/>
  <c r="E58" i="2"/>
  <c r="F58" i="2" s="1"/>
  <c r="H58" i="2" s="1"/>
  <c r="E57" i="2"/>
  <c r="F57" i="2" s="1"/>
  <c r="E56" i="2"/>
  <c r="F56" i="2" s="1"/>
  <c r="H56" i="2" s="1"/>
  <c r="E55" i="2"/>
  <c r="F55" i="2" s="1"/>
  <c r="E54" i="2"/>
  <c r="F54" i="2" s="1"/>
  <c r="H54" i="2" s="1"/>
  <c r="E53" i="2"/>
  <c r="F53" i="2" s="1"/>
  <c r="E52" i="2"/>
  <c r="F52" i="2" s="1"/>
  <c r="H52" i="2" s="1"/>
  <c r="E51" i="2"/>
  <c r="F51" i="2" s="1"/>
  <c r="E50" i="2"/>
  <c r="F50" i="2" s="1"/>
  <c r="H50" i="2" s="1"/>
  <c r="E49" i="2"/>
  <c r="F49" i="2" s="1"/>
  <c r="E48" i="2"/>
  <c r="F48" i="2" s="1"/>
  <c r="H48" i="2" s="1"/>
  <c r="E47" i="2"/>
  <c r="F47" i="2" s="1"/>
  <c r="E46" i="2"/>
  <c r="F46" i="2" s="1"/>
  <c r="H46" i="2" s="1"/>
  <c r="E45" i="2"/>
  <c r="F45" i="2" s="1"/>
  <c r="E44" i="2"/>
  <c r="F44" i="2" s="1"/>
  <c r="H44" i="2" s="1"/>
  <c r="E43" i="2"/>
  <c r="F43" i="2" s="1"/>
  <c r="E42" i="2"/>
  <c r="F42" i="2" s="1"/>
  <c r="H42" i="2" s="1"/>
  <c r="E41" i="2"/>
  <c r="F41" i="2" s="1"/>
  <c r="E40" i="2"/>
  <c r="F40" i="2" s="1"/>
  <c r="H40" i="2" s="1"/>
  <c r="E39" i="2"/>
  <c r="F39" i="2" s="1"/>
  <c r="E38" i="2"/>
  <c r="F38" i="2" s="1"/>
  <c r="H38" i="2" s="1"/>
  <c r="E37" i="2"/>
  <c r="F37" i="2" s="1"/>
  <c r="E36" i="2"/>
  <c r="F36" i="2" s="1"/>
  <c r="H36" i="2" s="1"/>
  <c r="E35" i="2"/>
  <c r="F35" i="2" s="1"/>
  <c r="E34" i="2"/>
  <c r="F34" i="2" s="1"/>
  <c r="H34" i="2" s="1"/>
  <c r="E33" i="2"/>
  <c r="F33" i="2" s="1"/>
  <c r="E32" i="2"/>
  <c r="F32" i="2" s="1"/>
  <c r="H32" i="2" s="1"/>
  <c r="E31" i="2"/>
  <c r="F31" i="2" s="1"/>
  <c r="E30" i="2"/>
  <c r="F30" i="2" s="1"/>
  <c r="H30" i="2" s="1"/>
  <c r="E29" i="2"/>
  <c r="F29" i="2" s="1"/>
  <c r="E28" i="2"/>
  <c r="F28" i="2" s="1"/>
  <c r="H28" i="2" s="1"/>
  <c r="E27" i="2"/>
  <c r="F27" i="2" s="1"/>
  <c r="E26" i="2"/>
  <c r="F26" i="2" s="1"/>
  <c r="H26" i="2" s="1"/>
  <c r="E25" i="2"/>
  <c r="F25" i="2" s="1"/>
  <c r="E24" i="2"/>
  <c r="F24" i="2" s="1"/>
  <c r="H24" i="2" s="1"/>
  <c r="E23" i="2"/>
  <c r="F23" i="2" s="1"/>
  <c r="E22" i="2"/>
  <c r="F22" i="2" s="1"/>
  <c r="H22" i="2" s="1"/>
  <c r="E21" i="2"/>
  <c r="F21" i="2" s="1"/>
  <c r="E20" i="2"/>
  <c r="F20" i="2" s="1"/>
  <c r="H20" i="2" s="1"/>
  <c r="E19" i="2"/>
  <c r="F19" i="2" s="1"/>
  <c r="E18" i="2"/>
  <c r="F18" i="2" s="1"/>
  <c r="H18" i="2" s="1"/>
  <c r="E17" i="2"/>
  <c r="F17" i="2" s="1"/>
  <c r="E16" i="2"/>
  <c r="F16" i="2" s="1"/>
  <c r="H16" i="2" s="1"/>
  <c r="E15" i="2"/>
  <c r="F15" i="2" s="1"/>
  <c r="E14" i="2"/>
  <c r="F14" i="2" s="1"/>
  <c r="H14" i="2" s="1"/>
  <c r="E13" i="2"/>
  <c r="F13" i="2" s="1"/>
  <c r="E12" i="2"/>
  <c r="F12" i="2" s="1"/>
  <c r="H12" i="2" s="1"/>
  <c r="E11" i="2"/>
  <c r="F11" i="2" s="1"/>
  <c r="E10" i="2"/>
  <c r="F10" i="2" s="1"/>
  <c r="H10" i="2" s="1"/>
  <c r="E9" i="2"/>
  <c r="F9" i="2" s="1"/>
  <c r="E8" i="2"/>
  <c r="F8" i="2" s="1"/>
  <c r="H8" i="2" s="1"/>
  <c r="E7" i="2"/>
  <c r="F7" i="2" s="1"/>
  <c r="E6" i="2"/>
  <c r="F6" i="2" s="1"/>
  <c r="H6" i="2" s="1"/>
  <c r="E5" i="2"/>
  <c r="F5" i="2" s="1"/>
  <c r="E3" i="2"/>
  <c r="F3" i="2" s="1"/>
  <c r="D4" i="1"/>
  <c r="E4" i="1" s="1"/>
  <c r="F4" i="1" s="1"/>
  <c r="H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G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H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G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H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G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H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G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H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G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H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H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H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G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H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G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H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G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H76" i="1" s="1"/>
  <c r="D77" i="1"/>
  <c r="E77" i="1" s="1"/>
  <c r="F77" i="1" s="1"/>
  <c r="D78" i="1"/>
  <c r="E78" i="1" s="1"/>
  <c r="F78" i="1" s="1"/>
  <c r="D79" i="1"/>
  <c r="E79" i="1" s="1"/>
  <c r="F79" i="1" s="1"/>
  <c r="G79" i="1" s="1"/>
  <c r="D3" i="1"/>
  <c r="E3" i="1" s="1"/>
  <c r="F3" i="1" s="1"/>
  <c r="G3" i="1" s="1"/>
  <c r="F81" i="1" l="1"/>
  <c r="G66" i="2"/>
  <c r="G60" i="2"/>
  <c r="G64" i="2"/>
  <c r="G5" i="2"/>
  <c r="H5" i="2"/>
  <c r="G13" i="2"/>
  <c r="H13" i="2"/>
  <c r="G21" i="2"/>
  <c r="H21" i="2"/>
  <c r="G29" i="2"/>
  <c r="H29" i="2"/>
  <c r="G37" i="2"/>
  <c r="H37" i="2"/>
  <c r="G45" i="2"/>
  <c r="H45" i="2"/>
  <c r="G53" i="2"/>
  <c r="H53" i="2"/>
  <c r="G3" i="2"/>
  <c r="H3" i="2"/>
  <c r="G11" i="2"/>
  <c r="H11" i="2"/>
  <c r="G19" i="2"/>
  <c r="H19" i="2"/>
  <c r="G27" i="2"/>
  <c r="H27" i="2"/>
  <c r="G35" i="2"/>
  <c r="H35" i="2"/>
  <c r="G43" i="2"/>
  <c r="H43" i="2"/>
  <c r="G51" i="2"/>
  <c r="H51" i="2"/>
  <c r="G59" i="2"/>
  <c r="H59" i="2"/>
  <c r="G61" i="2"/>
  <c r="H61" i="2"/>
  <c r="G65" i="2"/>
  <c r="H65" i="2"/>
  <c r="G9" i="2"/>
  <c r="H9" i="2"/>
  <c r="G17" i="2"/>
  <c r="H17" i="2"/>
  <c r="G25" i="2"/>
  <c r="H25" i="2"/>
  <c r="G33" i="2"/>
  <c r="H33" i="2"/>
  <c r="G41" i="2"/>
  <c r="H41" i="2"/>
  <c r="G49" i="2"/>
  <c r="H49" i="2"/>
  <c r="G57" i="2"/>
  <c r="H57" i="2"/>
  <c r="G7" i="2"/>
  <c r="H7" i="2"/>
  <c r="G15" i="2"/>
  <c r="H15" i="2"/>
  <c r="G23" i="2"/>
  <c r="H23" i="2"/>
  <c r="G31" i="2"/>
  <c r="H31" i="2"/>
  <c r="G39" i="2"/>
  <c r="H39" i="2"/>
  <c r="G47" i="2"/>
  <c r="H47" i="2"/>
  <c r="G55" i="2"/>
  <c r="H55" i="2"/>
  <c r="H68" i="2"/>
  <c r="G68" i="2"/>
  <c r="G71" i="2"/>
  <c r="H71" i="2"/>
  <c r="H76" i="2"/>
  <c r="G76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H69" i="2"/>
  <c r="G69" i="2"/>
  <c r="H77" i="2"/>
  <c r="G77" i="2"/>
  <c r="H63" i="2"/>
  <c r="H67" i="2"/>
  <c r="H72" i="2"/>
  <c r="G72" i="2"/>
  <c r="G75" i="2"/>
  <c r="H75" i="2"/>
  <c r="H78" i="2"/>
  <c r="G78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H70" i="2"/>
  <c r="G70" i="2"/>
  <c r="H73" i="2"/>
  <c r="G73" i="2"/>
  <c r="H73" i="1"/>
  <c r="G73" i="1"/>
  <c r="H57" i="1"/>
  <c r="G57" i="1"/>
  <c r="H41" i="1"/>
  <c r="G41" i="1"/>
  <c r="H17" i="1"/>
  <c r="G17" i="1"/>
  <c r="H30" i="1"/>
  <c r="G30" i="1"/>
  <c r="H70" i="1"/>
  <c r="G70" i="1"/>
  <c r="H38" i="1"/>
  <c r="G38" i="1"/>
  <c r="H6" i="1"/>
  <c r="G6" i="1"/>
  <c r="H49" i="1"/>
  <c r="G49" i="1"/>
  <c r="H25" i="1"/>
  <c r="G25" i="1"/>
  <c r="H62" i="1"/>
  <c r="G62" i="1"/>
  <c r="H71" i="1"/>
  <c r="G71" i="1"/>
  <c r="H63" i="1"/>
  <c r="G63" i="1"/>
  <c r="H51" i="1"/>
  <c r="G51" i="1"/>
  <c r="H43" i="1"/>
  <c r="G43" i="1"/>
  <c r="H35" i="1"/>
  <c r="G35" i="1"/>
  <c r="H27" i="1"/>
  <c r="G27" i="1"/>
  <c r="H19" i="1"/>
  <c r="G19" i="1"/>
  <c r="H11" i="1"/>
  <c r="G11" i="1"/>
  <c r="H78" i="1"/>
  <c r="G78" i="1"/>
  <c r="H14" i="1"/>
  <c r="G14" i="1"/>
  <c r="H65" i="1"/>
  <c r="G65" i="1"/>
  <c r="H33" i="1"/>
  <c r="G33" i="1"/>
  <c r="H9" i="1"/>
  <c r="G9" i="1"/>
  <c r="G75" i="1"/>
  <c r="H75" i="1"/>
  <c r="G67" i="1"/>
  <c r="H67" i="1"/>
  <c r="G59" i="1"/>
  <c r="H59" i="1"/>
  <c r="H55" i="1"/>
  <c r="G55" i="1"/>
  <c r="H47" i="1"/>
  <c r="G47" i="1"/>
  <c r="H39" i="1"/>
  <c r="G39" i="1"/>
  <c r="H31" i="1"/>
  <c r="G31" i="1"/>
  <c r="H23" i="1"/>
  <c r="G23" i="1"/>
  <c r="H15" i="1"/>
  <c r="G15" i="1"/>
  <c r="H7" i="1"/>
  <c r="G7" i="1"/>
  <c r="H46" i="1"/>
  <c r="G46" i="1"/>
  <c r="H54" i="1"/>
  <c r="G54" i="1"/>
  <c r="H22" i="1"/>
  <c r="G22" i="1"/>
  <c r="H77" i="1"/>
  <c r="G77" i="1"/>
  <c r="H53" i="1"/>
  <c r="G53" i="1"/>
  <c r="H29" i="1"/>
  <c r="G29" i="1"/>
  <c r="H5" i="1"/>
  <c r="G5" i="1"/>
  <c r="H58" i="1"/>
  <c r="G58" i="1"/>
  <c r="H42" i="1"/>
  <c r="G42" i="1"/>
  <c r="H34" i="1"/>
  <c r="G34" i="1"/>
  <c r="H26" i="1"/>
  <c r="G26" i="1"/>
  <c r="H18" i="1"/>
  <c r="G18" i="1"/>
  <c r="H10" i="1"/>
  <c r="G10" i="1"/>
  <c r="H32" i="1"/>
  <c r="H16" i="1"/>
  <c r="G76" i="1"/>
  <c r="G68" i="1"/>
  <c r="G60" i="1"/>
  <c r="G52" i="1"/>
  <c r="G44" i="1"/>
  <c r="G36" i="1"/>
  <c r="G28" i="1"/>
  <c r="G20" i="1"/>
  <c r="G12" i="1"/>
  <c r="G4" i="1"/>
  <c r="H72" i="1"/>
  <c r="H64" i="1"/>
  <c r="H56" i="1"/>
  <c r="H69" i="1"/>
  <c r="G69" i="1"/>
  <c r="H37" i="1"/>
  <c r="G37" i="1"/>
  <c r="H13" i="1"/>
  <c r="G13" i="1"/>
  <c r="H74" i="1"/>
  <c r="G74" i="1"/>
  <c r="H50" i="1"/>
  <c r="G50" i="1"/>
  <c r="H3" i="1"/>
  <c r="H83" i="1" s="1"/>
  <c r="H40" i="1"/>
  <c r="H24" i="1"/>
  <c r="H8" i="1"/>
  <c r="H61" i="1"/>
  <c r="G61" i="1"/>
  <c r="H45" i="1"/>
  <c r="G45" i="1"/>
  <c r="H21" i="1"/>
  <c r="G21" i="1"/>
  <c r="H66" i="1"/>
  <c r="G66" i="1"/>
  <c r="G48" i="1"/>
  <c r="E4" i="2"/>
  <c r="F4" i="2" s="1"/>
  <c r="H4" i="2" s="1"/>
  <c r="G82" i="1" l="1"/>
  <c r="H83" i="2"/>
  <c r="F81" i="2"/>
  <c r="G4" i="2"/>
  <c r="G82" i="2" s="1"/>
</calcChain>
</file>

<file path=xl/sharedStrings.xml><?xml version="1.0" encoding="utf-8"?>
<sst xmlns="http://schemas.openxmlformats.org/spreadsheetml/2006/main" count="45" uniqueCount="20">
  <si>
    <t>US Dollars</t>
  </si>
  <si>
    <t>observation_date</t>
  </si>
  <si>
    <t>Predictive Data</t>
  </si>
  <si>
    <t>Null</t>
  </si>
  <si>
    <t>Error</t>
  </si>
  <si>
    <t>|e|</t>
  </si>
  <si>
    <t>e^2</t>
  </si>
  <si>
    <t>(|et|/Yt)%</t>
  </si>
  <si>
    <t>Periode</t>
  </si>
  <si>
    <t>MAD</t>
  </si>
  <si>
    <t>MSE</t>
  </si>
  <si>
    <t>MAPE</t>
  </si>
  <si>
    <t>Predictive Mean model</t>
  </si>
  <si>
    <t>Naïve Bayes</t>
  </si>
  <si>
    <t>Prediksi Naïve Bayes</t>
  </si>
  <si>
    <t>Source : https://fred.stlouisfed.org/series/APU0000708111</t>
  </si>
  <si>
    <t>Prediksi Mean Model</t>
  </si>
  <si>
    <t>Prediksi Sederhana</t>
  </si>
  <si>
    <t>NRP : 5026211005</t>
  </si>
  <si>
    <t>Mean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</si>
</sst>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Montserrat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2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Border="1"/>
    <xf numFmtId="10" fontId="0" fillId="0" borderId="10" xfId="0" applyNumberFormat="1" applyBorder="1"/>
    <xf numFmtId="0" fontId="0" fillId="33" borderId="10" xfId="0" applyFill="1" applyBorder="1" applyAlignment="1">
      <alignment horizontal="center" wrapText="1"/>
    </xf>
    <xf numFmtId="1" fontId="0" fillId="33" borderId="10" xfId="0" applyNumberFormat="1" applyFill="1" applyBorder="1" applyAlignment="1">
      <alignment horizontal="center" wrapText="1"/>
    </xf>
    <xf numFmtId="164" fontId="0" fillId="33" borderId="10" xfId="0" applyNumberFormat="1" applyFill="1" applyBorder="1" applyAlignment="1">
      <alignment horizontal="center" wrapText="1"/>
    </xf>
    <xf numFmtId="165" fontId="0" fillId="33" borderId="10" xfId="0" applyNumberFormat="1" applyFill="1" applyBorder="1" applyAlignment="1">
      <alignment horizontal="center" wrapText="1"/>
    </xf>
    <xf numFmtId="164" fontId="0" fillId="34" borderId="10" xfId="0" applyNumberFormat="1" applyFill="1" applyBorder="1"/>
    <xf numFmtId="165" fontId="0" fillId="34" borderId="10" xfId="0" applyNumberFormat="1" applyFill="1" applyBorder="1"/>
    <xf numFmtId="0" fontId="0" fillId="34" borderId="10" xfId="0" applyFill="1" applyBorder="1"/>
    <xf numFmtId="164" fontId="0" fillId="35" borderId="10" xfId="0" applyNumberFormat="1" applyFill="1" applyBorder="1"/>
    <xf numFmtId="165" fontId="0" fillId="35" borderId="10" xfId="0" applyNumberFormat="1" applyFill="1" applyBorder="1"/>
    <xf numFmtId="0" fontId="0" fillId="35" borderId="10" xfId="0" applyFill="1" applyBorder="1"/>
    <xf numFmtId="164" fontId="0" fillId="36" borderId="10" xfId="0" applyNumberFormat="1" applyFill="1" applyBorder="1"/>
    <xf numFmtId="165" fontId="0" fillId="36" borderId="10" xfId="0" applyNumberFormat="1" applyFill="1" applyBorder="1"/>
    <xf numFmtId="10" fontId="0" fillId="36" borderId="10" xfId="0" applyNumberFormat="1" applyFill="1" applyBorder="1"/>
    <xf numFmtId="1" fontId="0" fillId="0" borderId="11" xfId="0" applyNumberFormat="1" applyBorder="1"/>
    <xf numFmtId="164" fontId="0" fillId="0" borderId="11" xfId="0" applyNumberFormat="1" applyBorder="1"/>
    <xf numFmtId="1" fontId="18" fillId="37" borderId="11" xfId="0" applyNumberFormat="1" applyFont="1" applyFill="1" applyBorder="1" applyAlignment="1">
      <alignment horizontal="center"/>
    </xf>
    <xf numFmtId="164" fontId="18" fillId="37" borderId="11" xfId="0" applyNumberFormat="1" applyFont="1" applyFill="1" applyBorder="1" applyAlignment="1">
      <alignment horizontal="center"/>
    </xf>
    <xf numFmtId="14" fontId="18" fillId="37" borderId="11" xfId="0" applyNumberFormat="1" applyFont="1" applyFill="1" applyBorder="1" applyAlignment="1">
      <alignment horizontal="center"/>
    </xf>
    <xf numFmtId="14" fontId="0" fillId="0" borderId="11" xfId="0" applyNumberFormat="1" applyBorder="1"/>
    <xf numFmtId="14" fontId="0" fillId="0" borderId="0" xfId="0" applyNumberFormat="1"/>
    <xf numFmtId="14" fontId="0" fillId="0" borderId="10" xfId="0" applyNumberFormat="1" applyBorder="1"/>
    <xf numFmtId="14" fontId="18" fillId="38" borderId="10" xfId="0" applyNumberFormat="1" applyFont="1" applyFill="1" applyBorder="1" applyAlignment="1">
      <alignment wrapText="1"/>
    </xf>
    <xf numFmtId="1" fontId="18" fillId="38" borderId="10" xfId="0" applyNumberFormat="1" applyFont="1" applyFill="1" applyBorder="1" applyAlignment="1">
      <alignment wrapText="1"/>
    </xf>
    <xf numFmtId="164" fontId="18" fillId="38" borderId="10" xfId="0" applyNumberFormat="1" applyFont="1" applyFill="1" applyBorder="1" applyAlignment="1">
      <alignment wrapText="1"/>
    </xf>
    <xf numFmtId="165" fontId="18" fillId="38" borderId="10" xfId="0" applyNumberFormat="1" applyFont="1" applyFill="1" applyBorder="1" applyAlignment="1">
      <alignment wrapText="1"/>
    </xf>
    <xf numFmtId="0" fontId="18" fillId="38" borderId="10" xfId="0" applyFont="1" applyFill="1" applyBorder="1" applyAlignment="1">
      <alignment wrapText="1"/>
    </xf>
    <xf numFmtId="0" fontId="19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Forecast'!$C$1:$C$2</c:f>
              <c:strCache>
                <c:ptCount val="2"/>
                <c:pt idx="0">
                  <c:v>US Dollars</c:v>
                </c:pt>
                <c:pt idx="1">
                  <c:v>1.404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 Forecast'!$A$3:$A$79</c:f>
              <c:numCache>
                <c:formatCode>m/d/yyyy</c:formatCode>
                <c:ptCount val="7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'Comparison Forecast'!$C$3:$C$79</c:f>
              <c:numCache>
                <c:formatCode>0.000</c:formatCode>
                <c:ptCount val="77"/>
                <c:pt idx="0">
                  <c:v>1.409</c:v>
                </c:pt>
                <c:pt idx="1">
                  <c:v>1.4139999999999999</c:v>
                </c:pt>
                <c:pt idx="2">
                  <c:v>1.3320000000000001</c:v>
                </c:pt>
                <c:pt idx="3">
                  <c:v>1.333</c:v>
                </c:pt>
                <c:pt idx="4">
                  <c:v>1.367</c:v>
                </c:pt>
                <c:pt idx="5">
                  <c:v>1.4219999999999999</c:v>
                </c:pt>
                <c:pt idx="6">
                  <c:v>1.54</c:v>
                </c:pt>
                <c:pt idx="7">
                  <c:v>1.506</c:v>
                </c:pt>
                <c:pt idx="8">
                  <c:v>1.8149999999999999</c:v>
                </c:pt>
                <c:pt idx="9">
                  <c:v>1.7689999999999999</c:v>
                </c:pt>
                <c:pt idx="10">
                  <c:v>1.7549999999999999</c:v>
                </c:pt>
                <c:pt idx="11">
                  <c:v>1.831</c:v>
                </c:pt>
                <c:pt idx="12">
                  <c:v>2.081</c:v>
                </c:pt>
                <c:pt idx="13">
                  <c:v>1.9870000000000001</c:v>
                </c:pt>
                <c:pt idx="14">
                  <c:v>1.6279999999999999</c:v>
                </c:pt>
                <c:pt idx="15">
                  <c:v>1.7250000000000001</c:v>
                </c:pt>
                <c:pt idx="16">
                  <c:v>1.6220000000000001</c:v>
                </c:pt>
                <c:pt idx="17">
                  <c:v>1.651</c:v>
                </c:pt>
                <c:pt idx="18">
                  <c:v>1.66</c:v>
                </c:pt>
                <c:pt idx="19">
                  <c:v>1.5960000000000001</c:v>
                </c:pt>
                <c:pt idx="20">
                  <c:v>1.595</c:v>
                </c:pt>
                <c:pt idx="21">
                  <c:v>1.554</c:v>
                </c:pt>
                <c:pt idx="22">
                  <c:v>1.5569999999999999</c:v>
                </c:pt>
                <c:pt idx="23">
                  <c:v>1.544</c:v>
                </c:pt>
                <c:pt idx="24">
                  <c:v>1.4630000000000001</c:v>
                </c:pt>
                <c:pt idx="25">
                  <c:v>1.3620000000000001</c:v>
                </c:pt>
                <c:pt idx="26">
                  <c:v>1.2030000000000001</c:v>
                </c:pt>
                <c:pt idx="27">
                  <c:v>1.2430000000000001</c:v>
                </c:pt>
                <c:pt idx="28">
                  <c:v>1.2190000000000001</c:v>
                </c:pt>
                <c:pt idx="29">
                  <c:v>1.383</c:v>
                </c:pt>
                <c:pt idx="30">
                  <c:v>1.282</c:v>
                </c:pt>
                <c:pt idx="31">
                  <c:v>1.405</c:v>
                </c:pt>
                <c:pt idx="32">
                  <c:v>1.5349999999999999</c:v>
                </c:pt>
                <c:pt idx="33">
                  <c:v>1.4610000000000001</c:v>
                </c:pt>
                <c:pt idx="34">
                  <c:v>1.4490000000000001</c:v>
                </c:pt>
                <c:pt idx="35">
                  <c:v>1.5249999999999999</c:v>
                </c:pt>
                <c:pt idx="36">
                  <c:v>2.0190000000000001</c:v>
                </c:pt>
                <c:pt idx="37">
                  <c:v>1.64</c:v>
                </c:pt>
                <c:pt idx="38">
                  <c:v>1.554</c:v>
                </c:pt>
                <c:pt idx="39">
                  <c:v>1.401</c:v>
                </c:pt>
                <c:pt idx="40">
                  <c:v>1.3280000000000001</c:v>
                </c:pt>
                <c:pt idx="41">
                  <c:v>1.353</c:v>
                </c:pt>
                <c:pt idx="42">
                  <c:v>1.4079999999999999</c:v>
                </c:pt>
                <c:pt idx="43">
                  <c:v>1.45</c:v>
                </c:pt>
                <c:pt idx="44">
                  <c:v>1.4810000000000001</c:v>
                </c:pt>
                <c:pt idx="45">
                  <c:v>1.466</c:v>
                </c:pt>
                <c:pt idx="46">
                  <c:v>1.597</c:v>
                </c:pt>
                <c:pt idx="47">
                  <c:v>1.625</c:v>
                </c:pt>
                <c:pt idx="48">
                  <c:v>1.62</c:v>
                </c:pt>
                <c:pt idx="49">
                  <c:v>1.625</c:v>
                </c:pt>
                <c:pt idx="50">
                  <c:v>1.6419999999999999</c:v>
                </c:pt>
                <c:pt idx="51">
                  <c:v>1.6419999999999999</c:v>
                </c:pt>
                <c:pt idx="52">
                  <c:v>1.7090000000000001</c:v>
                </c:pt>
                <c:pt idx="53">
                  <c:v>1.835</c:v>
                </c:pt>
                <c:pt idx="54">
                  <c:v>1.821</c:v>
                </c:pt>
                <c:pt idx="55">
                  <c:v>1.718</c:v>
                </c:pt>
                <c:pt idx="56">
                  <c:v>1.788</c:v>
                </c:pt>
                <c:pt idx="57">
                  <c:v>1.929</c:v>
                </c:pt>
                <c:pt idx="58">
                  <c:v>2.0049999999999999</c:v>
                </c:pt>
                <c:pt idx="59">
                  <c:v>2.0459999999999998</c:v>
                </c:pt>
                <c:pt idx="60">
                  <c:v>2.52</c:v>
                </c:pt>
                <c:pt idx="61">
                  <c:v>2.863</c:v>
                </c:pt>
                <c:pt idx="62">
                  <c:v>2.7069999999999999</c:v>
                </c:pt>
                <c:pt idx="63">
                  <c:v>2.9359999999999999</c:v>
                </c:pt>
                <c:pt idx="64">
                  <c:v>3.1160000000000001</c:v>
                </c:pt>
                <c:pt idx="65">
                  <c:v>2.9020000000000001</c:v>
                </c:pt>
                <c:pt idx="66">
                  <c:v>3.419</c:v>
                </c:pt>
                <c:pt idx="67">
                  <c:v>3.589</c:v>
                </c:pt>
                <c:pt idx="68">
                  <c:v>4.25</c:v>
                </c:pt>
                <c:pt idx="69">
                  <c:v>4.8230000000000004</c:v>
                </c:pt>
                <c:pt idx="70">
                  <c:v>4.2110000000000003</c:v>
                </c:pt>
                <c:pt idx="71">
                  <c:v>3.4460000000000002</c:v>
                </c:pt>
                <c:pt idx="72">
                  <c:v>3.27</c:v>
                </c:pt>
                <c:pt idx="73">
                  <c:v>2.6659999999999999</c:v>
                </c:pt>
                <c:pt idx="74">
                  <c:v>2.2189999999999999</c:v>
                </c:pt>
                <c:pt idx="75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5A3-8818-32B695D18664}"/>
            </c:ext>
          </c:extLst>
        </c:ser>
        <c:ser>
          <c:idx val="1"/>
          <c:order val="1"/>
          <c:tx>
            <c:strRef>
              <c:f>'Comparison Forecast'!$D$1:$D$2</c:f>
              <c:strCache>
                <c:ptCount val="2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Forecast'!$A$3:$A$79</c:f>
              <c:numCache>
                <c:formatCode>m/d/yyyy</c:formatCode>
                <c:ptCount val="7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'Comparison Forecast'!$D$3:$D$79</c:f>
              <c:numCache>
                <c:formatCode>0.000</c:formatCode>
                <c:ptCount val="77"/>
                <c:pt idx="0">
                  <c:v>1.4039999999999999</c:v>
                </c:pt>
                <c:pt idx="1">
                  <c:v>1.4064999999999999</c:v>
                </c:pt>
                <c:pt idx="2">
                  <c:v>1.4089999999999998</c:v>
                </c:pt>
                <c:pt idx="3">
                  <c:v>1.3897499999999998</c:v>
                </c:pt>
                <c:pt idx="4">
                  <c:v>1.3783999999999998</c:v>
                </c:pt>
                <c:pt idx="5">
                  <c:v>1.3765000000000001</c:v>
                </c:pt>
                <c:pt idx="6">
                  <c:v>1.3830000000000002</c:v>
                </c:pt>
                <c:pt idx="7">
                  <c:v>1.402625</c:v>
                </c:pt>
                <c:pt idx="8">
                  <c:v>1.4141111111111111</c:v>
                </c:pt>
                <c:pt idx="9">
                  <c:v>1.4541999999999999</c:v>
                </c:pt>
                <c:pt idx="10">
                  <c:v>1.4828181818181818</c:v>
                </c:pt>
                <c:pt idx="11">
                  <c:v>1.5054999999999998</c:v>
                </c:pt>
                <c:pt idx="12">
                  <c:v>1.5305384615384614</c:v>
                </c:pt>
                <c:pt idx="13">
                  <c:v>1.5698571428571426</c:v>
                </c:pt>
                <c:pt idx="14">
                  <c:v>1.5976666666666663</c:v>
                </c:pt>
                <c:pt idx="15">
                  <c:v>1.5995624999999998</c:v>
                </c:pt>
                <c:pt idx="16">
                  <c:v>1.6069411764705881</c:v>
                </c:pt>
                <c:pt idx="17">
                  <c:v>1.6077777777777778</c:v>
                </c:pt>
                <c:pt idx="18">
                  <c:v>1.6100526315789472</c:v>
                </c:pt>
                <c:pt idx="19">
                  <c:v>1.6125499999999999</c:v>
                </c:pt>
                <c:pt idx="20">
                  <c:v>1.6117619047619045</c:v>
                </c:pt>
                <c:pt idx="21">
                  <c:v>1.6109999999999998</c:v>
                </c:pt>
                <c:pt idx="22">
                  <c:v>1.6085217391304345</c:v>
                </c:pt>
                <c:pt idx="23">
                  <c:v>1.6063749999999999</c:v>
                </c:pt>
                <c:pt idx="24">
                  <c:v>1.6038799999999998</c:v>
                </c:pt>
                <c:pt idx="25">
                  <c:v>1.5984615384615384</c:v>
                </c:pt>
                <c:pt idx="26">
                  <c:v>1.5897037037037036</c:v>
                </c:pt>
                <c:pt idx="27">
                  <c:v>1.5758928571428572</c:v>
                </c:pt>
                <c:pt idx="28">
                  <c:v>1.5644137931034483</c:v>
                </c:pt>
                <c:pt idx="29">
                  <c:v>1.5529000000000002</c:v>
                </c:pt>
                <c:pt idx="30">
                  <c:v>1.5474193548387098</c:v>
                </c:pt>
                <c:pt idx="31">
                  <c:v>1.5391250000000003</c:v>
                </c:pt>
                <c:pt idx="32">
                  <c:v>1.5350606060606065</c:v>
                </c:pt>
                <c:pt idx="33">
                  <c:v>1.535058823529412</c:v>
                </c:pt>
                <c:pt idx="34">
                  <c:v>1.5329428571428574</c:v>
                </c:pt>
                <c:pt idx="35">
                  <c:v>1.5306111111111111</c:v>
                </c:pt>
                <c:pt idx="36">
                  <c:v>1.5304594594594596</c:v>
                </c:pt>
                <c:pt idx="37">
                  <c:v>1.5433157894736842</c:v>
                </c:pt>
                <c:pt idx="38">
                  <c:v>1.5457948717948717</c:v>
                </c:pt>
                <c:pt idx="39">
                  <c:v>1.546</c:v>
                </c:pt>
                <c:pt idx="40">
                  <c:v>1.5424634146341465</c:v>
                </c:pt>
                <c:pt idx="41">
                  <c:v>1.5373571428571429</c:v>
                </c:pt>
                <c:pt idx="42">
                  <c:v>1.5330697674418603</c:v>
                </c:pt>
                <c:pt idx="43">
                  <c:v>1.5302272727272728</c:v>
                </c:pt>
                <c:pt idx="44">
                  <c:v>1.5284444444444445</c:v>
                </c:pt>
                <c:pt idx="45">
                  <c:v>1.5274130434782607</c:v>
                </c:pt>
                <c:pt idx="46">
                  <c:v>1.5261063829787231</c:v>
                </c:pt>
                <c:pt idx="47">
                  <c:v>1.5275833333333331</c:v>
                </c:pt>
                <c:pt idx="48">
                  <c:v>1.5295714285714281</c:v>
                </c:pt>
                <c:pt idx="49">
                  <c:v>1.5313799999999997</c:v>
                </c:pt>
                <c:pt idx="50">
                  <c:v>1.5332156862745097</c:v>
                </c:pt>
                <c:pt idx="51">
                  <c:v>1.535307692307692</c:v>
                </c:pt>
                <c:pt idx="52">
                  <c:v>1.5373207547169807</c:v>
                </c:pt>
                <c:pt idx="53">
                  <c:v>1.5404999999999998</c:v>
                </c:pt>
                <c:pt idx="54">
                  <c:v>1.5458545454545451</c:v>
                </c:pt>
                <c:pt idx="55">
                  <c:v>1.5507678571428567</c:v>
                </c:pt>
                <c:pt idx="56">
                  <c:v>1.5537017543859646</c:v>
                </c:pt>
                <c:pt idx="57">
                  <c:v>1.5577413793103445</c:v>
                </c:pt>
                <c:pt idx="58">
                  <c:v>1.5640338983050843</c:v>
                </c:pt>
                <c:pt idx="59">
                  <c:v>1.5713833333333329</c:v>
                </c:pt>
                <c:pt idx="60">
                  <c:v>1.5791639344262292</c:v>
                </c:pt>
                <c:pt idx="61">
                  <c:v>1.5943387096774189</c:v>
                </c:pt>
                <c:pt idx="62">
                  <c:v>1.6144761904761902</c:v>
                </c:pt>
                <c:pt idx="63">
                  <c:v>1.6315468749999995</c:v>
                </c:pt>
                <c:pt idx="64">
                  <c:v>1.651615384615384</c:v>
                </c:pt>
                <c:pt idx="65">
                  <c:v>1.6738030303030298</c:v>
                </c:pt>
                <c:pt idx="66">
                  <c:v>1.6921343283582084</c:v>
                </c:pt>
                <c:pt idx="67">
                  <c:v>1.7175294117647053</c:v>
                </c:pt>
                <c:pt idx="68">
                  <c:v>1.7446521739130429</c:v>
                </c:pt>
                <c:pt idx="69">
                  <c:v>1.7804428571428565</c:v>
                </c:pt>
                <c:pt idx="70">
                  <c:v>1.8232957746478866</c:v>
                </c:pt>
                <c:pt idx="71">
                  <c:v>1.8564583333333329</c:v>
                </c:pt>
                <c:pt idx="72">
                  <c:v>1.8782328767123282</c:v>
                </c:pt>
                <c:pt idx="73">
                  <c:v>1.8970405405405402</c:v>
                </c:pt>
                <c:pt idx="74">
                  <c:v>1.9072933333333328</c:v>
                </c:pt>
                <c:pt idx="75">
                  <c:v>1.9113947368421047</c:v>
                </c:pt>
                <c:pt idx="76">
                  <c:v>1.9137662337662331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5A3-8818-32B695D18664}"/>
            </c:ext>
          </c:extLst>
        </c:ser>
        <c:ser>
          <c:idx val="2"/>
          <c:order val="2"/>
          <c:tx>
            <c:strRef>
              <c:f>'Comparison Forecast'!$E$1:$E$2</c:f>
              <c:strCache>
                <c:ptCount val="2"/>
                <c:pt idx="0">
                  <c:v>Mean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 Forecast'!$A$3:$A$79</c:f>
              <c:numCache>
                <c:formatCode>m/d/yyyy</c:formatCode>
                <c:ptCount val="7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'Comparison Forecast'!$E$3:$E$79</c:f>
              <c:numCache>
                <c:formatCode>0.000</c:formatCode>
                <c:ptCount val="77"/>
                <c:pt idx="1">
                  <c:v>1.409</c:v>
                </c:pt>
                <c:pt idx="2">
                  <c:v>1.4139999999999999</c:v>
                </c:pt>
                <c:pt idx="3">
                  <c:v>1.3320000000000001</c:v>
                </c:pt>
                <c:pt idx="4">
                  <c:v>1.333</c:v>
                </c:pt>
                <c:pt idx="5">
                  <c:v>1.367</c:v>
                </c:pt>
                <c:pt idx="6">
                  <c:v>1.4219999999999999</c:v>
                </c:pt>
                <c:pt idx="7">
                  <c:v>1.54</c:v>
                </c:pt>
                <c:pt idx="8">
                  <c:v>1.506</c:v>
                </c:pt>
                <c:pt idx="9">
                  <c:v>1.8149999999999999</c:v>
                </c:pt>
                <c:pt idx="10">
                  <c:v>1.7689999999999999</c:v>
                </c:pt>
                <c:pt idx="11">
                  <c:v>1.7549999999999999</c:v>
                </c:pt>
                <c:pt idx="12">
                  <c:v>1.831</c:v>
                </c:pt>
                <c:pt idx="13">
                  <c:v>2.081</c:v>
                </c:pt>
                <c:pt idx="14">
                  <c:v>1.9870000000000001</c:v>
                </c:pt>
                <c:pt idx="15">
                  <c:v>1.6279999999999999</c:v>
                </c:pt>
                <c:pt idx="16">
                  <c:v>1.7250000000000001</c:v>
                </c:pt>
                <c:pt idx="17">
                  <c:v>1.6220000000000001</c:v>
                </c:pt>
                <c:pt idx="18">
                  <c:v>1.651</c:v>
                </c:pt>
                <c:pt idx="19">
                  <c:v>1.66</c:v>
                </c:pt>
                <c:pt idx="20">
                  <c:v>1.5960000000000001</c:v>
                </c:pt>
                <c:pt idx="21">
                  <c:v>1.595</c:v>
                </c:pt>
                <c:pt idx="22">
                  <c:v>1.554</c:v>
                </c:pt>
                <c:pt idx="23">
                  <c:v>1.5569999999999999</c:v>
                </c:pt>
                <c:pt idx="24">
                  <c:v>1.544</c:v>
                </c:pt>
                <c:pt idx="25">
                  <c:v>1.4630000000000001</c:v>
                </c:pt>
                <c:pt idx="26">
                  <c:v>1.3620000000000001</c:v>
                </c:pt>
                <c:pt idx="27">
                  <c:v>1.2030000000000001</c:v>
                </c:pt>
                <c:pt idx="28">
                  <c:v>1.2430000000000001</c:v>
                </c:pt>
                <c:pt idx="29">
                  <c:v>1.2190000000000001</c:v>
                </c:pt>
                <c:pt idx="30">
                  <c:v>1.383</c:v>
                </c:pt>
                <c:pt idx="31">
                  <c:v>1.282</c:v>
                </c:pt>
                <c:pt idx="32">
                  <c:v>1.405</c:v>
                </c:pt>
                <c:pt idx="33">
                  <c:v>1.5349999999999999</c:v>
                </c:pt>
                <c:pt idx="34">
                  <c:v>1.4610000000000001</c:v>
                </c:pt>
                <c:pt idx="35">
                  <c:v>1.4490000000000001</c:v>
                </c:pt>
                <c:pt idx="36">
                  <c:v>1.5249999999999999</c:v>
                </c:pt>
                <c:pt idx="37">
                  <c:v>2.0190000000000001</c:v>
                </c:pt>
                <c:pt idx="38">
                  <c:v>1.64</c:v>
                </c:pt>
                <c:pt idx="39">
                  <c:v>1.554</c:v>
                </c:pt>
                <c:pt idx="40">
                  <c:v>1.401</c:v>
                </c:pt>
                <c:pt idx="41">
                  <c:v>1.3280000000000001</c:v>
                </c:pt>
                <c:pt idx="42">
                  <c:v>1.353</c:v>
                </c:pt>
                <c:pt idx="43">
                  <c:v>1.4079999999999999</c:v>
                </c:pt>
                <c:pt idx="44">
                  <c:v>1.45</c:v>
                </c:pt>
                <c:pt idx="45">
                  <c:v>1.4810000000000001</c:v>
                </c:pt>
                <c:pt idx="46">
                  <c:v>1.466</c:v>
                </c:pt>
                <c:pt idx="47">
                  <c:v>1.597</c:v>
                </c:pt>
                <c:pt idx="48">
                  <c:v>1.625</c:v>
                </c:pt>
                <c:pt idx="49">
                  <c:v>1.62</c:v>
                </c:pt>
                <c:pt idx="50">
                  <c:v>1.625</c:v>
                </c:pt>
                <c:pt idx="51">
                  <c:v>1.6419999999999999</c:v>
                </c:pt>
                <c:pt idx="52">
                  <c:v>1.6419999999999999</c:v>
                </c:pt>
                <c:pt idx="53">
                  <c:v>1.7090000000000001</c:v>
                </c:pt>
                <c:pt idx="54">
                  <c:v>1.835</c:v>
                </c:pt>
                <c:pt idx="55">
                  <c:v>1.821</c:v>
                </c:pt>
                <c:pt idx="56">
                  <c:v>1.718</c:v>
                </c:pt>
                <c:pt idx="57">
                  <c:v>1.788</c:v>
                </c:pt>
                <c:pt idx="58">
                  <c:v>1.929</c:v>
                </c:pt>
                <c:pt idx="59">
                  <c:v>2.0049999999999999</c:v>
                </c:pt>
                <c:pt idx="60">
                  <c:v>2.0459999999999998</c:v>
                </c:pt>
                <c:pt idx="61">
                  <c:v>2.52</c:v>
                </c:pt>
                <c:pt idx="62">
                  <c:v>2.863</c:v>
                </c:pt>
                <c:pt idx="63">
                  <c:v>2.7069999999999999</c:v>
                </c:pt>
                <c:pt idx="64">
                  <c:v>2.9359999999999999</c:v>
                </c:pt>
                <c:pt idx="65">
                  <c:v>3.1160000000000001</c:v>
                </c:pt>
                <c:pt idx="66">
                  <c:v>2.9020000000000001</c:v>
                </c:pt>
                <c:pt idx="67">
                  <c:v>3.419</c:v>
                </c:pt>
                <c:pt idx="68">
                  <c:v>3.589</c:v>
                </c:pt>
                <c:pt idx="69">
                  <c:v>4.25</c:v>
                </c:pt>
                <c:pt idx="70">
                  <c:v>4.8230000000000004</c:v>
                </c:pt>
                <c:pt idx="71">
                  <c:v>4.2110000000000003</c:v>
                </c:pt>
                <c:pt idx="72">
                  <c:v>3.4460000000000002</c:v>
                </c:pt>
                <c:pt idx="73">
                  <c:v>3.27</c:v>
                </c:pt>
                <c:pt idx="74">
                  <c:v>2.6659999999999999</c:v>
                </c:pt>
                <c:pt idx="75">
                  <c:v>2.2189999999999999</c:v>
                </c:pt>
                <c:pt idx="76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5A3-8818-32B695D1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00672"/>
        <c:axId val="416070576"/>
      </c:lineChart>
      <c:dateAx>
        <c:axId val="40950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0576"/>
        <c:crosses val="autoZero"/>
        <c:auto val="1"/>
        <c:lblOffset val="100"/>
        <c:baseTimeUnit val="months"/>
      </c:dateAx>
      <c:valAx>
        <c:axId val="416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Bayes'!$C$1:$C$2</c:f>
              <c:strCache>
                <c:ptCount val="2"/>
                <c:pt idx="0">
                  <c:v>US Dollars</c:v>
                </c:pt>
                <c:pt idx="1">
                  <c:v>1.404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'Naive Bayes'!$A$3:$A$83</c:f>
              <c:numCache>
                <c:formatCode>m/d/yyyy</c:formatCode>
                <c:ptCount val="81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'Naive Bayes'!$C$3:$C$83</c:f>
              <c:numCache>
                <c:formatCode>0.000</c:formatCode>
                <c:ptCount val="81"/>
                <c:pt idx="0">
                  <c:v>1.409</c:v>
                </c:pt>
                <c:pt idx="1">
                  <c:v>1.4139999999999999</c:v>
                </c:pt>
                <c:pt idx="2">
                  <c:v>1.3320000000000001</c:v>
                </c:pt>
                <c:pt idx="3">
                  <c:v>1.333</c:v>
                </c:pt>
                <c:pt idx="4">
                  <c:v>1.367</c:v>
                </c:pt>
                <c:pt idx="5">
                  <c:v>1.4219999999999999</c:v>
                </c:pt>
                <c:pt idx="6">
                  <c:v>1.54</c:v>
                </c:pt>
                <c:pt idx="7">
                  <c:v>1.506</c:v>
                </c:pt>
                <c:pt idx="8">
                  <c:v>1.8149999999999999</c:v>
                </c:pt>
                <c:pt idx="9">
                  <c:v>1.7689999999999999</c:v>
                </c:pt>
                <c:pt idx="10">
                  <c:v>1.7549999999999999</c:v>
                </c:pt>
                <c:pt idx="11">
                  <c:v>1.831</c:v>
                </c:pt>
                <c:pt idx="12">
                  <c:v>2.081</c:v>
                </c:pt>
                <c:pt idx="13">
                  <c:v>1.9870000000000001</c:v>
                </c:pt>
                <c:pt idx="14">
                  <c:v>1.6279999999999999</c:v>
                </c:pt>
                <c:pt idx="15">
                  <c:v>1.7250000000000001</c:v>
                </c:pt>
                <c:pt idx="16">
                  <c:v>1.6220000000000001</c:v>
                </c:pt>
                <c:pt idx="17">
                  <c:v>1.651</c:v>
                </c:pt>
                <c:pt idx="18">
                  <c:v>1.66</c:v>
                </c:pt>
                <c:pt idx="19">
                  <c:v>1.5960000000000001</c:v>
                </c:pt>
                <c:pt idx="20">
                  <c:v>1.595</c:v>
                </c:pt>
                <c:pt idx="21">
                  <c:v>1.554</c:v>
                </c:pt>
                <c:pt idx="22">
                  <c:v>1.5569999999999999</c:v>
                </c:pt>
                <c:pt idx="23">
                  <c:v>1.544</c:v>
                </c:pt>
                <c:pt idx="24">
                  <c:v>1.4630000000000001</c:v>
                </c:pt>
                <c:pt idx="25">
                  <c:v>1.3620000000000001</c:v>
                </c:pt>
                <c:pt idx="26">
                  <c:v>1.2030000000000001</c:v>
                </c:pt>
                <c:pt idx="27">
                  <c:v>1.2430000000000001</c:v>
                </c:pt>
                <c:pt idx="28">
                  <c:v>1.2190000000000001</c:v>
                </c:pt>
                <c:pt idx="29">
                  <c:v>1.383</c:v>
                </c:pt>
                <c:pt idx="30">
                  <c:v>1.282</c:v>
                </c:pt>
                <c:pt idx="31">
                  <c:v>1.405</c:v>
                </c:pt>
                <c:pt idx="32">
                  <c:v>1.5349999999999999</c:v>
                </c:pt>
                <c:pt idx="33">
                  <c:v>1.4610000000000001</c:v>
                </c:pt>
                <c:pt idx="34">
                  <c:v>1.4490000000000001</c:v>
                </c:pt>
                <c:pt idx="35">
                  <c:v>1.5249999999999999</c:v>
                </c:pt>
                <c:pt idx="36">
                  <c:v>2.0190000000000001</c:v>
                </c:pt>
                <c:pt idx="37">
                  <c:v>1.64</c:v>
                </c:pt>
                <c:pt idx="38">
                  <c:v>1.554</c:v>
                </c:pt>
                <c:pt idx="39">
                  <c:v>1.401</c:v>
                </c:pt>
                <c:pt idx="40">
                  <c:v>1.3280000000000001</c:v>
                </c:pt>
                <c:pt idx="41">
                  <c:v>1.353</c:v>
                </c:pt>
                <c:pt idx="42">
                  <c:v>1.4079999999999999</c:v>
                </c:pt>
                <c:pt idx="43">
                  <c:v>1.45</c:v>
                </c:pt>
                <c:pt idx="44">
                  <c:v>1.4810000000000001</c:v>
                </c:pt>
                <c:pt idx="45">
                  <c:v>1.466</c:v>
                </c:pt>
                <c:pt idx="46">
                  <c:v>1.597</c:v>
                </c:pt>
                <c:pt idx="47">
                  <c:v>1.625</c:v>
                </c:pt>
                <c:pt idx="48">
                  <c:v>1.62</c:v>
                </c:pt>
                <c:pt idx="49">
                  <c:v>1.625</c:v>
                </c:pt>
                <c:pt idx="50">
                  <c:v>1.6419999999999999</c:v>
                </c:pt>
                <c:pt idx="51">
                  <c:v>1.6419999999999999</c:v>
                </c:pt>
                <c:pt idx="52">
                  <c:v>1.7090000000000001</c:v>
                </c:pt>
                <c:pt idx="53">
                  <c:v>1.835</c:v>
                </c:pt>
                <c:pt idx="54">
                  <c:v>1.821</c:v>
                </c:pt>
                <c:pt idx="55">
                  <c:v>1.718</c:v>
                </c:pt>
                <c:pt idx="56">
                  <c:v>1.788</c:v>
                </c:pt>
                <c:pt idx="57">
                  <c:v>1.929</c:v>
                </c:pt>
                <c:pt idx="58">
                  <c:v>2.0049999999999999</c:v>
                </c:pt>
                <c:pt idx="59">
                  <c:v>2.0459999999999998</c:v>
                </c:pt>
                <c:pt idx="60">
                  <c:v>2.52</c:v>
                </c:pt>
                <c:pt idx="61">
                  <c:v>2.863</c:v>
                </c:pt>
                <c:pt idx="62">
                  <c:v>2.7069999999999999</c:v>
                </c:pt>
                <c:pt idx="63">
                  <c:v>2.9359999999999999</c:v>
                </c:pt>
                <c:pt idx="64">
                  <c:v>3.1160000000000001</c:v>
                </c:pt>
                <c:pt idx="65">
                  <c:v>2.9020000000000001</c:v>
                </c:pt>
                <c:pt idx="66">
                  <c:v>3.419</c:v>
                </c:pt>
                <c:pt idx="67">
                  <c:v>3.589</c:v>
                </c:pt>
                <c:pt idx="68">
                  <c:v>4.25</c:v>
                </c:pt>
                <c:pt idx="69">
                  <c:v>4.8230000000000004</c:v>
                </c:pt>
                <c:pt idx="70">
                  <c:v>4.2110000000000003</c:v>
                </c:pt>
                <c:pt idx="71">
                  <c:v>3.4460000000000002</c:v>
                </c:pt>
                <c:pt idx="72">
                  <c:v>3.27</c:v>
                </c:pt>
                <c:pt idx="73">
                  <c:v>2.6659999999999999</c:v>
                </c:pt>
                <c:pt idx="74">
                  <c:v>2.2189999999999999</c:v>
                </c:pt>
                <c:pt idx="75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C-4932-B7C2-8EEBD4C262E2}"/>
            </c:ext>
          </c:extLst>
        </c:ser>
        <c:ser>
          <c:idx val="1"/>
          <c:order val="1"/>
          <c:tx>
            <c:strRef>
              <c:f>'Naive Bayes'!$D$1:$D$2</c:f>
              <c:strCache>
                <c:ptCount val="2"/>
                <c:pt idx="0">
                  <c:v>Predictive Data</c:v>
                </c:pt>
                <c:pt idx="1">
                  <c:v>Null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'Naive Bayes'!$A$3:$A$83</c:f>
              <c:numCache>
                <c:formatCode>m/d/yyyy</c:formatCode>
                <c:ptCount val="81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  <c:pt idx="73">
                  <c:v>45047</c:v>
                </c:pt>
                <c:pt idx="74">
                  <c:v>45078</c:v>
                </c:pt>
                <c:pt idx="75">
                  <c:v>45108</c:v>
                </c:pt>
                <c:pt idx="76">
                  <c:v>45139</c:v>
                </c:pt>
              </c:numCache>
            </c:numRef>
          </c:cat>
          <c:val>
            <c:numRef>
              <c:f>'Naive Bayes'!$D$3:$D$83</c:f>
              <c:numCache>
                <c:formatCode>0.000</c:formatCode>
                <c:ptCount val="81"/>
                <c:pt idx="0">
                  <c:v>1.4039999999999999</c:v>
                </c:pt>
                <c:pt idx="1">
                  <c:v>1.409</c:v>
                </c:pt>
                <c:pt idx="2">
                  <c:v>1.4139999999999999</c:v>
                </c:pt>
                <c:pt idx="3">
                  <c:v>1.3320000000000001</c:v>
                </c:pt>
                <c:pt idx="4">
                  <c:v>1.333</c:v>
                </c:pt>
                <c:pt idx="5">
                  <c:v>1.367</c:v>
                </c:pt>
                <c:pt idx="6">
                  <c:v>1.4219999999999999</c:v>
                </c:pt>
                <c:pt idx="7">
                  <c:v>1.54</c:v>
                </c:pt>
                <c:pt idx="8">
                  <c:v>1.506</c:v>
                </c:pt>
                <c:pt idx="9">
                  <c:v>1.8149999999999999</c:v>
                </c:pt>
                <c:pt idx="10">
                  <c:v>1.7689999999999999</c:v>
                </c:pt>
                <c:pt idx="11">
                  <c:v>1.7549999999999999</c:v>
                </c:pt>
                <c:pt idx="12">
                  <c:v>1.831</c:v>
                </c:pt>
                <c:pt idx="13">
                  <c:v>2.081</c:v>
                </c:pt>
                <c:pt idx="14">
                  <c:v>1.9870000000000001</c:v>
                </c:pt>
                <c:pt idx="15">
                  <c:v>1.6279999999999999</c:v>
                </c:pt>
                <c:pt idx="16">
                  <c:v>1.7250000000000001</c:v>
                </c:pt>
                <c:pt idx="17">
                  <c:v>1.6220000000000001</c:v>
                </c:pt>
                <c:pt idx="18">
                  <c:v>1.651</c:v>
                </c:pt>
                <c:pt idx="19">
                  <c:v>1.66</c:v>
                </c:pt>
                <c:pt idx="20">
                  <c:v>1.5960000000000001</c:v>
                </c:pt>
                <c:pt idx="21">
                  <c:v>1.595</c:v>
                </c:pt>
                <c:pt idx="22">
                  <c:v>1.554</c:v>
                </c:pt>
                <c:pt idx="23">
                  <c:v>1.5569999999999999</c:v>
                </c:pt>
                <c:pt idx="24">
                  <c:v>1.544</c:v>
                </c:pt>
                <c:pt idx="25">
                  <c:v>1.4630000000000001</c:v>
                </c:pt>
                <c:pt idx="26">
                  <c:v>1.3620000000000001</c:v>
                </c:pt>
                <c:pt idx="27">
                  <c:v>1.2030000000000001</c:v>
                </c:pt>
                <c:pt idx="28">
                  <c:v>1.2430000000000001</c:v>
                </c:pt>
                <c:pt idx="29">
                  <c:v>1.2190000000000001</c:v>
                </c:pt>
                <c:pt idx="30">
                  <c:v>1.383</c:v>
                </c:pt>
                <c:pt idx="31">
                  <c:v>1.282</c:v>
                </c:pt>
                <c:pt idx="32">
                  <c:v>1.405</c:v>
                </c:pt>
                <c:pt idx="33">
                  <c:v>1.5349999999999999</c:v>
                </c:pt>
                <c:pt idx="34">
                  <c:v>1.4610000000000001</c:v>
                </c:pt>
                <c:pt idx="35">
                  <c:v>1.4490000000000001</c:v>
                </c:pt>
                <c:pt idx="36">
                  <c:v>1.5249999999999999</c:v>
                </c:pt>
                <c:pt idx="37">
                  <c:v>2.0190000000000001</c:v>
                </c:pt>
                <c:pt idx="38">
                  <c:v>1.64</c:v>
                </c:pt>
                <c:pt idx="39">
                  <c:v>1.554</c:v>
                </c:pt>
                <c:pt idx="40">
                  <c:v>1.401</c:v>
                </c:pt>
                <c:pt idx="41">
                  <c:v>1.3280000000000001</c:v>
                </c:pt>
                <c:pt idx="42">
                  <c:v>1.353</c:v>
                </c:pt>
                <c:pt idx="43">
                  <c:v>1.4079999999999999</c:v>
                </c:pt>
                <c:pt idx="44">
                  <c:v>1.45</c:v>
                </c:pt>
                <c:pt idx="45">
                  <c:v>1.4810000000000001</c:v>
                </c:pt>
                <c:pt idx="46">
                  <c:v>1.466</c:v>
                </c:pt>
                <c:pt idx="47">
                  <c:v>1.597</c:v>
                </c:pt>
                <c:pt idx="48">
                  <c:v>1.625</c:v>
                </c:pt>
                <c:pt idx="49">
                  <c:v>1.62</c:v>
                </c:pt>
                <c:pt idx="50">
                  <c:v>1.625</c:v>
                </c:pt>
                <c:pt idx="51">
                  <c:v>1.6419999999999999</c:v>
                </c:pt>
                <c:pt idx="52">
                  <c:v>1.6419999999999999</c:v>
                </c:pt>
                <c:pt idx="53">
                  <c:v>1.7090000000000001</c:v>
                </c:pt>
                <c:pt idx="54">
                  <c:v>1.835</c:v>
                </c:pt>
                <c:pt idx="55">
                  <c:v>1.821</c:v>
                </c:pt>
                <c:pt idx="56">
                  <c:v>1.718</c:v>
                </c:pt>
                <c:pt idx="57">
                  <c:v>1.788</c:v>
                </c:pt>
                <c:pt idx="58">
                  <c:v>1.929</c:v>
                </c:pt>
                <c:pt idx="59">
                  <c:v>2.0049999999999999</c:v>
                </c:pt>
                <c:pt idx="60">
                  <c:v>2.0459999999999998</c:v>
                </c:pt>
                <c:pt idx="61">
                  <c:v>2.52</c:v>
                </c:pt>
                <c:pt idx="62">
                  <c:v>2.863</c:v>
                </c:pt>
                <c:pt idx="63">
                  <c:v>2.7069999999999999</c:v>
                </c:pt>
                <c:pt idx="64">
                  <c:v>2.9359999999999999</c:v>
                </c:pt>
                <c:pt idx="65">
                  <c:v>3.1160000000000001</c:v>
                </c:pt>
                <c:pt idx="66">
                  <c:v>2.9020000000000001</c:v>
                </c:pt>
                <c:pt idx="67">
                  <c:v>3.419</c:v>
                </c:pt>
                <c:pt idx="68">
                  <c:v>3.589</c:v>
                </c:pt>
                <c:pt idx="69">
                  <c:v>4.25</c:v>
                </c:pt>
                <c:pt idx="70">
                  <c:v>4.8230000000000004</c:v>
                </c:pt>
                <c:pt idx="71">
                  <c:v>4.2110000000000003</c:v>
                </c:pt>
                <c:pt idx="72">
                  <c:v>3.4460000000000002</c:v>
                </c:pt>
                <c:pt idx="73">
                  <c:v>3.27</c:v>
                </c:pt>
                <c:pt idx="74">
                  <c:v>2.6659999999999999</c:v>
                </c:pt>
                <c:pt idx="75">
                  <c:v>2.2189999999999999</c:v>
                </c:pt>
                <c:pt idx="76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C-4932-B7C2-8EEBD4C2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17776"/>
        <c:axId val="783353856"/>
      </c:lineChart>
      <c:dateAx>
        <c:axId val="76861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53856"/>
        <c:crosses val="autoZero"/>
        <c:auto val="1"/>
        <c:lblOffset val="100"/>
        <c:baseTimeUnit val="months"/>
      </c:dateAx>
      <c:valAx>
        <c:axId val="783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Mean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model'!$C$1</c:f>
              <c:strCache>
                <c:ptCount val="1"/>
                <c:pt idx="0">
                  <c:v>US Dollars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'Mean model'!$A$2:$A$83</c:f>
              <c:numCache>
                <c:formatCode>m/d/yyyy\ h:mm</c:formatCode>
                <c:ptCount val="82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  <c:pt idx="25">
                  <c:v>43556</c:v>
                </c:pt>
                <c:pt idx="26">
                  <c:v>43586</c:v>
                </c:pt>
                <c:pt idx="27">
                  <c:v>43617</c:v>
                </c:pt>
                <c:pt idx="28">
                  <c:v>43647</c:v>
                </c:pt>
                <c:pt idx="29">
                  <c:v>43678</c:v>
                </c:pt>
                <c:pt idx="30">
                  <c:v>43709</c:v>
                </c:pt>
                <c:pt idx="31">
                  <c:v>43739</c:v>
                </c:pt>
                <c:pt idx="32">
                  <c:v>43770</c:v>
                </c:pt>
                <c:pt idx="33">
                  <c:v>43800</c:v>
                </c:pt>
                <c:pt idx="34">
                  <c:v>43831</c:v>
                </c:pt>
                <c:pt idx="35">
                  <c:v>43862</c:v>
                </c:pt>
                <c:pt idx="36">
                  <c:v>43891</c:v>
                </c:pt>
                <c:pt idx="37">
                  <c:v>43922</c:v>
                </c:pt>
                <c:pt idx="38">
                  <c:v>43952</c:v>
                </c:pt>
                <c:pt idx="39">
                  <c:v>43983</c:v>
                </c:pt>
                <c:pt idx="40">
                  <c:v>44013</c:v>
                </c:pt>
                <c:pt idx="41">
                  <c:v>44044</c:v>
                </c:pt>
                <c:pt idx="42">
                  <c:v>44075</c:v>
                </c:pt>
                <c:pt idx="43">
                  <c:v>44105</c:v>
                </c:pt>
                <c:pt idx="44">
                  <c:v>44136</c:v>
                </c:pt>
                <c:pt idx="45">
                  <c:v>44166</c:v>
                </c:pt>
                <c:pt idx="46">
                  <c:v>44197</c:v>
                </c:pt>
                <c:pt idx="47">
                  <c:v>44228</c:v>
                </c:pt>
                <c:pt idx="48">
                  <c:v>44256</c:v>
                </c:pt>
                <c:pt idx="49">
                  <c:v>44287</c:v>
                </c:pt>
                <c:pt idx="50">
                  <c:v>44317</c:v>
                </c:pt>
                <c:pt idx="51">
                  <c:v>44348</c:v>
                </c:pt>
                <c:pt idx="52">
                  <c:v>44378</c:v>
                </c:pt>
                <c:pt idx="53">
                  <c:v>44409</c:v>
                </c:pt>
                <c:pt idx="54">
                  <c:v>44440</c:v>
                </c:pt>
                <c:pt idx="55">
                  <c:v>44470</c:v>
                </c:pt>
                <c:pt idx="56">
                  <c:v>44501</c:v>
                </c:pt>
                <c:pt idx="57">
                  <c:v>44531</c:v>
                </c:pt>
                <c:pt idx="58">
                  <c:v>44562</c:v>
                </c:pt>
                <c:pt idx="59">
                  <c:v>44593</c:v>
                </c:pt>
                <c:pt idx="60">
                  <c:v>44621</c:v>
                </c:pt>
                <c:pt idx="61">
                  <c:v>44652</c:v>
                </c:pt>
                <c:pt idx="62">
                  <c:v>44682</c:v>
                </c:pt>
                <c:pt idx="63">
                  <c:v>44713</c:v>
                </c:pt>
                <c:pt idx="64">
                  <c:v>44743</c:v>
                </c:pt>
                <c:pt idx="65">
                  <c:v>44774</c:v>
                </c:pt>
                <c:pt idx="66">
                  <c:v>44805</c:v>
                </c:pt>
                <c:pt idx="67">
                  <c:v>44835</c:v>
                </c:pt>
                <c:pt idx="68">
                  <c:v>44866</c:v>
                </c:pt>
                <c:pt idx="69">
                  <c:v>44896</c:v>
                </c:pt>
                <c:pt idx="70">
                  <c:v>44927</c:v>
                </c:pt>
                <c:pt idx="71">
                  <c:v>44958</c:v>
                </c:pt>
                <c:pt idx="72">
                  <c:v>44986</c:v>
                </c:pt>
                <c:pt idx="73">
                  <c:v>45017</c:v>
                </c:pt>
                <c:pt idx="74">
                  <c:v>45047</c:v>
                </c:pt>
                <c:pt idx="75">
                  <c:v>45078</c:v>
                </c:pt>
                <c:pt idx="76">
                  <c:v>45108</c:v>
                </c:pt>
                <c:pt idx="77">
                  <c:v>45139</c:v>
                </c:pt>
              </c:numCache>
            </c:numRef>
          </c:cat>
          <c:val>
            <c:numRef>
              <c:f>'Mean model'!$C$2:$C$83</c:f>
              <c:numCache>
                <c:formatCode>0.000</c:formatCode>
                <c:ptCount val="82"/>
                <c:pt idx="0">
                  <c:v>1.4039999999999999</c:v>
                </c:pt>
                <c:pt idx="1">
                  <c:v>1.409</c:v>
                </c:pt>
                <c:pt idx="2">
                  <c:v>1.4139999999999999</c:v>
                </c:pt>
                <c:pt idx="3">
                  <c:v>1.3320000000000001</c:v>
                </c:pt>
                <c:pt idx="4">
                  <c:v>1.333</c:v>
                </c:pt>
                <c:pt idx="5">
                  <c:v>1.367</c:v>
                </c:pt>
                <c:pt idx="6">
                  <c:v>1.4219999999999999</c:v>
                </c:pt>
                <c:pt idx="7">
                  <c:v>1.54</c:v>
                </c:pt>
                <c:pt idx="8">
                  <c:v>1.506</c:v>
                </c:pt>
                <c:pt idx="9">
                  <c:v>1.8149999999999999</c:v>
                </c:pt>
                <c:pt idx="10">
                  <c:v>1.7689999999999999</c:v>
                </c:pt>
                <c:pt idx="11">
                  <c:v>1.7549999999999999</c:v>
                </c:pt>
                <c:pt idx="12">
                  <c:v>1.831</c:v>
                </c:pt>
                <c:pt idx="13">
                  <c:v>2.081</c:v>
                </c:pt>
                <c:pt idx="14">
                  <c:v>1.9870000000000001</c:v>
                </c:pt>
                <c:pt idx="15">
                  <c:v>1.6279999999999999</c:v>
                </c:pt>
                <c:pt idx="16">
                  <c:v>1.7250000000000001</c:v>
                </c:pt>
                <c:pt idx="17">
                  <c:v>1.6220000000000001</c:v>
                </c:pt>
                <c:pt idx="18">
                  <c:v>1.651</c:v>
                </c:pt>
                <c:pt idx="19">
                  <c:v>1.66</c:v>
                </c:pt>
                <c:pt idx="20">
                  <c:v>1.5960000000000001</c:v>
                </c:pt>
                <c:pt idx="21">
                  <c:v>1.595</c:v>
                </c:pt>
                <c:pt idx="22">
                  <c:v>1.554</c:v>
                </c:pt>
                <c:pt idx="23">
                  <c:v>1.5569999999999999</c:v>
                </c:pt>
                <c:pt idx="24">
                  <c:v>1.544</c:v>
                </c:pt>
                <c:pt idx="25">
                  <c:v>1.4630000000000001</c:v>
                </c:pt>
                <c:pt idx="26">
                  <c:v>1.3620000000000001</c:v>
                </c:pt>
                <c:pt idx="27">
                  <c:v>1.2030000000000001</c:v>
                </c:pt>
                <c:pt idx="28">
                  <c:v>1.2430000000000001</c:v>
                </c:pt>
                <c:pt idx="29">
                  <c:v>1.2190000000000001</c:v>
                </c:pt>
                <c:pt idx="30">
                  <c:v>1.383</c:v>
                </c:pt>
                <c:pt idx="31">
                  <c:v>1.282</c:v>
                </c:pt>
                <c:pt idx="32">
                  <c:v>1.405</c:v>
                </c:pt>
                <c:pt idx="33">
                  <c:v>1.5349999999999999</c:v>
                </c:pt>
                <c:pt idx="34">
                  <c:v>1.4610000000000001</c:v>
                </c:pt>
                <c:pt idx="35">
                  <c:v>1.4490000000000001</c:v>
                </c:pt>
                <c:pt idx="36">
                  <c:v>1.5249999999999999</c:v>
                </c:pt>
                <c:pt idx="37">
                  <c:v>2.0190000000000001</c:v>
                </c:pt>
                <c:pt idx="38">
                  <c:v>1.64</c:v>
                </c:pt>
                <c:pt idx="39">
                  <c:v>1.554</c:v>
                </c:pt>
                <c:pt idx="40">
                  <c:v>1.401</c:v>
                </c:pt>
                <c:pt idx="41">
                  <c:v>1.3280000000000001</c:v>
                </c:pt>
                <c:pt idx="42">
                  <c:v>1.353</c:v>
                </c:pt>
                <c:pt idx="43">
                  <c:v>1.4079999999999999</c:v>
                </c:pt>
                <c:pt idx="44">
                  <c:v>1.45</c:v>
                </c:pt>
                <c:pt idx="45">
                  <c:v>1.4810000000000001</c:v>
                </c:pt>
                <c:pt idx="46">
                  <c:v>1.466</c:v>
                </c:pt>
                <c:pt idx="47">
                  <c:v>1.597</c:v>
                </c:pt>
                <c:pt idx="48">
                  <c:v>1.625</c:v>
                </c:pt>
                <c:pt idx="49">
                  <c:v>1.62</c:v>
                </c:pt>
                <c:pt idx="50">
                  <c:v>1.625</c:v>
                </c:pt>
                <c:pt idx="51">
                  <c:v>1.6419999999999999</c:v>
                </c:pt>
                <c:pt idx="52">
                  <c:v>1.6419999999999999</c:v>
                </c:pt>
                <c:pt idx="53">
                  <c:v>1.7090000000000001</c:v>
                </c:pt>
                <c:pt idx="54">
                  <c:v>1.835</c:v>
                </c:pt>
                <c:pt idx="55">
                  <c:v>1.821</c:v>
                </c:pt>
                <c:pt idx="56">
                  <c:v>1.718</c:v>
                </c:pt>
                <c:pt idx="57">
                  <c:v>1.788</c:v>
                </c:pt>
                <c:pt idx="58">
                  <c:v>1.929</c:v>
                </c:pt>
                <c:pt idx="59">
                  <c:v>2.0049999999999999</c:v>
                </c:pt>
                <c:pt idx="60">
                  <c:v>2.0459999999999998</c:v>
                </c:pt>
                <c:pt idx="61">
                  <c:v>2.52</c:v>
                </c:pt>
                <c:pt idx="62">
                  <c:v>2.863</c:v>
                </c:pt>
                <c:pt idx="63">
                  <c:v>2.7069999999999999</c:v>
                </c:pt>
                <c:pt idx="64">
                  <c:v>2.9359999999999999</c:v>
                </c:pt>
                <c:pt idx="65">
                  <c:v>3.1160000000000001</c:v>
                </c:pt>
                <c:pt idx="66">
                  <c:v>2.9020000000000001</c:v>
                </c:pt>
                <c:pt idx="67">
                  <c:v>3.419</c:v>
                </c:pt>
                <c:pt idx="68">
                  <c:v>3.589</c:v>
                </c:pt>
                <c:pt idx="69">
                  <c:v>4.25</c:v>
                </c:pt>
                <c:pt idx="70">
                  <c:v>4.8230000000000004</c:v>
                </c:pt>
                <c:pt idx="71">
                  <c:v>4.2110000000000003</c:v>
                </c:pt>
                <c:pt idx="72">
                  <c:v>3.4460000000000002</c:v>
                </c:pt>
                <c:pt idx="73">
                  <c:v>3.27</c:v>
                </c:pt>
                <c:pt idx="74">
                  <c:v>2.6659999999999999</c:v>
                </c:pt>
                <c:pt idx="75">
                  <c:v>2.2189999999999999</c:v>
                </c:pt>
                <c:pt idx="76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8-43D2-B522-4C58D8D3E1ED}"/>
            </c:ext>
          </c:extLst>
        </c:ser>
        <c:ser>
          <c:idx val="1"/>
          <c:order val="1"/>
          <c:tx>
            <c:strRef>
              <c:f>'Mean model'!$D$1</c:f>
              <c:strCache>
                <c:ptCount val="1"/>
                <c:pt idx="0">
                  <c:v>Predictive Mean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'Mean model'!$A$2:$A$83</c:f>
              <c:numCache>
                <c:formatCode>m/d/yyyy\ h:mm</c:formatCode>
                <c:ptCount val="82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  <c:pt idx="25">
                  <c:v>43556</c:v>
                </c:pt>
                <c:pt idx="26">
                  <c:v>43586</c:v>
                </c:pt>
                <c:pt idx="27">
                  <c:v>43617</c:v>
                </c:pt>
                <c:pt idx="28">
                  <c:v>43647</c:v>
                </c:pt>
                <c:pt idx="29">
                  <c:v>43678</c:v>
                </c:pt>
                <c:pt idx="30">
                  <c:v>43709</c:v>
                </c:pt>
                <c:pt idx="31">
                  <c:v>43739</c:v>
                </c:pt>
                <c:pt idx="32">
                  <c:v>43770</c:v>
                </c:pt>
                <c:pt idx="33">
                  <c:v>43800</c:v>
                </c:pt>
                <c:pt idx="34">
                  <c:v>43831</c:v>
                </c:pt>
                <c:pt idx="35">
                  <c:v>43862</c:v>
                </c:pt>
                <c:pt idx="36">
                  <c:v>43891</c:v>
                </c:pt>
                <c:pt idx="37">
                  <c:v>43922</c:v>
                </c:pt>
                <c:pt idx="38">
                  <c:v>43952</c:v>
                </c:pt>
                <c:pt idx="39">
                  <c:v>43983</c:v>
                </c:pt>
                <c:pt idx="40">
                  <c:v>44013</c:v>
                </c:pt>
                <c:pt idx="41">
                  <c:v>44044</c:v>
                </c:pt>
                <c:pt idx="42">
                  <c:v>44075</c:v>
                </c:pt>
                <c:pt idx="43">
                  <c:v>44105</c:v>
                </c:pt>
                <c:pt idx="44">
                  <c:v>44136</c:v>
                </c:pt>
                <c:pt idx="45">
                  <c:v>44166</c:v>
                </c:pt>
                <c:pt idx="46">
                  <c:v>44197</c:v>
                </c:pt>
                <c:pt idx="47">
                  <c:v>44228</c:v>
                </c:pt>
                <c:pt idx="48">
                  <c:v>44256</c:v>
                </c:pt>
                <c:pt idx="49">
                  <c:v>44287</c:v>
                </c:pt>
                <c:pt idx="50">
                  <c:v>44317</c:v>
                </c:pt>
                <c:pt idx="51">
                  <c:v>44348</c:v>
                </c:pt>
                <c:pt idx="52">
                  <c:v>44378</c:v>
                </c:pt>
                <c:pt idx="53">
                  <c:v>44409</c:v>
                </c:pt>
                <c:pt idx="54">
                  <c:v>44440</c:v>
                </c:pt>
                <c:pt idx="55">
                  <c:v>44470</c:v>
                </c:pt>
                <c:pt idx="56">
                  <c:v>44501</c:v>
                </c:pt>
                <c:pt idx="57">
                  <c:v>44531</c:v>
                </c:pt>
                <c:pt idx="58">
                  <c:v>44562</c:v>
                </c:pt>
                <c:pt idx="59">
                  <c:v>44593</c:v>
                </c:pt>
                <c:pt idx="60">
                  <c:v>44621</c:v>
                </c:pt>
                <c:pt idx="61">
                  <c:v>44652</c:v>
                </c:pt>
                <c:pt idx="62">
                  <c:v>44682</c:v>
                </c:pt>
                <c:pt idx="63">
                  <c:v>44713</c:v>
                </c:pt>
                <c:pt idx="64">
                  <c:v>44743</c:v>
                </c:pt>
                <c:pt idx="65">
                  <c:v>44774</c:v>
                </c:pt>
                <c:pt idx="66">
                  <c:v>44805</c:v>
                </c:pt>
                <c:pt idx="67">
                  <c:v>44835</c:v>
                </c:pt>
                <c:pt idx="68">
                  <c:v>44866</c:v>
                </c:pt>
                <c:pt idx="69">
                  <c:v>44896</c:v>
                </c:pt>
                <c:pt idx="70">
                  <c:v>44927</c:v>
                </c:pt>
                <c:pt idx="71">
                  <c:v>44958</c:v>
                </c:pt>
                <c:pt idx="72">
                  <c:v>44986</c:v>
                </c:pt>
                <c:pt idx="73">
                  <c:v>45017</c:v>
                </c:pt>
                <c:pt idx="74">
                  <c:v>45047</c:v>
                </c:pt>
                <c:pt idx="75">
                  <c:v>45078</c:v>
                </c:pt>
                <c:pt idx="76">
                  <c:v>45108</c:v>
                </c:pt>
                <c:pt idx="77">
                  <c:v>45139</c:v>
                </c:pt>
              </c:numCache>
            </c:numRef>
          </c:cat>
          <c:val>
            <c:numRef>
              <c:f>'Mean model'!$D$2:$D$83</c:f>
              <c:numCache>
                <c:formatCode>0.000</c:formatCode>
                <c:ptCount val="82"/>
                <c:pt idx="2">
                  <c:v>1.4064999999999999</c:v>
                </c:pt>
                <c:pt idx="3">
                  <c:v>1.4089999999999998</c:v>
                </c:pt>
                <c:pt idx="4">
                  <c:v>1.3897499999999998</c:v>
                </c:pt>
                <c:pt idx="5">
                  <c:v>1.3783999999999998</c:v>
                </c:pt>
                <c:pt idx="6">
                  <c:v>1.3765000000000001</c:v>
                </c:pt>
                <c:pt idx="7">
                  <c:v>1.3830000000000002</c:v>
                </c:pt>
                <c:pt idx="8">
                  <c:v>1.402625</c:v>
                </c:pt>
                <c:pt idx="9">
                  <c:v>1.4141111111111111</c:v>
                </c:pt>
                <c:pt idx="10">
                  <c:v>1.4541999999999999</c:v>
                </c:pt>
                <c:pt idx="11">
                  <c:v>1.4828181818181818</c:v>
                </c:pt>
                <c:pt idx="12">
                  <c:v>1.5054999999999998</c:v>
                </c:pt>
                <c:pt idx="13">
                  <c:v>1.5305384615384614</c:v>
                </c:pt>
                <c:pt idx="14">
                  <c:v>1.5698571428571426</c:v>
                </c:pt>
                <c:pt idx="15">
                  <c:v>1.5976666666666663</c:v>
                </c:pt>
                <c:pt idx="16">
                  <c:v>1.5995624999999998</c:v>
                </c:pt>
                <c:pt idx="17">
                  <c:v>1.6069411764705881</c:v>
                </c:pt>
                <c:pt idx="18">
                  <c:v>1.6077777777777778</c:v>
                </c:pt>
                <c:pt idx="19">
                  <c:v>1.6100526315789472</c:v>
                </c:pt>
                <c:pt idx="20">
                  <c:v>1.6125499999999999</c:v>
                </c:pt>
                <c:pt idx="21">
                  <c:v>1.6117619047619045</c:v>
                </c:pt>
                <c:pt idx="22">
                  <c:v>1.6109999999999998</c:v>
                </c:pt>
                <c:pt idx="23">
                  <c:v>1.6085217391304345</c:v>
                </c:pt>
                <c:pt idx="24">
                  <c:v>1.6063749999999999</c:v>
                </c:pt>
                <c:pt idx="25">
                  <c:v>1.6038799999999998</c:v>
                </c:pt>
                <c:pt idx="26">
                  <c:v>1.5984615384615384</c:v>
                </c:pt>
                <c:pt idx="27">
                  <c:v>1.5897037037037036</c:v>
                </c:pt>
                <c:pt idx="28">
                  <c:v>1.5758928571428572</c:v>
                </c:pt>
                <c:pt idx="29">
                  <c:v>1.5644137931034483</c:v>
                </c:pt>
                <c:pt idx="30">
                  <c:v>1.5529000000000002</c:v>
                </c:pt>
                <c:pt idx="31">
                  <c:v>1.5474193548387098</c:v>
                </c:pt>
                <c:pt idx="32">
                  <c:v>1.5391250000000003</c:v>
                </c:pt>
                <c:pt idx="33">
                  <c:v>1.5350606060606065</c:v>
                </c:pt>
                <c:pt idx="34">
                  <c:v>1.535058823529412</c:v>
                </c:pt>
                <c:pt idx="35">
                  <c:v>1.5329428571428574</c:v>
                </c:pt>
                <c:pt idx="36">
                  <c:v>1.5306111111111111</c:v>
                </c:pt>
                <c:pt idx="37">
                  <c:v>1.5304594594594596</c:v>
                </c:pt>
                <c:pt idx="38">
                  <c:v>1.5433157894736842</c:v>
                </c:pt>
                <c:pt idx="39">
                  <c:v>1.5457948717948717</c:v>
                </c:pt>
                <c:pt idx="40">
                  <c:v>1.546</c:v>
                </c:pt>
                <c:pt idx="41">
                  <c:v>1.5424634146341465</c:v>
                </c:pt>
                <c:pt idx="42">
                  <c:v>1.5373571428571429</c:v>
                </c:pt>
                <c:pt idx="43">
                  <c:v>1.5330697674418603</c:v>
                </c:pt>
                <c:pt idx="44">
                  <c:v>1.5302272727272728</c:v>
                </c:pt>
                <c:pt idx="45">
                  <c:v>1.5284444444444445</c:v>
                </c:pt>
                <c:pt idx="46">
                  <c:v>1.5274130434782607</c:v>
                </c:pt>
                <c:pt idx="47">
                  <c:v>1.5261063829787231</c:v>
                </c:pt>
                <c:pt idx="48">
                  <c:v>1.5275833333333331</c:v>
                </c:pt>
                <c:pt idx="49">
                  <c:v>1.5295714285714281</c:v>
                </c:pt>
                <c:pt idx="50">
                  <c:v>1.5313799999999997</c:v>
                </c:pt>
                <c:pt idx="51">
                  <c:v>1.5332156862745097</c:v>
                </c:pt>
                <c:pt idx="52">
                  <c:v>1.535307692307692</c:v>
                </c:pt>
                <c:pt idx="53">
                  <c:v>1.5373207547169807</c:v>
                </c:pt>
                <c:pt idx="54">
                  <c:v>1.5404999999999998</c:v>
                </c:pt>
                <c:pt idx="55">
                  <c:v>1.5458545454545451</c:v>
                </c:pt>
                <c:pt idx="56">
                  <c:v>1.5507678571428567</c:v>
                </c:pt>
                <c:pt idx="57">
                  <c:v>1.5537017543859646</c:v>
                </c:pt>
                <c:pt idx="58">
                  <c:v>1.5577413793103445</c:v>
                </c:pt>
                <c:pt idx="59">
                  <c:v>1.5640338983050843</c:v>
                </c:pt>
                <c:pt idx="60">
                  <c:v>1.5713833333333329</c:v>
                </c:pt>
                <c:pt idx="61">
                  <c:v>1.5791639344262292</c:v>
                </c:pt>
                <c:pt idx="62">
                  <c:v>1.5943387096774189</c:v>
                </c:pt>
                <c:pt idx="63">
                  <c:v>1.6144761904761902</c:v>
                </c:pt>
                <c:pt idx="64">
                  <c:v>1.6315468749999995</c:v>
                </c:pt>
                <c:pt idx="65">
                  <c:v>1.651615384615384</c:v>
                </c:pt>
                <c:pt idx="66">
                  <c:v>1.6738030303030298</c:v>
                </c:pt>
                <c:pt idx="67">
                  <c:v>1.6921343283582084</c:v>
                </c:pt>
                <c:pt idx="68">
                  <c:v>1.7175294117647053</c:v>
                </c:pt>
                <c:pt idx="69">
                  <c:v>1.7446521739130429</c:v>
                </c:pt>
                <c:pt idx="70">
                  <c:v>1.7804428571428565</c:v>
                </c:pt>
                <c:pt idx="71">
                  <c:v>1.8232957746478866</c:v>
                </c:pt>
                <c:pt idx="72">
                  <c:v>1.8564583333333329</c:v>
                </c:pt>
                <c:pt idx="73">
                  <c:v>1.8782328767123282</c:v>
                </c:pt>
                <c:pt idx="74">
                  <c:v>1.8970405405405402</c:v>
                </c:pt>
                <c:pt idx="75">
                  <c:v>1.9072933333333328</c:v>
                </c:pt>
                <c:pt idx="76">
                  <c:v>1.9113947368421047</c:v>
                </c:pt>
                <c:pt idx="77">
                  <c:v>1.9137662337662331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8-43D2-B522-4C58D8D3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20400"/>
        <c:axId val="168586544"/>
      </c:lineChart>
      <c:dateAx>
        <c:axId val="1710204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6544"/>
        <c:crosses val="autoZero"/>
        <c:auto val="1"/>
        <c:lblOffset val="100"/>
        <c:baseTimeUnit val="months"/>
      </c:dateAx>
      <c:valAx>
        <c:axId val="16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3</xdr:row>
      <xdr:rowOff>147637</xdr:rowOff>
    </xdr:from>
    <xdr:to>
      <xdr:col>13</xdr:col>
      <xdr:colOff>290512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F7144-2D25-2D86-C2DB-0D631789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166008</xdr:rowOff>
    </xdr:from>
    <xdr:to>
      <xdr:col>16</xdr:col>
      <xdr:colOff>244929</xdr:colOff>
      <xdr:row>17</xdr:row>
      <xdr:rowOff>51708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C3508-1F38-3459-2126-01F7B2147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526677</xdr:colOff>
      <xdr:row>2</xdr:row>
      <xdr:rowOff>169208</xdr:rowOff>
    </xdr:from>
    <xdr:to>
      <xdr:col>16</xdr:col>
      <xdr:colOff>257735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DBEB-C5AB-DC62-7E56-ABEFEDC0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zoomScaleNormal="100" workbookViewId="0">
      <selection activeCell="F8" sqref="F8"/>
    </sheetView>
  </sheetViews>
  <sheetFormatPr defaultRowHeight="15" x14ac:dyDescent="0.25"/>
  <cols>
    <col min="1" max="1" width="23.140625" style="30" customWidth="1"/>
    <col min="3" max="3" width="12.5703125" customWidth="1"/>
    <col min="4" max="4" width="13.28515625" customWidth="1"/>
    <col min="5" max="5" width="17.28515625" style="1" customWidth="1"/>
  </cols>
  <sheetData>
    <row r="1" spans="1:13" ht="24" x14ac:dyDescent="0.45">
      <c r="A1" s="28" t="s">
        <v>1</v>
      </c>
      <c r="B1" s="26" t="s">
        <v>8</v>
      </c>
      <c r="C1" s="27" t="s">
        <v>0</v>
      </c>
      <c r="D1" s="27" t="s">
        <v>13</v>
      </c>
      <c r="E1" s="27" t="s">
        <v>19</v>
      </c>
      <c r="G1" s="37" t="s">
        <v>17</v>
      </c>
      <c r="H1" s="38"/>
      <c r="I1" s="38"/>
      <c r="J1" s="38"/>
      <c r="K1" s="38"/>
      <c r="L1" s="38"/>
      <c r="M1" s="38"/>
    </row>
    <row r="2" spans="1:13" x14ac:dyDescent="0.25">
      <c r="A2" s="29">
        <v>42795</v>
      </c>
      <c r="B2" s="24">
        <v>1</v>
      </c>
      <c r="C2" s="25">
        <v>1.4039999999999999</v>
      </c>
      <c r="D2" s="25"/>
      <c r="E2" s="25"/>
      <c r="G2" s="39" t="s">
        <v>15</v>
      </c>
      <c r="H2" s="39"/>
      <c r="I2" s="39"/>
      <c r="J2" s="39"/>
      <c r="K2" s="39"/>
      <c r="L2" s="39"/>
      <c r="M2" s="39"/>
    </row>
    <row r="3" spans="1:13" x14ac:dyDescent="0.25">
      <c r="A3" s="29">
        <v>42826</v>
      </c>
      <c r="B3" s="24">
        <v>2</v>
      </c>
      <c r="C3" s="25">
        <v>1.409</v>
      </c>
      <c r="D3" s="25">
        <f>C2</f>
        <v>1.4039999999999999</v>
      </c>
      <c r="E3" s="25"/>
    </row>
    <row r="4" spans="1:13" x14ac:dyDescent="0.25">
      <c r="A4" s="29">
        <v>42856</v>
      </c>
      <c r="B4" s="24">
        <v>3</v>
      </c>
      <c r="C4" s="25">
        <v>1.4139999999999999</v>
      </c>
      <c r="D4" s="25">
        <f>AVERAGE($C$2:C3)</f>
        <v>1.4064999999999999</v>
      </c>
      <c r="E4" s="25">
        <f>C3</f>
        <v>1.409</v>
      </c>
    </row>
    <row r="5" spans="1:13" x14ac:dyDescent="0.25">
      <c r="A5" s="29">
        <v>42887</v>
      </c>
      <c r="B5" s="24">
        <v>4</v>
      </c>
      <c r="C5" s="25">
        <v>1.3320000000000001</v>
      </c>
      <c r="D5" s="25">
        <f>AVERAGE($C$2:C4)</f>
        <v>1.4089999999999998</v>
      </c>
      <c r="E5" s="25">
        <f>C4</f>
        <v>1.4139999999999999</v>
      </c>
    </row>
    <row r="6" spans="1:13" x14ac:dyDescent="0.25">
      <c r="A6" s="29">
        <v>42917</v>
      </c>
      <c r="B6" s="24">
        <v>5</v>
      </c>
      <c r="C6" s="25">
        <v>1.333</v>
      </c>
      <c r="D6" s="25">
        <f>AVERAGE($C$2:C5)</f>
        <v>1.3897499999999998</v>
      </c>
      <c r="E6" s="25">
        <f>C5</f>
        <v>1.3320000000000001</v>
      </c>
    </row>
    <row r="7" spans="1:13" x14ac:dyDescent="0.25">
      <c r="A7" s="29">
        <v>42948</v>
      </c>
      <c r="B7" s="24">
        <v>6</v>
      </c>
      <c r="C7" s="25">
        <v>1.367</v>
      </c>
      <c r="D7" s="25">
        <f>AVERAGE($C$2:C6)</f>
        <v>1.3783999999999998</v>
      </c>
      <c r="E7" s="25">
        <f t="shared" ref="E7:E68" si="0">C6</f>
        <v>1.333</v>
      </c>
    </row>
    <row r="8" spans="1:13" x14ac:dyDescent="0.25">
      <c r="A8" s="29">
        <v>42979</v>
      </c>
      <c r="B8" s="24">
        <v>7</v>
      </c>
      <c r="C8" s="25">
        <v>1.4219999999999999</v>
      </c>
      <c r="D8" s="25">
        <f>AVERAGE($C$2:C7)</f>
        <v>1.3765000000000001</v>
      </c>
      <c r="E8" s="25">
        <f t="shared" si="0"/>
        <v>1.367</v>
      </c>
    </row>
    <row r="9" spans="1:13" x14ac:dyDescent="0.25">
      <c r="A9" s="29">
        <v>43009</v>
      </c>
      <c r="B9" s="24">
        <v>8</v>
      </c>
      <c r="C9" s="25">
        <v>1.54</v>
      </c>
      <c r="D9" s="25">
        <f>AVERAGE($C$2:C8)</f>
        <v>1.3830000000000002</v>
      </c>
      <c r="E9" s="25">
        <f t="shared" si="0"/>
        <v>1.4219999999999999</v>
      </c>
    </row>
    <row r="10" spans="1:13" x14ac:dyDescent="0.25">
      <c r="A10" s="29">
        <v>43040</v>
      </c>
      <c r="B10" s="24">
        <v>9</v>
      </c>
      <c r="C10" s="25">
        <v>1.506</v>
      </c>
      <c r="D10" s="25">
        <f>AVERAGE($C$2:C9)</f>
        <v>1.402625</v>
      </c>
      <c r="E10" s="25">
        <f t="shared" si="0"/>
        <v>1.54</v>
      </c>
    </row>
    <row r="11" spans="1:13" x14ac:dyDescent="0.25">
      <c r="A11" s="29">
        <v>43070</v>
      </c>
      <c r="B11" s="24">
        <v>10</v>
      </c>
      <c r="C11" s="25">
        <v>1.8149999999999999</v>
      </c>
      <c r="D11" s="25">
        <f>AVERAGE($C$2:C10)</f>
        <v>1.4141111111111111</v>
      </c>
      <c r="E11" s="25">
        <f t="shared" si="0"/>
        <v>1.506</v>
      </c>
    </row>
    <row r="12" spans="1:13" x14ac:dyDescent="0.25">
      <c r="A12" s="29">
        <v>43101</v>
      </c>
      <c r="B12" s="24">
        <v>11</v>
      </c>
      <c r="C12" s="25">
        <v>1.7689999999999999</v>
      </c>
      <c r="D12" s="25">
        <f>AVERAGE($C$2:C11)</f>
        <v>1.4541999999999999</v>
      </c>
      <c r="E12" s="25">
        <f t="shared" si="0"/>
        <v>1.8149999999999999</v>
      </c>
    </row>
    <row r="13" spans="1:13" x14ac:dyDescent="0.25">
      <c r="A13" s="29">
        <v>43132</v>
      </c>
      <c r="B13" s="24">
        <v>12</v>
      </c>
      <c r="C13" s="25">
        <v>1.7549999999999999</v>
      </c>
      <c r="D13" s="25">
        <f>AVERAGE($C$2:C12)</f>
        <v>1.4828181818181818</v>
      </c>
      <c r="E13" s="25">
        <f t="shared" si="0"/>
        <v>1.7689999999999999</v>
      </c>
    </row>
    <row r="14" spans="1:13" x14ac:dyDescent="0.25">
      <c r="A14" s="29">
        <v>43160</v>
      </c>
      <c r="B14" s="24">
        <v>13</v>
      </c>
      <c r="C14" s="25">
        <v>1.831</v>
      </c>
      <c r="D14" s="25">
        <f>AVERAGE($C$2:C13)</f>
        <v>1.5054999999999998</v>
      </c>
      <c r="E14" s="25">
        <f t="shared" si="0"/>
        <v>1.7549999999999999</v>
      </c>
    </row>
    <row r="15" spans="1:13" x14ac:dyDescent="0.25">
      <c r="A15" s="29">
        <v>43191</v>
      </c>
      <c r="B15" s="24">
        <v>14</v>
      </c>
      <c r="C15" s="25">
        <v>2.081</v>
      </c>
      <c r="D15" s="25">
        <f>AVERAGE($C$2:C14)</f>
        <v>1.5305384615384614</v>
      </c>
      <c r="E15" s="25">
        <f t="shared" si="0"/>
        <v>1.831</v>
      </c>
    </row>
    <row r="16" spans="1:13" x14ac:dyDescent="0.25">
      <c r="A16" s="29">
        <v>43221</v>
      </c>
      <c r="B16" s="24">
        <v>15</v>
      </c>
      <c r="C16" s="25">
        <v>1.9870000000000001</v>
      </c>
      <c r="D16" s="25">
        <f>AVERAGE($C$2:C15)</f>
        <v>1.5698571428571426</v>
      </c>
      <c r="E16" s="25">
        <f t="shared" si="0"/>
        <v>2.081</v>
      </c>
    </row>
    <row r="17" spans="1:13" x14ac:dyDescent="0.25">
      <c r="A17" s="29">
        <v>43252</v>
      </c>
      <c r="B17" s="24">
        <v>16</v>
      </c>
      <c r="C17" s="25">
        <v>1.6279999999999999</v>
      </c>
      <c r="D17" s="25">
        <f>AVERAGE($C$2:C16)</f>
        <v>1.5976666666666663</v>
      </c>
      <c r="E17" s="25">
        <f t="shared" si="0"/>
        <v>1.9870000000000001</v>
      </c>
    </row>
    <row r="18" spans="1:13" x14ac:dyDescent="0.25">
      <c r="A18" s="29">
        <v>43282</v>
      </c>
      <c r="B18" s="24">
        <v>17</v>
      </c>
      <c r="C18" s="25">
        <v>1.7250000000000001</v>
      </c>
      <c r="D18" s="25">
        <f>AVERAGE($C$2:C17)</f>
        <v>1.5995624999999998</v>
      </c>
      <c r="E18" s="25">
        <f t="shared" si="0"/>
        <v>1.6279999999999999</v>
      </c>
    </row>
    <row r="19" spans="1:13" x14ac:dyDescent="0.25">
      <c r="A19" s="29">
        <v>43313</v>
      </c>
      <c r="B19" s="24">
        <v>18</v>
      </c>
      <c r="C19" s="25">
        <v>1.6220000000000001</v>
      </c>
      <c r="D19" s="25">
        <f>AVERAGE($C$2:C18)</f>
        <v>1.6069411764705881</v>
      </c>
      <c r="E19" s="25">
        <f t="shared" si="0"/>
        <v>1.7250000000000001</v>
      </c>
    </row>
    <row r="20" spans="1:13" x14ac:dyDescent="0.25">
      <c r="A20" s="29">
        <v>43344</v>
      </c>
      <c r="B20" s="24">
        <v>19</v>
      </c>
      <c r="C20" s="25">
        <v>1.651</v>
      </c>
      <c r="D20" s="25">
        <f>AVERAGE($C$2:C19)</f>
        <v>1.6077777777777778</v>
      </c>
      <c r="E20" s="25">
        <f t="shared" si="0"/>
        <v>1.6220000000000001</v>
      </c>
      <c r="G20" s="39" t="s">
        <v>18</v>
      </c>
      <c r="H20" s="39"/>
      <c r="I20" s="39"/>
      <c r="J20" s="39"/>
      <c r="K20" s="39"/>
      <c r="L20" s="39"/>
      <c r="M20" s="39"/>
    </row>
    <row r="21" spans="1:13" x14ac:dyDescent="0.25">
      <c r="A21" s="29">
        <v>43374</v>
      </c>
      <c r="B21" s="24">
        <v>20</v>
      </c>
      <c r="C21" s="25">
        <v>1.66</v>
      </c>
      <c r="D21" s="25">
        <f>AVERAGE($C$2:C20)</f>
        <v>1.6100526315789472</v>
      </c>
      <c r="E21" s="25">
        <f t="shared" si="0"/>
        <v>1.651</v>
      </c>
    </row>
    <row r="22" spans="1:13" x14ac:dyDescent="0.25">
      <c r="A22" s="29">
        <v>43405</v>
      </c>
      <c r="B22" s="24">
        <v>21</v>
      </c>
      <c r="C22" s="25">
        <v>1.5960000000000001</v>
      </c>
      <c r="D22" s="25">
        <f>AVERAGE($C$2:C21)</f>
        <v>1.6125499999999999</v>
      </c>
      <c r="E22" s="25">
        <f t="shared" si="0"/>
        <v>1.66</v>
      </c>
    </row>
    <row r="23" spans="1:13" x14ac:dyDescent="0.25">
      <c r="A23" s="29">
        <v>43435</v>
      </c>
      <c r="B23" s="24">
        <v>22</v>
      </c>
      <c r="C23" s="25">
        <v>1.595</v>
      </c>
      <c r="D23" s="25">
        <f>AVERAGE($C$2:C22)</f>
        <v>1.6117619047619045</v>
      </c>
      <c r="E23" s="25">
        <f t="shared" si="0"/>
        <v>1.5960000000000001</v>
      </c>
    </row>
    <row r="24" spans="1:13" x14ac:dyDescent="0.25">
      <c r="A24" s="29">
        <v>43466</v>
      </c>
      <c r="B24" s="24">
        <v>23</v>
      </c>
      <c r="C24" s="25">
        <v>1.554</v>
      </c>
      <c r="D24" s="25">
        <f>AVERAGE($C$2:C23)</f>
        <v>1.6109999999999998</v>
      </c>
      <c r="E24" s="25">
        <f t="shared" si="0"/>
        <v>1.595</v>
      </c>
    </row>
    <row r="25" spans="1:13" x14ac:dyDescent="0.25">
      <c r="A25" s="29">
        <v>43497</v>
      </c>
      <c r="B25" s="24">
        <v>24</v>
      </c>
      <c r="C25" s="25">
        <v>1.5569999999999999</v>
      </c>
      <c r="D25" s="25">
        <f>AVERAGE($C$2:C24)</f>
        <v>1.6085217391304345</v>
      </c>
      <c r="E25" s="25">
        <f t="shared" si="0"/>
        <v>1.554</v>
      </c>
    </row>
    <row r="26" spans="1:13" x14ac:dyDescent="0.25">
      <c r="A26" s="29">
        <v>43525</v>
      </c>
      <c r="B26" s="24">
        <v>25</v>
      </c>
      <c r="C26" s="25">
        <v>1.544</v>
      </c>
      <c r="D26" s="25">
        <f>AVERAGE($C$2:C25)</f>
        <v>1.6063749999999999</v>
      </c>
      <c r="E26" s="25">
        <f t="shared" si="0"/>
        <v>1.5569999999999999</v>
      </c>
    </row>
    <row r="27" spans="1:13" x14ac:dyDescent="0.25">
      <c r="A27" s="29">
        <v>43556</v>
      </c>
      <c r="B27" s="24">
        <v>26</v>
      </c>
      <c r="C27" s="25">
        <v>1.4630000000000001</v>
      </c>
      <c r="D27" s="25">
        <f>AVERAGE($C$2:C26)</f>
        <v>1.6038799999999998</v>
      </c>
      <c r="E27" s="25">
        <f t="shared" si="0"/>
        <v>1.544</v>
      </c>
    </row>
    <row r="28" spans="1:13" x14ac:dyDescent="0.25">
      <c r="A28" s="29">
        <v>43586</v>
      </c>
      <c r="B28" s="24">
        <v>27</v>
      </c>
      <c r="C28" s="25">
        <v>1.3620000000000001</v>
      </c>
      <c r="D28" s="25">
        <f>AVERAGE($C$2:C27)</f>
        <v>1.5984615384615384</v>
      </c>
      <c r="E28" s="25">
        <f t="shared" si="0"/>
        <v>1.4630000000000001</v>
      </c>
    </row>
    <row r="29" spans="1:13" x14ac:dyDescent="0.25">
      <c r="A29" s="29">
        <v>43617</v>
      </c>
      <c r="B29" s="24">
        <v>28</v>
      </c>
      <c r="C29" s="25">
        <v>1.2030000000000001</v>
      </c>
      <c r="D29" s="25">
        <f>AVERAGE($C$2:C28)</f>
        <v>1.5897037037037036</v>
      </c>
      <c r="E29" s="25">
        <f t="shared" si="0"/>
        <v>1.3620000000000001</v>
      </c>
    </row>
    <row r="30" spans="1:13" x14ac:dyDescent="0.25">
      <c r="A30" s="29">
        <v>43647</v>
      </c>
      <c r="B30" s="24">
        <v>29</v>
      </c>
      <c r="C30" s="25">
        <v>1.2430000000000001</v>
      </c>
      <c r="D30" s="25">
        <f>AVERAGE($C$2:C29)</f>
        <v>1.5758928571428572</v>
      </c>
      <c r="E30" s="25">
        <f t="shared" si="0"/>
        <v>1.2030000000000001</v>
      </c>
    </row>
    <row r="31" spans="1:13" x14ac:dyDescent="0.25">
      <c r="A31" s="29">
        <v>43678</v>
      </c>
      <c r="B31" s="24">
        <v>30</v>
      </c>
      <c r="C31" s="25">
        <v>1.2190000000000001</v>
      </c>
      <c r="D31" s="25">
        <f>AVERAGE($C$2:C30)</f>
        <v>1.5644137931034483</v>
      </c>
      <c r="E31" s="25">
        <f t="shared" si="0"/>
        <v>1.2430000000000001</v>
      </c>
    </row>
    <row r="32" spans="1:13" x14ac:dyDescent="0.25">
      <c r="A32" s="29">
        <v>43709</v>
      </c>
      <c r="B32" s="24">
        <v>31</v>
      </c>
      <c r="C32" s="25">
        <v>1.383</v>
      </c>
      <c r="D32" s="25">
        <f>AVERAGE($C$2:C31)</f>
        <v>1.5529000000000002</v>
      </c>
      <c r="E32" s="25">
        <f t="shared" si="0"/>
        <v>1.2190000000000001</v>
      </c>
    </row>
    <row r="33" spans="1:5" x14ac:dyDescent="0.25">
      <c r="A33" s="29">
        <v>43739</v>
      </c>
      <c r="B33" s="24">
        <v>32</v>
      </c>
      <c r="C33" s="25">
        <v>1.282</v>
      </c>
      <c r="D33" s="25">
        <f>AVERAGE($C$2:C32)</f>
        <v>1.5474193548387098</v>
      </c>
      <c r="E33" s="25">
        <f t="shared" si="0"/>
        <v>1.383</v>
      </c>
    </row>
    <row r="34" spans="1:5" x14ac:dyDescent="0.25">
      <c r="A34" s="29">
        <v>43770</v>
      </c>
      <c r="B34" s="24">
        <v>33</v>
      </c>
      <c r="C34" s="25">
        <v>1.405</v>
      </c>
      <c r="D34" s="25">
        <f>AVERAGE($C$2:C33)</f>
        <v>1.5391250000000003</v>
      </c>
      <c r="E34" s="25">
        <f t="shared" si="0"/>
        <v>1.282</v>
      </c>
    </row>
    <row r="35" spans="1:5" x14ac:dyDescent="0.25">
      <c r="A35" s="29">
        <v>43800</v>
      </c>
      <c r="B35" s="24">
        <v>34</v>
      </c>
      <c r="C35" s="25">
        <v>1.5349999999999999</v>
      </c>
      <c r="D35" s="25">
        <f>AVERAGE($C$2:C34)</f>
        <v>1.5350606060606065</v>
      </c>
      <c r="E35" s="25">
        <f t="shared" si="0"/>
        <v>1.405</v>
      </c>
    </row>
    <row r="36" spans="1:5" x14ac:dyDescent="0.25">
      <c r="A36" s="29">
        <v>43831</v>
      </c>
      <c r="B36" s="24">
        <v>35</v>
      </c>
      <c r="C36" s="25">
        <v>1.4610000000000001</v>
      </c>
      <c r="D36" s="25">
        <f>AVERAGE($C$2:C35)</f>
        <v>1.535058823529412</v>
      </c>
      <c r="E36" s="25">
        <f t="shared" si="0"/>
        <v>1.5349999999999999</v>
      </c>
    </row>
    <row r="37" spans="1:5" x14ac:dyDescent="0.25">
      <c r="A37" s="29">
        <v>43862</v>
      </c>
      <c r="B37" s="24">
        <v>36</v>
      </c>
      <c r="C37" s="25">
        <v>1.4490000000000001</v>
      </c>
      <c r="D37" s="25">
        <f>AVERAGE($C$2:C36)</f>
        <v>1.5329428571428574</v>
      </c>
      <c r="E37" s="25">
        <f t="shared" si="0"/>
        <v>1.4610000000000001</v>
      </c>
    </row>
    <row r="38" spans="1:5" x14ac:dyDescent="0.25">
      <c r="A38" s="29">
        <v>43891</v>
      </c>
      <c r="B38" s="24">
        <v>37</v>
      </c>
      <c r="C38" s="25">
        <v>1.5249999999999999</v>
      </c>
      <c r="D38" s="25">
        <f>AVERAGE($C$2:C37)</f>
        <v>1.5306111111111111</v>
      </c>
      <c r="E38" s="25">
        <f t="shared" si="0"/>
        <v>1.4490000000000001</v>
      </c>
    </row>
    <row r="39" spans="1:5" x14ac:dyDescent="0.25">
      <c r="A39" s="29">
        <v>43922</v>
      </c>
      <c r="B39" s="24">
        <v>38</v>
      </c>
      <c r="C39" s="25">
        <v>2.0190000000000001</v>
      </c>
      <c r="D39" s="25">
        <f>AVERAGE($C$2:C38)</f>
        <v>1.5304594594594596</v>
      </c>
      <c r="E39" s="25">
        <f t="shared" si="0"/>
        <v>1.5249999999999999</v>
      </c>
    </row>
    <row r="40" spans="1:5" x14ac:dyDescent="0.25">
      <c r="A40" s="29">
        <v>43952</v>
      </c>
      <c r="B40" s="24">
        <v>39</v>
      </c>
      <c r="C40" s="25">
        <v>1.64</v>
      </c>
      <c r="D40" s="25">
        <f>AVERAGE($C$2:C39)</f>
        <v>1.5433157894736842</v>
      </c>
      <c r="E40" s="25">
        <f t="shared" si="0"/>
        <v>2.0190000000000001</v>
      </c>
    </row>
    <row r="41" spans="1:5" x14ac:dyDescent="0.25">
      <c r="A41" s="29">
        <v>43983</v>
      </c>
      <c r="B41" s="24">
        <v>40</v>
      </c>
      <c r="C41" s="25">
        <v>1.554</v>
      </c>
      <c r="D41" s="25">
        <f>AVERAGE($C$2:C40)</f>
        <v>1.5457948717948717</v>
      </c>
      <c r="E41" s="25">
        <f t="shared" si="0"/>
        <v>1.64</v>
      </c>
    </row>
    <row r="42" spans="1:5" x14ac:dyDescent="0.25">
      <c r="A42" s="29">
        <v>44013</v>
      </c>
      <c r="B42" s="24">
        <v>41</v>
      </c>
      <c r="C42" s="25">
        <v>1.401</v>
      </c>
      <c r="D42" s="25">
        <f>AVERAGE($C$2:C41)</f>
        <v>1.546</v>
      </c>
      <c r="E42" s="25">
        <f t="shared" si="0"/>
        <v>1.554</v>
      </c>
    </row>
    <row r="43" spans="1:5" x14ac:dyDescent="0.25">
      <c r="A43" s="29">
        <v>44044</v>
      </c>
      <c r="B43" s="24">
        <v>42</v>
      </c>
      <c r="C43" s="25">
        <v>1.3280000000000001</v>
      </c>
      <c r="D43" s="25">
        <f>AVERAGE($C$2:C42)</f>
        <v>1.5424634146341465</v>
      </c>
      <c r="E43" s="25">
        <f t="shared" si="0"/>
        <v>1.401</v>
      </c>
    </row>
    <row r="44" spans="1:5" x14ac:dyDescent="0.25">
      <c r="A44" s="29">
        <v>44075</v>
      </c>
      <c r="B44" s="24">
        <v>43</v>
      </c>
      <c r="C44" s="25">
        <v>1.353</v>
      </c>
      <c r="D44" s="25">
        <f>AVERAGE($C$2:C43)</f>
        <v>1.5373571428571429</v>
      </c>
      <c r="E44" s="25">
        <f t="shared" si="0"/>
        <v>1.3280000000000001</v>
      </c>
    </row>
    <row r="45" spans="1:5" x14ac:dyDescent="0.25">
      <c r="A45" s="29">
        <v>44105</v>
      </c>
      <c r="B45" s="24">
        <v>44</v>
      </c>
      <c r="C45" s="25">
        <v>1.4079999999999999</v>
      </c>
      <c r="D45" s="25">
        <f>AVERAGE($C$2:C44)</f>
        <v>1.5330697674418603</v>
      </c>
      <c r="E45" s="25">
        <f t="shared" si="0"/>
        <v>1.353</v>
      </c>
    </row>
    <row r="46" spans="1:5" x14ac:dyDescent="0.25">
      <c r="A46" s="29">
        <v>44136</v>
      </c>
      <c r="B46" s="24">
        <v>45</v>
      </c>
      <c r="C46" s="25">
        <v>1.45</v>
      </c>
      <c r="D46" s="25">
        <f>AVERAGE($C$2:C45)</f>
        <v>1.5302272727272728</v>
      </c>
      <c r="E46" s="25">
        <f t="shared" si="0"/>
        <v>1.4079999999999999</v>
      </c>
    </row>
    <row r="47" spans="1:5" x14ac:dyDescent="0.25">
      <c r="A47" s="29">
        <v>44166</v>
      </c>
      <c r="B47" s="24">
        <v>46</v>
      </c>
      <c r="C47" s="25">
        <v>1.4810000000000001</v>
      </c>
      <c r="D47" s="25">
        <f>AVERAGE($C$2:C46)</f>
        <v>1.5284444444444445</v>
      </c>
      <c r="E47" s="25">
        <f t="shared" si="0"/>
        <v>1.45</v>
      </c>
    </row>
    <row r="48" spans="1:5" x14ac:dyDescent="0.25">
      <c r="A48" s="29">
        <v>44197</v>
      </c>
      <c r="B48" s="24">
        <v>47</v>
      </c>
      <c r="C48" s="25">
        <v>1.466</v>
      </c>
      <c r="D48" s="25">
        <f>AVERAGE($C$2:C47)</f>
        <v>1.5274130434782607</v>
      </c>
      <c r="E48" s="25">
        <f t="shared" si="0"/>
        <v>1.4810000000000001</v>
      </c>
    </row>
    <row r="49" spans="1:5" x14ac:dyDescent="0.25">
      <c r="A49" s="29">
        <v>44228</v>
      </c>
      <c r="B49" s="24">
        <v>48</v>
      </c>
      <c r="C49" s="25">
        <v>1.597</v>
      </c>
      <c r="D49" s="25">
        <f>AVERAGE($C$2:C48)</f>
        <v>1.5261063829787231</v>
      </c>
      <c r="E49" s="25">
        <f t="shared" si="0"/>
        <v>1.466</v>
      </c>
    </row>
    <row r="50" spans="1:5" x14ac:dyDescent="0.25">
      <c r="A50" s="29">
        <v>44256</v>
      </c>
      <c r="B50" s="24">
        <v>49</v>
      </c>
      <c r="C50" s="25">
        <v>1.625</v>
      </c>
      <c r="D50" s="25">
        <f>AVERAGE($C$2:C49)</f>
        <v>1.5275833333333331</v>
      </c>
      <c r="E50" s="25">
        <f t="shared" si="0"/>
        <v>1.597</v>
      </c>
    </row>
    <row r="51" spans="1:5" x14ac:dyDescent="0.25">
      <c r="A51" s="29">
        <v>44287</v>
      </c>
      <c r="B51" s="24">
        <v>50</v>
      </c>
      <c r="C51" s="25">
        <v>1.62</v>
      </c>
      <c r="D51" s="25">
        <f>AVERAGE($C$2:C50)</f>
        <v>1.5295714285714281</v>
      </c>
      <c r="E51" s="25">
        <f t="shared" si="0"/>
        <v>1.625</v>
      </c>
    </row>
    <row r="52" spans="1:5" x14ac:dyDescent="0.25">
      <c r="A52" s="29">
        <v>44317</v>
      </c>
      <c r="B52" s="24">
        <v>51</v>
      </c>
      <c r="C52" s="25">
        <v>1.625</v>
      </c>
      <c r="D52" s="25">
        <f>AVERAGE($C$2:C51)</f>
        <v>1.5313799999999997</v>
      </c>
      <c r="E52" s="25">
        <f t="shared" si="0"/>
        <v>1.62</v>
      </c>
    </row>
    <row r="53" spans="1:5" x14ac:dyDescent="0.25">
      <c r="A53" s="29">
        <v>44348</v>
      </c>
      <c r="B53" s="24">
        <v>52</v>
      </c>
      <c r="C53" s="25">
        <v>1.6419999999999999</v>
      </c>
      <c r="D53" s="25">
        <f>AVERAGE($C$2:C52)</f>
        <v>1.5332156862745097</v>
      </c>
      <c r="E53" s="25">
        <f t="shared" si="0"/>
        <v>1.625</v>
      </c>
    </row>
    <row r="54" spans="1:5" x14ac:dyDescent="0.25">
      <c r="A54" s="29">
        <v>44378</v>
      </c>
      <c r="B54" s="24">
        <v>53</v>
      </c>
      <c r="C54" s="25">
        <v>1.6419999999999999</v>
      </c>
      <c r="D54" s="25">
        <f>AVERAGE($C$2:C53)</f>
        <v>1.535307692307692</v>
      </c>
      <c r="E54" s="25">
        <f t="shared" si="0"/>
        <v>1.6419999999999999</v>
      </c>
    </row>
    <row r="55" spans="1:5" x14ac:dyDescent="0.25">
      <c r="A55" s="29">
        <v>44409</v>
      </c>
      <c r="B55" s="24">
        <v>54</v>
      </c>
      <c r="C55" s="25">
        <v>1.7090000000000001</v>
      </c>
      <c r="D55" s="25">
        <f>AVERAGE($C$2:C54)</f>
        <v>1.5373207547169807</v>
      </c>
      <c r="E55" s="25">
        <f t="shared" si="0"/>
        <v>1.6419999999999999</v>
      </c>
    </row>
    <row r="56" spans="1:5" x14ac:dyDescent="0.25">
      <c r="A56" s="29">
        <v>44440</v>
      </c>
      <c r="B56" s="24">
        <v>55</v>
      </c>
      <c r="C56" s="25">
        <v>1.835</v>
      </c>
      <c r="D56" s="25">
        <f>AVERAGE($C$2:C55)</f>
        <v>1.5404999999999998</v>
      </c>
      <c r="E56" s="25">
        <f t="shared" si="0"/>
        <v>1.7090000000000001</v>
      </c>
    </row>
    <row r="57" spans="1:5" x14ac:dyDescent="0.25">
      <c r="A57" s="29">
        <v>44470</v>
      </c>
      <c r="B57" s="24">
        <v>56</v>
      </c>
      <c r="C57" s="25">
        <v>1.821</v>
      </c>
      <c r="D57" s="25">
        <f>AVERAGE($C$2:C56)</f>
        <v>1.5458545454545451</v>
      </c>
      <c r="E57" s="25">
        <f t="shared" si="0"/>
        <v>1.835</v>
      </c>
    </row>
    <row r="58" spans="1:5" x14ac:dyDescent="0.25">
      <c r="A58" s="29">
        <v>44501</v>
      </c>
      <c r="B58" s="24">
        <v>57</v>
      </c>
      <c r="C58" s="25">
        <v>1.718</v>
      </c>
      <c r="D58" s="25">
        <f>AVERAGE($C$2:C57)</f>
        <v>1.5507678571428567</v>
      </c>
      <c r="E58" s="25">
        <f t="shared" si="0"/>
        <v>1.821</v>
      </c>
    </row>
    <row r="59" spans="1:5" x14ac:dyDescent="0.25">
      <c r="A59" s="29">
        <v>44531</v>
      </c>
      <c r="B59" s="24">
        <v>58</v>
      </c>
      <c r="C59" s="25">
        <v>1.788</v>
      </c>
      <c r="D59" s="25">
        <f>AVERAGE($C$2:C58)</f>
        <v>1.5537017543859646</v>
      </c>
      <c r="E59" s="25">
        <f t="shared" si="0"/>
        <v>1.718</v>
      </c>
    </row>
    <row r="60" spans="1:5" x14ac:dyDescent="0.25">
      <c r="A60" s="29">
        <v>44562</v>
      </c>
      <c r="B60" s="24">
        <v>59</v>
      </c>
      <c r="C60" s="25">
        <v>1.929</v>
      </c>
      <c r="D60" s="25">
        <f>AVERAGE($C$2:C59)</f>
        <v>1.5577413793103445</v>
      </c>
      <c r="E60" s="25">
        <f t="shared" si="0"/>
        <v>1.788</v>
      </c>
    </row>
    <row r="61" spans="1:5" x14ac:dyDescent="0.25">
      <c r="A61" s="29">
        <v>44593</v>
      </c>
      <c r="B61" s="24">
        <v>60</v>
      </c>
      <c r="C61" s="25">
        <v>2.0049999999999999</v>
      </c>
      <c r="D61" s="25">
        <f>AVERAGE($C$2:C60)</f>
        <v>1.5640338983050843</v>
      </c>
      <c r="E61" s="25">
        <f t="shared" si="0"/>
        <v>1.929</v>
      </c>
    </row>
    <row r="62" spans="1:5" x14ac:dyDescent="0.25">
      <c r="A62" s="29">
        <v>44621</v>
      </c>
      <c r="B62" s="24">
        <v>61</v>
      </c>
      <c r="C62" s="25">
        <v>2.0459999999999998</v>
      </c>
      <c r="D62" s="25">
        <f>AVERAGE($C$2:C61)</f>
        <v>1.5713833333333329</v>
      </c>
      <c r="E62" s="25">
        <f t="shared" si="0"/>
        <v>2.0049999999999999</v>
      </c>
    </row>
    <row r="63" spans="1:5" x14ac:dyDescent="0.25">
      <c r="A63" s="29">
        <v>44652</v>
      </c>
      <c r="B63" s="24">
        <v>62</v>
      </c>
      <c r="C63" s="25">
        <v>2.52</v>
      </c>
      <c r="D63" s="25">
        <f>AVERAGE($C$2:C62)</f>
        <v>1.5791639344262292</v>
      </c>
      <c r="E63" s="25">
        <f t="shared" si="0"/>
        <v>2.0459999999999998</v>
      </c>
    </row>
    <row r="64" spans="1:5" x14ac:dyDescent="0.25">
      <c r="A64" s="29">
        <v>44682</v>
      </c>
      <c r="B64" s="24">
        <v>63</v>
      </c>
      <c r="C64" s="25">
        <v>2.863</v>
      </c>
      <c r="D64" s="25">
        <f>AVERAGE($C$2:C63)</f>
        <v>1.5943387096774189</v>
      </c>
      <c r="E64" s="25">
        <f t="shared" si="0"/>
        <v>2.52</v>
      </c>
    </row>
    <row r="65" spans="1:5" x14ac:dyDescent="0.25">
      <c r="A65" s="29">
        <v>44713</v>
      </c>
      <c r="B65" s="24">
        <v>64</v>
      </c>
      <c r="C65" s="25">
        <v>2.7069999999999999</v>
      </c>
      <c r="D65" s="25">
        <f>AVERAGE($C$2:C64)</f>
        <v>1.6144761904761902</v>
      </c>
      <c r="E65" s="25">
        <f t="shared" si="0"/>
        <v>2.863</v>
      </c>
    </row>
    <row r="66" spans="1:5" x14ac:dyDescent="0.25">
      <c r="A66" s="29">
        <v>44743</v>
      </c>
      <c r="B66" s="24">
        <v>65</v>
      </c>
      <c r="C66" s="25">
        <v>2.9359999999999999</v>
      </c>
      <c r="D66" s="25">
        <f>AVERAGE($C$2:C65)</f>
        <v>1.6315468749999995</v>
      </c>
      <c r="E66" s="25">
        <f t="shared" si="0"/>
        <v>2.7069999999999999</v>
      </c>
    </row>
    <row r="67" spans="1:5" x14ac:dyDescent="0.25">
      <c r="A67" s="29">
        <v>44774</v>
      </c>
      <c r="B67" s="24">
        <v>66</v>
      </c>
      <c r="C67" s="25">
        <v>3.1160000000000001</v>
      </c>
      <c r="D67" s="25">
        <f>AVERAGE($C$2:C66)</f>
        <v>1.651615384615384</v>
      </c>
      <c r="E67" s="25">
        <f t="shared" si="0"/>
        <v>2.9359999999999999</v>
      </c>
    </row>
    <row r="68" spans="1:5" x14ac:dyDescent="0.25">
      <c r="A68" s="29">
        <v>44805</v>
      </c>
      <c r="B68" s="24">
        <v>67</v>
      </c>
      <c r="C68" s="25">
        <v>2.9020000000000001</v>
      </c>
      <c r="D68" s="25">
        <f>AVERAGE($C$2:C67)</f>
        <v>1.6738030303030298</v>
      </c>
      <c r="E68" s="25">
        <f t="shared" si="0"/>
        <v>3.1160000000000001</v>
      </c>
    </row>
    <row r="69" spans="1:5" x14ac:dyDescent="0.25">
      <c r="A69" s="29">
        <v>44835</v>
      </c>
      <c r="B69" s="24">
        <v>68</v>
      </c>
      <c r="C69" s="25">
        <v>3.419</v>
      </c>
      <c r="D69" s="25">
        <f>AVERAGE($C$2:C68)</f>
        <v>1.6921343283582084</v>
      </c>
      <c r="E69" s="25">
        <f t="shared" ref="E69:E79" si="1">C68</f>
        <v>2.9020000000000001</v>
      </c>
    </row>
    <row r="70" spans="1:5" x14ac:dyDescent="0.25">
      <c r="A70" s="29">
        <v>44866</v>
      </c>
      <c r="B70" s="24">
        <v>69</v>
      </c>
      <c r="C70" s="25">
        <v>3.589</v>
      </c>
      <c r="D70" s="25">
        <f>AVERAGE($C$2:C69)</f>
        <v>1.7175294117647053</v>
      </c>
      <c r="E70" s="25">
        <f t="shared" si="1"/>
        <v>3.419</v>
      </c>
    </row>
    <row r="71" spans="1:5" x14ac:dyDescent="0.25">
      <c r="A71" s="29">
        <v>44896</v>
      </c>
      <c r="B71" s="24">
        <v>70</v>
      </c>
      <c r="C71" s="25">
        <v>4.25</v>
      </c>
      <c r="D71" s="25">
        <f>AVERAGE($C$2:C70)</f>
        <v>1.7446521739130429</v>
      </c>
      <c r="E71" s="25">
        <f t="shared" si="1"/>
        <v>3.589</v>
      </c>
    </row>
    <row r="72" spans="1:5" x14ac:dyDescent="0.25">
      <c r="A72" s="29">
        <v>44927</v>
      </c>
      <c r="B72" s="24">
        <v>71</v>
      </c>
      <c r="C72" s="25">
        <v>4.8230000000000004</v>
      </c>
      <c r="D72" s="25">
        <f>AVERAGE($C$2:C71)</f>
        <v>1.7804428571428565</v>
      </c>
      <c r="E72" s="25">
        <f t="shared" si="1"/>
        <v>4.25</v>
      </c>
    </row>
    <row r="73" spans="1:5" x14ac:dyDescent="0.25">
      <c r="A73" s="29">
        <v>44958</v>
      </c>
      <c r="B73" s="24">
        <v>72</v>
      </c>
      <c r="C73" s="25">
        <v>4.2110000000000003</v>
      </c>
      <c r="D73" s="25">
        <f>AVERAGE($C$2:C72)</f>
        <v>1.8232957746478866</v>
      </c>
      <c r="E73" s="25">
        <f t="shared" si="1"/>
        <v>4.8230000000000004</v>
      </c>
    </row>
    <row r="74" spans="1:5" x14ac:dyDescent="0.25">
      <c r="A74" s="29">
        <v>44986</v>
      </c>
      <c r="B74" s="24">
        <v>73</v>
      </c>
      <c r="C74" s="25">
        <v>3.4460000000000002</v>
      </c>
      <c r="D74" s="25">
        <f>AVERAGE($C$2:C73)</f>
        <v>1.8564583333333329</v>
      </c>
      <c r="E74" s="25">
        <f t="shared" si="1"/>
        <v>4.2110000000000003</v>
      </c>
    </row>
    <row r="75" spans="1:5" x14ac:dyDescent="0.25">
      <c r="A75" s="29">
        <v>45017</v>
      </c>
      <c r="B75" s="24">
        <v>74</v>
      </c>
      <c r="C75" s="25">
        <v>3.27</v>
      </c>
      <c r="D75" s="25">
        <f>AVERAGE($C$2:C74)</f>
        <v>1.8782328767123282</v>
      </c>
      <c r="E75" s="25">
        <f t="shared" si="1"/>
        <v>3.4460000000000002</v>
      </c>
    </row>
    <row r="76" spans="1:5" x14ac:dyDescent="0.25">
      <c r="A76" s="29">
        <v>45047</v>
      </c>
      <c r="B76" s="24">
        <v>75</v>
      </c>
      <c r="C76" s="25">
        <v>2.6659999999999999</v>
      </c>
      <c r="D76" s="25">
        <f>AVERAGE($C$2:C75)</f>
        <v>1.8970405405405402</v>
      </c>
      <c r="E76" s="25">
        <f t="shared" si="1"/>
        <v>3.27</v>
      </c>
    </row>
    <row r="77" spans="1:5" x14ac:dyDescent="0.25">
      <c r="A77" s="29">
        <v>45078</v>
      </c>
      <c r="B77" s="24">
        <v>76</v>
      </c>
      <c r="C77" s="25">
        <v>2.2189999999999999</v>
      </c>
      <c r="D77" s="25">
        <f>AVERAGE($C$2:C76)</f>
        <v>1.9072933333333328</v>
      </c>
      <c r="E77" s="25">
        <f t="shared" si="1"/>
        <v>2.6659999999999999</v>
      </c>
    </row>
    <row r="78" spans="1:5" x14ac:dyDescent="0.25">
      <c r="A78" s="29">
        <v>45108</v>
      </c>
      <c r="B78" s="24">
        <v>77</v>
      </c>
      <c r="C78" s="25">
        <v>2.0939999999999999</v>
      </c>
      <c r="D78" s="25">
        <f>AVERAGE($C$2:C77)</f>
        <v>1.9113947368421047</v>
      </c>
      <c r="E78" s="25">
        <f t="shared" si="1"/>
        <v>2.2189999999999999</v>
      </c>
    </row>
    <row r="79" spans="1:5" x14ac:dyDescent="0.25">
      <c r="A79" s="29">
        <v>45139</v>
      </c>
      <c r="B79" s="24">
        <v>78</v>
      </c>
      <c r="C79" s="25"/>
      <c r="D79" s="25">
        <f>AVERAGE($C$2:C78)</f>
        <v>1.9137662337662331</v>
      </c>
      <c r="E79" s="25">
        <f t="shared" si="1"/>
        <v>2.0939999999999999</v>
      </c>
    </row>
  </sheetData>
  <mergeCells count="3">
    <mergeCell ref="G1:M1"/>
    <mergeCell ref="G2:M2"/>
    <mergeCell ref="G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zoomScale="70" zoomScaleNormal="70" workbookViewId="0">
      <selection activeCell="I24" sqref="I24"/>
    </sheetView>
  </sheetViews>
  <sheetFormatPr defaultRowHeight="15" x14ac:dyDescent="0.25"/>
  <cols>
    <col min="1" max="1" width="16.7109375" style="30" bestFit="1" customWidth="1"/>
    <col min="2" max="2" width="11.28515625" style="3" customWidth="1"/>
    <col min="3" max="3" width="9.85546875" style="1" bestFit="1" customWidth="1"/>
    <col min="4" max="4" width="12.5703125" style="1" customWidth="1"/>
    <col min="5" max="6" width="9.140625" style="1"/>
    <col min="7" max="7" width="14.85546875" style="2" customWidth="1"/>
    <col min="8" max="8" width="10.5703125" customWidth="1"/>
  </cols>
  <sheetData>
    <row r="1" spans="1:16" ht="34.5" x14ac:dyDescent="0.45">
      <c r="A1" s="32" t="s">
        <v>1</v>
      </c>
      <c r="B1" s="33" t="s">
        <v>8</v>
      </c>
      <c r="C1" s="34" t="s">
        <v>0</v>
      </c>
      <c r="D1" s="34" t="s">
        <v>2</v>
      </c>
      <c r="E1" s="34" t="s">
        <v>4</v>
      </c>
      <c r="F1" s="34" t="s">
        <v>5</v>
      </c>
      <c r="G1" s="35" t="s">
        <v>6</v>
      </c>
      <c r="H1" s="36" t="s">
        <v>7</v>
      </c>
      <c r="J1" s="37" t="s">
        <v>14</v>
      </c>
      <c r="K1" s="38"/>
      <c r="L1" s="38"/>
      <c r="M1" s="38"/>
      <c r="N1" s="38"/>
      <c r="O1" s="38"/>
      <c r="P1" s="38"/>
    </row>
    <row r="2" spans="1:16" x14ac:dyDescent="0.25">
      <c r="A2" s="31">
        <v>42795</v>
      </c>
      <c r="B2" s="6">
        <v>1</v>
      </c>
      <c r="C2" s="7">
        <v>1.4039999999999999</v>
      </c>
      <c r="D2" s="7" t="s">
        <v>3</v>
      </c>
      <c r="E2" s="7" t="s">
        <v>3</v>
      </c>
      <c r="F2" s="7" t="s">
        <v>3</v>
      </c>
      <c r="G2" s="8" t="s">
        <v>3</v>
      </c>
      <c r="H2" s="9" t="s">
        <v>3</v>
      </c>
      <c r="J2" s="39" t="s">
        <v>15</v>
      </c>
      <c r="K2" s="39"/>
      <c r="L2" s="39"/>
      <c r="M2" s="39"/>
      <c r="N2" s="39"/>
      <c r="O2" s="39"/>
      <c r="P2" s="39"/>
    </row>
    <row r="3" spans="1:16" x14ac:dyDescent="0.25">
      <c r="A3" s="31">
        <v>42826</v>
      </c>
      <c r="B3" s="6">
        <v>2</v>
      </c>
      <c r="C3" s="7">
        <v>1.409</v>
      </c>
      <c r="D3" s="7">
        <f>C2</f>
        <v>1.4039999999999999</v>
      </c>
      <c r="E3" s="7">
        <f>C3-D3</f>
        <v>5.0000000000001155E-3</v>
      </c>
      <c r="F3" s="7">
        <f>ABS(E3)</f>
        <v>5.0000000000001155E-3</v>
      </c>
      <c r="G3" s="8">
        <f>(F3^2)</f>
        <v>2.5000000000001153E-5</v>
      </c>
      <c r="H3" s="10">
        <f>F3/C3</f>
        <v>3.5486160397445814E-3</v>
      </c>
    </row>
    <row r="4" spans="1:16" x14ac:dyDescent="0.25">
      <c r="A4" s="31">
        <v>42856</v>
      </c>
      <c r="B4" s="6">
        <v>3</v>
      </c>
      <c r="C4" s="7">
        <v>1.4139999999999999</v>
      </c>
      <c r="D4" s="7">
        <f t="shared" ref="D4:D67" si="0">C3</f>
        <v>1.409</v>
      </c>
      <c r="E4" s="7">
        <f t="shared" ref="E4:E67" si="1">C4-D4</f>
        <v>4.9999999999998934E-3</v>
      </c>
      <c r="F4" s="7">
        <f t="shared" ref="F4:F67" si="2">ABS(E4)</f>
        <v>4.9999999999998934E-3</v>
      </c>
      <c r="G4" s="8">
        <f t="shared" ref="G4:G67" si="3">(F4^2)</f>
        <v>2.4999999999998934E-5</v>
      </c>
      <c r="H4" s="10">
        <f t="shared" ref="H4:H67" si="4">F4/C4</f>
        <v>3.5360678925034608E-3</v>
      </c>
    </row>
    <row r="5" spans="1:16" x14ac:dyDescent="0.25">
      <c r="A5" s="31">
        <v>42887</v>
      </c>
      <c r="B5" s="6">
        <v>4</v>
      </c>
      <c r="C5" s="7">
        <v>1.3320000000000001</v>
      </c>
      <c r="D5" s="7">
        <f t="shared" si="0"/>
        <v>1.4139999999999999</v>
      </c>
      <c r="E5" s="7">
        <f t="shared" si="1"/>
        <v>-8.1999999999999851E-2</v>
      </c>
      <c r="F5" s="7">
        <f t="shared" si="2"/>
        <v>8.1999999999999851E-2</v>
      </c>
      <c r="G5" s="8">
        <f t="shared" si="3"/>
        <v>6.7239999999999757E-3</v>
      </c>
      <c r="H5" s="10">
        <f t="shared" si="4"/>
        <v>6.1561561561561444E-2</v>
      </c>
    </row>
    <row r="6" spans="1:16" x14ac:dyDescent="0.25">
      <c r="A6" s="31">
        <v>42917</v>
      </c>
      <c r="B6" s="6">
        <v>5</v>
      </c>
      <c r="C6" s="7">
        <v>1.333</v>
      </c>
      <c r="D6" s="7">
        <f t="shared" si="0"/>
        <v>1.3320000000000001</v>
      </c>
      <c r="E6" s="7">
        <f t="shared" si="1"/>
        <v>9.9999999999988987E-4</v>
      </c>
      <c r="F6" s="7">
        <f t="shared" si="2"/>
        <v>9.9999999999988987E-4</v>
      </c>
      <c r="G6" s="8">
        <f t="shared" si="3"/>
        <v>9.9999999999977973E-7</v>
      </c>
      <c r="H6" s="10">
        <f t="shared" si="4"/>
        <v>7.5018754688663909E-4</v>
      </c>
    </row>
    <row r="7" spans="1:16" x14ac:dyDescent="0.25">
      <c r="A7" s="31">
        <v>42948</v>
      </c>
      <c r="B7" s="6">
        <v>6</v>
      </c>
      <c r="C7" s="7">
        <v>1.367</v>
      </c>
      <c r="D7" s="7">
        <f t="shared" si="0"/>
        <v>1.333</v>
      </c>
      <c r="E7" s="7">
        <f t="shared" si="1"/>
        <v>3.400000000000003E-2</v>
      </c>
      <c r="F7" s="7">
        <f t="shared" si="2"/>
        <v>3.400000000000003E-2</v>
      </c>
      <c r="G7" s="8">
        <f t="shared" si="3"/>
        <v>1.1560000000000021E-3</v>
      </c>
      <c r="H7" s="10">
        <f t="shared" si="4"/>
        <v>2.4871982443306531E-2</v>
      </c>
    </row>
    <row r="8" spans="1:16" x14ac:dyDescent="0.25">
      <c r="A8" s="31">
        <v>42979</v>
      </c>
      <c r="B8" s="6">
        <v>7</v>
      </c>
      <c r="C8" s="7">
        <v>1.4219999999999999</v>
      </c>
      <c r="D8" s="7">
        <f t="shared" si="0"/>
        <v>1.367</v>
      </c>
      <c r="E8" s="7">
        <f t="shared" si="1"/>
        <v>5.4999999999999938E-2</v>
      </c>
      <c r="F8" s="7">
        <f t="shared" si="2"/>
        <v>5.4999999999999938E-2</v>
      </c>
      <c r="G8" s="8">
        <f t="shared" si="3"/>
        <v>3.024999999999993E-3</v>
      </c>
      <c r="H8" s="10">
        <f t="shared" si="4"/>
        <v>3.8677918424753828E-2</v>
      </c>
    </row>
    <row r="9" spans="1:16" x14ac:dyDescent="0.25">
      <c r="A9" s="31">
        <v>43009</v>
      </c>
      <c r="B9" s="6">
        <v>8</v>
      </c>
      <c r="C9" s="7">
        <v>1.54</v>
      </c>
      <c r="D9" s="7">
        <f t="shared" si="0"/>
        <v>1.4219999999999999</v>
      </c>
      <c r="E9" s="7">
        <f t="shared" si="1"/>
        <v>0.1180000000000001</v>
      </c>
      <c r="F9" s="7">
        <f t="shared" si="2"/>
        <v>0.1180000000000001</v>
      </c>
      <c r="G9" s="8">
        <f t="shared" si="3"/>
        <v>1.3924000000000025E-2</v>
      </c>
      <c r="H9" s="10">
        <f t="shared" si="4"/>
        <v>7.6623376623376691E-2</v>
      </c>
    </row>
    <row r="10" spans="1:16" x14ac:dyDescent="0.25">
      <c r="A10" s="31">
        <v>43040</v>
      </c>
      <c r="B10" s="6">
        <v>9</v>
      </c>
      <c r="C10" s="7">
        <v>1.506</v>
      </c>
      <c r="D10" s="7">
        <f t="shared" si="0"/>
        <v>1.54</v>
      </c>
      <c r="E10" s="7">
        <f t="shared" si="1"/>
        <v>-3.400000000000003E-2</v>
      </c>
      <c r="F10" s="7">
        <f t="shared" si="2"/>
        <v>3.400000000000003E-2</v>
      </c>
      <c r="G10" s="8">
        <f t="shared" si="3"/>
        <v>1.1560000000000021E-3</v>
      </c>
      <c r="H10" s="10">
        <f t="shared" si="4"/>
        <v>2.257636122177957E-2</v>
      </c>
    </row>
    <row r="11" spans="1:16" x14ac:dyDescent="0.25">
      <c r="A11" s="31">
        <v>43070</v>
      </c>
      <c r="B11" s="6">
        <v>10</v>
      </c>
      <c r="C11" s="7">
        <v>1.8149999999999999</v>
      </c>
      <c r="D11" s="7">
        <f t="shared" si="0"/>
        <v>1.506</v>
      </c>
      <c r="E11" s="7">
        <f t="shared" si="1"/>
        <v>0.30899999999999994</v>
      </c>
      <c r="F11" s="7">
        <f t="shared" si="2"/>
        <v>0.30899999999999994</v>
      </c>
      <c r="G11" s="8">
        <f t="shared" si="3"/>
        <v>9.5480999999999969E-2</v>
      </c>
      <c r="H11" s="10">
        <f t="shared" si="4"/>
        <v>0.17024793388429749</v>
      </c>
    </row>
    <row r="12" spans="1:16" x14ac:dyDescent="0.25">
      <c r="A12" s="31">
        <v>43101</v>
      </c>
      <c r="B12" s="6">
        <v>11</v>
      </c>
      <c r="C12" s="7">
        <v>1.7689999999999999</v>
      </c>
      <c r="D12" s="7">
        <f t="shared" si="0"/>
        <v>1.8149999999999999</v>
      </c>
      <c r="E12" s="7">
        <f t="shared" si="1"/>
        <v>-4.6000000000000041E-2</v>
      </c>
      <c r="F12" s="7">
        <f t="shared" si="2"/>
        <v>4.6000000000000041E-2</v>
      </c>
      <c r="G12" s="8">
        <f t="shared" si="3"/>
        <v>2.1160000000000037E-3</v>
      </c>
      <c r="H12" s="10">
        <f t="shared" si="4"/>
        <v>2.60033917467496E-2</v>
      </c>
    </row>
    <row r="13" spans="1:16" x14ac:dyDescent="0.25">
      <c r="A13" s="31">
        <v>43132</v>
      </c>
      <c r="B13" s="6">
        <v>12</v>
      </c>
      <c r="C13" s="7">
        <v>1.7549999999999999</v>
      </c>
      <c r="D13" s="7">
        <f t="shared" si="0"/>
        <v>1.7689999999999999</v>
      </c>
      <c r="E13" s="7">
        <f t="shared" si="1"/>
        <v>-1.4000000000000012E-2</v>
      </c>
      <c r="F13" s="7">
        <f t="shared" si="2"/>
        <v>1.4000000000000012E-2</v>
      </c>
      <c r="G13" s="8">
        <f t="shared" si="3"/>
        <v>1.9600000000000035E-4</v>
      </c>
      <c r="H13" s="10">
        <f t="shared" si="4"/>
        <v>7.9772079772079847E-3</v>
      </c>
    </row>
    <row r="14" spans="1:16" x14ac:dyDescent="0.25">
      <c r="A14" s="31">
        <v>43160</v>
      </c>
      <c r="B14" s="6">
        <v>13</v>
      </c>
      <c r="C14" s="7">
        <v>1.831</v>
      </c>
      <c r="D14" s="7">
        <f t="shared" si="0"/>
        <v>1.7549999999999999</v>
      </c>
      <c r="E14" s="7">
        <f t="shared" si="1"/>
        <v>7.6000000000000068E-2</v>
      </c>
      <c r="F14" s="7">
        <f t="shared" si="2"/>
        <v>7.6000000000000068E-2</v>
      </c>
      <c r="G14" s="8">
        <f t="shared" si="3"/>
        <v>5.7760000000000103E-3</v>
      </c>
      <c r="H14" s="10">
        <f t="shared" si="4"/>
        <v>4.1507373020207572E-2</v>
      </c>
    </row>
    <row r="15" spans="1:16" x14ac:dyDescent="0.25">
      <c r="A15" s="31">
        <v>43191</v>
      </c>
      <c r="B15" s="6">
        <v>14</v>
      </c>
      <c r="C15" s="7">
        <v>2.081</v>
      </c>
      <c r="D15" s="7">
        <f t="shared" si="0"/>
        <v>1.831</v>
      </c>
      <c r="E15" s="7">
        <f t="shared" si="1"/>
        <v>0.25</v>
      </c>
      <c r="F15" s="7">
        <f t="shared" si="2"/>
        <v>0.25</v>
      </c>
      <c r="G15" s="8">
        <f t="shared" si="3"/>
        <v>6.25E-2</v>
      </c>
      <c r="H15" s="10">
        <f t="shared" si="4"/>
        <v>0.12013455069678039</v>
      </c>
    </row>
    <row r="16" spans="1:16" x14ac:dyDescent="0.25">
      <c r="A16" s="31">
        <v>43221</v>
      </c>
      <c r="B16" s="6">
        <v>15</v>
      </c>
      <c r="C16" s="7">
        <v>1.9870000000000001</v>
      </c>
      <c r="D16" s="7">
        <f t="shared" si="0"/>
        <v>2.081</v>
      </c>
      <c r="E16" s="7">
        <f t="shared" si="1"/>
        <v>-9.3999999999999861E-2</v>
      </c>
      <c r="F16" s="7">
        <f t="shared" si="2"/>
        <v>9.3999999999999861E-2</v>
      </c>
      <c r="G16" s="8">
        <f t="shared" si="3"/>
        <v>8.8359999999999741E-3</v>
      </c>
      <c r="H16" s="10">
        <f t="shared" si="4"/>
        <v>4.7307498741821767E-2</v>
      </c>
    </row>
    <row r="17" spans="1:16" x14ac:dyDescent="0.25">
      <c r="A17" s="31">
        <v>43252</v>
      </c>
      <c r="B17" s="6">
        <v>16</v>
      </c>
      <c r="C17" s="7">
        <v>1.6279999999999999</v>
      </c>
      <c r="D17" s="7">
        <f t="shared" si="0"/>
        <v>1.9870000000000001</v>
      </c>
      <c r="E17" s="7">
        <f t="shared" si="1"/>
        <v>-0.35900000000000021</v>
      </c>
      <c r="F17" s="7">
        <f t="shared" si="2"/>
        <v>0.35900000000000021</v>
      </c>
      <c r="G17" s="8">
        <f t="shared" si="3"/>
        <v>0.12888100000000016</v>
      </c>
      <c r="H17" s="10">
        <f t="shared" si="4"/>
        <v>0.22051597051597066</v>
      </c>
    </row>
    <row r="18" spans="1:16" x14ac:dyDescent="0.25">
      <c r="A18" s="31">
        <v>43282</v>
      </c>
      <c r="B18" s="6">
        <v>17</v>
      </c>
      <c r="C18" s="7">
        <v>1.7250000000000001</v>
      </c>
      <c r="D18" s="7">
        <f t="shared" si="0"/>
        <v>1.6279999999999999</v>
      </c>
      <c r="E18" s="7">
        <f t="shared" si="1"/>
        <v>9.7000000000000197E-2</v>
      </c>
      <c r="F18" s="7">
        <f t="shared" si="2"/>
        <v>9.7000000000000197E-2</v>
      </c>
      <c r="G18" s="8">
        <f t="shared" si="3"/>
        <v>9.4090000000000389E-3</v>
      </c>
      <c r="H18" s="10">
        <f t="shared" si="4"/>
        <v>5.6231884057971124E-2</v>
      </c>
    </row>
    <row r="19" spans="1:16" x14ac:dyDescent="0.25">
      <c r="A19" s="31">
        <v>43313</v>
      </c>
      <c r="B19" s="6">
        <v>18</v>
      </c>
      <c r="C19" s="7">
        <v>1.6220000000000001</v>
      </c>
      <c r="D19" s="7">
        <f t="shared" si="0"/>
        <v>1.7250000000000001</v>
      </c>
      <c r="E19" s="7">
        <f t="shared" si="1"/>
        <v>-0.10299999999999998</v>
      </c>
      <c r="F19" s="7">
        <f t="shared" si="2"/>
        <v>0.10299999999999998</v>
      </c>
      <c r="G19" s="8">
        <f t="shared" si="3"/>
        <v>1.0608999999999995E-2</v>
      </c>
      <c r="H19" s="10">
        <f t="shared" si="4"/>
        <v>6.3501849568434021E-2</v>
      </c>
    </row>
    <row r="20" spans="1:16" x14ac:dyDescent="0.25">
      <c r="A20" s="31">
        <v>43344</v>
      </c>
      <c r="B20" s="6">
        <v>19</v>
      </c>
      <c r="C20" s="7">
        <v>1.651</v>
      </c>
      <c r="D20" s="7">
        <f t="shared" si="0"/>
        <v>1.6220000000000001</v>
      </c>
      <c r="E20" s="7">
        <f t="shared" si="1"/>
        <v>2.8999999999999915E-2</v>
      </c>
      <c r="F20" s="7">
        <f t="shared" si="2"/>
        <v>2.8999999999999915E-2</v>
      </c>
      <c r="G20" s="8">
        <f t="shared" si="3"/>
        <v>8.4099999999999507E-4</v>
      </c>
      <c r="H20" s="10">
        <f t="shared" si="4"/>
        <v>1.7565112053300979E-2</v>
      </c>
      <c r="J20" s="39" t="s">
        <v>18</v>
      </c>
      <c r="K20" s="39"/>
      <c r="L20" s="39"/>
      <c r="M20" s="39"/>
      <c r="N20" s="39"/>
      <c r="O20" s="39"/>
      <c r="P20" s="39"/>
    </row>
    <row r="21" spans="1:16" x14ac:dyDescent="0.25">
      <c r="A21" s="31">
        <v>43374</v>
      </c>
      <c r="B21" s="6">
        <v>20</v>
      </c>
      <c r="C21" s="7">
        <v>1.66</v>
      </c>
      <c r="D21" s="7">
        <f t="shared" si="0"/>
        <v>1.651</v>
      </c>
      <c r="E21" s="7">
        <f t="shared" si="1"/>
        <v>8.999999999999897E-3</v>
      </c>
      <c r="F21" s="7">
        <f t="shared" si="2"/>
        <v>8.999999999999897E-3</v>
      </c>
      <c r="G21" s="8">
        <f t="shared" si="3"/>
        <v>8.0999999999998147E-5</v>
      </c>
      <c r="H21" s="10">
        <f t="shared" si="4"/>
        <v>5.4216867469878902E-3</v>
      </c>
    </row>
    <row r="22" spans="1:16" x14ac:dyDescent="0.25">
      <c r="A22" s="31">
        <v>43405</v>
      </c>
      <c r="B22" s="6">
        <v>21</v>
      </c>
      <c r="C22" s="7">
        <v>1.5960000000000001</v>
      </c>
      <c r="D22" s="7">
        <f t="shared" si="0"/>
        <v>1.66</v>
      </c>
      <c r="E22" s="7">
        <f t="shared" si="1"/>
        <v>-6.3999999999999835E-2</v>
      </c>
      <c r="F22" s="7">
        <f t="shared" si="2"/>
        <v>6.3999999999999835E-2</v>
      </c>
      <c r="G22" s="8">
        <f t="shared" si="3"/>
        <v>4.095999999999979E-3</v>
      </c>
      <c r="H22" s="10">
        <f t="shared" si="4"/>
        <v>4.010025062656631E-2</v>
      </c>
    </row>
    <row r="23" spans="1:16" x14ac:dyDescent="0.25">
      <c r="A23" s="31">
        <v>43435</v>
      </c>
      <c r="B23" s="6">
        <v>22</v>
      </c>
      <c r="C23" s="7">
        <v>1.595</v>
      </c>
      <c r="D23" s="7">
        <f t="shared" si="0"/>
        <v>1.5960000000000001</v>
      </c>
      <c r="E23" s="7">
        <f t="shared" si="1"/>
        <v>-1.0000000000001119E-3</v>
      </c>
      <c r="F23" s="7">
        <f t="shared" si="2"/>
        <v>1.0000000000001119E-3</v>
      </c>
      <c r="G23" s="8">
        <f t="shared" si="3"/>
        <v>1.0000000000002238E-6</v>
      </c>
      <c r="H23" s="10">
        <f t="shared" si="4"/>
        <v>6.2695924764897301E-4</v>
      </c>
    </row>
    <row r="24" spans="1:16" x14ac:dyDescent="0.25">
      <c r="A24" s="31">
        <v>43466</v>
      </c>
      <c r="B24" s="6">
        <v>23</v>
      </c>
      <c r="C24" s="7">
        <v>1.554</v>
      </c>
      <c r="D24" s="7">
        <f t="shared" si="0"/>
        <v>1.595</v>
      </c>
      <c r="E24" s="7">
        <f t="shared" si="1"/>
        <v>-4.0999999999999925E-2</v>
      </c>
      <c r="F24" s="7">
        <f t="shared" si="2"/>
        <v>4.0999999999999925E-2</v>
      </c>
      <c r="G24" s="8">
        <f t="shared" si="3"/>
        <v>1.6809999999999939E-3</v>
      </c>
      <c r="H24" s="10">
        <f t="shared" si="4"/>
        <v>2.6383526383526333E-2</v>
      </c>
    </row>
    <row r="25" spans="1:16" x14ac:dyDescent="0.25">
      <c r="A25" s="31">
        <v>43497</v>
      </c>
      <c r="B25" s="6">
        <v>24</v>
      </c>
      <c r="C25" s="7">
        <v>1.5569999999999999</v>
      </c>
      <c r="D25" s="7">
        <f t="shared" si="0"/>
        <v>1.554</v>
      </c>
      <c r="E25" s="7">
        <f t="shared" si="1"/>
        <v>2.9999999999998916E-3</v>
      </c>
      <c r="F25" s="7">
        <f t="shared" si="2"/>
        <v>2.9999999999998916E-3</v>
      </c>
      <c r="G25" s="8">
        <f t="shared" si="3"/>
        <v>8.9999999999993497E-6</v>
      </c>
      <c r="H25" s="10">
        <f t="shared" si="4"/>
        <v>1.9267822736030134E-3</v>
      </c>
    </row>
    <row r="26" spans="1:16" x14ac:dyDescent="0.25">
      <c r="A26" s="31">
        <v>43525</v>
      </c>
      <c r="B26" s="6">
        <v>25</v>
      </c>
      <c r="C26" s="7">
        <v>1.544</v>
      </c>
      <c r="D26" s="7">
        <f t="shared" si="0"/>
        <v>1.5569999999999999</v>
      </c>
      <c r="E26" s="7">
        <f t="shared" si="1"/>
        <v>-1.2999999999999901E-2</v>
      </c>
      <c r="F26" s="7">
        <f t="shared" si="2"/>
        <v>1.2999999999999901E-2</v>
      </c>
      <c r="G26" s="8">
        <f t="shared" si="3"/>
        <v>1.6899999999999741E-4</v>
      </c>
      <c r="H26" s="10">
        <f t="shared" si="4"/>
        <v>8.419689119170919E-3</v>
      </c>
    </row>
    <row r="27" spans="1:16" x14ac:dyDescent="0.25">
      <c r="A27" s="31">
        <v>43556</v>
      </c>
      <c r="B27" s="6">
        <v>26</v>
      </c>
      <c r="C27" s="7">
        <v>1.4630000000000001</v>
      </c>
      <c r="D27" s="7">
        <f t="shared" si="0"/>
        <v>1.544</v>
      </c>
      <c r="E27" s="7">
        <f t="shared" si="1"/>
        <v>-8.0999999999999961E-2</v>
      </c>
      <c r="F27" s="7">
        <f t="shared" si="2"/>
        <v>8.0999999999999961E-2</v>
      </c>
      <c r="G27" s="8">
        <f t="shared" si="3"/>
        <v>6.5609999999999939E-3</v>
      </c>
      <c r="H27" s="10">
        <f t="shared" si="4"/>
        <v>5.5365686944634285E-2</v>
      </c>
    </row>
    <row r="28" spans="1:16" x14ac:dyDescent="0.25">
      <c r="A28" s="31">
        <v>43586</v>
      </c>
      <c r="B28" s="6">
        <v>27</v>
      </c>
      <c r="C28" s="7">
        <v>1.3620000000000001</v>
      </c>
      <c r="D28" s="7">
        <f t="shared" si="0"/>
        <v>1.4630000000000001</v>
      </c>
      <c r="E28" s="7">
        <f t="shared" si="1"/>
        <v>-0.10099999999999998</v>
      </c>
      <c r="F28" s="7">
        <f t="shared" si="2"/>
        <v>0.10099999999999998</v>
      </c>
      <c r="G28" s="8">
        <f t="shared" si="3"/>
        <v>1.0200999999999997E-2</v>
      </c>
      <c r="H28" s="10">
        <f t="shared" si="4"/>
        <v>7.4155653450807615E-2</v>
      </c>
    </row>
    <row r="29" spans="1:16" x14ac:dyDescent="0.25">
      <c r="A29" s="31">
        <v>43617</v>
      </c>
      <c r="B29" s="6">
        <v>28</v>
      </c>
      <c r="C29" s="7">
        <v>1.2030000000000001</v>
      </c>
      <c r="D29" s="7">
        <f t="shared" si="0"/>
        <v>1.3620000000000001</v>
      </c>
      <c r="E29" s="7">
        <f t="shared" si="1"/>
        <v>-0.15900000000000003</v>
      </c>
      <c r="F29" s="7">
        <f t="shared" si="2"/>
        <v>0.15900000000000003</v>
      </c>
      <c r="G29" s="8">
        <f t="shared" si="3"/>
        <v>2.5281000000000008E-2</v>
      </c>
      <c r="H29" s="10">
        <f t="shared" si="4"/>
        <v>0.13216957605985039</v>
      </c>
    </row>
    <row r="30" spans="1:16" x14ac:dyDescent="0.25">
      <c r="A30" s="31">
        <v>43647</v>
      </c>
      <c r="B30" s="6">
        <v>29</v>
      </c>
      <c r="C30" s="7">
        <v>1.2430000000000001</v>
      </c>
      <c r="D30" s="7">
        <f t="shared" si="0"/>
        <v>1.2030000000000001</v>
      </c>
      <c r="E30" s="7">
        <f t="shared" si="1"/>
        <v>4.0000000000000036E-2</v>
      </c>
      <c r="F30" s="7">
        <f t="shared" si="2"/>
        <v>4.0000000000000036E-2</v>
      </c>
      <c r="G30" s="8">
        <f t="shared" si="3"/>
        <v>1.6000000000000029E-3</v>
      </c>
      <c r="H30" s="10">
        <f t="shared" si="4"/>
        <v>3.2180209171359643E-2</v>
      </c>
    </row>
    <row r="31" spans="1:16" x14ac:dyDescent="0.25">
      <c r="A31" s="31">
        <v>43678</v>
      </c>
      <c r="B31" s="6">
        <v>30</v>
      </c>
      <c r="C31" s="7">
        <v>1.2190000000000001</v>
      </c>
      <c r="D31" s="7">
        <f t="shared" si="0"/>
        <v>1.2430000000000001</v>
      </c>
      <c r="E31" s="7">
        <f t="shared" si="1"/>
        <v>-2.4000000000000021E-2</v>
      </c>
      <c r="F31" s="7">
        <f t="shared" si="2"/>
        <v>2.4000000000000021E-2</v>
      </c>
      <c r="G31" s="8">
        <f t="shared" si="3"/>
        <v>5.7600000000000099E-4</v>
      </c>
      <c r="H31" s="10">
        <f t="shared" si="4"/>
        <v>1.9688269073010682E-2</v>
      </c>
    </row>
    <row r="32" spans="1:16" x14ac:dyDescent="0.25">
      <c r="A32" s="31">
        <v>43709</v>
      </c>
      <c r="B32" s="6">
        <v>31</v>
      </c>
      <c r="C32" s="7">
        <v>1.383</v>
      </c>
      <c r="D32" s="7">
        <f t="shared" si="0"/>
        <v>1.2190000000000001</v>
      </c>
      <c r="E32" s="7">
        <f t="shared" si="1"/>
        <v>0.16399999999999992</v>
      </c>
      <c r="F32" s="7">
        <f t="shared" si="2"/>
        <v>0.16399999999999992</v>
      </c>
      <c r="G32" s="8">
        <f t="shared" si="3"/>
        <v>2.6895999999999975E-2</v>
      </c>
      <c r="H32" s="10">
        <f t="shared" si="4"/>
        <v>0.11858279103398403</v>
      </c>
    </row>
    <row r="33" spans="1:8" x14ac:dyDescent="0.25">
      <c r="A33" s="31">
        <v>43739</v>
      </c>
      <c r="B33" s="6">
        <v>32</v>
      </c>
      <c r="C33" s="7">
        <v>1.282</v>
      </c>
      <c r="D33" s="7">
        <f t="shared" si="0"/>
        <v>1.383</v>
      </c>
      <c r="E33" s="7">
        <f t="shared" si="1"/>
        <v>-0.10099999999999998</v>
      </c>
      <c r="F33" s="7">
        <f t="shared" si="2"/>
        <v>0.10099999999999998</v>
      </c>
      <c r="G33" s="8">
        <f t="shared" si="3"/>
        <v>1.0200999999999997E-2</v>
      </c>
      <c r="H33" s="10">
        <f t="shared" si="4"/>
        <v>7.8783151326053028E-2</v>
      </c>
    </row>
    <row r="34" spans="1:8" x14ac:dyDescent="0.25">
      <c r="A34" s="31">
        <v>43770</v>
      </c>
      <c r="B34" s="6">
        <v>33</v>
      </c>
      <c r="C34" s="7">
        <v>1.405</v>
      </c>
      <c r="D34" s="7">
        <f t="shared" si="0"/>
        <v>1.282</v>
      </c>
      <c r="E34" s="7">
        <f t="shared" si="1"/>
        <v>0.123</v>
      </c>
      <c r="F34" s="7">
        <f t="shared" si="2"/>
        <v>0.123</v>
      </c>
      <c r="G34" s="8">
        <f t="shared" si="3"/>
        <v>1.5129E-2</v>
      </c>
      <c r="H34" s="10">
        <f t="shared" si="4"/>
        <v>8.7544483985765115E-2</v>
      </c>
    </row>
    <row r="35" spans="1:8" x14ac:dyDescent="0.25">
      <c r="A35" s="31">
        <v>43800</v>
      </c>
      <c r="B35" s="6">
        <v>34</v>
      </c>
      <c r="C35" s="7">
        <v>1.5349999999999999</v>
      </c>
      <c r="D35" s="7">
        <f t="shared" si="0"/>
        <v>1.405</v>
      </c>
      <c r="E35" s="7">
        <f t="shared" si="1"/>
        <v>0.12999999999999989</v>
      </c>
      <c r="F35" s="7">
        <f t="shared" si="2"/>
        <v>0.12999999999999989</v>
      </c>
      <c r="G35" s="8">
        <f t="shared" si="3"/>
        <v>1.6899999999999971E-2</v>
      </c>
      <c r="H35" s="10">
        <f t="shared" si="4"/>
        <v>8.4690553745928279E-2</v>
      </c>
    </row>
    <row r="36" spans="1:8" x14ac:dyDescent="0.25">
      <c r="A36" s="31">
        <v>43831</v>
      </c>
      <c r="B36" s="6">
        <v>35</v>
      </c>
      <c r="C36" s="7">
        <v>1.4610000000000001</v>
      </c>
      <c r="D36" s="7">
        <f t="shared" si="0"/>
        <v>1.5349999999999999</v>
      </c>
      <c r="E36" s="7">
        <f t="shared" si="1"/>
        <v>-7.3999999999999844E-2</v>
      </c>
      <c r="F36" s="7">
        <f t="shared" si="2"/>
        <v>7.3999999999999844E-2</v>
      </c>
      <c r="G36" s="8">
        <f t="shared" si="3"/>
        <v>5.4759999999999765E-3</v>
      </c>
      <c r="H36" s="10">
        <f t="shared" si="4"/>
        <v>5.0650239561943762E-2</v>
      </c>
    </row>
    <row r="37" spans="1:8" x14ac:dyDescent="0.25">
      <c r="A37" s="31">
        <v>43862</v>
      </c>
      <c r="B37" s="6">
        <v>36</v>
      </c>
      <c r="C37" s="7">
        <v>1.4490000000000001</v>
      </c>
      <c r="D37" s="7">
        <f t="shared" si="0"/>
        <v>1.4610000000000001</v>
      </c>
      <c r="E37" s="7">
        <f t="shared" si="1"/>
        <v>-1.2000000000000011E-2</v>
      </c>
      <c r="F37" s="7">
        <f t="shared" si="2"/>
        <v>1.2000000000000011E-2</v>
      </c>
      <c r="G37" s="8">
        <f t="shared" si="3"/>
        <v>1.4400000000000025E-4</v>
      </c>
      <c r="H37" s="10">
        <f t="shared" si="4"/>
        <v>8.2815734989648108E-3</v>
      </c>
    </row>
    <row r="38" spans="1:8" x14ac:dyDescent="0.25">
      <c r="A38" s="31">
        <v>43891</v>
      </c>
      <c r="B38" s="6">
        <v>37</v>
      </c>
      <c r="C38" s="7">
        <v>1.5249999999999999</v>
      </c>
      <c r="D38" s="7">
        <f t="shared" si="0"/>
        <v>1.4490000000000001</v>
      </c>
      <c r="E38" s="7">
        <f t="shared" si="1"/>
        <v>7.5999999999999845E-2</v>
      </c>
      <c r="F38" s="7">
        <f t="shared" si="2"/>
        <v>7.5999999999999845E-2</v>
      </c>
      <c r="G38" s="8">
        <f t="shared" si="3"/>
        <v>5.7759999999999765E-3</v>
      </c>
      <c r="H38" s="10">
        <f t="shared" si="4"/>
        <v>4.9836065573770391E-2</v>
      </c>
    </row>
    <row r="39" spans="1:8" x14ac:dyDescent="0.25">
      <c r="A39" s="31">
        <v>43922</v>
      </c>
      <c r="B39" s="6">
        <v>38</v>
      </c>
      <c r="C39" s="7">
        <v>2.0190000000000001</v>
      </c>
      <c r="D39" s="7">
        <f t="shared" si="0"/>
        <v>1.5249999999999999</v>
      </c>
      <c r="E39" s="7">
        <f t="shared" si="1"/>
        <v>0.49400000000000022</v>
      </c>
      <c r="F39" s="7">
        <f t="shared" si="2"/>
        <v>0.49400000000000022</v>
      </c>
      <c r="G39" s="8">
        <f t="shared" si="3"/>
        <v>0.24403600000000022</v>
      </c>
      <c r="H39" s="10">
        <f t="shared" si="4"/>
        <v>0.24467558197127301</v>
      </c>
    </row>
    <row r="40" spans="1:8" x14ac:dyDescent="0.25">
      <c r="A40" s="31">
        <v>43952</v>
      </c>
      <c r="B40" s="6">
        <v>39</v>
      </c>
      <c r="C40" s="7">
        <v>1.64</v>
      </c>
      <c r="D40" s="7">
        <f t="shared" si="0"/>
        <v>2.0190000000000001</v>
      </c>
      <c r="E40" s="7">
        <f t="shared" si="1"/>
        <v>-0.37900000000000023</v>
      </c>
      <c r="F40" s="7">
        <f t="shared" si="2"/>
        <v>0.37900000000000023</v>
      </c>
      <c r="G40" s="8">
        <f t="shared" si="3"/>
        <v>0.14364100000000016</v>
      </c>
      <c r="H40" s="10">
        <f t="shared" si="4"/>
        <v>0.23109756097560991</v>
      </c>
    </row>
    <row r="41" spans="1:8" x14ac:dyDescent="0.25">
      <c r="A41" s="31">
        <v>43983</v>
      </c>
      <c r="B41" s="6">
        <v>40</v>
      </c>
      <c r="C41" s="7">
        <v>1.554</v>
      </c>
      <c r="D41" s="7">
        <f t="shared" si="0"/>
        <v>1.64</v>
      </c>
      <c r="E41" s="7">
        <f t="shared" si="1"/>
        <v>-8.5999999999999854E-2</v>
      </c>
      <c r="F41" s="7">
        <f t="shared" si="2"/>
        <v>8.5999999999999854E-2</v>
      </c>
      <c r="G41" s="8">
        <f t="shared" si="3"/>
        <v>7.3959999999999746E-3</v>
      </c>
      <c r="H41" s="10">
        <f t="shared" si="4"/>
        <v>5.5341055341055247E-2</v>
      </c>
    </row>
    <row r="42" spans="1:8" x14ac:dyDescent="0.25">
      <c r="A42" s="31">
        <v>44013</v>
      </c>
      <c r="B42" s="6">
        <v>41</v>
      </c>
      <c r="C42" s="7">
        <v>1.401</v>
      </c>
      <c r="D42" s="7">
        <f t="shared" si="0"/>
        <v>1.554</v>
      </c>
      <c r="E42" s="7">
        <f t="shared" si="1"/>
        <v>-0.15300000000000002</v>
      </c>
      <c r="F42" s="7">
        <f t="shared" si="2"/>
        <v>0.15300000000000002</v>
      </c>
      <c r="G42" s="8">
        <f t="shared" si="3"/>
        <v>2.3409000000000006E-2</v>
      </c>
      <c r="H42" s="10">
        <f t="shared" si="4"/>
        <v>0.10920770877944327</v>
      </c>
    </row>
    <row r="43" spans="1:8" x14ac:dyDescent="0.25">
      <c r="A43" s="31">
        <v>44044</v>
      </c>
      <c r="B43" s="6">
        <v>42</v>
      </c>
      <c r="C43" s="7">
        <v>1.3280000000000001</v>
      </c>
      <c r="D43" s="7">
        <f t="shared" si="0"/>
        <v>1.401</v>
      </c>
      <c r="E43" s="7">
        <f t="shared" si="1"/>
        <v>-7.2999999999999954E-2</v>
      </c>
      <c r="F43" s="7">
        <f t="shared" si="2"/>
        <v>7.2999999999999954E-2</v>
      </c>
      <c r="G43" s="8">
        <f t="shared" si="3"/>
        <v>5.3289999999999935E-3</v>
      </c>
      <c r="H43" s="10">
        <f t="shared" si="4"/>
        <v>5.4969879518072251E-2</v>
      </c>
    </row>
    <row r="44" spans="1:8" x14ac:dyDescent="0.25">
      <c r="A44" s="31">
        <v>44075</v>
      </c>
      <c r="B44" s="6">
        <v>43</v>
      </c>
      <c r="C44" s="7">
        <v>1.353</v>
      </c>
      <c r="D44" s="7">
        <f t="shared" si="0"/>
        <v>1.3280000000000001</v>
      </c>
      <c r="E44" s="7">
        <f t="shared" si="1"/>
        <v>2.4999999999999911E-2</v>
      </c>
      <c r="F44" s="7">
        <f t="shared" si="2"/>
        <v>2.4999999999999911E-2</v>
      </c>
      <c r="G44" s="8">
        <f t="shared" si="3"/>
        <v>6.2499999999999557E-4</v>
      </c>
      <c r="H44" s="10">
        <f t="shared" si="4"/>
        <v>1.8477457501847681E-2</v>
      </c>
    </row>
    <row r="45" spans="1:8" x14ac:dyDescent="0.25">
      <c r="A45" s="31">
        <v>44105</v>
      </c>
      <c r="B45" s="6">
        <v>44</v>
      </c>
      <c r="C45" s="7">
        <v>1.4079999999999999</v>
      </c>
      <c r="D45" s="7">
        <f t="shared" si="0"/>
        <v>1.353</v>
      </c>
      <c r="E45" s="7">
        <f t="shared" si="1"/>
        <v>5.4999999999999938E-2</v>
      </c>
      <c r="F45" s="7">
        <f t="shared" si="2"/>
        <v>5.4999999999999938E-2</v>
      </c>
      <c r="G45" s="8">
        <f t="shared" si="3"/>
        <v>3.024999999999993E-3</v>
      </c>
      <c r="H45" s="10">
        <f t="shared" si="4"/>
        <v>3.9062499999999958E-2</v>
      </c>
    </row>
    <row r="46" spans="1:8" x14ac:dyDescent="0.25">
      <c r="A46" s="31">
        <v>44136</v>
      </c>
      <c r="B46" s="6">
        <v>45</v>
      </c>
      <c r="C46" s="7">
        <v>1.45</v>
      </c>
      <c r="D46" s="7">
        <f t="shared" si="0"/>
        <v>1.4079999999999999</v>
      </c>
      <c r="E46" s="7">
        <f t="shared" si="1"/>
        <v>4.2000000000000037E-2</v>
      </c>
      <c r="F46" s="7">
        <f t="shared" si="2"/>
        <v>4.2000000000000037E-2</v>
      </c>
      <c r="G46" s="8">
        <f t="shared" si="3"/>
        <v>1.7640000000000032E-3</v>
      </c>
      <c r="H46" s="10">
        <f t="shared" si="4"/>
        <v>2.8965517241379336E-2</v>
      </c>
    </row>
    <row r="47" spans="1:8" x14ac:dyDescent="0.25">
      <c r="A47" s="31">
        <v>44166</v>
      </c>
      <c r="B47" s="6">
        <v>46</v>
      </c>
      <c r="C47" s="7">
        <v>1.4810000000000001</v>
      </c>
      <c r="D47" s="7">
        <f t="shared" si="0"/>
        <v>1.45</v>
      </c>
      <c r="E47" s="7">
        <f t="shared" si="1"/>
        <v>3.1000000000000139E-2</v>
      </c>
      <c r="F47" s="7">
        <f t="shared" si="2"/>
        <v>3.1000000000000139E-2</v>
      </c>
      <c r="G47" s="8">
        <f t="shared" si="3"/>
        <v>9.6100000000000861E-4</v>
      </c>
      <c r="H47" s="10">
        <f t="shared" si="4"/>
        <v>2.0931802835921765E-2</v>
      </c>
    </row>
    <row r="48" spans="1:8" x14ac:dyDescent="0.25">
      <c r="A48" s="31">
        <v>44197</v>
      </c>
      <c r="B48" s="6">
        <v>47</v>
      </c>
      <c r="C48" s="7">
        <v>1.466</v>
      </c>
      <c r="D48" s="7">
        <f t="shared" si="0"/>
        <v>1.4810000000000001</v>
      </c>
      <c r="E48" s="7">
        <f t="shared" si="1"/>
        <v>-1.5000000000000124E-2</v>
      </c>
      <c r="F48" s="7">
        <f t="shared" si="2"/>
        <v>1.5000000000000124E-2</v>
      </c>
      <c r="G48" s="8">
        <f t="shared" si="3"/>
        <v>2.2500000000000373E-4</v>
      </c>
      <c r="H48" s="10">
        <f t="shared" si="4"/>
        <v>1.0231923601637194E-2</v>
      </c>
    </row>
    <row r="49" spans="1:8" x14ac:dyDescent="0.25">
      <c r="A49" s="31">
        <v>44228</v>
      </c>
      <c r="B49" s="6">
        <v>48</v>
      </c>
      <c r="C49" s="7">
        <v>1.597</v>
      </c>
      <c r="D49" s="7">
        <f t="shared" si="0"/>
        <v>1.466</v>
      </c>
      <c r="E49" s="7">
        <f t="shared" si="1"/>
        <v>0.13100000000000001</v>
      </c>
      <c r="F49" s="7">
        <f t="shared" si="2"/>
        <v>0.13100000000000001</v>
      </c>
      <c r="G49" s="8">
        <f t="shared" si="3"/>
        <v>1.7161000000000003E-2</v>
      </c>
      <c r="H49" s="10">
        <f t="shared" si="4"/>
        <v>8.2028804007514097E-2</v>
      </c>
    </row>
    <row r="50" spans="1:8" x14ac:dyDescent="0.25">
      <c r="A50" s="31">
        <v>44256</v>
      </c>
      <c r="B50" s="6">
        <v>49</v>
      </c>
      <c r="C50" s="7">
        <v>1.625</v>
      </c>
      <c r="D50" s="7">
        <f t="shared" si="0"/>
        <v>1.597</v>
      </c>
      <c r="E50" s="7">
        <f t="shared" si="1"/>
        <v>2.8000000000000025E-2</v>
      </c>
      <c r="F50" s="7">
        <f t="shared" si="2"/>
        <v>2.8000000000000025E-2</v>
      </c>
      <c r="G50" s="8">
        <f t="shared" si="3"/>
        <v>7.8400000000000138E-4</v>
      </c>
      <c r="H50" s="10">
        <f t="shared" si="4"/>
        <v>1.7230769230769247E-2</v>
      </c>
    </row>
    <row r="51" spans="1:8" x14ac:dyDescent="0.25">
      <c r="A51" s="31">
        <v>44287</v>
      </c>
      <c r="B51" s="6">
        <v>50</v>
      </c>
      <c r="C51" s="7">
        <v>1.62</v>
      </c>
      <c r="D51" s="7">
        <f t="shared" si="0"/>
        <v>1.625</v>
      </c>
      <c r="E51" s="7">
        <f t="shared" si="1"/>
        <v>-4.9999999999998934E-3</v>
      </c>
      <c r="F51" s="7">
        <f t="shared" si="2"/>
        <v>4.9999999999998934E-3</v>
      </c>
      <c r="G51" s="8">
        <f t="shared" si="3"/>
        <v>2.4999999999998934E-5</v>
      </c>
      <c r="H51" s="10">
        <f t="shared" si="4"/>
        <v>3.0864197530863537E-3</v>
      </c>
    </row>
    <row r="52" spans="1:8" x14ac:dyDescent="0.25">
      <c r="A52" s="31">
        <v>44317</v>
      </c>
      <c r="B52" s="6">
        <v>51</v>
      </c>
      <c r="C52" s="7">
        <v>1.625</v>
      </c>
      <c r="D52" s="7">
        <f t="shared" si="0"/>
        <v>1.62</v>
      </c>
      <c r="E52" s="7">
        <f t="shared" si="1"/>
        <v>4.9999999999998934E-3</v>
      </c>
      <c r="F52" s="7">
        <f t="shared" si="2"/>
        <v>4.9999999999998934E-3</v>
      </c>
      <c r="G52" s="8">
        <f t="shared" si="3"/>
        <v>2.4999999999998934E-5</v>
      </c>
      <c r="H52" s="10">
        <f t="shared" si="4"/>
        <v>3.0769230769230114E-3</v>
      </c>
    </row>
    <row r="53" spans="1:8" x14ac:dyDescent="0.25">
      <c r="A53" s="31">
        <v>44348</v>
      </c>
      <c r="B53" s="6">
        <v>52</v>
      </c>
      <c r="C53" s="7">
        <v>1.6419999999999999</v>
      </c>
      <c r="D53" s="7">
        <f t="shared" si="0"/>
        <v>1.625</v>
      </c>
      <c r="E53" s="7">
        <f t="shared" si="1"/>
        <v>1.6999999999999904E-2</v>
      </c>
      <c r="F53" s="7">
        <f t="shared" si="2"/>
        <v>1.6999999999999904E-2</v>
      </c>
      <c r="G53" s="8">
        <f t="shared" si="3"/>
        <v>2.8899999999999672E-4</v>
      </c>
      <c r="H53" s="10">
        <f t="shared" si="4"/>
        <v>1.0353227771010904E-2</v>
      </c>
    </row>
    <row r="54" spans="1:8" x14ac:dyDescent="0.25">
      <c r="A54" s="31">
        <v>44378</v>
      </c>
      <c r="B54" s="6">
        <v>53</v>
      </c>
      <c r="C54" s="7">
        <v>1.6419999999999999</v>
      </c>
      <c r="D54" s="7">
        <f t="shared" si="0"/>
        <v>1.6419999999999999</v>
      </c>
      <c r="E54" s="7">
        <f t="shared" si="1"/>
        <v>0</v>
      </c>
      <c r="F54" s="7">
        <f t="shared" si="2"/>
        <v>0</v>
      </c>
      <c r="G54" s="8">
        <f t="shared" si="3"/>
        <v>0</v>
      </c>
      <c r="H54" s="10">
        <f t="shared" si="4"/>
        <v>0</v>
      </c>
    </row>
    <row r="55" spans="1:8" x14ac:dyDescent="0.25">
      <c r="A55" s="31">
        <v>44409</v>
      </c>
      <c r="B55" s="6">
        <v>54</v>
      </c>
      <c r="C55" s="7">
        <v>1.7090000000000001</v>
      </c>
      <c r="D55" s="7">
        <f t="shared" si="0"/>
        <v>1.6419999999999999</v>
      </c>
      <c r="E55" s="7">
        <f t="shared" si="1"/>
        <v>6.7000000000000171E-2</v>
      </c>
      <c r="F55" s="7">
        <f t="shared" si="2"/>
        <v>6.7000000000000171E-2</v>
      </c>
      <c r="G55" s="8">
        <f t="shared" si="3"/>
        <v>4.4890000000000225E-3</v>
      </c>
      <c r="H55" s="10">
        <f t="shared" si="4"/>
        <v>3.9204212990052757E-2</v>
      </c>
    </row>
    <row r="56" spans="1:8" x14ac:dyDescent="0.25">
      <c r="A56" s="31">
        <v>44440</v>
      </c>
      <c r="B56" s="6">
        <v>55</v>
      </c>
      <c r="C56" s="7">
        <v>1.835</v>
      </c>
      <c r="D56" s="7">
        <f t="shared" si="0"/>
        <v>1.7090000000000001</v>
      </c>
      <c r="E56" s="7">
        <f t="shared" si="1"/>
        <v>0.12599999999999989</v>
      </c>
      <c r="F56" s="7">
        <f t="shared" si="2"/>
        <v>0.12599999999999989</v>
      </c>
      <c r="G56" s="8">
        <f t="shared" si="3"/>
        <v>1.5875999999999973E-2</v>
      </c>
      <c r="H56" s="10">
        <f t="shared" si="4"/>
        <v>6.8664850136239727E-2</v>
      </c>
    </row>
    <row r="57" spans="1:8" x14ac:dyDescent="0.25">
      <c r="A57" s="31">
        <v>44470</v>
      </c>
      <c r="B57" s="6">
        <v>56</v>
      </c>
      <c r="C57" s="7">
        <v>1.821</v>
      </c>
      <c r="D57" s="7">
        <f t="shared" si="0"/>
        <v>1.835</v>
      </c>
      <c r="E57" s="7">
        <f t="shared" si="1"/>
        <v>-1.4000000000000012E-2</v>
      </c>
      <c r="F57" s="7">
        <f t="shared" si="2"/>
        <v>1.4000000000000012E-2</v>
      </c>
      <c r="G57" s="8">
        <f t="shared" si="3"/>
        <v>1.9600000000000035E-4</v>
      </c>
      <c r="H57" s="10">
        <f t="shared" si="4"/>
        <v>7.6880834706205452E-3</v>
      </c>
    </row>
    <row r="58" spans="1:8" x14ac:dyDescent="0.25">
      <c r="A58" s="31">
        <v>44501</v>
      </c>
      <c r="B58" s="6">
        <v>57</v>
      </c>
      <c r="C58" s="7">
        <v>1.718</v>
      </c>
      <c r="D58" s="7">
        <f t="shared" si="0"/>
        <v>1.821</v>
      </c>
      <c r="E58" s="7">
        <f t="shared" si="1"/>
        <v>-0.10299999999999998</v>
      </c>
      <c r="F58" s="7">
        <f t="shared" si="2"/>
        <v>0.10299999999999998</v>
      </c>
      <c r="G58" s="8">
        <f t="shared" si="3"/>
        <v>1.0608999999999995E-2</v>
      </c>
      <c r="H58" s="10">
        <f t="shared" si="4"/>
        <v>5.9953434225843996E-2</v>
      </c>
    </row>
    <row r="59" spans="1:8" x14ac:dyDescent="0.25">
      <c r="A59" s="31">
        <v>44531</v>
      </c>
      <c r="B59" s="6">
        <v>58</v>
      </c>
      <c r="C59" s="7">
        <v>1.788</v>
      </c>
      <c r="D59" s="7">
        <f t="shared" si="0"/>
        <v>1.718</v>
      </c>
      <c r="E59" s="7">
        <f t="shared" si="1"/>
        <v>7.0000000000000062E-2</v>
      </c>
      <c r="F59" s="7">
        <f t="shared" si="2"/>
        <v>7.0000000000000062E-2</v>
      </c>
      <c r="G59" s="8">
        <f t="shared" si="3"/>
        <v>4.9000000000000085E-3</v>
      </c>
      <c r="H59" s="10">
        <f t="shared" si="4"/>
        <v>3.914988814317677E-2</v>
      </c>
    </row>
    <row r="60" spans="1:8" x14ac:dyDescent="0.25">
      <c r="A60" s="31">
        <v>44562</v>
      </c>
      <c r="B60" s="6">
        <v>59</v>
      </c>
      <c r="C60" s="7">
        <v>1.929</v>
      </c>
      <c r="D60" s="7">
        <f t="shared" si="0"/>
        <v>1.788</v>
      </c>
      <c r="E60" s="7">
        <f t="shared" si="1"/>
        <v>0.14100000000000001</v>
      </c>
      <c r="F60" s="7">
        <f t="shared" si="2"/>
        <v>0.14100000000000001</v>
      </c>
      <c r="G60" s="8">
        <f t="shared" si="3"/>
        <v>1.9881000000000003E-2</v>
      </c>
      <c r="H60" s="10">
        <f t="shared" si="4"/>
        <v>7.3094867807153976E-2</v>
      </c>
    </row>
    <row r="61" spans="1:8" x14ac:dyDescent="0.25">
      <c r="A61" s="31">
        <v>44593</v>
      </c>
      <c r="B61" s="6">
        <v>60</v>
      </c>
      <c r="C61" s="7">
        <v>2.0049999999999999</v>
      </c>
      <c r="D61" s="7">
        <f t="shared" si="0"/>
        <v>1.929</v>
      </c>
      <c r="E61" s="7">
        <f t="shared" si="1"/>
        <v>7.5999999999999845E-2</v>
      </c>
      <c r="F61" s="7">
        <f t="shared" si="2"/>
        <v>7.5999999999999845E-2</v>
      </c>
      <c r="G61" s="8">
        <f t="shared" si="3"/>
        <v>5.7759999999999765E-3</v>
      </c>
      <c r="H61" s="10">
        <f t="shared" si="4"/>
        <v>3.7905236907730601E-2</v>
      </c>
    </row>
    <row r="62" spans="1:8" x14ac:dyDescent="0.25">
      <c r="A62" s="31">
        <v>44621</v>
      </c>
      <c r="B62" s="6">
        <v>61</v>
      </c>
      <c r="C62" s="7">
        <v>2.0459999999999998</v>
      </c>
      <c r="D62" s="7">
        <f t="shared" si="0"/>
        <v>2.0049999999999999</v>
      </c>
      <c r="E62" s="7">
        <f t="shared" si="1"/>
        <v>4.0999999999999925E-2</v>
      </c>
      <c r="F62" s="7">
        <f t="shared" si="2"/>
        <v>4.0999999999999925E-2</v>
      </c>
      <c r="G62" s="8">
        <f t="shared" si="3"/>
        <v>1.6809999999999939E-3</v>
      </c>
      <c r="H62" s="10">
        <f t="shared" si="4"/>
        <v>2.0039100684261939E-2</v>
      </c>
    </row>
    <row r="63" spans="1:8" x14ac:dyDescent="0.25">
      <c r="A63" s="31">
        <v>44652</v>
      </c>
      <c r="B63" s="6">
        <v>62</v>
      </c>
      <c r="C63" s="7">
        <v>2.52</v>
      </c>
      <c r="D63" s="7">
        <f t="shared" si="0"/>
        <v>2.0459999999999998</v>
      </c>
      <c r="E63" s="7">
        <f t="shared" si="1"/>
        <v>0.4740000000000002</v>
      </c>
      <c r="F63" s="7">
        <f t="shared" si="2"/>
        <v>0.4740000000000002</v>
      </c>
      <c r="G63" s="8">
        <f t="shared" si="3"/>
        <v>0.22467600000000018</v>
      </c>
      <c r="H63" s="10">
        <f t="shared" si="4"/>
        <v>0.18809523809523818</v>
      </c>
    </row>
    <row r="64" spans="1:8" x14ac:dyDescent="0.25">
      <c r="A64" s="31">
        <v>44682</v>
      </c>
      <c r="B64" s="6">
        <v>63</v>
      </c>
      <c r="C64" s="7">
        <v>2.863</v>
      </c>
      <c r="D64" s="7">
        <f t="shared" si="0"/>
        <v>2.52</v>
      </c>
      <c r="E64" s="7">
        <f t="shared" si="1"/>
        <v>0.34299999999999997</v>
      </c>
      <c r="F64" s="7">
        <f t="shared" si="2"/>
        <v>0.34299999999999997</v>
      </c>
      <c r="G64" s="8">
        <f t="shared" si="3"/>
        <v>0.11764899999999998</v>
      </c>
      <c r="H64" s="10">
        <f t="shared" si="4"/>
        <v>0.11980440097799511</v>
      </c>
    </row>
    <row r="65" spans="1:8" x14ac:dyDescent="0.25">
      <c r="A65" s="31">
        <v>44713</v>
      </c>
      <c r="B65" s="6">
        <v>64</v>
      </c>
      <c r="C65" s="7">
        <v>2.7069999999999999</v>
      </c>
      <c r="D65" s="7">
        <f t="shared" si="0"/>
        <v>2.863</v>
      </c>
      <c r="E65" s="7">
        <f t="shared" si="1"/>
        <v>-0.15600000000000014</v>
      </c>
      <c r="F65" s="7">
        <f t="shared" si="2"/>
        <v>0.15600000000000014</v>
      </c>
      <c r="G65" s="8">
        <f t="shared" si="3"/>
        <v>2.4336000000000042E-2</v>
      </c>
      <c r="H65" s="10">
        <f t="shared" si="4"/>
        <v>5.7628370890284504E-2</v>
      </c>
    </row>
    <row r="66" spans="1:8" x14ac:dyDescent="0.25">
      <c r="A66" s="31">
        <v>44743</v>
      </c>
      <c r="B66" s="6">
        <v>65</v>
      </c>
      <c r="C66" s="7">
        <v>2.9359999999999999</v>
      </c>
      <c r="D66" s="7">
        <f t="shared" si="0"/>
        <v>2.7069999999999999</v>
      </c>
      <c r="E66" s="7">
        <f t="shared" si="1"/>
        <v>0.22900000000000009</v>
      </c>
      <c r="F66" s="7">
        <f t="shared" si="2"/>
        <v>0.22900000000000009</v>
      </c>
      <c r="G66" s="8">
        <f t="shared" si="3"/>
        <v>5.2441000000000043E-2</v>
      </c>
      <c r="H66" s="10">
        <f t="shared" si="4"/>
        <v>7.7997275204359701E-2</v>
      </c>
    </row>
    <row r="67" spans="1:8" x14ac:dyDescent="0.25">
      <c r="A67" s="31">
        <v>44774</v>
      </c>
      <c r="B67" s="6">
        <v>66</v>
      </c>
      <c r="C67" s="7">
        <v>3.1160000000000001</v>
      </c>
      <c r="D67" s="7">
        <f t="shared" si="0"/>
        <v>2.9359999999999999</v>
      </c>
      <c r="E67" s="7">
        <f t="shared" si="1"/>
        <v>0.18000000000000016</v>
      </c>
      <c r="F67" s="7">
        <f t="shared" si="2"/>
        <v>0.18000000000000016</v>
      </c>
      <c r="G67" s="8">
        <f t="shared" si="3"/>
        <v>3.2400000000000061E-2</v>
      </c>
      <c r="H67" s="10">
        <f t="shared" si="4"/>
        <v>5.7766367137355633E-2</v>
      </c>
    </row>
    <row r="68" spans="1:8" x14ac:dyDescent="0.25">
      <c r="A68" s="31">
        <v>44805</v>
      </c>
      <c r="B68" s="6">
        <v>67</v>
      </c>
      <c r="C68" s="7">
        <v>2.9020000000000001</v>
      </c>
      <c r="D68" s="7">
        <f t="shared" ref="D68:D79" si="5">C67</f>
        <v>3.1160000000000001</v>
      </c>
      <c r="E68" s="7">
        <f t="shared" ref="E68:E79" si="6">C68-D68</f>
        <v>-0.21399999999999997</v>
      </c>
      <c r="F68" s="7">
        <f t="shared" ref="F68:F79" si="7">ABS(E68)</f>
        <v>0.21399999999999997</v>
      </c>
      <c r="G68" s="8">
        <f t="shared" ref="G68:G79" si="8">(F68^2)</f>
        <v>4.5795999999999989E-2</v>
      </c>
      <c r="H68" s="10">
        <f t="shared" ref="H68:H78" si="9">F68/C68</f>
        <v>7.374224672639558E-2</v>
      </c>
    </row>
    <row r="69" spans="1:8" x14ac:dyDescent="0.25">
      <c r="A69" s="31">
        <v>44835</v>
      </c>
      <c r="B69" s="6">
        <v>68</v>
      </c>
      <c r="C69" s="7">
        <v>3.419</v>
      </c>
      <c r="D69" s="7">
        <f t="shared" si="5"/>
        <v>2.9020000000000001</v>
      </c>
      <c r="E69" s="7">
        <f t="shared" si="6"/>
        <v>0.5169999999999999</v>
      </c>
      <c r="F69" s="7">
        <f t="shared" si="7"/>
        <v>0.5169999999999999</v>
      </c>
      <c r="G69" s="8">
        <f t="shared" si="8"/>
        <v>0.26728899999999989</v>
      </c>
      <c r="H69" s="10">
        <f t="shared" si="9"/>
        <v>0.15121380520620062</v>
      </c>
    </row>
    <row r="70" spans="1:8" x14ac:dyDescent="0.25">
      <c r="A70" s="31">
        <v>44866</v>
      </c>
      <c r="B70" s="6">
        <v>69</v>
      </c>
      <c r="C70" s="7">
        <v>3.589</v>
      </c>
      <c r="D70" s="7">
        <f t="shared" si="5"/>
        <v>3.419</v>
      </c>
      <c r="E70" s="7">
        <f t="shared" si="6"/>
        <v>0.16999999999999993</v>
      </c>
      <c r="F70" s="7">
        <f t="shared" si="7"/>
        <v>0.16999999999999993</v>
      </c>
      <c r="G70" s="8">
        <f t="shared" si="8"/>
        <v>2.8899999999999974E-2</v>
      </c>
      <c r="H70" s="10">
        <f t="shared" si="9"/>
        <v>4.736695458344941E-2</v>
      </c>
    </row>
    <row r="71" spans="1:8" x14ac:dyDescent="0.25">
      <c r="A71" s="31">
        <v>44896</v>
      </c>
      <c r="B71" s="6">
        <v>70</v>
      </c>
      <c r="C71" s="7">
        <v>4.25</v>
      </c>
      <c r="D71" s="7">
        <f t="shared" si="5"/>
        <v>3.589</v>
      </c>
      <c r="E71" s="7">
        <f t="shared" si="6"/>
        <v>0.66100000000000003</v>
      </c>
      <c r="F71" s="7">
        <f t="shared" si="7"/>
        <v>0.66100000000000003</v>
      </c>
      <c r="G71" s="8">
        <f t="shared" si="8"/>
        <v>0.43692100000000006</v>
      </c>
      <c r="H71" s="10">
        <f t="shared" si="9"/>
        <v>0.15552941176470589</v>
      </c>
    </row>
    <row r="72" spans="1:8" x14ac:dyDescent="0.25">
      <c r="A72" s="31">
        <v>44927</v>
      </c>
      <c r="B72" s="6">
        <v>71</v>
      </c>
      <c r="C72" s="7">
        <v>4.8230000000000004</v>
      </c>
      <c r="D72" s="7">
        <f t="shared" si="5"/>
        <v>4.25</v>
      </c>
      <c r="E72" s="7">
        <f t="shared" si="6"/>
        <v>0.5730000000000004</v>
      </c>
      <c r="F72" s="7">
        <f t="shared" si="7"/>
        <v>0.5730000000000004</v>
      </c>
      <c r="G72" s="8">
        <f t="shared" si="8"/>
        <v>0.32832900000000048</v>
      </c>
      <c r="H72" s="10">
        <f t="shared" si="9"/>
        <v>0.11880572257930756</v>
      </c>
    </row>
    <row r="73" spans="1:8" x14ac:dyDescent="0.25">
      <c r="A73" s="31">
        <v>44958</v>
      </c>
      <c r="B73" s="6">
        <v>72</v>
      </c>
      <c r="C73" s="7">
        <v>4.2110000000000003</v>
      </c>
      <c r="D73" s="7">
        <f t="shared" si="5"/>
        <v>4.8230000000000004</v>
      </c>
      <c r="E73" s="7">
        <f t="shared" si="6"/>
        <v>-0.6120000000000001</v>
      </c>
      <c r="F73" s="7">
        <f t="shared" si="7"/>
        <v>0.6120000000000001</v>
      </c>
      <c r="G73" s="8">
        <f t="shared" si="8"/>
        <v>0.3745440000000001</v>
      </c>
      <c r="H73" s="10">
        <f t="shared" si="9"/>
        <v>0.14533364996437903</v>
      </c>
    </row>
    <row r="74" spans="1:8" x14ac:dyDescent="0.25">
      <c r="A74" s="31">
        <v>44986</v>
      </c>
      <c r="B74" s="6">
        <v>73</v>
      </c>
      <c r="C74" s="7">
        <v>3.4460000000000002</v>
      </c>
      <c r="D74" s="7">
        <f t="shared" si="5"/>
        <v>4.2110000000000003</v>
      </c>
      <c r="E74" s="7">
        <f t="shared" si="6"/>
        <v>-0.76500000000000012</v>
      </c>
      <c r="F74" s="7">
        <f t="shared" si="7"/>
        <v>0.76500000000000012</v>
      </c>
      <c r="G74" s="8">
        <f t="shared" si="8"/>
        <v>0.58522500000000022</v>
      </c>
      <c r="H74" s="10">
        <f t="shared" si="9"/>
        <v>0.22199651770168313</v>
      </c>
    </row>
    <row r="75" spans="1:8" x14ac:dyDescent="0.25">
      <c r="A75" s="31">
        <v>45017</v>
      </c>
      <c r="B75" s="6">
        <v>74</v>
      </c>
      <c r="C75" s="7">
        <v>3.27</v>
      </c>
      <c r="D75" s="7">
        <f t="shared" si="5"/>
        <v>3.4460000000000002</v>
      </c>
      <c r="E75" s="7">
        <f t="shared" si="6"/>
        <v>-0.17600000000000016</v>
      </c>
      <c r="F75" s="7">
        <f t="shared" si="7"/>
        <v>0.17600000000000016</v>
      </c>
      <c r="G75" s="8">
        <f t="shared" si="8"/>
        <v>3.0976000000000056E-2</v>
      </c>
      <c r="H75" s="10">
        <f t="shared" si="9"/>
        <v>5.3822629969419007E-2</v>
      </c>
    </row>
    <row r="76" spans="1:8" x14ac:dyDescent="0.25">
      <c r="A76" s="31">
        <v>45047</v>
      </c>
      <c r="B76" s="6">
        <v>75</v>
      </c>
      <c r="C76" s="7">
        <v>2.6659999999999999</v>
      </c>
      <c r="D76" s="7">
        <f t="shared" si="5"/>
        <v>3.27</v>
      </c>
      <c r="E76" s="7">
        <f t="shared" si="6"/>
        <v>-0.60400000000000009</v>
      </c>
      <c r="F76" s="7">
        <f t="shared" si="7"/>
        <v>0.60400000000000009</v>
      </c>
      <c r="G76" s="8">
        <f t="shared" si="8"/>
        <v>0.36481600000000008</v>
      </c>
      <c r="H76" s="10">
        <f t="shared" si="9"/>
        <v>0.22655663915978999</v>
      </c>
    </row>
    <row r="77" spans="1:8" x14ac:dyDescent="0.25">
      <c r="A77" s="31">
        <v>45078</v>
      </c>
      <c r="B77" s="6">
        <v>76</v>
      </c>
      <c r="C77" s="7">
        <v>2.2189999999999999</v>
      </c>
      <c r="D77" s="7">
        <f t="shared" si="5"/>
        <v>2.6659999999999999</v>
      </c>
      <c r="E77" s="7">
        <f t="shared" si="6"/>
        <v>-0.44700000000000006</v>
      </c>
      <c r="F77" s="7">
        <f t="shared" si="7"/>
        <v>0.44700000000000006</v>
      </c>
      <c r="G77" s="8">
        <f t="shared" si="8"/>
        <v>0.19980900000000007</v>
      </c>
      <c r="H77" s="10">
        <f t="shared" si="9"/>
        <v>0.20144209103199642</v>
      </c>
    </row>
    <row r="78" spans="1:8" x14ac:dyDescent="0.25">
      <c r="A78" s="31">
        <v>45108</v>
      </c>
      <c r="B78" s="6">
        <v>77</v>
      </c>
      <c r="C78" s="7">
        <v>2.0939999999999999</v>
      </c>
      <c r="D78" s="7">
        <f t="shared" si="5"/>
        <v>2.2189999999999999</v>
      </c>
      <c r="E78" s="7">
        <f t="shared" si="6"/>
        <v>-0.125</v>
      </c>
      <c r="F78" s="7">
        <f t="shared" si="7"/>
        <v>0.125</v>
      </c>
      <c r="G78" s="8">
        <f t="shared" si="8"/>
        <v>1.5625E-2</v>
      </c>
      <c r="H78" s="10">
        <f t="shared" si="9"/>
        <v>5.9694364851957976E-2</v>
      </c>
    </row>
    <row r="79" spans="1:8" x14ac:dyDescent="0.25">
      <c r="A79" s="31">
        <v>45139</v>
      </c>
      <c r="B79" s="6">
        <v>78</v>
      </c>
      <c r="C79" s="7"/>
      <c r="D79" s="7">
        <f t="shared" si="5"/>
        <v>2.0939999999999999</v>
      </c>
      <c r="E79" s="7">
        <f t="shared" si="6"/>
        <v>-2.0939999999999999</v>
      </c>
      <c r="F79" s="7">
        <f t="shared" si="7"/>
        <v>2.0939999999999999</v>
      </c>
      <c r="G79" s="8">
        <f t="shared" si="8"/>
        <v>4.3848359999999991</v>
      </c>
      <c r="H79" s="10"/>
    </row>
    <row r="81" spans="5:8" x14ac:dyDescent="0.25">
      <c r="E81" s="15" t="s">
        <v>9</v>
      </c>
      <c r="F81" s="15">
        <f>AVERAGE(F3:F79)</f>
        <v>0.17459740259740261</v>
      </c>
      <c r="G81" s="16"/>
      <c r="H81" s="17"/>
    </row>
    <row r="82" spans="5:8" x14ac:dyDescent="0.25">
      <c r="E82" s="18" t="s">
        <v>10</v>
      </c>
      <c r="F82" s="18"/>
      <c r="G82" s="19">
        <f>AVERAGE(G3:G79)</f>
        <v>0.11049519480519482</v>
      </c>
      <c r="H82" s="20"/>
    </row>
    <row r="83" spans="5:8" x14ac:dyDescent="0.25">
      <c r="E83" s="21" t="s">
        <v>11</v>
      </c>
      <c r="F83" s="21"/>
      <c r="G83" s="22"/>
      <c r="H83" s="23">
        <f>AVERAGE(H3:H78)</f>
        <v>6.7226032679675946E-2</v>
      </c>
    </row>
  </sheetData>
  <mergeCells count="3">
    <mergeCell ref="J1:P1"/>
    <mergeCell ref="J2:P2"/>
    <mergeCell ref="J20:P2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'Naive Bayes'!D:D</xm:f>
              <xm:sqref>M8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3"/>
  <sheetViews>
    <sheetView tabSelected="1" zoomScale="85" zoomScaleNormal="85" workbookViewId="0">
      <selection activeCell="J19" sqref="J19:P19"/>
    </sheetView>
  </sheetViews>
  <sheetFormatPr defaultRowHeight="15" x14ac:dyDescent="0.25"/>
  <cols>
    <col min="1" max="1" width="16.7109375" bestFit="1" customWidth="1"/>
    <col min="2" max="2" width="11.28515625" style="3" customWidth="1"/>
    <col min="3" max="3" width="9.85546875" style="1" bestFit="1" customWidth="1"/>
    <col min="4" max="4" width="15.7109375" style="1" customWidth="1"/>
    <col min="5" max="6" width="9.140625" style="1"/>
    <col min="7" max="7" width="12.7109375" style="2" customWidth="1"/>
    <col min="8" max="8" width="10.42578125" customWidth="1"/>
  </cols>
  <sheetData>
    <row r="1" spans="1:16" s="4" customFormat="1" ht="33" x14ac:dyDescent="0.45">
      <c r="A1" s="11" t="s">
        <v>1</v>
      </c>
      <c r="B1" s="12" t="s">
        <v>8</v>
      </c>
      <c r="C1" s="13" t="s">
        <v>0</v>
      </c>
      <c r="D1" s="13" t="s">
        <v>12</v>
      </c>
      <c r="E1" s="13" t="s">
        <v>4</v>
      </c>
      <c r="F1" s="13" t="s">
        <v>5</v>
      </c>
      <c r="G1" s="14" t="s">
        <v>6</v>
      </c>
      <c r="H1" s="11" t="s">
        <v>7</v>
      </c>
      <c r="J1" s="37" t="s">
        <v>16</v>
      </c>
      <c r="K1" s="38"/>
      <c r="L1" s="38"/>
      <c r="M1" s="38"/>
      <c r="N1" s="38"/>
      <c r="O1" s="38"/>
      <c r="P1" s="38"/>
    </row>
    <row r="2" spans="1:16" x14ac:dyDescent="0.25">
      <c r="A2" s="5">
        <v>42795</v>
      </c>
      <c r="B2" s="6">
        <v>1</v>
      </c>
      <c r="C2" s="7">
        <v>1.4039999999999999</v>
      </c>
      <c r="D2" s="7"/>
      <c r="E2" s="7" t="s">
        <v>3</v>
      </c>
      <c r="F2" s="7" t="s">
        <v>3</v>
      </c>
      <c r="G2" s="8" t="s">
        <v>3</v>
      </c>
      <c r="H2" s="9" t="s">
        <v>3</v>
      </c>
      <c r="J2" s="39" t="s">
        <v>15</v>
      </c>
      <c r="K2" s="39"/>
      <c r="L2" s="39"/>
      <c r="M2" s="39"/>
      <c r="N2" s="39"/>
      <c r="O2" s="39"/>
      <c r="P2" s="39"/>
    </row>
    <row r="3" spans="1:16" x14ac:dyDescent="0.25">
      <c r="A3" s="5">
        <v>42826</v>
      </c>
      <c r="B3" s="6">
        <v>2</v>
      </c>
      <c r="C3" s="7">
        <v>1.409</v>
      </c>
      <c r="D3" s="7"/>
      <c r="E3" s="7">
        <f>C3-D3</f>
        <v>1.409</v>
      </c>
      <c r="F3" s="7">
        <f>ABS(E3)</f>
        <v>1.409</v>
      </c>
      <c r="G3" s="8">
        <f>(F3^2)</f>
        <v>1.9852810000000001</v>
      </c>
      <c r="H3" s="10">
        <f>F3/C3</f>
        <v>1</v>
      </c>
    </row>
    <row r="4" spans="1:16" x14ac:dyDescent="0.25">
      <c r="A4" s="5">
        <v>42856</v>
      </c>
      <c r="B4" s="6">
        <v>3</v>
      </c>
      <c r="C4" s="7">
        <v>1.4139999999999999</v>
      </c>
      <c r="D4" s="7">
        <f>AVERAGE(C2:C3)</f>
        <v>1.4064999999999999</v>
      </c>
      <c r="E4" s="7">
        <f t="shared" ref="E4:E67" si="0">C4-D4</f>
        <v>7.5000000000000622E-3</v>
      </c>
      <c r="F4" s="7">
        <f t="shared" ref="F4:F67" si="1">ABS(E4)</f>
        <v>7.5000000000000622E-3</v>
      </c>
      <c r="G4" s="8">
        <f t="shared" ref="G4:G67" si="2">(F4^2)</f>
        <v>5.6250000000000934E-5</v>
      </c>
      <c r="H4" s="10">
        <f t="shared" ref="H4:H67" si="3">F4/C4</f>
        <v>5.3041018387553485E-3</v>
      </c>
    </row>
    <row r="5" spans="1:16" x14ac:dyDescent="0.25">
      <c r="A5" s="5">
        <v>42887</v>
      </c>
      <c r="B5" s="6">
        <v>4</v>
      </c>
      <c r="C5" s="7">
        <v>1.3320000000000001</v>
      </c>
      <c r="D5" s="7">
        <f>AVERAGE($C$2:C4)</f>
        <v>1.4089999999999998</v>
      </c>
      <c r="E5" s="7">
        <f t="shared" si="0"/>
        <v>-7.6999999999999735E-2</v>
      </c>
      <c r="F5" s="7">
        <f t="shared" si="1"/>
        <v>7.6999999999999735E-2</v>
      </c>
      <c r="G5" s="8">
        <f t="shared" si="2"/>
        <v>5.9289999999999595E-3</v>
      </c>
      <c r="H5" s="10">
        <f t="shared" si="3"/>
        <v>5.7807807807807608E-2</v>
      </c>
    </row>
    <row r="6" spans="1:16" x14ac:dyDescent="0.25">
      <c r="A6" s="5">
        <v>42917</v>
      </c>
      <c r="B6" s="6">
        <v>5</v>
      </c>
      <c r="C6" s="7">
        <v>1.333</v>
      </c>
      <c r="D6" s="7">
        <f>AVERAGE($C$2:C5)</f>
        <v>1.3897499999999998</v>
      </c>
      <c r="E6" s="7">
        <f t="shared" si="0"/>
        <v>-5.6749999999999856E-2</v>
      </c>
      <c r="F6" s="7">
        <f t="shared" si="1"/>
        <v>5.6749999999999856E-2</v>
      </c>
      <c r="G6" s="8">
        <f t="shared" si="2"/>
        <v>3.2205624999999839E-3</v>
      </c>
      <c r="H6" s="10">
        <f t="shared" si="3"/>
        <v>4.2573143285821347E-2</v>
      </c>
    </row>
    <row r="7" spans="1:16" x14ac:dyDescent="0.25">
      <c r="A7" s="5">
        <v>42948</v>
      </c>
      <c r="B7" s="6">
        <v>6</v>
      </c>
      <c r="C7" s="7">
        <v>1.367</v>
      </c>
      <c r="D7" s="7">
        <f>AVERAGE($C$2:C6)</f>
        <v>1.3783999999999998</v>
      </c>
      <c r="E7" s="7">
        <f t="shared" si="0"/>
        <v>-1.1399999999999855E-2</v>
      </c>
      <c r="F7" s="7">
        <f t="shared" si="1"/>
        <v>1.1399999999999855E-2</v>
      </c>
      <c r="G7" s="8">
        <f t="shared" si="2"/>
        <v>1.2995999999999668E-4</v>
      </c>
      <c r="H7" s="10">
        <f t="shared" si="3"/>
        <v>8.3394294074614888E-3</v>
      </c>
    </row>
    <row r="8" spans="1:16" x14ac:dyDescent="0.25">
      <c r="A8" s="5">
        <v>42979</v>
      </c>
      <c r="B8" s="6">
        <v>7</v>
      </c>
      <c r="C8" s="7">
        <v>1.4219999999999999</v>
      </c>
      <c r="D8" s="7">
        <f>AVERAGE($C$2:C7)</f>
        <v>1.3765000000000001</v>
      </c>
      <c r="E8" s="7">
        <f t="shared" si="0"/>
        <v>4.5499999999999874E-2</v>
      </c>
      <c r="F8" s="7">
        <f t="shared" si="1"/>
        <v>4.5499999999999874E-2</v>
      </c>
      <c r="G8" s="8">
        <f t="shared" si="2"/>
        <v>2.0702499999999883E-3</v>
      </c>
      <c r="H8" s="10">
        <f t="shared" si="3"/>
        <v>3.1997187060478112E-2</v>
      </c>
    </row>
    <row r="9" spans="1:16" x14ac:dyDescent="0.25">
      <c r="A9" s="5">
        <v>43009</v>
      </c>
      <c r="B9" s="6">
        <v>8</v>
      </c>
      <c r="C9" s="7">
        <v>1.54</v>
      </c>
      <c r="D9" s="7">
        <f>AVERAGE($C$2:C8)</f>
        <v>1.3830000000000002</v>
      </c>
      <c r="E9" s="7">
        <f t="shared" si="0"/>
        <v>0.15699999999999981</v>
      </c>
      <c r="F9" s="7">
        <f t="shared" si="1"/>
        <v>0.15699999999999981</v>
      </c>
      <c r="G9" s="8">
        <f t="shared" si="2"/>
        <v>2.4648999999999938E-2</v>
      </c>
      <c r="H9" s="10">
        <f t="shared" si="3"/>
        <v>0.10194805194805182</v>
      </c>
    </row>
    <row r="10" spans="1:16" x14ac:dyDescent="0.25">
      <c r="A10" s="5">
        <v>43040</v>
      </c>
      <c r="B10" s="6">
        <v>9</v>
      </c>
      <c r="C10" s="7">
        <v>1.506</v>
      </c>
      <c r="D10" s="7">
        <f>AVERAGE($C$2:C9)</f>
        <v>1.402625</v>
      </c>
      <c r="E10" s="7">
        <f t="shared" si="0"/>
        <v>0.10337499999999999</v>
      </c>
      <c r="F10" s="7">
        <f t="shared" si="1"/>
        <v>0.10337499999999999</v>
      </c>
      <c r="G10" s="8">
        <f t="shared" si="2"/>
        <v>1.0686390624999998E-2</v>
      </c>
      <c r="H10" s="10">
        <f t="shared" si="3"/>
        <v>6.8642098273572372E-2</v>
      </c>
    </row>
    <row r="11" spans="1:16" x14ac:dyDescent="0.25">
      <c r="A11" s="5">
        <v>43070</v>
      </c>
      <c r="B11" s="6">
        <v>10</v>
      </c>
      <c r="C11" s="7">
        <v>1.8149999999999999</v>
      </c>
      <c r="D11" s="7">
        <f>AVERAGE($C$2:C10)</f>
        <v>1.4141111111111111</v>
      </c>
      <c r="E11" s="7">
        <f t="shared" si="0"/>
        <v>0.40088888888888885</v>
      </c>
      <c r="F11" s="7">
        <f t="shared" si="1"/>
        <v>0.40088888888888885</v>
      </c>
      <c r="G11" s="8">
        <f t="shared" si="2"/>
        <v>0.16071190123456788</v>
      </c>
      <c r="H11" s="10">
        <f t="shared" si="3"/>
        <v>0.22087542087542086</v>
      </c>
    </row>
    <row r="12" spans="1:16" x14ac:dyDescent="0.25">
      <c r="A12" s="5">
        <v>43101</v>
      </c>
      <c r="B12" s="6">
        <v>11</v>
      </c>
      <c r="C12" s="7">
        <v>1.7689999999999999</v>
      </c>
      <c r="D12" s="7">
        <f>AVERAGE($C$2:C11)</f>
        <v>1.4541999999999999</v>
      </c>
      <c r="E12" s="7">
        <f t="shared" si="0"/>
        <v>0.31479999999999997</v>
      </c>
      <c r="F12" s="7">
        <f t="shared" si="1"/>
        <v>0.31479999999999997</v>
      </c>
      <c r="G12" s="8">
        <f t="shared" si="2"/>
        <v>9.9099039999999985E-2</v>
      </c>
      <c r="H12" s="10">
        <f t="shared" si="3"/>
        <v>0.1779536461277558</v>
      </c>
    </row>
    <row r="13" spans="1:16" x14ac:dyDescent="0.25">
      <c r="A13" s="5">
        <v>43132</v>
      </c>
      <c r="B13" s="6">
        <v>12</v>
      </c>
      <c r="C13" s="7">
        <v>1.7549999999999999</v>
      </c>
      <c r="D13" s="7">
        <f>AVERAGE($C$2:C12)</f>
        <v>1.4828181818181818</v>
      </c>
      <c r="E13" s="7">
        <f t="shared" si="0"/>
        <v>0.27218181818181808</v>
      </c>
      <c r="F13" s="7">
        <f t="shared" si="1"/>
        <v>0.27218181818181808</v>
      </c>
      <c r="G13" s="8">
        <f t="shared" si="2"/>
        <v>7.4082942148760281E-2</v>
      </c>
      <c r="H13" s="10">
        <f t="shared" si="3"/>
        <v>0.15508935508935504</v>
      </c>
    </row>
    <row r="14" spans="1:16" x14ac:dyDescent="0.25">
      <c r="A14" s="5">
        <v>43160</v>
      </c>
      <c r="B14" s="6">
        <v>13</v>
      </c>
      <c r="C14" s="7">
        <v>1.831</v>
      </c>
      <c r="D14" s="7">
        <f>AVERAGE($C$2:C13)</f>
        <v>1.5054999999999998</v>
      </c>
      <c r="E14" s="7">
        <f t="shared" si="0"/>
        <v>0.32550000000000012</v>
      </c>
      <c r="F14" s="7">
        <f t="shared" si="1"/>
        <v>0.32550000000000012</v>
      </c>
      <c r="G14" s="8">
        <f t="shared" si="2"/>
        <v>0.10595025000000008</v>
      </c>
      <c r="H14" s="10">
        <f t="shared" si="3"/>
        <v>0.17777170944838894</v>
      </c>
    </row>
    <row r="15" spans="1:16" x14ac:dyDescent="0.25">
      <c r="A15" s="5">
        <v>43191</v>
      </c>
      <c r="B15" s="6">
        <v>14</v>
      </c>
      <c r="C15" s="7">
        <v>2.081</v>
      </c>
      <c r="D15" s="7">
        <f>AVERAGE($C$2:C14)</f>
        <v>1.5305384615384614</v>
      </c>
      <c r="E15" s="7">
        <f t="shared" si="0"/>
        <v>0.55046153846153856</v>
      </c>
      <c r="F15" s="7">
        <f t="shared" si="1"/>
        <v>0.55046153846153856</v>
      </c>
      <c r="G15" s="8">
        <f t="shared" si="2"/>
        <v>0.30300790532544392</v>
      </c>
      <c r="H15" s="10">
        <f t="shared" si="3"/>
        <v>0.26451779839574174</v>
      </c>
    </row>
    <row r="16" spans="1:16" x14ac:dyDescent="0.25">
      <c r="A16" s="5">
        <v>43221</v>
      </c>
      <c r="B16" s="6">
        <v>15</v>
      </c>
      <c r="C16" s="7">
        <v>1.9870000000000001</v>
      </c>
      <c r="D16" s="7">
        <f>AVERAGE($C$2:C15)</f>
        <v>1.5698571428571426</v>
      </c>
      <c r="E16" s="7">
        <f t="shared" si="0"/>
        <v>0.41714285714285748</v>
      </c>
      <c r="F16" s="7">
        <f t="shared" si="1"/>
        <v>0.41714285714285748</v>
      </c>
      <c r="G16" s="8">
        <f t="shared" si="2"/>
        <v>0.17400816326530641</v>
      </c>
      <c r="H16" s="10">
        <f t="shared" si="3"/>
        <v>0.20993601265367764</v>
      </c>
    </row>
    <row r="17" spans="1:16" x14ac:dyDescent="0.25">
      <c r="A17" s="5">
        <v>43252</v>
      </c>
      <c r="B17" s="6">
        <v>16</v>
      </c>
      <c r="C17" s="7">
        <v>1.6279999999999999</v>
      </c>
      <c r="D17" s="7">
        <f>AVERAGE($C$2:C16)</f>
        <v>1.5976666666666663</v>
      </c>
      <c r="E17" s="7">
        <f t="shared" si="0"/>
        <v>3.0333333333333545E-2</v>
      </c>
      <c r="F17" s="7">
        <f t="shared" si="1"/>
        <v>3.0333333333333545E-2</v>
      </c>
      <c r="G17" s="8">
        <f t="shared" si="2"/>
        <v>9.2011111111112392E-4</v>
      </c>
      <c r="H17" s="10">
        <f t="shared" si="3"/>
        <v>1.8632268632268762E-2</v>
      </c>
    </row>
    <row r="18" spans="1:16" x14ac:dyDescent="0.25">
      <c r="A18" s="5">
        <v>43282</v>
      </c>
      <c r="B18" s="6">
        <v>17</v>
      </c>
      <c r="C18" s="7">
        <v>1.7250000000000001</v>
      </c>
      <c r="D18" s="7">
        <f>AVERAGE($C$2:C17)</f>
        <v>1.5995624999999998</v>
      </c>
      <c r="E18" s="7">
        <f t="shared" si="0"/>
        <v>0.12543750000000031</v>
      </c>
      <c r="F18" s="7">
        <f t="shared" si="1"/>
        <v>0.12543750000000031</v>
      </c>
      <c r="G18" s="8">
        <f t="shared" si="2"/>
        <v>1.5734566406250077E-2</v>
      </c>
      <c r="H18" s="10">
        <f t="shared" si="3"/>
        <v>7.2717391304347997E-2</v>
      </c>
    </row>
    <row r="19" spans="1:16" x14ac:dyDescent="0.25">
      <c r="A19" s="5">
        <v>43313</v>
      </c>
      <c r="B19" s="6">
        <v>18</v>
      </c>
      <c r="C19" s="7">
        <v>1.6220000000000001</v>
      </c>
      <c r="D19" s="7">
        <f>AVERAGE($C$2:C18)</f>
        <v>1.6069411764705881</v>
      </c>
      <c r="E19" s="7">
        <f t="shared" si="0"/>
        <v>1.5058823529412013E-2</v>
      </c>
      <c r="F19" s="7">
        <f t="shared" si="1"/>
        <v>1.5058823529412013E-2</v>
      </c>
      <c r="G19" s="8">
        <f t="shared" si="2"/>
        <v>2.2676816608997288E-4</v>
      </c>
      <c r="H19" s="10">
        <f t="shared" si="3"/>
        <v>9.2841082178865674E-3</v>
      </c>
      <c r="J19" s="39" t="s">
        <v>18</v>
      </c>
      <c r="K19" s="39"/>
      <c r="L19" s="39"/>
      <c r="M19" s="39"/>
      <c r="N19" s="39"/>
      <c r="O19" s="39"/>
      <c r="P19" s="39"/>
    </row>
    <row r="20" spans="1:16" x14ac:dyDescent="0.25">
      <c r="A20" s="5">
        <v>43344</v>
      </c>
      <c r="B20" s="6">
        <v>19</v>
      </c>
      <c r="C20" s="7">
        <v>1.651</v>
      </c>
      <c r="D20" s="7">
        <f>AVERAGE($C$2:C19)</f>
        <v>1.6077777777777778</v>
      </c>
      <c r="E20" s="7">
        <f t="shared" si="0"/>
        <v>4.3222222222222273E-2</v>
      </c>
      <c r="F20" s="7">
        <f t="shared" si="1"/>
        <v>4.3222222222222273E-2</v>
      </c>
      <c r="G20" s="8">
        <f t="shared" si="2"/>
        <v>1.8681604938271649E-3</v>
      </c>
      <c r="H20" s="10">
        <f t="shared" si="3"/>
        <v>2.6179419880207312E-2</v>
      </c>
    </row>
    <row r="21" spans="1:16" x14ac:dyDescent="0.25">
      <c r="A21" s="5">
        <v>43374</v>
      </c>
      <c r="B21" s="6">
        <v>20</v>
      </c>
      <c r="C21" s="7">
        <v>1.66</v>
      </c>
      <c r="D21" s="7">
        <f>AVERAGE($C$2:C20)</f>
        <v>1.6100526315789472</v>
      </c>
      <c r="E21" s="7">
        <f t="shared" si="0"/>
        <v>4.994736842105274E-2</v>
      </c>
      <c r="F21" s="7">
        <f t="shared" si="1"/>
        <v>4.994736842105274E-2</v>
      </c>
      <c r="G21" s="8">
        <f t="shared" si="2"/>
        <v>2.4947396121883765E-3</v>
      </c>
      <c r="H21" s="10">
        <f t="shared" si="3"/>
        <v>3.0088776157260688E-2</v>
      </c>
    </row>
    <row r="22" spans="1:16" x14ac:dyDescent="0.25">
      <c r="A22" s="5">
        <v>43405</v>
      </c>
      <c r="B22" s="6">
        <v>21</v>
      </c>
      <c r="C22" s="7">
        <v>1.5960000000000001</v>
      </c>
      <c r="D22" s="7">
        <f>AVERAGE($C$2:C21)</f>
        <v>1.6125499999999999</v>
      </c>
      <c r="E22" s="7">
        <f t="shared" si="0"/>
        <v>-1.6549999999999843E-2</v>
      </c>
      <c r="F22" s="7">
        <f t="shared" si="1"/>
        <v>1.6549999999999843E-2</v>
      </c>
      <c r="G22" s="8">
        <f t="shared" si="2"/>
        <v>2.7390249999999477E-4</v>
      </c>
      <c r="H22" s="10">
        <f t="shared" si="3"/>
        <v>1.036967418546356E-2</v>
      </c>
    </row>
    <row r="23" spans="1:16" x14ac:dyDescent="0.25">
      <c r="A23" s="5">
        <v>43435</v>
      </c>
      <c r="B23" s="6">
        <v>22</v>
      </c>
      <c r="C23" s="7">
        <v>1.595</v>
      </c>
      <c r="D23" s="7">
        <f>AVERAGE($C$2:C22)</f>
        <v>1.6117619047619045</v>
      </c>
      <c r="E23" s="7">
        <f t="shared" si="0"/>
        <v>-1.6761904761904534E-2</v>
      </c>
      <c r="F23" s="7">
        <f t="shared" si="1"/>
        <v>1.6761904761904534E-2</v>
      </c>
      <c r="G23" s="8">
        <f t="shared" si="2"/>
        <v>2.8096145124715789E-4</v>
      </c>
      <c r="H23" s="10">
        <f t="shared" si="3"/>
        <v>1.0509031198686227E-2</v>
      </c>
    </row>
    <row r="24" spans="1:16" x14ac:dyDescent="0.25">
      <c r="A24" s="5">
        <v>43466</v>
      </c>
      <c r="B24" s="6">
        <v>23</v>
      </c>
      <c r="C24" s="7">
        <v>1.554</v>
      </c>
      <c r="D24" s="7">
        <f>AVERAGE($C$2:C23)</f>
        <v>1.6109999999999998</v>
      </c>
      <c r="E24" s="7">
        <f t="shared" si="0"/>
        <v>-5.6999999999999718E-2</v>
      </c>
      <c r="F24" s="7">
        <f t="shared" si="1"/>
        <v>5.6999999999999718E-2</v>
      </c>
      <c r="G24" s="8">
        <f t="shared" si="2"/>
        <v>3.2489999999999676E-3</v>
      </c>
      <c r="H24" s="10">
        <f t="shared" si="3"/>
        <v>3.6679536679536495E-2</v>
      </c>
    </row>
    <row r="25" spans="1:16" x14ac:dyDescent="0.25">
      <c r="A25" s="5">
        <v>43497</v>
      </c>
      <c r="B25" s="6">
        <v>24</v>
      </c>
      <c r="C25" s="7">
        <v>1.5569999999999999</v>
      </c>
      <c r="D25" s="7">
        <f>AVERAGE($C$2:C24)</f>
        <v>1.6085217391304345</v>
      </c>
      <c r="E25" s="7">
        <f t="shared" si="0"/>
        <v>-5.1521739130434563E-2</v>
      </c>
      <c r="F25" s="7">
        <f t="shared" si="1"/>
        <v>5.1521739130434563E-2</v>
      </c>
      <c r="G25" s="8">
        <f t="shared" si="2"/>
        <v>2.6544896030245521E-3</v>
      </c>
      <c r="H25" s="10">
        <f t="shared" si="3"/>
        <v>3.3090391220574542E-2</v>
      </c>
    </row>
    <row r="26" spans="1:16" x14ac:dyDescent="0.25">
      <c r="A26" s="5">
        <v>43525</v>
      </c>
      <c r="B26" s="6">
        <v>25</v>
      </c>
      <c r="C26" s="7">
        <v>1.544</v>
      </c>
      <c r="D26" s="7">
        <f>AVERAGE($C$2:C25)</f>
        <v>1.6063749999999999</v>
      </c>
      <c r="E26" s="7">
        <f t="shared" si="0"/>
        <v>-6.2374999999999847E-2</v>
      </c>
      <c r="F26" s="7">
        <f t="shared" si="1"/>
        <v>6.2374999999999847E-2</v>
      </c>
      <c r="G26" s="8">
        <f t="shared" si="2"/>
        <v>3.8906406249999809E-3</v>
      </c>
      <c r="H26" s="10">
        <f t="shared" si="3"/>
        <v>4.0398316062176066E-2</v>
      </c>
    </row>
    <row r="27" spans="1:16" x14ac:dyDescent="0.25">
      <c r="A27" s="5">
        <v>43556</v>
      </c>
      <c r="B27" s="6">
        <v>26</v>
      </c>
      <c r="C27" s="7">
        <v>1.4630000000000001</v>
      </c>
      <c r="D27" s="7">
        <f>AVERAGE($C$2:C26)</f>
        <v>1.6038799999999998</v>
      </c>
      <c r="E27" s="7">
        <f t="shared" si="0"/>
        <v>-0.14087999999999967</v>
      </c>
      <c r="F27" s="7">
        <f t="shared" si="1"/>
        <v>0.14087999999999967</v>
      </c>
      <c r="G27" s="8">
        <f t="shared" si="2"/>
        <v>1.9847174399999907E-2</v>
      </c>
      <c r="H27" s="10">
        <f t="shared" si="3"/>
        <v>9.629528366370449E-2</v>
      </c>
    </row>
    <row r="28" spans="1:16" x14ac:dyDescent="0.25">
      <c r="A28" s="5">
        <v>43586</v>
      </c>
      <c r="B28" s="6">
        <v>27</v>
      </c>
      <c r="C28" s="7">
        <v>1.3620000000000001</v>
      </c>
      <c r="D28" s="7">
        <f>AVERAGE($C$2:C27)</f>
        <v>1.5984615384615384</v>
      </c>
      <c r="E28" s="7">
        <f t="shared" si="0"/>
        <v>-0.23646153846153828</v>
      </c>
      <c r="F28" s="7">
        <f t="shared" si="1"/>
        <v>0.23646153846153828</v>
      </c>
      <c r="G28" s="8">
        <f t="shared" si="2"/>
        <v>5.5914059171597544E-2</v>
      </c>
      <c r="H28" s="10">
        <f t="shared" si="3"/>
        <v>0.17361346436236288</v>
      </c>
    </row>
    <row r="29" spans="1:16" x14ac:dyDescent="0.25">
      <c r="A29" s="5">
        <v>43617</v>
      </c>
      <c r="B29" s="6">
        <v>28</v>
      </c>
      <c r="C29" s="7">
        <v>1.2030000000000001</v>
      </c>
      <c r="D29" s="7">
        <f>AVERAGE($C$2:C28)</f>
        <v>1.5897037037037036</v>
      </c>
      <c r="E29" s="7">
        <f t="shared" si="0"/>
        <v>-0.38670370370370355</v>
      </c>
      <c r="F29" s="7">
        <f t="shared" si="1"/>
        <v>0.38670370370370355</v>
      </c>
      <c r="G29" s="8">
        <f t="shared" si="2"/>
        <v>0.14953975445816176</v>
      </c>
      <c r="H29" s="10">
        <f t="shared" si="3"/>
        <v>0.32144946276284581</v>
      </c>
    </row>
    <row r="30" spans="1:16" x14ac:dyDescent="0.25">
      <c r="A30" s="5">
        <v>43647</v>
      </c>
      <c r="B30" s="6">
        <v>29</v>
      </c>
      <c r="C30" s="7">
        <v>1.2430000000000001</v>
      </c>
      <c r="D30" s="7">
        <f>AVERAGE($C$2:C29)</f>
        <v>1.5758928571428572</v>
      </c>
      <c r="E30" s="7">
        <f t="shared" si="0"/>
        <v>-0.3328928571428571</v>
      </c>
      <c r="F30" s="7">
        <f t="shared" si="1"/>
        <v>0.3328928571428571</v>
      </c>
      <c r="G30" s="8">
        <f t="shared" si="2"/>
        <v>0.11081765433673467</v>
      </c>
      <c r="H30" s="10">
        <f t="shared" si="3"/>
        <v>0.26781404436271689</v>
      </c>
    </row>
    <row r="31" spans="1:16" x14ac:dyDescent="0.25">
      <c r="A31" s="5">
        <v>43678</v>
      </c>
      <c r="B31" s="6">
        <v>30</v>
      </c>
      <c r="C31" s="7">
        <v>1.2190000000000001</v>
      </c>
      <c r="D31" s="7">
        <f>AVERAGE($C$2:C30)</f>
        <v>1.5644137931034483</v>
      </c>
      <c r="E31" s="7">
        <f t="shared" si="0"/>
        <v>-0.34541379310344822</v>
      </c>
      <c r="F31" s="7">
        <f t="shared" si="1"/>
        <v>0.34541379310344822</v>
      </c>
      <c r="G31" s="8">
        <f t="shared" si="2"/>
        <v>0.11931068846611173</v>
      </c>
      <c r="H31" s="10">
        <f t="shared" si="3"/>
        <v>0.28335832083958012</v>
      </c>
    </row>
    <row r="32" spans="1:16" x14ac:dyDescent="0.25">
      <c r="A32" s="5">
        <v>43709</v>
      </c>
      <c r="B32" s="6">
        <v>31</v>
      </c>
      <c r="C32" s="7">
        <v>1.383</v>
      </c>
      <c r="D32" s="7">
        <f>AVERAGE($C$2:C31)</f>
        <v>1.5529000000000002</v>
      </c>
      <c r="E32" s="7">
        <f t="shared" si="0"/>
        <v>-0.16990000000000016</v>
      </c>
      <c r="F32" s="7">
        <f t="shared" si="1"/>
        <v>0.16990000000000016</v>
      </c>
      <c r="G32" s="8">
        <f t="shared" si="2"/>
        <v>2.8866010000000056E-2</v>
      </c>
      <c r="H32" s="10">
        <f t="shared" si="3"/>
        <v>0.12284887924801169</v>
      </c>
    </row>
    <row r="33" spans="1:8" x14ac:dyDescent="0.25">
      <c r="A33" s="5">
        <v>43739</v>
      </c>
      <c r="B33" s="6">
        <v>32</v>
      </c>
      <c r="C33" s="7">
        <v>1.282</v>
      </c>
      <c r="D33" s="7">
        <f>AVERAGE($C$2:C32)</f>
        <v>1.5474193548387098</v>
      </c>
      <c r="E33" s="7">
        <f t="shared" si="0"/>
        <v>-0.26541935483870982</v>
      </c>
      <c r="F33" s="7">
        <f t="shared" si="1"/>
        <v>0.26541935483870982</v>
      </c>
      <c r="G33" s="8">
        <f t="shared" si="2"/>
        <v>7.044743392299696E-2</v>
      </c>
      <c r="H33" s="10">
        <f t="shared" si="3"/>
        <v>0.20703537818932122</v>
      </c>
    </row>
    <row r="34" spans="1:8" x14ac:dyDescent="0.25">
      <c r="A34" s="5">
        <v>43770</v>
      </c>
      <c r="B34" s="6">
        <v>33</v>
      </c>
      <c r="C34" s="7">
        <v>1.405</v>
      </c>
      <c r="D34" s="7">
        <f>AVERAGE($C$2:C33)</f>
        <v>1.5391250000000003</v>
      </c>
      <c r="E34" s="7">
        <f t="shared" si="0"/>
        <v>-0.13412500000000027</v>
      </c>
      <c r="F34" s="7">
        <f t="shared" si="1"/>
        <v>0.13412500000000027</v>
      </c>
      <c r="G34" s="8">
        <f t="shared" si="2"/>
        <v>1.7989515625000074E-2</v>
      </c>
      <c r="H34" s="10">
        <f t="shared" si="3"/>
        <v>9.546263345195749E-2</v>
      </c>
    </row>
    <row r="35" spans="1:8" x14ac:dyDescent="0.25">
      <c r="A35" s="5">
        <v>43800</v>
      </c>
      <c r="B35" s="6">
        <v>34</v>
      </c>
      <c r="C35" s="7">
        <v>1.5349999999999999</v>
      </c>
      <c r="D35" s="7">
        <f>AVERAGE($C$2:C34)</f>
        <v>1.5350606060606065</v>
      </c>
      <c r="E35" s="7">
        <f t="shared" si="0"/>
        <v>-6.0606060606538392E-5</v>
      </c>
      <c r="F35" s="7">
        <f t="shared" si="1"/>
        <v>6.0606060606538392E-5</v>
      </c>
      <c r="G35" s="8">
        <f t="shared" si="2"/>
        <v>3.6730945822434047E-9</v>
      </c>
      <c r="H35" s="10">
        <f t="shared" si="3"/>
        <v>3.9482775639438696E-5</v>
      </c>
    </row>
    <row r="36" spans="1:8" x14ac:dyDescent="0.25">
      <c r="A36" s="5">
        <v>43831</v>
      </c>
      <c r="B36" s="6">
        <v>35</v>
      </c>
      <c r="C36" s="7">
        <v>1.4610000000000001</v>
      </c>
      <c r="D36" s="7">
        <f>AVERAGE($C$2:C35)</f>
        <v>1.535058823529412</v>
      </c>
      <c r="E36" s="7">
        <f t="shared" si="0"/>
        <v>-7.4058823529411955E-2</v>
      </c>
      <c r="F36" s="7">
        <f t="shared" si="1"/>
        <v>7.4058823529411955E-2</v>
      </c>
      <c r="G36" s="8">
        <f t="shared" si="2"/>
        <v>5.4847093425605814E-3</v>
      </c>
      <c r="H36" s="10">
        <f t="shared" si="3"/>
        <v>5.0690502073519474E-2</v>
      </c>
    </row>
    <row r="37" spans="1:8" x14ac:dyDescent="0.25">
      <c r="A37" s="5">
        <v>43862</v>
      </c>
      <c r="B37" s="6">
        <v>36</v>
      </c>
      <c r="C37" s="7">
        <v>1.4490000000000001</v>
      </c>
      <c r="D37" s="7">
        <f>AVERAGE($C$2:C36)</f>
        <v>1.5329428571428574</v>
      </c>
      <c r="E37" s="7">
        <f t="shared" si="0"/>
        <v>-8.3942857142857319E-2</v>
      </c>
      <c r="F37" s="7">
        <f t="shared" si="1"/>
        <v>8.3942857142857319E-2</v>
      </c>
      <c r="G37" s="8">
        <f t="shared" si="2"/>
        <v>7.0464032653061517E-3</v>
      </c>
      <c r="H37" s="10">
        <f t="shared" si="3"/>
        <v>5.7931578428472956E-2</v>
      </c>
    </row>
    <row r="38" spans="1:8" x14ac:dyDescent="0.25">
      <c r="A38" s="5">
        <v>43891</v>
      </c>
      <c r="B38" s="6">
        <v>37</v>
      </c>
      <c r="C38" s="7">
        <v>1.5249999999999999</v>
      </c>
      <c r="D38" s="7">
        <f>AVERAGE($C$2:C37)</f>
        <v>1.5306111111111111</v>
      </c>
      <c r="E38" s="7">
        <f t="shared" si="0"/>
        <v>-5.6111111111112333E-3</v>
      </c>
      <c r="F38" s="7">
        <f t="shared" si="1"/>
        <v>5.6111111111112333E-3</v>
      </c>
      <c r="G38" s="8">
        <f t="shared" si="2"/>
        <v>3.1484567901235937E-5</v>
      </c>
      <c r="H38" s="10">
        <f t="shared" si="3"/>
        <v>3.6794171220401531E-3</v>
      </c>
    </row>
    <row r="39" spans="1:8" x14ac:dyDescent="0.25">
      <c r="A39" s="5">
        <v>43922</v>
      </c>
      <c r="B39" s="6">
        <v>38</v>
      </c>
      <c r="C39" s="7">
        <v>2.0190000000000001</v>
      </c>
      <c r="D39" s="7">
        <f>AVERAGE($C$2:C38)</f>
        <v>1.5304594594594596</v>
      </c>
      <c r="E39" s="7">
        <f t="shared" si="0"/>
        <v>0.48854054054054052</v>
      </c>
      <c r="F39" s="7">
        <f t="shared" si="1"/>
        <v>0.48854054054054052</v>
      </c>
      <c r="G39" s="8">
        <f t="shared" si="2"/>
        <v>0.23867185975164351</v>
      </c>
      <c r="H39" s="10">
        <f t="shared" si="3"/>
        <v>0.24197154063424492</v>
      </c>
    </row>
    <row r="40" spans="1:8" x14ac:dyDescent="0.25">
      <c r="A40" s="5">
        <v>43952</v>
      </c>
      <c r="B40" s="6">
        <v>39</v>
      </c>
      <c r="C40" s="7">
        <v>1.64</v>
      </c>
      <c r="D40" s="7">
        <f>AVERAGE($C$2:C39)</f>
        <v>1.5433157894736842</v>
      </c>
      <c r="E40" s="7">
        <f t="shared" si="0"/>
        <v>9.6684210526315706E-2</v>
      </c>
      <c r="F40" s="7">
        <f t="shared" si="1"/>
        <v>9.6684210526315706E-2</v>
      </c>
      <c r="G40" s="8">
        <f t="shared" si="2"/>
        <v>9.3478365650969363E-3</v>
      </c>
      <c r="H40" s="10">
        <f t="shared" si="3"/>
        <v>5.8953786906290065E-2</v>
      </c>
    </row>
    <row r="41" spans="1:8" x14ac:dyDescent="0.25">
      <c r="A41" s="5">
        <v>43983</v>
      </c>
      <c r="B41" s="6">
        <v>40</v>
      </c>
      <c r="C41" s="7">
        <v>1.554</v>
      </c>
      <c r="D41" s="7">
        <f>AVERAGE($C$2:C40)</f>
        <v>1.5457948717948717</v>
      </c>
      <c r="E41" s="7">
        <f t="shared" si="0"/>
        <v>8.2051282051283092E-3</v>
      </c>
      <c r="F41" s="7">
        <f t="shared" si="1"/>
        <v>8.2051282051283092E-3</v>
      </c>
      <c r="G41" s="8">
        <f t="shared" si="2"/>
        <v>6.7324128862592114E-5</v>
      </c>
      <c r="H41" s="10">
        <f t="shared" si="3"/>
        <v>5.280005280005347E-3</v>
      </c>
    </row>
    <row r="42" spans="1:8" x14ac:dyDescent="0.25">
      <c r="A42" s="5">
        <v>44013</v>
      </c>
      <c r="B42" s="6">
        <v>41</v>
      </c>
      <c r="C42" s="7">
        <v>1.401</v>
      </c>
      <c r="D42" s="7">
        <f>AVERAGE($C$2:C41)</f>
        <v>1.546</v>
      </c>
      <c r="E42" s="7">
        <f t="shared" si="0"/>
        <v>-0.14500000000000002</v>
      </c>
      <c r="F42" s="7">
        <f t="shared" si="1"/>
        <v>0.14500000000000002</v>
      </c>
      <c r="G42" s="8">
        <f t="shared" si="2"/>
        <v>2.1025000000000005E-2</v>
      </c>
      <c r="H42" s="10">
        <f t="shared" si="3"/>
        <v>0.1034975017844397</v>
      </c>
    </row>
    <row r="43" spans="1:8" x14ac:dyDescent="0.25">
      <c r="A43" s="5">
        <v>44044</v>
      </c>
      <c r="B43" s="6">
        <v>42</v>
      </c>
      <c r="C43" s="7">
        <v>1.3280000000000001</v>
      </c>
      <c r="D43" s="7">
        <f>AVERAGE($C$2:C42)</f>
        <v>1.5424634146341465</v>
      </c>
      <c r="E43" s="7">
        <f t="shared" si="0"/>
        <v>-0.21446341463414642</v>
      </c>
      <c r="F43" s="7">
        <f t="shared" si="1"/>
        <v>0.21446341463414642</v>
      </c>
      <c r="G43" s="8">
        <f t="shared" si="2"/>
        <v>4.5994556216537807E-2</v>
      </c>
      <c r="H43" s="10">
        <f t="shared" si="3"/>
        <v>0.16149353511607412</v>
      </c>
    </row>
    <row r="44" spans="1:8" x14ac:dyDescent="0.25">
      <c r="A44" s="5">
        <v>44075</v>
      </c>
      <c r="B44" s="6">
        <v>43</v>
      </c>
      <c r="C44" s="7">
        <v>1.353</v>
      </c>
      <c r="D44" s="7">
        <f>AVERAGE($C$2:C43)</f>
        <v>1.5373571428571429</v>
      </c>
      <c r="E44" s="7">
        <f t="shared" si="0"/>
        <v>-0.18435714285714289</v>
      </c>
      <c r="F44" s="7">
        <f t="shared" si="1"/>
        <v>0.18435714285714289</v>
      </c>
      <c r="G44" s="8">
        <f t="shared" si="2"/>
        <v>3.3987556122448991E-2</v>
      </c>
      <c r="H44" s="10">
        <f t="shared" si="3"/>
        <v>0.13625805089219725</v>
      </c>
    </row>
    <row r="45" spans="1:8" x14ac:dyDescent="0.25">
      <c r="A45" s="5">
        <v>44105</v>
      </c>
      <c r="B45" s="6">
        <v>44</v>
      </c>
      <c r="C45" s="7">
        <v>1.4079999999999999</v>
      </c>
      <c r="D45" s="7">
        <f>AVERAGE($C$2:C44)</f>
        <v>1.5330697674418603</v>
      </c>
      <c r="E45" s="7">
        <f t="shared" si="0"/>
        <v>-0.12506976744186038</v>
      </c>
      <c r="F45" s="7">
        <f t="shared" si="1"/>
        <v>0.12506976744186038</v>
      </c>
      <c r="G45" s="8">
        <f t="shared" si="2"/>
        <v>1.5642446727961039E-2</v>
      </c>
      <c r="H45" s="10">
        <f t="shared" si="3"/>
        <v>8.8827959830866748E-2</v>
      </c>
    </row>
    <row r="46" spans="1:8" x14ac:dyDescent="0.25">
      <c r="A46" s="5">
        <v>44136</v>
      </c>
      <c r="B46" s="6">
        <v>45</v>
      </c>
      <c r="C46" s="7">
        <v>1.45</v>
      </c>
      <c r="D46" s="7">
        <f>AVERAGE($C$2:C45)</f>
        <v>1.5302272727272728</v>
      </c>
      <c r="E46" s="7">
        <f t="shared" si="0"/>
        <v>-8.0227272727272814E-2</v>
      </c>
      <c r="F46" s="7">
        <f t="shared" si="1"/>
        <v>8.0227272727272814E-2</v>
      </c>
      <c r="G46" s="8">
        <f t="shared" si="2"/>
        <v>6.4364152892562119E-3</v>
      </c>
      <c r="H46" s="10">
        <f t="shared" si="3"/>
        <v>5.5329153605015738E-2</v>
      </c>
    </row>
    <row r="47" spans="1:8" x14ac:dyDescent="0.25">
      <c r="A47" s="5">
        <v>44166</v>
      </c>
      <c r="B47" s="6">
        <v>46</v>
      </c>
      <c r="C47" s="7">
        <v>1.4810000000000001</v>
      </c>
      <c r="D47" s="7">
        <f>AVERAGE($C$2:C46)</f>
        <v>1.5284444444444445</v>
      </c>
      <c r="E47" s="7">
        <f t="shared" si="0"/>
        <v>-4.74444444444444E-2</v>
      </c>
      <c r="F47" s="7">
        <f t="shared" si="1"/>
        <v>4.74444444444444E-2</v>
      </c>
      <c r="G47" s="8">
        <f t="shared" si="2"/>
        <v>2.250975308641971E-3</v>
      </c>
      <c r="H47" s="10">
        <f t="shared" si="3"/>
        <v>3.2035411508740307E-2</v>
      </c>
    </row>
    <row r="48" spans="1:8" x14ac:dyDescent="0.25">
      <c r="A48" s="5">
        <v>44197</v>
      </c>
      <c r="B48" s="6">
        <v>47</v>
      </c>
      <c r="C48" s="7">
        <v>1.466</v>
      </c>
      <c r="D48" s="7">
        <f>AVERAGE($C$2:C47)</f>
        <v>1.5274130434782607</v>
      </c>
      <c r="E48" s="7">
        <f t="shared" si="0"/>
        <v>-6.1413043478260709E-2</v>
      </c>
      <c r="F48" s="7">
        <f t="shared" si="1"/>
        <v>6.1413043478260709E-2</v>
      </c>
      <c r="G48" s="8">
        <f t="shared" si="2"/>
        <v>3.7715619092627403E-3</v>
      </c>
      <c r="H48" s="10">
        <f t="shared" si="3"/>
        <v>4.1891571267572106E-2</v>
      </c>
    </row>
    <row r="49" spans="1:8" x14ac:dyDescent="0.25">
      <c r="A49" s="5">
        <v>44228</v>
      </c>
      <c r="B49" s="6">
        <v>48</v>
      </c>
      <c r="C49" s="7">
        <v>1.597</v>
      </c>
      <c r="D49" s="7">
        <f>AVERAGE($C$2:C48)</f>
        <v>1.5261063829787231</v>
      </c>
      <c r="E49" s="7">
        <f t="shared" si="0"/>
        <v>7.0893617021276834E-2</v>
      </c>
      <c r="F49" s="7">
        <f t="shared" si="1"/>
        <v>7.0893617021276834E-2</v>
      </c>
      <c r="G49" s="8">
        <f t="shared" si="2"/>
        <v>5.025904934359472E-3</v>
      </c>
      <c r="H49" s="10">
        <f t="shared" si="3"/>
        <v>4.4391745160473908E-2</v>
      </c>
    </row>
    <row r="50" spans="1:8" x14ac:dyDescent="0.25">
      <c r="A50" s="5">
        <v>44256</v>
      </c>
      <c r="B50" s="6">
        <v>49</v>
      </c>
      <c r="C50" s="7">
        <v>1.625</v>
      </c>
      <c r="D50" s="7">
        <f>AVERAGE($C$2:C49)</f>
        <v>1.5275833333333331</v>
      </c>
      <c r="E50" s="7">
        <f t="shared" si="0"/>
        <v>9.7416666666666929E-2</v>
      </c>
      <c r="F50" s="7">
        <f t="shared" si="1"/>
        <v>9.7416666666666929E-2</v>
      </c>
      <c r="G50" s="8">
        <f t="shared" si="2"/>
        <v>9.4900069444444953E-3</v>
      </c>
      <c r="H50" s="10">
        <f t="shared" si="3"/>
        <v>5.994871794871811E-2</v>
      </c>
    </row>
    <row r="51" spans="1:8" x14ac:dyDescent="0.25">
      <c r="A51" s="5">
        <v>44287</v>
      </c>
      <c r="B51" s="6">
        <v>50</v>
      </c>
      <c r="C51" s="7">
        <v>1.62</v>
      </c>
      <c r="D51" s="7">
        <f>AVERAGE($C$2:C50)</f>
        <v>1.5295714285714281</v>
      </c>
      <c r="E51" s="7">
        <f t="shared" si="0"/>
        <v>9.0428571428571969E-2</v>
      </c>
      <c r="F51" s="7">
        <f t="shared" si="1"/>
        <v>9.0428571428571969E-2</v>
      </c>
      <c r="G51" s="8">
        <f t="shared" si="2"/>
        <v>8.1773265306123426E-3</v>
      </c>
      <c r="H51" s="10">
        <f t="shared" si="3"/>
        <v>5.5820105820106151E-2</v>
      </c>
    </row>
    <row r="52" spans="1:8" x14ac:dyDescent="0.25">
      <c r="A52" s="5">
        <v>44317</v>
      </c>
      <c r="B52" s="6">
        <v>51</v>
      </c>
      <c r="C52" s="7">
        <v>1.625</v>
      </c>
      <c r="D52" s="7">
        <f>AVERAGE($C$2:C51)</f>
        <v>1.5313799999999997</v>
      </c>
      <c r="E52" s="7">
        <f t="shared" si="0"/>
        <v>9.3620000000000259E-2</v>
      </c>
      <c r="F52" s="7">
        <f t="shared" si="1"/>
        <v>9.3620000000000259E-2</v>
      </c>
      <c r="G52" s="8">
        <f t="shared" si="2"/>
        <v>8.7647044000000486E-3</v>
      </c>
      <c r="H52" s="10">
        <f t="shared" si="3"/>
        <v>5.7612307692307851E-2</v>
      </c>
    </row>
    <row r="53" spans="1:8" x14ac:dyDescent="0.25">
      <c r="A53" s="5">
        <v>44348</v>
      </c>
      <c r="B53" s="6">
        <v>52</v>
      </c>
      <c r="C53" s="7">
        <v>1.6419999999999999</v>
      </c>
      <c r="D53" s="7">
        <f>AVERAGE($C$2:C52)</f>
        <v>1.5332156862745097</v>
      </c>
      <c r="E53" s="7">
        <f t="shared" si="0"/>
        <v>0.10878431372549024</v>
      </c>
      <c r="F53" s="7">
        <f t="shared" si="1"/>
        <v>0.10878431372549024</v>
      </c>
      <c r="G53" s="8">
        <f t="shared" si="2"/>
        <v>1.1834026912725885E-2</v>
      </c>
      <c r="H53" s="10">
        <f t="shared" si="3"/>
        <v>6.6251104583124387E-2</v>
      </c>
    </row>
    <row r="54" spans="1:8" x14ac:dyDescent="0.25">
      <c r="A54" s="5">
        <v>44378</v>
      </c>
      <c r="B54" s="6">
        <v>53</v>
      </c>
      <c r="C54" s="7">
        <v>1.6419999999999999</v>
      </c>
      <c r="D54" s="7">
        <f>AVERAGE($C$2:C53)</f>
        <v>1.535307692307692</v>
      </c>
      <c r="E54" s="7">
        <f t="shared" si="0"/>
        <v>0.10669230769230786</v>
      </c>
      <c r="F54" s="7">
        <f t="shared" si="1"/>
        <v>0.10669230769230786</v>
      </c>
      <c r="G54" s="8">
        <f t="shared" si="2"/>
        <v>1.1383248520710095E-2</v>
      </c>
      <c r="H54" s="10">
        <f t="shared" si="3"/>
        <v>6.4977044879602847E-2</v>
      </c>
    </row>
    <row r="55" spans="1:8" x14ac:dyDescent="0.25">
      <c r="A55" s="5">
        <v>44409</v>
      </c>
      <c r="B55" s="6">
        <v>54</v>
      </c>
      <c r="C55" s="7">
        <v>1.7090000000000001</v>
      </c>
      <c r="D55" s="7">
        <f>AVERAGE($C$2:C54)</f>
        <v>1.5373207547169807</v>
      </c>
      <c r="E55" s="7">
        <f t="shared" si="0"/>
        <v>0.17167924528301937</v>
      </c>
      <c r="F55" s="7">
        <f t="shared" si="1"/>
        <v>0.17167924528301937</v>
      </c>
      <c r="G55" s="8">
        <f t="shared" si="2"/>
        <v>2.9473763260947129E-2</v>
      </c>
      <c r="H55" s="10">
        <f t="shared" si="3"/>
        <v>0.1004559656424923</v>
      </c>
    </row>
    <row r="56" spans="1:8" x14ac:dyDescent="0.25">
      <c r="A56" s="5">
        <v>44440</v>
      </c>
      <c r="B56" s="6">
        <v>55</v>
      </c>
      <c r="C56" s="7">
        <v>1.835</v>
      </c>
      <c r="D56" s="7">
        <f>AVERAGE($C$2:C55)</f>
        <v>1.5404999999999998</v>
      </c>
      <c r="E56" s="7">
        <f t="shared" si="0"/>
        <v>0.29450000000000021</v>
      </c>
      <c r="F56" s="7">
        <f t="shared" si="1"/>
        <v>0.29450000000000021</v>
      </c>
      <c r="G56" s="8">
        <f t="shared" si="2"/>
        <v>8.673025000000012E-2</v>
      </c>
      <c r="H56" s="10">
        <f t="shared" si="3"/>
        <v>0.16049046321525898</v>
      </c>
    </row>
    <row r="57" spans="1:8" x14ac:dyDescent="0.25">
      <c r="A57" s="5">
        <v>44470</v>
      </c>
      <c r="B57" s="6">
        <v>56</v>
      </c>
      <c r="C57" s="7">
        <v>1.821</v>
      </c>
      <c r="D57" s="7">
        <f>AVERAGE($C$2:C56)</f>
        <v>1.5458545454545451</v>
      </c>
      <c r="E57" s="7">
        <f t="shared" si="0"/>
        <v>0.2751454545454548</v>
      </c>
      <c r="F57" s="7">
        <f t="shared" si="1"/>
        <v>0.2751454545454548</v>
      </c>
      <c r="G57" s="8">
        <f t="shared" si="2"/>
        <v>7.5705021157024932E-2</v>
      </c>
      <c r="H57" s="10">
        <f t="shared" si="3"/>
        <v>0.15109580150766327</v>
      </c>
    </row>
    <row r="58" spans="1:8" x14ac:dyDescent="0.25">
      <c r="A58" s="5">
        <v>44501</v>
      </c>
      <c r="B58" s="6">
        <v>57</v>
      </c>
      <c r="C58" s="7">
        <v>1.718</v>
      </c>
      <c r="D58" s="7">
        <f>AVERAGE($C$2:C57)</f>
        <v>1.5507678571428567</v>
      </c>
      <c r="E58" s="7">
        <f t="shared" si="0"/>
        <v>0.16723214285714327</v>
      </c>
      <c r="F58" s="7">
        <f t="shared" si="1"/>
        <v>0.16723214285714327</v>
      </c>
      <c r="G58" s="8">
        <f t="shared" si="2"/>
        <v>2.7966589604591977E-2</v>
      </c>
      <c r="H58" s="10">
        <f t="shared" si="3"/>
        <v>9.7341177448861047E-2</v>
      </c>
    </row>
    <row r="59" spans="1:8" x14ac:dyDescent="0.25">
      <c r="A59" s="5">
        <v>44531</v>
      </c>
      <c r="B59" s="6">
        <v>58</v>
      </c>
      <c r="C59" s="7">
        <v>1.788</v>
      </c>
      <c r="D59" s="7">
        <f>AVERAGE($C$2:C58)</f>
        <v>1.5537017543859646</v>
      </c>
      <c r="E59" s="7">
        <f t="shared" si="0"/>
        <v>0.23429824561403545</v>
      </c>
      <c r="F59" s="7">
        <f t="shared" si="1"/>
        <v>0.23429824561403545</v>
      </c>
      <c r="G59" s="8">
        <f t="shared" si="2"/>
        <v>5.489566789781488E-2</v>
      </c>
      <c r="H59" s="10">
        <f t="shared" si="3"/>
        <v>0.13103928725617195</v>
      </c>
    </row>
    <row r="60" spans="1:8" x14ac:dyDescent="0.25">
      <c r="A60" s="5">
        <v>44562</v>
      </c>
      <c r="B60" s="6">
        <v>59</v>
      </c>
      <c r="C60" s="7">
        <v>1.929</v>
      </c>
      <c r="D60" s="7">
        <f>AVERAGE($C$2:C59)</f>
        <v>1.5577413793103445</v>
      </c>
      <c r="E60" s="7">
        <f t="shared" si="0"/>
        <v>0.37125862068965554</v>
      </c>
      <c r="F60" s="7">
        <f t="shared" si="1"/>
        <v>0.37125862068965554</v>
      </c>
      <c r="G60" s="8">
        <f t="shared" si="2"/>
        <v>0.13783296343638551</v>
      </c>
      <c r="H60" s="10">
        <f t="shared" si="3"/>
        <v>0.19246170072040203</v>
      </c>
    </row>
    <row r="61" spans="1:8" x14ac:dyDescent="0.25">
      <c r="A61" s="5">
        <v>44593</v>
      </c>
      <c r="B61" s="6">
        <v>60</v>
      </c>
      <c r="C61" s="7">
        <v>2.0049999999999999</v>
      </c>
      <c r="D61" s="7">
        <f>AVERAGE($C$2:C60)</f>
        <v>1.5640338983050843</v>
      </c>
      <c r="E61" s="7">
        <f t="shared" si="0"/>
        <v>0.44096610169491557</v>
      </c>
      <c r="F61" s="7">
        <f t="shared" si="1"/>
        <v>0.44096610169491557</v>
      </c>
      <c r="G61" s="8">
        <f t="shared" si="2"/>
        <v>0.19445110284401063</v>
      </c>
      <c r="H61" s="10">
        <f t="shared" si="3"/>
        <v>0.21993321780295041</v>
      </c>
    </row>
    <row r="62" spans="1:8" x14ac:dyDescent="0.25">
      <c r="A62" s="5">
        <v>44621</v>
      </c>
      <c r="B62" s="6">
        <v>61</v>
      </c>
      <c r="C62" s="7">
        <v>2.0459999999999998</v>
      </c>
      <c r="D62" s="7">
        <f>AVERAGE($C$2:C61)</f>
        <v>1.5713833333333329</v>
      </c>
      <c r="E62" s="7">
        <f t="shared" si="0"/>
        <v>0.47461666666666691</v>
      </c>
      <c r="F62" s="7">
        <f t="shared" si="1"/>
        <v>0.47461666666666691</v>
      </c>
      <c r="G62" s="8">
        <f t="shared" si="2"/>
        <v>0.22526098027777799</v>
      </c>
      <c r="H62" s="10">
        <f t="shared" si="3"/>
        <v>0.23197295536005227</v>
      </c>
    </row>
    <row r="63" spans="1:8" x14ac:dyDescent="0.25">
      <c r="A63" s="5">
        <v>44652</v>
      </c>
      <c r="B63" s="6">
        <v>62</v>
      </c>
      <c r="C63" s="7">
        <v>2.52</v>
      </c>
      <c r="D63" s="7">
        <f>AVERAGE($C$2:C62)</f>
        <v>1.5791639344262292</v>
      </c>
      <c r="E63" s="7">
        <f t="shared" si="0"/>
        <v>0.94083606557377086</v>
      </c>
      <c r="F63" s="7">
        <f t="shared" si="1"/>
        <v>0.94083606557377086</v>
      </c>
      <c r="G63" s="8">
        <f t="shared" si="2"/>
        <v>0.88517250228433286</v>
      </c>
      <c r="H63" s="10">
        <f t="shared" si="3"/>
        <v>0.37334764506895668</v>
      </c>
    </row>
    <row r="64" spans="1:8" x14ac:dyDescent="0.25">
      <c r="A64" s="5">
        <v>44682</v>
      </c>
      <c r="B64" s="6">
        <v>63</v>
      </c>
      <c r="C64" s="7">
        <v>2.863</v>
      </c>
      <c r="D64" s="7">
        <f>AVERAGE($C$2:C63)</f>
        <v>1.5943387096774189</v>
      </c>
      <c r="E64" s="7">
        <f t="shared" si="0"/>
        <v>1.2686612903225811</v>
      </c>
      <c r="F64" s="7">
        <f t="shared" si="1"/>
        <v>1.2686612903225811</v>
      </c>
      <c r="G64" s="8">
        <f t="shared" si="2"/>
        <v>1.6095014695629564</v>
      </c>
      <c r="H64" s="10">
        <f t="shared" si="3"/>
        <v>0.44312304936171187</v>
      </c>
    </row>
    <row r="65" spans="1:8" x14ac:dyDescent="0.25">
      <c r="A65" s="5">
        <v>44713</v>
      </c>
      <c r="B65" s="6">
        <v>64</v>
      </c>
      <c r="C65" s="7">
        <v>2.7069999999999999</v>
      </c>
      <c r="D65" s="7">
        <f>AVERAGE($C$2:C64)</f>
        <v>1.6144761904761902</v>
      </c>
      <c r="E65" s="7">
        <f t="shared" si="0"/>
        <v>1.0925238095238097</v>
      </c>
      <c r="F65" s="7">
        <f t="shared" si="1"/>
        <v>1.0925238095238097</v>
      </c>
      <c r="G65" s="8">
        <f t="shared" si="2"/>
        <v>1.1936082743764176</v>
      </c>
      <c r="H65" s="10">
        <f t="shared" si="3"/>
        <v>0.4035920980878499</v>
      </c>
    </row>
    <row r="66" spans="1:8" x14ac:dyDescent="0.25">
      <c r="A66" s="5">
        <v>44743</v>
      </c>
      <c r="B66" s="6">
        <v>65</v>
      </c>
      <c r="C66" s="7">
        <v>2.9359999999999999</v>
      </c>
      <c r="D66" s="7">
        <f>AVERAGE($C$2:C65)</f>
        <v>1.6315468749999995</v>
      </c>
      <c r="E66" s="7">
        <f t="shared" si="0"/>
        <v>1.3044531250000004</v>
      </c>
      <c r="F66" s="7">
        <f t="shared" si="1"/>
        <v>1.3044531250000004</v>
      </c>
      <c r="G66" s="8">
        <f t="shared" si="2"/>
        <v>1.7015979553222667</v>
      </c>
      <c r="H66" s="10">
        <f t="shared" si="3"/>
        <v>0.44429602350136255</v>
      </c>
    </row>
    <row r="67" spans="1:8" x14ac:dyDescent="0.25">
      <c r="A67" s="5">
        <v>44774</v>
      </c>
      <c r="B67" s="6">
        <v>66</v>
      </c>
      <c r="C67" s="7">
        <v>3.1160000000000001</v>
      </c>
      <c r="D67" s="7">
        <f>AVERAGE($C$2:C66)</f>
        <v>1.651615384615384</v>
      </c>
      <c r="E67" s="7">
        <f t="shared" si="0"/>
        <v>1.4643846153846161</v>
      </c>
      <c r="F67" s="7">
        <f t="shared" si="1"/>
        <v>1.4643846153846161</v>
      </c>
      <c r="G67" s="8">
        <f t="shared" si="2"/>
        <v>2.1444223017751498</v>
      </c>
      <c r="H67" s="10">
        <f t="shared" si="3"/>
        <v>0.46995655179223877</v>
      </c>
    </row>
    <row r="68" spans="1:8" x14ac:dyDescent="0.25">
      <c r="A68" s="5">
        <v>44805</v>
      </c>
      <c r="B68" s="6">
        <v>67</v>
      </c>
      <c r="C68" s="7">
        <v>2.9020000000000001</v>
      </c>
      <c r="D68" s="7">
        <f>AVERAGE($C$2:C67)</f>
        <v>1.6738030303030298</v>
      </c>
      <c r="E68" s="7">
        <f t="shared" ref="E68:E79" si="4">C68-D68</f>
        <v>1.2281969696969703</v>
      </c>
      <c r="F68" s="7">
        <f t="shared" ref="F68:F79" si="5">ABS(E68)</f>
        <v>1.2281969696969703</v>
      </c>
      <c r="G68" s="8">
        <f t="shared" ref="G68:G79" si="6">(F68^2)</f>
        <v>1.5084677963728206</v>
      </c>
      <c r="H68" s="10">
        <f t="shared" ref="H68:H78" si="7">F68/C68</f>
        <v>0.42322431760750184</v>
      </c>
    </row>
    <row r="69" spans="1:8" x14ac:dyDescent="0.25">
      <c r="A69" s="5">
        <v>44835</v>
      </c>
      <c r="B69" s="6">
        <v>68</v>
      </c>
      <c r="C69" s="7">
        <v>3.419</v>
      </c>
      <c r="D69" s="7">
        <f>AVERAGE($C$2:C68)</f>
        <v>1.6921343283582084</v>
      </c>
      <c r="E69" s="7">
        <f t="shared" si="4"/>
        <v>1.7268656716417916</v>
      </c>
      <c r="F69" s="7">
        <f t="shared" si="5"/>
        <v>1.7268656716417916</v>
      </c>
      <c r="G69" s="8">
        <f t="shared" si="6"/>
        <v>2.982065047894856</v>
      </c>
      <c r="H69" s="10">
        <f t="shared" si="7"/>
        <v>0.50507916690312715</v>
      </c>
    </row>
    <row r="70" spans="1:8" x14ac:dyDescent="0.25">
      <c r="A70" s="5">
        <v>44866</v>
      </c>
      <c r="B70" s="6">
        <v>69</v>
      </c>
      <c r="C70" s="7">
        <v>3.589</v>
      </c>
      <c r="D70" s="7">
        <f>AVERAGE($C$2:C69)</f>
        <v>1.7175294117647053</v>
      </c>
      <c r="E70" s="7">
        <f t="shared" si="4"/>
        <v>1.8714705882352947</v>
      </c>
      <c r="F70" s="7">
        <f t="shared" si="5"/>
        <v>1.8714705882352947</v>
      </c>
      <c r="G70" s="8">
        <f t="shared" si="6"/>
        <v>3.5024021626297599</v>
      </c>
      <c r="H70" s="10">
        <f t="shared" si="7"/>
        <v>0.52144624916001525</v>
      </c>
    </row>
    <row r="71" spans="1:8" x14ac:dyDescent="0.25">
      <c r="A71" s="5">
        <v>44896</v>
      </c>
      <c r="B71" s="6">
        <v>70</v>
      </c>
      <c r="C71" s="7">
        <v>4.25</v>
      </c>
      <c r="D71" s="7">
        <f>AVERAGE($C$2:C70)</f>
        <v>1.7446521739130429</v>
      </c>
      <c r="E71" s="7">
        <f t="shared" si="4"/>
        <v>2.5053478260869571</v>
      </c>
      <c r="F71" s="7">
        <f t="shared" si="5"/>
        <v>2.5053478260869571</v>
      </c>
      <c r="G71" s="8">
        <f t="shared" si="6"/>
        <v>6.2767677296786415</v>
      </c>
      <c r="H71" s="10">
        <f t="shared" si="7"/>
        <v>0.58949360613810753</v>
      </c>
    </row>
    <row r="72" spans="1:8" x14ac:dyDescent="0.25">
      <c r="A72" s="5">
        <v>44927</v>
      </c>
      <c r="B72" s="6">
        <v>71</v>
      </c>
      <c r="C72" s="7">
        <v>4.8230000000000004</v>
      </c>
      <c r="D72" s="7">
        <f>AVERAGE($C$2:C71)</f>
        <v>1.7804428571428565</v>
      </c>
      <c r="E72" s="7">
        <f t="shared" si="4"/>
        <v>3.0425571428571438</v>
      </c>
      <c r="F72" s="7">
        <f t="shared" si="5"/>
        <v>3.0425571428571438</v>
      </c>
      <c r="G72" s="8">
        <f t="shared" si="6"/>
        <v>9.2571539675510266</v>
      </c>
      <c r="H72" s="10">
        <f t="shared" si="7"/>
        <v>0.63084328070850992</v>
      </c>
    </row>
    <row r="73" spans="1:8" x14ac:dyDescent="0.25">
      <c r="A73" s="5">
        <v>44958</v>
      </c>
      <c r="B73" s="6">
        <v>72</v>
      </c>
      <c r="C73" s="7">
        <v>4.2110000000000003</v>
      </c>
      <c r="D73" s="7">
        <f>AVERAGE($C$2:C72)</f>
        <v>1.8232957746478866</v>
      </c>
      <c r="E73" s="7">
        <f t="shared" si="4"/>
        <v>2.3877042253521137</v>
      </c>
      <c r="F73" s="7">
        <f t="shared" si="5"/>
        <v>2.3877042253521137</v>
      </c>
      <c r="G73" s="8">
        <f t="shared" si="6"/>
        <v>5.7011314677643377</v>
      </c>
      <c r="H73" s="10">
        <f t="shared" si="7"/>
        <v>0.56701596422515166</v>
      </c>
    </row>
    <row r="74" spans="1:8" x14ac:dyDescent="0.25">
      <c r="A74" s="5">
        <v>44986</v>
      </c>
      <c r="B74" s="6">
        <v>73</v>
      </c>
      <c r="C74" s="7">
        <v>3.4460000000000002</v>
      </c>
      <c r="D74" s="7">
        <f>AVERAGE($C$2:C73)</f>
        <v>1.8564583333333329</v>
      </c>
      <c r="E74" s="7">
        <f>C74-D74</f>
        <v>1.5895416666666673</v>
      </c>
      <c r="F74" s="7">
        <f>ABS(E74)</f>
        <v>1.5895416666666673</v>
      </c>
      <c r="G74" s="8">
        <f>(F74^2)</f>
        <v>2.5266427100694466</v>
      </c>
      <c r="H74" s="10">
        <f>F74/C74</f>
        <v>0.46127152253820869</v>
      </c>
    </row>
    <row r="75" spans="1:8" x14ac:dyDescent="0.25">
      <c r="A75" s="5">
        <v>45017</v>
      </c>
      <c r="B75" s="6">
        <v>74</v>
      </c>
      <c r="C75" s="7">
        <v>3.27</v>
      </c>
      <c r="D75" s="7">
        <f>AVERAGE($C$2:C74)</f>
        <v>1.8782328767123282</v>
      </c>
      <c r="E75" s="7">
        <f t="shared" si="4"/>
        <v>1.3917671232876718</v>
      </c>
      <c r="F75" s="7">
        <f t="shared" si="5"/>
        <v>1.3917671232876718</v>
      </c>
      <c r="G75" s="8">
        <f t="shared" si="6"/>
        <v>1.9370157254644416</v>
      </c>
      <c r="H75" s="10">
        <f t="shared" si="7"/>
        <v>0.42561685727451737</v>
      </c>
    </row>
    <row r="76" spans="1:8" x14ac:dyDescent="0.25">
      <c r="A76" s="5">
        <v>45047</v>
      </c>
      <c r="B76" s="6">
        <v>75</v>
      </c>
      <c r="C76" s="7">
        <v>2.6659999999999999</v>
      </c>
      <c r="D76" s="7">
        <f>AVERAGE($C$2:C75)</f>
        <v>1.8970405405405402</v>
      </c>
      <c r="E76" s="7">
        <f t="shared" si="4"/>
        <v>0.76895945945945976</v>
      </c>
      <c r="F76" s="7">
        <f t="shared" si="5"/>
        <v>0.76895945945945976</v>
      </c>
      <c r="G76" s="8">
        <f t="shared" si="6"/>
        <v>0.59129865029218454</v>
      </c>
      <c r="H76" s="10">
        <f t="shared" si="7"/>
        <v>0.28843190527361584</v>
      </c>
    </row>
    <row r="77" spans="1:8" x14ac:dyDescent="0.25">
      <c r="A77" s="5">
        <v>45078</v>
      </c>
      <c r="B77" s="6">
        <v>76</v>
      </c>
      <c r="C77" s="7">
        <v>2.2189999999999999</v>
      </c>
      <c r="D77" s="7">
        <f>AVERAGE($C$2:C76)</f>
        <v>1.9072933333333328</v>
      </c>
      <c r="E77" s="7">
        <f t="shared" si="4"/>
        <v>0.31170666666666702</v>
      </c>
      <c r="F77" s="7">
        <f t="shared" si="5"/>
        <v>0.31170666666666702</v>
      </c>
      <c r="G77" s="8">
        <f t="shared" si="6"/>
        <v>9.7161046044444671E-2</v>
      </c>
      <c r="H77" s="10">
        <f t="shared" si="7"/>
        <v>0.14047168394171566</v>
      </c>
    </row>
    <row r="78" spans="1:8" x14ac:dyDescent="0.25">
      <c r="A78" s="5">
        <v>45108</v>
      </c>
      <c r="B78" s="6">
        <v>77</v>
      </c>
      <c r="C78" s="7">
        <v>2.0939999999999999</v>
      </c>
      <c r="D78" s="7">
        <f>AVERAGE($C$2:C77)</f>
        <v>1.9113947368421047</v>
      </c>
      <c r="E78" s="7">
        <f t="shared" si="4"/>
        <v>0.18260526315789516</v>
      </c>
      <c r="F78" s="7">
        <f t="shared" si="5"/>
        <v>0.18260526315789516</v>
      </c>
      <c r="G78" s="8">
        <f t="shared" si="6"/>
        <v>3.334468213296414E-2</v>
      </c>
      <c r="H78" s="10">
        <f t="shared" si="7"/>
        <v>8.7204041622681555E-2</v>
      </c>
    </row>
    <row r="79" spans="1:8" x14ac:dyDescent="0.25">
      <c r="A79" s="5">
        <v>45139</v>
      </c>
      <c r="B79" s="6">
        <v>78</v>
      </c>
      <c r="C79" s="7"/>
      <c r="D79" s="7">
        <f>AVERAGE($C$2:C78)</f>
        <v>1.9137662337662331</v>
      </c>
      <c r="E79" s="7">
        <f t="shared" si="4"/>
        <v>-1.9137662337662331</v>
      </c>
      <c r="F79" s="7">
        <f t="shared" si="5"/>
        <v>1.9137662337662331</v>
      </c>
      <c r="G79" s="8">
        <f t="shared" si="6"/>
        <v>3.6625011975037922</v>
      </c>
      <c r="H79" s="10"/>
    </row>
    <row r="81" spans="5:8" x14ac:dyDescent="0.25">
      <c r="E81" s="15" t="s">
        <v>9</v>
      </c>
      <c r="F81" s="15">
        <f>AVERAGE(F3:F79)</f>
        <v>0.4705514584491905</v>
      </c>
      <c r="G81" s="16"/>
      <c r="H81" s="17"/>
    </row>
    <row r="82" spans="5:8" x14ac:dyDescent="0.25">
      <c r="E82" s="18" t="s">
        <v>10</v>
      </c>
      <c r="F82" s="18"/>
      <c r="G82" s="19">
        <f>AVERAGE(G3:G79)</f>
        <v>0.65506769638647055</v>
      </c>
      <c r="H82" s="20"/>
    </row>
    <row r="83" spans="5:8" x14ac:dyDescent="0.25">
      <c r="E83" s="21" t="s">
        <v>11</v>
      </c>
      <c r="F83" s="21"/>
      <c r="G83" s="22"/>
      <c r="H83" s="23">
        <f>AVERAGE(H3:H78)</f>
        <v>0.1819035157644707</v>
      </c>
    </row>
  </sheetData>
  <mergeCells count="3">
    <mergeCell ref="J1:P1"/>
    <mergeCell ref="J2:P2"/>
    <mergeCell ref="J19:P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Forecast</vt:lpstr>
      <vt:lpstr>Naive Bayes</vt:lpstr>
      <vt:lpstr>Mean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Naura Jasmine</cp:lastModifiedBy>
  <dcterms:created xsi:type="dcterms:W3CDTF">2023-09-19T02:06:36Z</dcterms:created>
  <dcterms:modified xsi:type="dcterms:W3CDTF">2023-09-19T16:23:26Z</dcterms:modified>
</cp:coreProperties>
</file>