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Adv excel day 2/forecast/"/>
    </mc:Choice>
  </mc:AlternateContent>
  <xr:revisionPtr revIDLastSave="22" documentId="13_ncr:8001_{F6AFB0FF-F72F-45BC-A78E-66BFF5408207}" xr6:coauthVersionLast="47" xr6:coauthVersionMax="47" xr10:uidLastSave="{14D23CF2-D7DB-4314-A711-4186FE0828B8}"/>
  <bookViews>
    <workbookView xWindow="-110" yWindow="-110" windowWidth="19420" windowHeight="11500" activeTab="2" xr2:uid="{A02E127D-F67C-4A1B-B98F-A910DD1F48E0}"/>
  </bookViews>
  <sheets>
    <sheet name="Sheet3" sheetId="4" r:id="rId1"/>
    <sheet name="Sheet6" sheetId="7" r:id="rId2"/>
    <sheet name="Forecast Sheet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7" l="1"/>
  <c r="C38" i="7"/>
  <c r="C27" i="7"/>
  <c r="C28" i="7"/>
  <c r="C29" i="7"/>
  <c r="H2" i="7"/>
  <c r="C30" i="7"/>
  <c r="H3" i="7"/>
  <c r="C31" i="7"/>
  <c r="H4" i="7"/>
  <c r="H5" i="7"/>
  <c r="C33" i="7"/>
  <c r="H6" i="7"/>
  <c r="C34" i="7"/>
  <c r="H7" i="7"/>
  <c r="C35" i="7"/>
  <c r="H8" i="7"/>
  <c r="C36" i="7"/>
  <c r="C37" i="7"/>
  <c r="C32" i="7"/>
  <c r="D32" i="7"/>
  <c r="D31" i="7"/>
  <c r="D26" i="7"/>
  <c r="E31" i="7"/>
  <c r="E26" i="7"/>
  <c r="D37" i="7"/>
  <c r="E30" i="7"/>
  <c r="E34" i="7"/>
  <c r="D33" i="7"/>
  <c r="E33" i="7"/>
  <c r="E32" i="7"/>
  <c r="D30" i="7"/>
  <c r="E37" i="7"/>
  <c r="E36" i="7"/>
  <c r="D29" i="7"/>
  <c r="E28" i="7"/>
  <c r="D27" i="7"/>
  <c r="D36" i="7"/>
  <c r="E29" i="7"/>
  <c r="D35" i="7"/>
  <c r="D28" i="7"/>
  <c r="E35" i="7"/>
  <c r="D34" i="7"/>
  <c r="E27" i="7"/>
  <c r="D38" i="7"/>
  <c r="E38" i="7"/>
  <c r="C26" i="4"/>
  <c r="C27" i="4"/>
  <c r="C28" i="4"/>
  <c r="C29" i="4"/>
  <c r="C30" i="4"/>
  <c r="C31" i="4"/>
  <c r="E29" i="4"/>
  <c r="E28" i="4"/>
  <c r="D28" i="4"/>
  <c r="E27" i="4"/>
  <c r="D27" i="4"/>
  <c r="E26" i="4"/>
  <c r="D26" i="4"/>
  <c r="D31" i="4"/>
  <c r="E31" i="4"/>
  <c r="D30" i="4"/>
  <c r="E30" i="4"/>
  <c r="D29" i="4"/>
</calcChain>
</file>

<file path=xl/sharedStrings.xml><?xml version="1.0" encoding="utf-8"?>
<sst xmlns="http://schemas.openxmlformats.org/spreadsheetml/2006/main" count="22" uniqueCount="15">
  <si>
    <t>Monthly Sales</t>
  </si>
  <si>
    <t>Date</t>
  </si>
  <si>
    <t>Sales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</si>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</sst>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14" fontId="0" fillId="0" borderId="0" xfId="0" applyNumberFormat="1"/>
    <xf numFmtId="164" fontId="0" fillId="0" borderId="0" xfId="0" applyNumberFormat="1"/>
    <xf numFmtId="0" fontId="3" fillId="4" borderId="0" xfId="2" applyFont="1" applyFill="1" applyAlignment="1">
      <alignment horizontal="center"/>
    </xf>
    <xf numFmtId="4" fontId="0" fillId="0" borderId="0" xfId="0" applyNumberFormat="1"/>
  </cellXfs>
  <cellStyles count="3">
    <cellStyle name="20% - Accent1" xfId="2" builtinId="30"/>
    <cellStyle name="Normal" xfId="0" builtinId="0"/>
    <cellStyle name="Output" xfId="1" builtinId="21"/>
  </cellStyles>
  <dxfs count="9">
    <dxf>
      <numFmt numFmtId="4" formatCode="#,##0.0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9" formatCode="dd/mm/yyyy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Sheet3!$B$2:$B$31</c:f>
              <c:numCache>
                <c:formatCode>_-[$$-409]* #,##0_ ;_-[$$-409]* \-#,##0\ ;_-[$$-409]* "-"??_ ;_-@_ </c:formatCode>
                <c:ptCount val="30"/>
                <c:pt idx="0">
                  <c:v>6083</c:v>
                </c:pt>
                <c:pt idx="1">
                  <c:v>5564</c:v>
                </c:pt>
                <c:pt idx="2">
                  <c:v>9348</c:v>
                </c:pt>
                <c:pt idx="3">
                  <c:v>5561</c:v>
                </c:pt>
                <c:pt idx="4">
                  <c:v>7379</c:v>
                </c:pt>
                <c:pt idx="5">
                  <c:v>7447</c:v>
                </c:pt>
                <c:pt idx="6">
                  <c:v>7017</c:v>
                </c:pt>
                <c:pt idx="7">
                  <c:v>6851</c:v>
                </c:pt>
                <c:pt idx="8">
                  <c:v>6180</c:v>
                </c:pt>
                <c:pt idx="9">
                  <c:v>7223</c:v>
                </c:pt>
                <c:pt idx="10">
                  <c:v>6361</c:v>
                </c:pt>
                <c:pt idx="11">
                  <c:v>6991</c:v>
                </c:pt>
                <c:pt idx="12">
                  <c:v>6480</c:v>
                </c:pt>
                <c:pt idx="13">
                  <c:v>6160</c:v>
                </c:pt>
                <c:pt idx="14">
                  <c:v>9921</c:v>
                </c:pt>
                <c:pt idx="15">
                  <c:v>8132</c:v>
                </c:pt>
                <c:pt idx="16">
                  <c:v>8004</c:v>
                </c:pt>
                <c:pt idx="17">
                  <c:v>8637</c:v>
                </c:pt>
                <c:pt idx="18">
                  <c:v>8905</c:v>
                </c:pt>
                <c:pt idx="19">
                  <c:v>9652</c:v>
                </c:pt>
                <c:pt idx="20">
                  <c:v>5868</c:v>
                </c:pt>
                <c:pt idx="21">
                  <c:v>5397</c:v>
                </c:pt>
                <c:pt idx="22">
                  <c:v>6785</c:v>
                </c:pt>
                <c:pt idx="23">
                  <c:v>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D-45B0-81A8-1CE1FDBCAB2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Sheet3!$C$2:$C$31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7276.7717465684391</c:v>
                </c:pt>
                <c:pt idx="25" formatCode="_-[$$-409]* #,##0_ ;_-[$$-409]* \-#,##0\ ;_-[$$-409]* &quot;-&quot;??_ ;_-@_ ">
                  <c:v>7303.3223402155209</c:v>
                </c:pt>
                <c:pt idx="26" formatCode="_-[$$-409]* #,##0_ ;_-[$$-409]* \-#,##0\ ;_-[$$-409]* &quot;-&quot;??_ ;_-@_ ">
                  <c:v>7329.8729338626063</c:v>
                </c:pt>
                <c:pt idx="27" formatCode="_-[$$-409]* #,##0_ ;_-[$$-409]* \-#,##0\ ;_-[$$-409]* &quot;-&quot;??_ ;_-@_ ">
                  <c:v>7356.423527509688</c:v>
                </c:pt>
                <c:pt idx="28" formatCode="_-[$$-409]* #,##0_ ;_-[$$-409]* \-#,##0\ ;_-[$$-409]* &quot;-&quot;??_ ;_-@_ ">
                  <c:v>7382.9741211567743</c:v>
                </c:pt>
                <c:pt idx="29" formatCode="_-[$$-409]* #,##0_ ;_-[$$-409]* \-#,##0\ ;_-[$$-409]* &quot;-&quot;??_ ;_-@_ ">
                  <c:v>7409.5247148038561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D-45B0-81A8-1CE1FDBCAB2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Sheet3!$D$2:$D$31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4500.3118617939672</c:v>
                </c:pt>
                <c:pt idx="25" formatCode="_-[$$-409]* #,##0_ ;_-[$$-409]* \-#,##0\ ;_-[$$-409]* &quot;-&quot;??_ ;_-@_ ">
                  <c:v>4504.5612589986004</c:v>
                </c:pt>
                <c:pt idx="26" formatCode="_-[$$-409]* #,##0_ ;_-[$$-409]* \-#,##0\ ;_-[$$-409]* &quot;-&quot;??_ ;_-@_ ">
                  <c:v>4508.6385561960624</c:v>
                </c:pt>
                <c:pt idx="27" formatCode="_-[$$-409]* #,##0_ ;_-[$$-409]* \-#,##0\ ;_-[$$-409]* &quot;-&quot;??_ ;_-@_ ">
                  <c:v>4512.5451227251342</c:v>
                </c:pt>
                <c:pt idx="28" formatCode="_-[$$-409]* #,##0_ ;_-[$$-409]* \-#,##0\ ;_-[$$-409]* &quot;-&quot;??_ ;_-@_ ">
                  <c:v>4516.2823153271493</c:v>
                </c:pt>
                <c:pt idx="29" formatCode="_-[$$-409]* #,##0_ ;_-[$$-409]* \-#,##0\ ;_-[$$-409]* &quot;-&quot;??_ ;_-@_ ">
                  <c:v>4519.8514778410945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D-45B0-81A8-1CE1FDBCAB2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Sheet3!$E$2:$E$31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10053.231631342911</c:v>
                </c:pt>
                <c:pt idx="25" formatCode="_-[$$-409]* #,##0_ ;_-[$$-409]* \-#,##0\ ;_-[$$-409]* &quot;-&quot;??_ ;_-@_ ">
                  <c:v>10102.083421432442</c:v>
                </c:pt>
                <c:pt idx="26" formatCode="_-[$$-409]* #,##0_ ;_-[$$-409]* \-#,##0\ ;_-[$$-409]* &quot;-&quot;??_ ;_-@_ ">
                  <c:v>10151.107311529151</c:v>
                </c:pt>
                <c:pt idx="27" formatCode="_-[$$-409]* #,##0_ ;_-[$$-409]* \-#,##0\ ;_-[$$-409]* &quot;-&quot;??_ ;_-@_ ">
                  <c:v>10200.301932294242</c:v>
                </c:pt>
                <c:pt idx="28" formatCode="_-[$$-409]* #,##0_ ;_-[$$-409]* \-#,##0\ ;_-[$$-409]* &quot;-&quot;??_ ;_-@_ ">
                  <c:v>10249.665926986399</c:v>
                </c:pt>
                <c:pt idx="29" formatCode="_-[$$-409]* #,##0_ ;_-[$$-409]* \-#,##0\ ;_-[$$-409]* &quot;-&quot;??_ ;_-@_ ">
                  <c:v>10299.197951766619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D-45B0-81A8-1CE1FDBC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6591"/>
        <c:axId val="334675935"/>
      </c:lineChart>
      <c:catAx>
        <c:axId val="1868665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5935"/>
        <c:crosses val="autoZero"/>
        <c:auto val="1"/>
        <c:lblAlgn val="ctr"/>
        <c:lblOffset val="100"/>
        <c:noMultiLvlLbl val="0"/>
      </c:catAx>
      <c:valAx>
        <c:axId val="3346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Sheet6!$B$2:$B$38</c:f>
              <c:numCache>
                <c:formatCode>_-[$$-409]* #,##0_ ;_-[$$-409]* \-#,##0\ ;_-[$$-409]* "-"??_ ;_-@_ </c:formatCode>
                <c:ptCount val="37"/>
                <c:pt idx="0">
                  <c:v>6083</c:v>
                </c:pt>
                <c:pt idx="1">
                  <c:v>5564</c:v>
                </c:pt>
                <c:pt idx="2">
                  <c:v>9348</c:v>
                </c:pt>
                <c:pt idx="3">
                  <c:v>5561</c:v>
                </c:pt>
                <c:pt idx="4">
                  <c:v>7379</c:v>
                </c:pt>
                <c:pt idx="5">
                  <c:v>7447</c:v>
                </c:pt>
                <c:pt idx="6">
                  <c:v>7017</c:v>
                </c:pt>
                <c:pt idx="7">
                  <c:v>6851</c:v>
                </c:pt>
                <c:pt idx="8">
                  <c:v>6180</c:v>
                </c:pt>
                <c:pt idx="9">
                  <c:v>7223</c:v>
                </c:pt>
                <c:pt idx="10">
                  <c:v>6361</c:v>
                </c:pt>
                <c:pt idx="11">
                  <c:v>6991</c:v>
                </c:pt>
                <c:pt idx="12">
                  <c:v>6480</c:v>
                </c:pt>
                <c:pt idx="13">
                  <c:v>6160</c:v>
                </c:pt>
                <c:pt idx="14">
                  <c:v>9921</c:v>
                </c:pt>
                <c:pt idx="15">
                  <c:v>8132</c:v>
                </c:pt>
                <c:pt idx="16">
                  <c:v>8004</c:v>
                </c:pt>
                <c:pt idx="17">
                  <c:v>8637</c:v>
                </c:pt>
                <c:pt idx="18">
                  <c:v>8905</c:v>
                </c:pt>
                <c:pt idx="19">
                  <c:v>9652</c:v>
                </c:pt>
                <c:pt idx="20">
                  <c:v>5868</c:v>
                </c:pt>
                <c:pt idx="21">
                  <c:v>5397</c:v>
                </c:pt>
                <c:pt idx="22">
                  <c:v>6785</c:v>
                </c:pt>
                <c:pt idx="23">
                  <c:v>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A21-9C73-AC8DDC3D7AD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Sheet6!$A$2:$A$38</c:f>
              <c:numCache>
                <c:formatCode>m/d/yyyy</c:formatCode>
                <c:ptCount val="3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43830</c:v>
                </c:pt>
              </c:numCache>
            </c:numRef>
          </c:cat>
          <c:val>
            <c:numRef>
              <c:f>Sheet6!$C$2:$C$38</c:f>
              <c:numCache>
                <c:formatCode>General</c:formatCode>
                <c:ptCount val="37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7276.7717465684391</c:v>
                </c:pt>
                <c:pt idx="25" formatCode="_-[$$-409]* #,##0_ ;_-[$$-409]* \-#,##0\ ;_-[$$-409]* &quot;-&quot;??_ ;_-@_ ">
                  <c:v>7303.3223402155209</c:v>
                </c:pt>
                <c:pt idx="26" formatCode="_-[$$-409]* #,##0_ ;_-[$$-409]* \-#,##0\ ;_-[$$-409]* &quot;-&quot;??_ ;_-@_ ">
                  <c:v>7329.8729338626063</c:v>
                </c:pt>
                <c:pt idx="27" formatCode="_-[$$-409]* #,##0_ ;_-[$$-409]* \-#,##0\ ;_-[$$-409]* &quot;-&quot;??_ ;_-@_ ">
                  <c:v>7356.423527509688</c:v>
                </c:pt>
                <c:pt idx="28" formatCode="_-[$$-409]* #,##0_ ;_-[$$-409]* \-#,##0\ ;_-[$$-409]* &quot;-&quot;??_ ;_-@_ ">
                  <c:v>7382.9741211567743</c:v>
                </c:pt>
                <c:pt idx="29" formatCode="_-[$$-409]* #,##0_ ;_-[$$-409]* \-#,##0\ ;_-[$$-409]* &quot;-&quot;??_ ;_-@_ ">
                  <c:v>7409.5247148038561</c:v>
                </c:pt>
                <c:pt idx="30" formatCode="_-[$$-409]* #,##0_ ;_-[$$-409]* \-#,##0\ ;_-[$$-409]* &quot;-&quot;??_ ;_-@_ ">
                  <c:v>7436.0753084509415</c:v>
                </c:pt>
                <c:pt idx="31" formatCode="_-[$$-409]* #,##0_ ;_-[$$-409]* \-#,##0\ ;_-[$$-409]* &quot;-&quot;??_ ;_-@_ ">
                  <c:v>7462.6259020980233</c:v>
                </c:pt>
                <c:pt idx="32" formatCode="_-[$$-409]* #,##0_ ;_-[$$-409]* \-#,##0\ ;_-[$$-409]* &quot;-&quot;??_ ;_-@_ ">
                  <c:v>7489.1764957451087</c:v>
                </c:pt>
                <c:pt idx="33" formatCode="_-[$$-409]* #,##0_ ;_-[$$-409]* \-#,##0\ ;_-[$$-409]* &quot;-&quot;??_ ;_-@_ ">
                  <c:v>7515.7270893921905</c:v>
                </c:pt>
                <c:pt idx="34" formatCode="_-[$$-409]* #,##0_ ;_-[$$-409]* \-#,##0\ ;_-[$$-409]* &quot;-&quot;??_ ;_-@_ ">
                  <c:v>7542.2776830392759</c:v>
                </c:pt>
                <c:pt idx="35" formatCode="_-[$$-409]* #,##0_ ;_-[$$-409]* \-#,##0\ ;_-[$$-409]* &quot;-&quot;??_ ;_-@_ ">
                  <c:v>7568.8282766863576</c:v>
                </c:pt>
                <c:pt idx="36" formatCode="_-[$$-409]* #,##0_ ;_-[$$-409]* \-#,##0\ ;_-[$$-409]* &quot;-&quot;??_ ;_-@_ ">
                  <c:v>7594.5223995706338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A21-9C73-AC8DDC3D7AD0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Sheet6!$A$2:$A$38</c:f>
              <c:numCache>
                <c:formatCode>m/d/yyyy</c:formatCode>
                <c:ptCount val="3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43830</c:v>
                </c:pt>
              </c:numCache>
            </c:numRef>
          </c:cat>
          <c:val>
            <c:numRef>
              <c:f>Sheet6!$D$2:$D$38</c:f>
              <c:numCache>
                <c:formatCode>General</c:formatCode>
                <c:ptCount val="37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4500.3118617939672</c:v>
                </c:pt>
                <c:pt idx="25" formatCode="_-[$$-409]* #,##0_ ;_-[$$-409]* \-#,##0\ ;_-[$$-409]* &quot;-&quot;??_ ;_-@_ ">
                  <c:v>4504.5612589986004</c:v>
                </c:pt>
                <c:pt idx="26" formatCode="_-[$$-409]* #,##0_ ;_-[$$-409]* \-#,##0\ ;_-[$$-409]* &quot;-&quot;??_ ;_-@_ ">
                  <c:v>4508.6385561960624</c:v>
                </c:pt>
                <c:pt idx="27" formatCode="_-[$$-409]* #,##0_ ;_-[$$-409]* \-#,##0\ ;_-[$$-409]* &quot;-&quot;??_ ;_-@_ ">
                  <c:v>4512.5451227251342</c:v>
                </c:pt>
                <c:pt idx="28" formatCode="_-[$$-409]* #,##0_ ;_-[$$-409]* \-#,##0\ ;_-[$$-409]* &quot;-&quot;??_ ;_-@_ ">
                  <c:v>4516.2823153271493</c:v>
                </c:pt>
                <c:pt idx="29" formatCode="_-[$$-409]* #,##0_ ;_-[$$-409]* \-#,##0\ ;_-[$$-409]* &quot;-&quot;??_ ;_-@_ ">
                  <c:v>4519.8514778410945</c:v>
                </c:pt>
                <c:pt idx="30" formatCode="_-[$$-409]* #,##0_ ;_-[$$-409]* \-#,##0\ ;_-[$$-409]* &quot;-&quot;??_ ;_-@_ ">
                  <c:v>4523.2539409305609</c:v>
                </c:pt>
                <c:pt idx="31" formatCode="_-[$$-409]* #,##0_ ;_-[$$-409]* \-#,##0\ ;_-[$$-409]* &quot;-&quot;??_ ;_-@_ ">
                  <c:v>4526.491021840804</c:v>
                </c:pt>
                <c:pt idx="32" formatCode="_-[$$-409]* #,##0_ ;_-[$$-409]* \-#,##0\ ;_-[$$-409]* &quot;-&quot;??_ ;_-@_ ">
                  <c:v>4529.5640241844903</c:v>
                </c:pt>
                <c:pt idx="33" formatCode="_-[$$-409]* #,##0_ ;_-[$$-409]* \-#,##0\ ;_-[$$-409]* &quot;-&quot;??_ ;_-@_ ">
                  <c:v>4532.4742377544826</c:v>
                </c:pt>
                <c:pt idx="34" formatCode="_-[$$-409]* #,##0_ ;_-[$$-409]* \-#,##0\ ;_-[$$-409]* &quot;-&quot;??_ ;_-@_ ">
                  <c:v>4535.222938362328</c:v>
                </c:pt>
                <c:pt idx="35" formatCode="_-[$$-409]* #,##0_ ;_-[$$-409]* \-#,##0\ ;_-[$$-409]* &quot;-&quot;??_ ;_-@_ ">
                  <c:v>4537.8113877009109</c:v>
                </c:pt>
                <c:pt idx="36" formatCode="_-[$$-409]* #,##0_ ;_-[$$-409]* \-#,##0\ ;_-[$$-409]* &quot;-&quot;??_ ;_-@_ ">
                  <c:v>4540.1594906874634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A21-9C73-AC8DDC3D7AD0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Sheet6!$A$2:$A$38</c:f>
              <c:numCache>
                <c:formatCode>m/d/yyyy</c:formatCode>
                <c:ptCount val="3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43830</c:v>
                </c:pt>
              </c:numCache>
            </c:numRef>
          </c:cat>
          <c:val>
            <c:numRef>
              <c:f>Sheet6!$E$2:$E$38</c:f>
              <c:numCache>
                <c:formatCode>General</c:formatCode>
                <c:ptCount val="37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10053.231631342911</c:v>
                </c:pt>
                <c:pt idx="25" formatCode="_-[$$-409]* #,##0_ ;_-[$$-409]* \-#,##0\ ;_-[$$-409]* &quot;-&quot;??_ ;_-@_ ">
                  <c:v>10102.083421432442</c:v>
                </c:pt>
                <c:pt idx="26" formatCode="_-[$$-409]* #,##0_ ;_-[$$-409]* \-#,##0\ ;_-[$$-409]* &quot;-&quot;??_ ;_-@_ ">
                  <c:v>10151.107311529151</c:v>
                </c:pt>
                <c:pt idx="27" formatCode="_-[$$-409]* #,##0_ ;_-[$$-409]* \-#,##0\ ;_-[$$-409]* &quot;-&quot;??_ ;_-@_ ">
                  <c:v>10200.301932294242</c:v>
                </c:pt>
                <c:pt idx="28" formatCode="_-[$$-409]* #,##0_ ;_-[$$-409]* \-#,##0\ ;_-[$$-409]* &quot;-&quot;??_ ;_-@_ ">
                  <c:v>10249.665926986399</c:v>
                </c:pt>
                <c:pt idx="29" formatCode="_-[$$-409]* #,##0_ ;_-[$$-409]* \-#,##0\ ;_-[$$-409]* &quot;-&quot;??_ ;_-@_ ">
                  <c:v>10299.197951766619</c:v>
                </c:pt>
                <c:pt idx="30" formatCode="_-[$$-409]* #,##0_ ;_-[$$-409]* \-#,##0\ ;_-[$$-409]* &quot;-&quot;??_ ;_-@_ ">
                  <c:v>10348.896675971322</c:v>
                </c:pt>
                <c:pt idx="31" formatCode="_-[$$-409]* #,##0_ ;_-[$$-409]* \-#,##0\ ;_-[$$-409]* &quot;-&quot;??_ ;_-@_ ">
                  <c:v>10398.760782355243</c:v>
                </c:pt>
                <c:pt idx="32" formatCode="_-[$$-409]* #,##0_ ;_-[$$-409]* \-#,##0\ ;_-[$$-409]* &quot;-&quot;??_ ;_-@_ ">
                  <c:v>10448.788967305727</c:v>
                </c:pt>
                <c:pt idx="33" formatCode="_-[$$-409]* #,##0_ ;_-[$$-409]* \-#,##0\ ;_-[$$-409]* &quot;-&quot;??_ ;_-@_ ">
                  <c:v>10498.979941029898</c:v>
                </c:pt>
                <c:pt idx="34" formatCode="_-[$$-409]* #,##0_ ;_-[$$-409]* \-#,##0\ ;_-[$$-409]* &quot;-&quot;??_ ;_-@_ ">
                  <c:v>10549.332427716225</c:v>
                </c:pt>
                <c:pt idx="35" formatCode="_-[$$-409]* #,##0_ ;_-[$$-409]* \-#,##0\ ;_-[$$-409]* &quot;-&quot;??_ ;_-@_ ">
                  <c:v>10599.845165671804</c:v>
                </c:pt>
                <c:pt idx="36" formatCode="_-[$$-409]* #,##0_ ;_-[$$-409]* \-#,##0\ ;_-[$$-409]* &quot;-&quot;??_ ;_-@_ ">
                  <c:v>10648.885308453804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5-4A21-9C73-AC8DDC3D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90847"/>
        <c:axId val="730502351"/>
      </c:lineChart>
      <c:catAx>
        <c:axId val="641090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2351"/>
        <c:crosses val="autoZero"/>
        <c:auto val="1"/>
        <c:lblAlgn val="ctr"/>
        <c:lblOffset val="100"/>
        <c:noMultiLvlLbl val="0"/>
      </c:catAx>
      <c:valAx>
        <c:axId val="7305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452328</xdr:colOff>
      <xdr:row>4</xdr:row>
      <xdr:rowOff>78287</xdr:rowOff>
    </xdr:from>
    <xdr:to>
      <xdr:col>20</xdr:col>
      <xdr:colOff>391438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45035-15FD-D44A-0C3C-3058FB5C9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191661</xdr:colOff>
      <xdr:row>9</xdr:row>
      <xdr:rowOff>170366</xdr:rowOff>
    </xdr:from>
    <xdr:to>
      <xdr:col>17</xdr:col>
      <xdr:colOff>271036</xdr:colOff>
      <xdr:row>25</xdr:row>
      <xdr:rowOff>29737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BC6C7-C948-2BF0-B959-9874A2B2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7F4F7-5224-4520-9FD5-DC6B52B861B9}" name="Table1" displayName="Table1" ref="A1:E31" totalsRowShown="0">
  <autoFilter ref="A1:E31" xr:uid="{36D7F4F7-5224-4520-9FD5-DC6B52B861B9}"/>
  <tableColumns count="5">
    <tableColumn id="1" xr3:uid="{C05DA1D6-BCD8-4ADC-B148-8FBF767DF4D0}" name="Date" dataDxfId="8"/>
    <tableColumn id="2" xr3:uid="{803D8572-E531-4BD6-8989-74CCEADF8ABF}" name="Sales"/>
    <tableColumn id="3" xr3:uid="{F3B5E96F-BC71-481D-917E-763623654F19}" name="Forecast(Sales)" dataDxfId="7">
      <calculatedColumnFormula>_xlfn.FORECAST.ETS(A2,$B$2:$B$25,$A$2:$A$25,1,1)</calculatedColumnFormula>
    </tableColumn>
    <tableColumn id="4" xr3:uid="{666432AF-A629-4C74-9B00-40B80D99A520}" name="Lower Confidence Bound(Sales)" dataDxfId="6">
      <calculatedColumnFormula>C2-_xlfn.FORECAST.ETS.CONFINT(A2,$B$2:$B$25,$A$2:$A$25,0.95,1,1)</calculatedColumnFormula>
    </tableColumn>
    <tableColumn id="5" xr3:uid="{03D0EBB9-ADE9-41DB-AE44-BB8BA981F9C6}" name="Upper Confidence Bound(Sales)" dataDxfId="5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71D4C-3B22-4932-8334-0DA9E1A31B40}" name="Table5" displayName="Table5" ref="A1:E38" totalsRowShown="0">
  <autoFilter ref="A1:E38" xr:uid="{BCE71D4C-3B22-4932-8334-0DA9E1A31B40}"/>
  <tableColumns count="5">
    <tableColumn id="1" xr3:uid="{22696A43-6E3C-41E7-A703-9F395AD0C72B}" name="Date" dataDxfId="4"/>
    <tableColumn id="2" xr3:uid="{CFF6D58A-2193-4059-8CEF-329E8D9D9012}" name="Sales"/>
    <tableColumn id="3" xr3:uid="{10B18D17-8429-4691-A45B-8E2EB99E6929}" name="Forecast(Sales)" dataDxfId="3">
      <calculatedColumnFormula>_xlfn.FORECAST.ETS(A2,$B$2:$B$25,$A$2:$A$25,1,1)</calculatedColumnFormula>
    </tableColumn>
    <tableColumn id="4" xr3:uid="{84073111-58D0-4563-81B4-B418C36BC9BC}" name="Lower Confidence Bound(Sales)" dataDxfId="2">
      <calculatedColumnFormula>C2-_xlfn.FORECAST.ETS.CONFINT(A2,$B$2:$B$25,$A$2:$A$25,0.95,1,1)</calculatedColumnFormula>
    </tableColumn>
    <tableColumn id="5" xr3:uid="{9289F8C6-0B81-40D0-85C1-7942FDDDEE75}" name="Upper Confidence Bound(Sales)" dataDxfId="1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B45BE1-ACF7-4F84-9D0C-0BF63DC49EA7}" name="Table6" displayName="Table6" ref="G1:H8" totalsRowShown="0">
  <autoFilter ref="G1:H8" xr:uid="{A2B45BE1-ACF7-4F84-9D0C-0BF63DC49EA7}"/>
  <tableColumns count="2">
    <tableColumn id="1" xr3:uid="{12189AA0-B831-487B-9E94-0E2B844986DE}" name="Statistic"/>
    <tableColumn id="2" xr3:uid="{E3C796B8-AE41-44ED-B166-4D19F861E236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5DEE-AE62-45B8-BD67-D0694D379128}">
  <dimension ref="A1:E31"/>
  <sheetViews>
    <sheetView zoomScale="73" zoomScaleNormal="73" workbookViewId="0"/>
  </sheetViews>
  <sheetFormatPr defaultRowHeight="14.5" x14ac:dyDescent="0.35"/>
  <cols>
    <col min="1" max="1" width="10.08984375" bestFit="1" customWidth="1"/>
    <col min="2" max="2" width="8.81640625" bestFit="1" customWidth="1"/>
    <col min="3" max="3" width="15.36328125" customWidth="1"/>
    <col min="4" max="4" width="29.08984375" customWidth="1"/>
    <col min="5" max="5" width="29.179687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s="5">
        <v>42736</v>
      </c>
      <c r="B2" s="6">
        <v>6083</v>
      </c>
    </row>
    <row r="3" spans="1:5" x14ac:dyDescent="0.35">
      <c r="A3" s="5">
        <v>42767</v>
      </c>
      <c r="B3" s="6">
        <v>5564</v>
      </c>
    </row>
    <row r="4" spans="1:5" x14ac:dyDescent="0.35">
      <c r="A4" s="5">
        <v>42795</v>
      </c>
      <c r="B4" s="6">
        <v>9348</v>
      </c>
    </row>
    <row r="5" spans="1:5" x14ac:dyDescent="0.35">
      <c r="A5" s="5">
        <v>42826</v>
      </c>
      <c r="B5" s="6">
        <v>5561</v>
      </c>
    </row>
    <row r="6" spans="1:5" x14ac:dyDescent="0.35">
      <c r="A6" s="5">
        <v>42856</v>
      </c>
      <c r="B6" s="6">
        <v>7379</v>
      </c>
    </row>
    <row r="7" spans="1:5" x14ac:dyDescent="0.35">
      <c r="A7" s="5">
        <v>42887</v>
      </c>
      <c r="B7" s="6">
        <v>7447</v>
      </c>
    </row>
    <row r="8" spans="1:5" x14ac:dyDescent="0.35">
      <c r="A8" s="5">
        <v>42917</v>
      </c>
      <c r="B8" s="6">
        <v>7017</v>
      </c>
    </row>
    <row r="9" spans="1:5" x14ac:dyDescent="0.35">
      <c r="A9" s="5">
        <v>42948</v>
      </c>
      <c r="B9" s="6">
        <v>6851</v>
      </c>
    </row>
    <row r="10" spans="1:5" x14ac:dyDescent="0.35">
      <c r="A10" s="5">
        <v>42979</v>
      </c>
      <c r="B10" s="6">
        <v>6180</v>
      </c>
    </row>
    <row r="11" spans="1:5" x14ac:dyDescent="0.35">
      <c r="A11" s="5">
        <v>43009</v>
      </c>
      <c r="B11" s="6">
        <v>7223</v>
      </c>
    </row>
    <row r="12" spans="1:5" x14ac:dyDescent="0.35">
      <c r="A12" s="5">
        <v>43040</v>
      </c>
      <c r="B12" s="6">
        <v>6361</v>
      </c>
    </row>
    <row r="13" spans="1:5" x14ac:dyDescent="0.35">
      <c r="A13" s="5">
        <v>43070</v>
      </c>
      <c r="B13" s="6">
        <v>6991</v>
      </c>
    </row>
    <row r="14" spans="1:5" x14ac:dyDescent="0.35">
      <c r="A14" s="5">
        <v>43101</v>
      </c>
      <c r="B14" s="6">
        <v>6480</v>
      </c>
    </row>
    <row r="15" spans="1:5" x14ac:dyDescent="0.35">
      <c r="A15" s="5">
        <v>43132</v>
      </c>
      <c r="B15" s="6">
        <v>6160</v>
      </c>
    </row>
    <row r="16" spans="1:5" x14ac:dyDescent="0.35">
      <c r="A16" s="5">
        <v>43160</v>
      </c>
      <c r="B16" s="6">
        <v>9921</v>
      </c>
    </row>
    <row r="17" spans="1:5" x14ac:dyDescent="0.35">
      <c r="A17" s="5">
        <v>43191</v>
      </c>
      <c r="B17" s="6">
        <v>8132</v>
      </c>
    </row>
    <row r="18" spans="1:5" x14ac:dyDescent="0.35">
      <c r="A18" s="5">
        <v>43221</v>
      </c>
      <c r="B18" s="6">
        <v>8004</v>
      </c>
    </row>
    <row r="19" spans="1:5" x14ac:dyDescent="0.35">
      <c r="A19" s="5">
        <v>43252</v>
      </c>
      <c r="B19" s="6">
        <v>8637</v>
      </c>
    </row>
    <row r="20" spans="1:5" x14ac:dyDescent="0.35">
      <c r="A20" s="5">
        <v>43282</v>
      </c>
      <c r="B20" s="6">
        <v>8905</v>
      </c>
    </row>
    <row r="21" spans="1:5" x14ac:dyDescent="0.35">
      <c r="A21" s="5">
        <v>43313</v>
      </c>
      <c r="B21" s="6">
        <v>9652</v>
      </c>
    </row>
    <row r="22" spans="1:5" x14ac:dyDescent="0.35">
      <c r="A22" s="5">
        <v>43344</v>
      </c>
      <c r="B22" s="6">
        <v>5868</v>
      </c>
    </row>
    <row r="23" spans="1:5" x14ac:dyDescent="0.35">
      <c r="A23" s="5">
        <v>43374</v>
      </c>
      <c r="B23" s="6">
        <v>5397</v>
      </c>
    </row>
    <row r="24" spans="1:5" x14ac:dyDescent="0.35">
      <c r="A24" s="5">
        <v>43405</v>
      </c>
      <c r="B24" s="6">
        <v>6785</v>
      </c>
    </row>
    <row r="25" spans="1:5" x14ac:dyDescent="0.35">
      <c r="A25" s="5">
        <v>43435</v>
      </c>
      <c r="B25" s="6">
        <v>5564</v>
      </c>
      <c r="C25" s="6">
        <v>5564</v>
      </c>
      <c r="D25" s="6">
        <v>5564</v>
      </c>
      <c r="E25" s="6">
        <v>5564</v>
      </c>
    </row>
    <row r="26" spans="1:5" x14ac:dyDescent="0.35">
      <c r="A26" s="5">
        <v>43466</v>
      </c>
      <c r="C26" s="6">
        <f>_xlfn.FORECAST.ETS(A26,$B$2:$B$25,$A$2:$A$25,1,1)</f>
        <v>7276.7717465684391</v>
      </c>
      <c r="D26" s="6">
        <f>C26-_xlfn.FORECAST.ETS.CONFINT(A26,$B$2:$B$25,$A$2:$A$25,0.95,1,1)</f>
        <v>4500.3118617939672</v>
      </c>
      <c r="E26" s="6">
        <f>C26+_xlfn.FORECAST.ETS.CONFINT(A26,$B$2:$B$25,$A$2:$A$25,0.95,1,1)</f>
        <v>10053.231631342911</v>
      </c>
    </row>
    <row r="27" spans="1:5" x14ac:dyDescent="0.35">
      <c r="A27" s="5">
        <v>43497</v>
      </c>
      <c r="C27" s="6">
        <f>_xlfn.FORECAST.ETS(A27,$B$2:$B$25,$A$2:$A$25,1,1)</f>
        <v>7303.3223402155209</v>
      </c>
      <c r="D27" s="6">
        <f>C27-_xlfn.FORECAST.ETS.CONFINT(A27,$B$2:$B$25,$A$2:$A$25,0.95,1,1)</f>
        <v>4504.5612589986004</v>
      </c>
      <c r="E27" s="6">
        <f>C27+_xlfn.FORECAST.ETS.CONFINT(A27,$B$2:$B$25,$A$2:$A$25,0.95,1,1)</f>
        <v>10102.083421432442</v>
      </c>
    </row>
    <row r="28" spans="1:5" x14ac:dyDescent="0.35">
      <c r="A28" s="5">
        <v>43525</v>
      </c>
      <c r="C28" s="6">
        <f>_xlfn.FORECAST.ETS(A28,$B$2:$B$25,$A$2:$A$25,1,1)</f>
        <v>7329.8729338626063</v>
      </c>
      <c r="D28" s="6">
        <f>C28-_xlfn.FORECAST.ETS.CONFINT(A28,$B$2:$B$25,$A$2:$A$25,0.95,1,1)</f>
        <v>4508.6385561960624</v>
      </c>
      <c r="E28" s="6">
        <f>C28+_xlfn.FORECAST.ETS.CONFINT(A28,$B$2:$B$25,$A$2:$A$25,0.95,1,1)</f>
        <v>10151.107311529151</v>
      </c>
    </row>
    <row r="29" spans="1:5" x14ac:dyDescent="0.35">
      <c r="A29" s="5">
        <v>43556</v>
      </c>
      <c r="C29" s="6">
        <f>_xlfn.FORECAST.ETS(A29,$B$2:$B$25,$A$2:$A$25,1,1)</f>
        <v>7356.423527509688</v>
      </c>
      <c r="D29" s="6">
        <f>C29-_xlfn.FORECAST.ETS.CONFINT(A29,$B$2:$B$25,$A$2:$A$25,0.95,1,1)</f>
        <v>4512.5451227251342</v>
      </c>
      <c r="E29" s="6">
        <f>C29+_xlfn.FORECAST.ETS.CONFINT(A29,$B$2:$B$25,$A$2:$A$25,0.95,1,1)</f>
        <v>10200.301932294242</v>
      </c>
    </row>
    <row r="30" spans="1:5" x14ac:dyDescent="0.35">
      <c r="A30" s="5">
        <v>43586</v>
      </c>
      <c r="C30" s="6">
        <f>_xlfn.FORECAST.ETS(A30,$B$2:$B$25,$A$2:$A$25,1,1)</f>
        <v>7382.9741211567743</v>
      </c>
      <c r="D30" s="6">
        <f>C30-_xlfn.FORECAST.ETS.CONFINT(A30,$B$2:$B$25,$A$2:$A$25,0.95,1,1)</f>
        <v>4516.2823153271493</v>
      </c>
      <c r="E30" s="6">
        <f>C30+_xlfn.FORECAST.ETS.CONFINT(A30,$B$2:$B$25,$A$2:$A$25,0.95,1,1)</f>
        <v>10249.665926986399</v>
      </c>
    </row>
    <row r="31" spans="1:5" x14ac:dyDescent="0.35">
      <c r="A31" s="5">
        <v>43617</v>
      </c>
      <c r="C31" s="6">
        <f>_xlfn.FORECAST.ETS(A31,$B$2:$B$25,$A$2:$A$25,1,1)</f>
        <v>7409.5247148038561</v>
      </c>
      <c r="D31" s="6">
        <f>C31-_xlfn.FORECAST.ETS.CONFINT(A31,$B$2:$B$25,$A$2:$A$25,0.95,1,1)</f>
        <v>4519.8514778410945</v>
      </c>
      <c r="E31" s="6">
        <f>C31+_xlfn.FORECAST.ETS.CONFINT(A31,$B$2:$B$25,$A$2:$A$25,0.95,1,1)</f>
        <v>10299.197951766619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92AB-2292-45CE-AA46-B56D0AECC1B7}">
  <dimension ref="A1:H38"/>
  <sheetViews>
    <sheetView zoomScale="82" zoomScaleNormal="82" workbookViewId="0"/>
  </sheetViews>
  <sheetFormatPr defaultRowHeight="14.5" x14ac:dyDescent="0.35"/>
  <cols>
    <col min="1" max="1" width="10.08984375" bestFit="1" customWidth="1"/>
    <col min="2" max="2" width="8.81640625" bestFit="1" customWidth="1"/>
    <col min="3" max="3" width="15.36328125" customWidth="1"/>
    <col min="4" max="4" width="29.08984375" customWidth="1"/>
    <col min="5" max="5" width="29.1796875" customWidth="1"/>
    <col min="7" max="7" width="9.453125" customWidth="1"/>
    <col min="8" max="8" width="7.54296875" customWidth="1"/>
  </cols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35">
      <c r="A2" s="5">
        <v>42736</v>
      </c>
      <c r="B2" s="6">
        <v>6083</v>
      </c>
      <c r="G2" t="s">
        <v>8</v>
      </c>
      <c r="H2" s="8">
        <f>_xlfn.FORECAST.ETS.STAT($B$2:$B$25,$A$2:$A$25,1,1,1)</f>
        <v>0.126</v>
      </c>
    </row>
    <row r="3" spans="1:8" x14ac:dyDescent="0.35">
      <c r="A3" s="5">
        <v>42767</v>
      </c>
      <c r="B3" s="6">
        <v>5564</v>
      </c>
      <c r="G3" t="s">
        <v>9</v>
      </c>
      <c r="H3" s="8">
        <f>_xlfn.FORECAST.ETS.STAT($B$2:$B$25,$A$2:$A$25,2,1,1)</f>
        <v>1E-3</v>
      </c>
    </row>
    <row r="4" spans="1:8" x14ac:dyDescent="0.35">
      <c r="A4" s="5">
        <v>42795</v>
      </c>
      <c r="B4" s="6">
        <v>9348</v>
      </c>
      <c r="G4" t="s">
        <v>10</v>
      </c>
      <c r="H4" s="8">
        <f>_xlfn.FORECAST.ETS.STAT($B$2:$B$25,$A$2:$A$25,3,1,1)</f>
        <v>2.2204460492503131E-16</v>
      </c>
    </row>
    <row r="5" spans="1:8" x14ac:dyDescent="0.35">
      <c r="A5" s="5">
        <v>42826</v>
      </c>
      <c r="B5" s="6">
        <v>5561</v>
      </c>
      <c r="G5" t="s">
        <v>11</v>
      </c>
      <c r="H5" s="8">
        <f>_xlfn.FORECAST.ETS.STAT($B$2:$B$25,$A$2:$A$25,4,1,1)</f>
        <v>1.1226142885462893</v>
      </c>
    </row>
    <row r="6" spans="1:8" x14ac:dyDescent="0.35">
      <c r="A6" s="5">
        <v>42856</v>
      </c>
      <c r="B6" s="6">
        <v>7379</v>
      </c>
      <c r="G6" t="s">
        <v>12</v>
      </c>
      <c r="H6" s="8">
        <f>_xlfn.FORECAST.ETS.STAT($B$2:$B$25,$A$2:$A$25,5,1,1)</f>
        <v>0.20116483620761863</v>
      </c>
    </row>
    <row r="7" spans="1:8" x14ac:dyDescent="0.35">
      <c r="A7" s="5">
        <v>42887</v>
      </c>
      <c r="B7" s="6">
        <v>7447</v>
      </c>
      <c r="G7" t="s">
        <v>13</v>
      </c>
      <c r="H7" s="8">
        <f>_xlfn.FORECAST.ETS.STAT($B$2:$B$25,$A$2:$A$25,6,1,1)</f>
        <v>1473.030320042524</v>
      </c>
    </row>
    <row r="8" spans="1:8" x14ac:dyDescent="0.35">
      <c r="A8" s="5">
        <v>42917</v>
      </c>
      <c r="B8" s="6">
        <v>7017</v>
      </c>
      <c r="G8" t="s">
        <v>14</v>
      </c>
      <c r="H8" s="8">
        <f>_xlfn.FORECAST.ETS.STAT($B$2:$B$25,$A$2:$A$25,7,1,1)</f>
        <v>1595.6214169124062</v>
      </c>
    </row>
    <row r="9" spans="1:8" x14ac:dyDescent="0.35">
      <c r="A9" s="5">
        <v>42948</v>
      </c>
      <c r="B9" s="6">
        <v>6851</v>
      </c>
    </row>
    <row r="10" spans="1:8" x14ac:dyDescent="0.35">
      <c r="A10" s="5">
        <v>42979</v>
      </c>
      <c r="B10" s="6">
        <v>6180</v>
      </c>
    </row>
    <row r="11" spans="1:8" x14ac:dyDescent="0.35">
      <c r="A11" s="5">
        <v>43009</v>
      </c>
      <c r="B11" s="6">
        <v>7223</v>
      </c>
    </row>
    <row r="12" spans="1:8" x14ac:dyDescent="0.35">
      <c r="A12" s="5">
        <v>43040</v>
      </c>
      <c r="B12" s="6">
        <v>6361</v>
      </c>
    </row>
    <row r="13" spans="1:8" x14ac:dyDescent="0.35">
      <c r="A13" s="5">
        <v>43070</v>
      </c>
      <c r="B13" s="6">
        <v>6991</v>
      </c>
    </row>
    <row r="14" spans="1:8" x14ac:dyDescent="0.35">
      <c r="A14" s="5">
        <v>43101</v>
      </c>
      <c r="B14" s="6">
        <v>6480</v>
      </c>
    </row>
    <row r="15" spans="1:8" x14ac:dyDescent="0.35">
      <c r="A15" s="5">
        <v>43132</v>
      </c>
      <c r="B15" s="6">
        <v>6160</v>
      </c>
    </row>
    <row r="16" spans="1:8" x14ac:dyDescent="0.35">
      <c r="A16" s="5">
        <v>43160</v>
      </c>
      <c r="B16" s="6">
        <v>9921</v>
      </c>
    </row>
    <row r="17" spans="1:5" x14ac:dyDescent="0.35">
      <c r="A17" s="5">
        <v>43191</v>
      </c>
      <c r="B17" s="6">
        <v>8132</v>
      </c>
    </row>
    <row r="18" spans="1:5" x14ac:dyDescent="0.35">
      <c r="A18" s="5">
        <v>43221</v>
      </c>
      <c r="B18" s="6">
        <v>8004</v>
      </c>
    </row>
    <row r="19" spans="1:5" x14ac:dyDescent="0.35">
      <c r="A19" s="5">
        <v>43252</v>
      </c>
      <c r="B19" s="6">
        <v>8637</v>
      </c>
    </row>
    <row r="20" spans="1:5" x14ac:dyDescent="0.35">
      <c r="A20" s="5">
        <v>43282</v>
      </c>
      <c r="B20" s="6">
        <v>8905</v>
      </c>
    </row>
    <row r="21" spans="1:5" x14ac:dyDescent="0.35">
      <c r="A21" s="5">
        <v>43313</v>
      </c>
      <c r="B21" s="6">
        <v>9652</v>
      </c>
    </row>
    <row r="22" spans="1:5" x14ac:dyDescent="0.35">
      <c r="A22" s="5">
        <v>43344</v>
      </c>
      <c r="B22" s="6">
        <v>5868</v>
      </c>
    </row>
    <row r="23" spans="1:5" x14ac:dyDescent="0.35">
      <c r="A23" s="5">
        <v>43374</v>
      </c>
      <c r="B23" s="6">
        <v>5397</v>
      </c>
    </row>
    <row r="24" spans="1:5" x14ac:dyDescent="0.35">
      <c r="A24" s="5">
        <v>43405</v>
      </c>
      <c r="B24" s="6">
        <v>6785</v>
      </c>
    </row>
    <row r="25" spans="1:5" x14ac:dyDescent="0.35">
      <c r="A25" s="5">
        <v>43435</v>
      </c>
      <c r="B25" s="6">
        <v>5564</v>
      </c>
      <c r="C25" s="6">
        <v>5564</v>
      </c>
      <c r="D25" s="6">
        <v>5564</v>
      </c>
      <c r="E25" s="6">
        <v>5564</v>
      </c>
    </row>
    <row r="26" spans="1:5" x14ac:dyDescent="0.35">
      <c r="A26" s="5">
        <v>43466</v>
      </c>
      <c r="C26" s="6">
        <f>_xlfn.FORECAST.ETS(A26,$B$2:$B$25,$A$2:$A$25,1,1)</f>
        <v>7276.7717465684391</v>
      </c>
      <c r="D26" s="6">
        <f>C26-_xlfn.FORECAST.ETS.CONFINT(A26,$B$2:$B$25,$A$2:$A$25,0.95,1,1)</f>
        <v>4500.3118617939672</v>
      </c>
      <c r="E26" s="6">
        <f>C26+_xlfn.FORECAST.ETS.CONFINT(A26,$B$2:$B$25,$A$2:$A$25,0.95,1,1)</f>
        <v>10053.231631342911</v>
      </c>
    </row>
    <row r="27" spans="1:5" x14ac:dyDescent="0.35">
      <c r="A27" s="5">
        <v>43497</v>
      </c>
      <c r="C27" s="6">
        <f>_xlfn.FORECAST.ETS(A27,$B$2:$B$25,$A$2:$A$25,1,1)</f>
        <v>7303.3223402155209</v>
      </c>
      <c r="D27" s="6">
        <f>C27-_xlfn.FORECAST.ETS.CONFINT(A27,$B$2:$B$25,$A$2:$A$25,0.95,1,1)</f>
        <v>4504.5612589986004</v>
      </c>
      <c r="E27" s="6">
        <f>C27+_xlfn.FORECAST.ETS.CONFINT(A27,$B$2:$B$25,$A$2:$A$25,0.95,1,1)</f>
        <v>10102.083421432442</v>
      </c>
    </row>
    <row r="28" spans="1:5" x14ac:dyDescent="0.35">
      <c r="A28" s="5">
        <v>43525</v>
      </c>
      <c r="C28" s="6">
        <f>_xlfn.FORECAST.ETS(A28,$B$2:$B$25,$A$2:$A$25,1,1)</f>
        <v>7329.8729338626063</v>
      </c>
      <c r="D28" s="6">
        <f>C28-_xlfn.FORECAST.ETS.CONFINT(A28,$B$2:$B$25,$A$2:$A$25,0.95,1,1)</f>
        <v>4508.6385561960624</v>
      </c>
      <c r="E28" s="6">
        <f>C28+_xlfn.FORECAST.ETS.CONFINT(A28,$B$2:$B$25,$A$2:$A$25,0.95,1,1)</f>
        <v>10151.107311529151</v>
      </c>
    </row>
    <row r="29" spans="1:5" x14ac:dyDescent="0.35">
      <c r="A29" s="5">
        <v>43556</v>
      </c>
      <c r="C29" s="6">
        <f>_xlfn.FORECAST.ETS(A29,$B$2:$B$25,$A$2:$A$25,1,1)</f>
        <v>7356.423527509688</v>
      </c>
      <c r="D29" s="6">
        <f>C29-_xlfn.FORECAST.ETS.CONFINT(A29,$B$2:$B$25,$A$2:$A$25,0.95,1,1)</f>
        <v>4512.5451227251342</v>
      </c>
      <c r="E29" s="6">
        <f>C29+_xlfn.FORECAST.ETS.CONFINT(A29,$B$2:$B$25,$A$2:$A$25,0.95,1,1)</f>
        <v>10200.301932294242</v>
      </c>
    </row>
    <row r="30" spans="1:5" x14ac:dyDescent="0.35">
      <c r="A30" s="5">
        <v>43586</v>
      </c>
      <c r="C30" s="6">
        <f>_xlfn.FORECAST.ETS(A30,$B$2:$B$25,$A$2:$A$25,1,1)</f>
        <v>7382.9741211567743</v>
      </c>
      <c r="D30" s="6">
        <f>C30-_xlfn.FORECAST.ETS.CONFINT(A30,$B$2:$B$25,$A$2:$A$25,0.95,1,1)</f>
        <v>4516.2823153271493</v>
      </c>
      <c r="E30" s="6">
        <f>C30+_xlfn.FORECAST.ETS.CONFINT(A30,$B$2:$B$25,$A$2:$A$25,0.95,1,1)</f>
        <v>10249.665926986399</v>
      </c>
    </row>
    <row r="31" spans="1:5" x14ac:dyDescent="0.35">
      <c r="A31" s="5">
        <v>43617</v>
      </c>
      <c r="C31" s="6">
        <f>_xlfn.FORECAST.ETS(A31,$B$2:$B$25,$A$2:$A$25,1,1)</f>
        <v>7409.5247148038561</v>
      </c>
      <c r="D31" s="6">
        <f>C31-_xlfn.FORECAST.ETS.CONFINT(A31,$B$2:$B$25,$A$2:$A$25,0.95,1,1)</f>
        <v>4519.8514778410945</v>
      </c>
      <c r="E31" s="6">
        <f>C31+_xlfn.FORECAST.ETS.CONFINT(A31,$B$2:$B$25,$A$2:$A$25,0.95,1,1)</f>
        <v>10299.197951766619</v>
      </c>
    </row>
    <row r="32" spans="1:5" x14ac:dyDescent="0.35">
      <c r="A32" s="5">
        <v>43647</v>
      </c>
      <c r="C32" s="6">
        <f>_xlfn.FORECAST.ETS(A32,$B$2:$B$25,$A$2:$A$25,1,1)</f>
        <v>7436.0753084509415</v>
      </c>
      <c r="D32" s="6">
        <f>C32-_xlfn.FORECAST.ETS.CONFINT(A32,$B$2:$B$25,$A$2:$A$25,0.95,1,1)</f>
        <v>4523.2539409305609</v>
      </c>
      <c r="E32" s="6">
        <f>C32+_xlfn.FORECAST.ETS.CONFINT(A32,$B$2:$B$25,$A$2:$A$25,0.95,1,1)</f>
        <v>10348.896675971322</v>
      </c>
    </row>
    <row r="33" spans="1:5" x14ac:dyDescent="0.35">
      <c r="A33" s="5">
        <v>43678</v>
      </c>
      <c r="C33" s="6">
        <f>_xlfn.FORECAST.ETS(A33,$B$2:$B$25,$A$2:$A$25,1,1)</f>
        <v>7462.6259020980233</v>
      </c>
      <c r="D33" s="6">
        <f>C33-_xlfn.FORECAST.ETS.CONFINT(A33,$B$2:$B$25,$A$2:$A$25,0.95,1,1)</f>
        <v>4526.491021840804</v>
      </c>
      <c r="E33" s="6">
        <f>C33+_xlfn.FORECAST.ETS.CONFINT(A33,$B$2:$B$25,$A$2:$A$25,0.95,1,1)</f>
        <v>10398.760782355243</v>
      </c>
    </row>
    <row r="34" spans="1:5" x14ac:dyDescent="0.35">
      <c r="A34" s="5">
        <v>43709</v>
      </c>
      <c r="C34" s="6">
        <f>_xlfn.FORECAST.ETS(A34,$B$2:$B$25,$A$2:$A$25,1,1)</f>
        <v>7489.1764957451087</v>
      </c>
      <c r="D34" s="6">
        <f>C34-_xlfn.FORECAST.ETS.CONFINT(A34,$B$2:$B$25,$A$2:$A$25,0.95,1,1)</f>
        <v>4529.5640241844903</v>
      </c>
      <c r="E34" s="6">
        <f>C34+_xlfn.FORECAST.ETS.CONFINT(A34,$B$2:$B$25,$A$2:$A$25,0.95,1,1)</f>
        <v>10448.788967305727</v>
      </c>
    </row>
    <row r="35" spans="1:5" x14ac:dyDescent="0.35">
      <c r="A35" s="5">
        <v>43739</v>
      </c>
      <c r="C35" s="6">
        <f>_xlfn.FORECAST.ETS(A35,$B$2:$B$25,$A$2:$A$25,1,1)</f>
        <v>7515.7270893921905</v>
      </c>
      <c r="D35" s="6">
        <f>C35-_xlfn.FORECAST.ETS.CONFINT(A35,$B$2:$B$25,$A$2:$A$25,0.95,1,1)</f>
        <v>4532.4742377544826</v>
      </c>
      <c r="E35" s="6">
        <f>C35+_xlfn.FORECAST.ETS.CONFINT(A35,$B$2:$B$25,$A$2:$A$25,0.95,1,1)</f>
        <v>10498.979941029898</v>
      </c>
    </row>
    <row r="36" spans="1:5" x14ac:dyDescent="0.35">
      <c r="A36" s="5">
        <v>43770</v>
      </c>
      <c r="C36" s="6">
        <f>_xlfn.FORECAST.ETS(A36,$B$2:$B$25,$A$2:$A$25,1,1)</f>
        <v>7542.2776830392759</v>
      </c>
      <c r="D36" s="6">
        <f>C36-_xlfn.FORECAST.ETS.CONFINT(A36,$B$2:$B$25,$A$2:$A$25,0.95,1,1)</f>
        <v>4535.222938362328</v>
      </c>
      <c r="E36" s="6">
        <f>C36+_xlfn.FORECAST.ETS.CONFINT(A36,$B$2:$B$25,$A$2:$A$25,0.95,1,1)</f>
        <v>10549.332427716225</v>
      </c>
    </row>
    <row r="37" spans="1:5" x14ac:dyDescent="0.35">
      <c r="A37" s="5">
        <v>43800</v>
      </c>
      <c r="C37" s="6">
        <f>_xlfn.FORECAST.ETS(A37,$B$2:$B$25,$A$2:$A$25,1,1)</f>
        <v>7568.8282766863576</v>
      </c>
      <c r="D37" s="6">
        <f>C37-_xlfn.FORECAST.ETS.CONFINT(A37,$B$2:$B$25,$A$2:$A$25,0.95,1,1)</f>
        <v>4537.8113877009109</v>
      </c>
      <c r="E37" s="6">
        <f>C37+_xlfn.FORECAST.ETS.CONFINT(A37,$B$2:$B$25,$A$2:$A$25,0.95,1,1)</f>
        <v>10599.845165671804</v>
      </c>
    </row>
    <row r="38" spans="1:5" x14ac:dyDescent="0.35">
      <c r="A38" s="5">
        <v>43830</v>
      </c>
      <c r="C38" s="6">
        <f>_xlfn.FORECAST.ETS(A38,$B$2:$B$25,$A$2:$A$25,1,1)</f>
        <v>7594.5223995706338</v>
      </c>
      <c r="D38" s="6">
        <f>C38-_xlfn.FORECAST.ETS.CONFINT(A38,$B$2:$B$25,$A$2:$A$25,0.95,1,1)</f>
        <v>4540.1594906874634</v>
      </c>
      <c r="E38" s="6">
        <f>C38+_xlfn.FORECAST.ETS.CONFINT(A38,$B$2:$B$25,$A$2:$A$25,0.95,1,1)</f>
        <v>10648.885308453804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2BD-9F69-4D0C-85F8-7D4EE553E876}">
  <dimension ref="A1:B27"/>
  <sheetViews>
    <sheetView showGridLines="0" tabSelected="1" zoomScale="82" zoomScaleNormal="82" workbookViewId="0">
      <selection activeCell="A2" sqref="A2:B26"/>
    </sheetView>
  </sheetViews>
  <sheetFormatPr defaultRowHeight="14.5" x14ac:dyDescent="0.35"/>
  <cols>
    <col min="1" max="1" width="20.26953125" customWidth="1"/>
    <col min="2" max="2" width="11.26953125" customWidth="1"/>
  </cols>
  <sheetData>
    <row r="1" spans="1:2" x14ac:dyDescent="0.35">
      <c r="A1" s="7" t="s">
        <v>0</v>
      </c>
      <c r="B1" s="7"/>
    </row>
    <row r="2" spans="1:2" x14ac:dyDescent="0.35">
      <c r="A2" s="1" t="s">
        <v>1</v>
      </c>
      <c r="B2" s="1" t="s">
        <v>2</v>
      </c>
    </row>
    <row r="3" spans="1:2" x14ac:dyDescent="0.35">
      <c r="A3" s="2">
        <v>42736</v>
      </c>
      <c r="B3" s="3">
        <v>6083</v>
      </c>
    </row>
    <row r="4" spans="1:2" x14ac:dyDescent="0.35">
      <c r="A4" s="2">
        <v>42767</v>
      </c>
      <c r="B4" s="3">
        <v>5564</v>
      </c>
    </row>
    <row r="5" spans="1:2" x14ac:dyDescent="0.35">
      <c r="A5" s="2">
        <v>42795</v>
      </c>
      <c r="B5" s="3">
        <v>9348</v>
      </c>
    </row>
    <row r="6" spans="1:2" x14ac:dyDescent="0.35">
      <c r="A6" s="2">
        <v>42826</v>
      </c>
      <c r="B6" s="3">
        <v>5561</v>
      </c>
    </row>
    <row r="7" spans="1:2" x14ac:dyDescent="0.35">
      <c r="A7" s="2">
        <v>42856</v>
      </c>
      <c r="B7" s="3">
        <v>7379</v>
      </c>
    </row>
    <row r="8" spans="1:2" x14ac:dyDescent="0.35">
      <c r="A8" s="2">
        <v>42887</v>
      </c>
      <c r="B8" s="3">
        <v>7447</v>
      </c>
    </row>
    <row r="9" spans="1:2" x14ac:dyDescent="0.35">
      <c r="A9" s="2">
        <v>42917</v>
      </c>
      <c r="B9" s="3">
        <v>7017</v>
      </c>
    </row>
    <row r="10" spans="1:2" x14ac:dyDescent="0.35">
      <c r="A10" s="2">
        <v>42948</v>
      </c>
      <c r="B10" s="3">
        <v>6851</v>
      </c>
    </row>
    <row r="11" spans="1:2" x14ac:dyDescent="0.35">
      <c r="A11" s="2">
        <v>42979</v>
      </c>
      <c r="B11" s="3">
        <v>6180</v>
      </c>
    </row>
    <row r="12" spans="1:2" x14ac:dyDescent="0.35">
      <c r="A12" s="2">
        <v>43009</v>
      </c>
      <c r="B12" s="3">
        <v>7223</v>
      </c>
    </row>
    <row r="13" spans="1:2" x14ac:dyDescent="0.35">
      <c r="A13" s="2">
        <v>43040</v>
      </c>
      <c r="B13" s="3">
        <v>6361</v>
      </c>
    </row>
    <row r="14" spans="1:2" x14ac:dyDescent="0.35">
      <c r="A14" s="2">
        <v>43070</v>
      </c>
      <c r="B14" s="3">
        <v>6991</v>
      </c>
    </row>
    <row r="15" spans="1:2" x14ac:dyDescent="0.35">
      <c r="A15" s="2">
        <v>43101</v>
      </c>
      <c r="B15" s="3">
        <v>6480</v>
      </c>
    </row>
    <row r="16" spans="1:2" x14ac:dyDescent="0.35">
      <c r="A16" s="2">
        <v>43132</v>
      </c>
      <c r="B16" s="3">
        <v>6160</v>
      </c>
    </row>
    <row r="17" spans="1:2" x14ac:dyDescent="0.35">
      <c r="A17" s="2">
        <v>43160</v>
      </c>
      <c r="B17" s="3">
        <v>9921</v>
      </c>
    </row>
    <row r="18" spans="1:2" x14ac:dyDescent="0.35">
      <c r="A18" s="2">
        <v>43191</v>
      </c>
      <c r="B18" s="3">
        <v>8132</v>
      </c>
    </row>
    <row r="19" spans="1:2" x14ac:dyDescent="0.35">
      <c r="A19" s="2">
        <v>43221</v>
      </c>
      <c r="B19" s="4">
        <v>8004</v>
      </c>
    </row>
    <row r="20" spans="1:2" x14ac:dyDescent="0.35">
      <c r="A20" s="2">
        <v>43252</v>
      </c>
      <c r="B20" s="4">
        <v>8637</v>
      </c>
    </row>
    <row r="21" spans="1:2" x14ac:dyDescent="0.35">
      <c r="A21" s="2">
        <v>43282</v>
      </c>
      <c r="B21" s="4">
        <v>8905</v>
      </c>
    </row>
    <row r="22" spans="1:2" x14ac:dyDescent="0.35">
      <c r="A22" s="2">
        <v>43313</v>
      </c>
      <c r="B22" s="4">
        <v>9652</v>
      </c>
    </row>
    <row r="23" spans="1:2" x14ac:dyDescent="0.35">
      <c r="A23" s="2">
        <v>43344</v>
      </c>
      <c r="B23" s="4">
        <v>5868</v>
      </c>
    </row>
    <row r="24" spans="1:2" x14ac:dyDescent="0.35">
      <c r="A24" s="2">
        <v>43374</v>
      </c>
      <c r="B24" s="4">
        <v>5397</v>
      </c>
    </row>
    <row r="25" spans="1:2" x14ac:dyDescent="0.35">
      <c r="A25" s="2">
        <v>43405</v>
      </c>
      <c r="B25" s="4">
        <v>6785</v>
      </c>
    </row>
    <row r="26" spans="1:2" x14ac:dyDescent="0.35">
      <c r="A26" s="2">
        <v>43435</v>
      </c>
      <c r="B26" s="4">
        <v>5564</v>
      </c>
    </row>
    <row r="27" spans="1:2" x14ac:dyDescent="0.35">
      <c r="A27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Sheet6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Naveen Kumar Pabbathi</cp:lastModifiedBy>
  <dcterms:created xsi:type="dcterms:W3CDTF">2022-09-19T06:24:01Z</dcterms:created>
  <dcterms:modified xsi:type="dcterms:W3CDTF">2023-10-14T05:15:38Z</dcterms:modified>
</cp:coreProperties>
</file>