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CORE-I3\Desktop\analisis-numerico\"/>
    </mc:Choice>
  </mc:AlternateContent>
  <xr:revisionPtr revIDLastSave="0" documentId="8_{DD8FE2A1-024B-4E4E-88B4-BA3F8CD80CF4}" xr6:coauthVersionLast="47" xr6:coauthVersionMax="47" xr10:uidLastSave="{00000000-0000-0000-0000-000000000000}"/>
  <bookViews>
    <workbookView xWindow="-120" yWindow="-120" windowWidth="20730" windowHeight="11160" xr2:uid="{644C58A7-B653-4C93-B388-21B5C5531A6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0" i="1" l="1"/>
  <c r="O91" i="1"/>
  <c r="H92" i="1"/>
  <c r="H91" i="1"/>
  <c r="H90" i="1"/>
  <c r="H89" i="1"/>
  <c r="H88" i="1"/>
  <c r="H17" i="1"/>
  <c r="H18" i="1" l="1"/>
  <c r="I48" i="1" s="1"/>
  <c r="H16" i="1"/>
  <c r="G46" i="1" s="1"/>
  <c r="H15" i="1"/>
  <c r="H14" i="1"/>
  <c r="H47" i="1" l="1"/>
  <c r="L47" i="1"/>
  <c r="D45" i="1"/>
  <c r="E45" i="1"/>
  <c r="L45" i="1"/>
  <c r="E46" i="1"/>
  <c r="G48" i="1"/>
  <c r="F46" i="1"/>
  <c r="L46" i="1"/>
  <c r="F47" i="1"/>
  <c r="H48" i="1"/>
  <c r="G47" i="1"/>
  <c r="L48" i="1"/>
  <c r="F45" i="1"/>
  <c r="D52" i="1" l="1" a="1"/>
  <c r="G57" i="1" s="1"/>
  <c r="F52" i="1" l="1"/>
  <c r="H52" i="1"/>
  <c r="E53" i="1"/>
  <c r="I52" i="1"/>
  <c r="H55" i="1"/>
  <c r="F53" i="1"/>
  <c r="D56" i="1"/>
  <c r="G53" i="1"/>
  <c r="H53" i="1"/>
  <c r="I53" i="1"/>
  <c r="H56" i="1"/>
  <c r="E55" i="1"/>
  <c r="E54" i="1"/>
  <c r="I56" i="1"/>
  <c r="D55" i="1"/>
  <c r="H57" i="1"/>
  <c r="F55" i="1"/>
  <c r="G56" i="1"/>
  <c r="G55" i="1"/>
  <c r="D53" i="1"/>
  <c r="G52" i="1"/>
  <c r="G54" i="1"/>
  <c r="E57" i="1"/>
  <c r="E56" i="1"/>
  <c r="F56" i="1"/>
  <c r="D54" i="1"/>
  <c r="I57" i="1"/>
  <c r="F54" i="1"/>
  <c r="D57" i="1"/>
  <c r="D52" i="1"/>
  <c r="H54" i="1"/>
  <c r="F57" i="1"/>
  <c r="I55" i="1"/>
  <c r="E52" i="1"/>
  <c r="I54" i="1"/>
  <c r="L52" i="1" l="1" a="1"/>
  <c r="L56" i="1" s="1"/>
  <c r="F18" i="1" s="1"/>
  <c r="L54" i="1" l="1"/>
  <c r="F16" i="1" s="1"/>
  <c r="L52" i="1"/>
  <c r="F14" i="1" s="1"/>
  <c r="L55" i="1"/>
  <c r="F17" i="1" s="1"/>
  <c r="F67" i="1" s="1"/>
  <c r="G17" i="1" s="1"/>
  <c r="L53" i="1"/>
  <c r="F15" i="1" s="1"/>
  <c r="F64" i="1" s="1"/>
  <c r="G14" i="1" s="1"/>
  <c r="L57" i="1"/>
  <c r="F19" i="1" s="1"/>
  <c r="F68" i="1" s="1"/>
  <c r="G18" i="1" s="1"/>
  <c r="G82" i="1" l="1"/>
  <c r="E18" i="1" s="1"/>
  <c r="G80" i="1"/>
  <c r="E16" i="1" s="1"/>
  <c r="G81" i="1"/>
  <c r="E17" i="1" s="1"/>
  <c r="O16" i="1" s="1"/>
  <c r="F66" i="1"/>
  <c r="G16" i="1" s="1"/>
  <c r="F65" i="1"/>
  <c r="G15" i="1" s="1"/>
  <c r="G78" i="1"/>
  <c r="E14" i="1" s="1"/>
  <c r="G79" i="1"/>
  <c r="E15" i="1" s="1"/>
  <c r="O17" i="1" s="1"/>
</calcChain>
</file>

<file path=xl/sharedStrings.xml><?xml version="1.0" encoding="utf-8"?>
<sst xmlns="http://schemas.openxmlformats.org/spreadsheetml/2006/main" count="69" uniqueCount="53">
  <si>
    <t>Los datos de crecimiento del maíz en Achocalla fueron recolectados bajo condiciones controladas,</t>
  </si>
  <si>
    <t>midiendo la altura de las plantas en días específicos después de la siembra (DDS). Los datos utilizados son los siguientes:</t>
  </si>
  <si>
    <t>Para x=60 dias</t>
  </si>
  <si>
    <t>INTERPOLACION POR SPLINE</t>
  </si>
  <si>
    <t>S0(x)  = a0 +b0 (x- x0) +c0(x-x0)^2 + d0 (x-x0) ^3</t>
  </si>
  <si>
    <t>S1(x)  = a1 +b1 (x- x1) +c1(x-x1)^2 + d1 (x-x1) ^3</t>
  </si>
  <si>
    <t>S2(x)  = a2 +b2 (x- x2) +c2(x-x2)^2 + d2 (x-x2) ^3</t>
  </si>
  <si>
    <t>S3(x)  = a3 +b3 (x- x3) +c3(x-x3)^2 + d3 (x-x3) ^3</t>
  </si>
  <si>
    <t>S4(x)  = a4 +b4 (x- x4) +c4(x-x4)^2 + d4 (x-x4) ^3</t>
  </si>
  <si>
    <t>A  c  =  b'</t>
  </si>
  <si>
    <t>T</t>
  </si>
  <si>
    <t>B = a</t>
  </si>
  <si>
    <t>b</t>
  </si>
  <si>
    <t>c</t>
  </si>
  <si>
    <t>d</t>
  </si>
  <si>
    <t>h</t>
  </si>
  <si>
    <t>h0</t>
  </si>
  <si>
    <t>h1</t>
  </si>
  <si>
    <t>h2</t>
  </si>
  <si>
    <t>h3</t>
  </si>
  <si>
    <t>h4</t>
  </si>
  <si>
    <t>calcular los  ci's</t>
  </si>
  <si>
    <t>A=</t>
  </si>
  <si>
    <t>b'=</t>
  </si>
  <si>
    <t>inv(A)</t>
  </si>
  <si>
    <t>c=inv(A) * b'</t>
  </si>
  <si>
    <t>calcular los  di's</t>
  </si>
  <si>
    <t>d0=</t>
  </si>
  <si>
    <t>(c1-c0) / 3h0</t>
  </si>
  <si>
    <t>d1=</t>
  </si>
  <si>
    <t>(c2-c1)/ 3h1</t>
  </si>
  <si>
    <t>d2=</t>
  </si>
  <si>
    <t>(c3-c2) / 3h2</t>
  </si>
  <si>
    <t>d3</t>
  </si>
  <si>
    <t>(c4-c3)/ 3h3</t>
  </si>
  <si>
    <t>d4</t>
  </si>
  <si>
    <t>(c5-c4)/ 3h4</t>
  </si>
  <si>
    <t>calcular los bi's</t>
  </si>
  <si>
    <t>b0=</t>
  </si>
  <si>
    <t>(1/h0)(a1- a0) - (h0/3)(2c0+c1)</t>
  </si>
  <si>
    <t>b1=</t>
  </si>
  <si>
    <t>(1/h1)(a2-a1) - (h1/3)(2c1+c2)</t>
  </si>
  <si>
    <t>b2=</t>
  </si>
  <si>
    <t>(1/h2)(a3-a2) - (h2/3)(2c2+c3)</t>
  </si>
  <si>
    <t>b3=</t>
  </si>
  <si>
    <t>(1/h3)(a4-a3) - (h3/3)(2c3+c4)</t>
  </si>
  <si>
    <t>b4=</t>
  </si>
  <si>
    <t>(1/h4)(a5-a4) - (h4/3)(2c4+c5)</t>
  </si>
  <si>
    <t>#</t>
  </si>
  <si>
    <t xml:space="preserve">(cj+1 - cj )/  3hj  </t>
  </si>
  <si>
    <t xml:space="preserve">para calcular  T= 60 </t>
  </si>
  <si>
    <t>Para x=105 dias</t>
  </si>
  <si>
    <t>para calcular  T=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</si>
</sst>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F2328"/>
      <name val="Segoe U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A20000"/>
      <name val="Calibri"/>
      <family val="2"/>
      <scheme val="minor"/>
    </font>
    <font>
      <sz val="11"/>
      <color rgb="FFA2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C5D3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7C99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0" fillId="0" borderId="1" xfId="0" applyBorder="1"/>
    <xf numFmtId="0" fontId="0" fillId="3" borderId="2" xfId="0" applyFill="1" applyBorder="1"/>
    <xf numFmtId="0" fontId="0" fillId="3" borderId="0" xfId="0" applyFill="1"/>
    <xf numFmtId="0" fontId="3" fillId="0" borderId="0" xfId="0" applyFont="1"/>
    <xf numFmtId="0" fontId="5" fillId="5" borderId="0" xfId="0" applyFont="1" applyFill="1"/>
    <xf numFmtId="0" fontId="6" fillId="0" borderId="0" xfId="0" applyFont="1"/>
    <xf numFmtId="0" fontId="7" fillId="0" borderId="0" xfId="0" applyFont="1"/>
    <xf numFmtId="0" fontId="0" fillId="4" borderId="0" xfId="0" applyFill="1"/>
    <xf numFmtId="0" fontId="0" fillId="0" borderId="0" xfId="0" applyFill="1"/>
    <xf numFmtId="0" fontId="1" fillId="0" borderId="0" xfId="0" applyFont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7" borderId="0" xfId="0" applyFill="1" applyBorder="1"/>
    <xf numFmtId="0" fontId="0" fillId="7" borderId="0" xfId="0" applyFill="1"/>
    <xf numFmtId="0" fontId="8" fillId="0" borderId="0" xfId="0" applyFont="1"/>
    <xf numFmtId="0" fontId="5" fillId="0" borderId="0" xfId="0" quotePrefix="1" applyFont="1" applyFill="1"/>
    <xf numFmtId="0" fontId="0" fillId="8" borderId="0" xfId="0" applyFill="1"/>
    <xf numFmtId="0" fontId="0" fillId="8" borderId="1" xfId="0" applyFill="1" applyBorder="1"/>
    <xf numFmtId="0" fontId="0" fillId="9" borderId="0" xfId="0" applyFill="1"/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10" borderId="0" xfId="0" applyFill="1"/>
    <xf numFmtId="0" fontId="0" fillId="0" borderId="0" xfId="0" applyBorder="1"/>
    <xf numFmtId="0" fontId="0" fillId="2" borderId="0" xfId="0" applyFill="1" applyBorder="1"/>
    <xf numFmtId="0" fontId="7" fillId="2" borderId="0" xfId="0" applyFont="1" applyFill="1" applyBorder="1"/>
    <xf numFmtId="0" fontId="8" fillId="2" borderId="0" xfId="0" applyFont="1" applyFill="1" applyBorder="1"/>
    <xf numFmtId="0" fontId="4" fillId="2" borderId="0" xfId="0" applyFont="1" applyFill="1" applyBorder="1"/>
    <xf numFmtId="0" fontId="4" fillId="0" borderId="0" xfId="0" applyFont="1" applyBorder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C99D"/>
      <color rgb="FFFFCCFF"/>
      <color rgb="FFCCECFF"/>
      <color rgb="FFCCCC00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32</xdr:row>
      <xdr:rowOff>115056</xdr:rowOff>
    </xdr:from>
    <xdr:to>
      <xdr:col>10</xdr:col>
      <xdr:colOff>257175</xdr:colOff>
      <xdr:row>39</xdr:row>
      <xdr:rowOff>137303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9ADE4CA0-1CD5-42FB-BE1E-511EA7A18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0" y="6134856"/>
          <a:ext cx="3657600" cy="1355747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7</xdr:row>
      <xdr:rowOff>114314</xdr:rowOff>
    </xdr:from>
    <xdr:to>
      <xdr:col>7</xdr:col>
      <xdr:colOff>704851</xdr:colOff>
      <xdr:row>11</xdr:row>
      <xdr:rowOff>19162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24BBDCD-3CB2-4EA4-91CB-BDC5122BF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3526" y="1200164"/>
          <a:ext cx="4629150" cy="72399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32</xdr:row>
      <xdr:rowOff>28575</xdr:rowOff>
    </xdr:from>
    <xdr:to>
      <xdr:col>5</xdr:col>
      <xdr:colOff>407588</xdr:colOff>
      <xdr:row>40</xdr:row>
      <xdr:rowOff>166009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7A032E0-BAA7-4135-BE94-0B6C30437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7725" y="6048375"/>
          <a:ext cx="3369863" cy="1661434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60</xdr:row>
      <xdr:rowOff>0</xdr:rowOff>
    </xdr:from>
    <xdr:ext cx="259878" cy="29976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76D73974-6595-4327-B6A2-065E001C0405}"/>
                </a:ext>
              </a:extLst>
            </xdr:cNvPr>
            <xdr:cNvSpPr txBox="1"/>
          </xdr:nvSpPr>
          <xdr:spPr>
            <a:xfrm>
              <a:off x="1524000" y="11715750"/>
              <a:ext cx="259878" cy="299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BO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MX" sz="18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es-BO" sz="1100"/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76D73974-6595-4327-B6A2-065E001C0405}"/>
                </a:ext>
              </a:extLst>
            </xdr:cNvPr>
            <xdr:cNvSpPr txBox="1"/>
          </xdr:nvSpPr>
          <xdr:spPr>
            <a:xfrm>
              <a:off x="1524000" y="11715750"/>
              <a:ext cx="259878" cy="2997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800" b="0" i="0">
                  <a:latin typeface="Cambria Math" panose="02040503050406030204" pitchFamily="18" charset="0"/>
                </a:rPr>
                <a:t>𝑑</a:t>
              </a:r>
              <a:r>
                <a:rPr lang="es-BO" sz="1800" b="0" i="0">
                  <a:latin typeface="Cambria Math" panose="02040503050406030204" pitchFamily="18" charset="0"/>
                </a:rPr>
                <a:t>_</a:t>
              </a:r>
              <a:r>
                <a:rPr lang="es-MX" sz="1800" b="0" i="0">
                  <a:latin typeface="Cambria Math" panose="02040503050406030204" pitchFamily="18" charset="0"/>
                </a:rPr>
                <a:t>𝑗</a:t>
              </a:r>
              <a:endParaRPr lang="es-BO" sz="1100"/>
            </a:p>
          </xdr:txBody>
        </xdr:sp>
      </mc:Fallback>
    </mc:AlternateContent>
    <xdr:clientData/>
  </xdr:oneCellAnchor>
  <xdr:twoCellAnchor editAs="oneCell">
    <xdr:from>
      <xdr:col>1</xdr:col>
      <xdr:colOff>738188</xdr:colOff>
      <xdr:row>70</xdr:row>
      <xdr:rowOff>189500</xdr:rowOff>
    </xdr:from>
    <xdr:to>
      <xdr:col>7</xdr:col>
      <xdr:colOff>666751</xdr:colOff>
      <xdr:row>74</xdr:row>
      <xdr:rowOff>152578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F777F3E-6F87-4F82-8C34-DF3BC8869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00188" y="13619750"/>
          <a:ext cx="4624388" cy="7250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9D38-BA2C-4FB4-83C4-30A547DED4D0}">
  <dimension ref="A2:O94"/>
  <sheetViews>
    <sheetView tabSelected="1" workbookViewId="0">
      <selection activeCell="I78" sqref="I78"/>
    </sheetView>
  </sheetViews>
  <sheetFormatPr baseColWidth="10" defaultRowHeight="15" x14ac:dyDescent="0.25"/>
  <cols>
    <col min="6" max="6" width="12" bestFit="1" customWidth="1"/>
    <col min="7" max="7" width="12.7109375" bestFit="1" customWidth="1"/>
    <col min="11" max="11" width="12.7109375" customWidth="1"/>
  </cols>
  <sheetData>
    <row r="2" spans="1:15" ht="21" x14ac:dyDescent="0.35">
      <c r="A2" s="6"/>
      <c r="B2" s="6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</row>
    <row r="4" spans="1:15" ht="17.25" x14ac:dyDescent="0.3">
      <c r="B4" s="1" t="s">
        <v>0</v>
      </c>
    </row>
    <row r="5" spans="1:15" ht="17.25" x14ac:dyDescent="0.3">
      <c r="B5" s="1" t="s">
        <v>1</v>
      </c>
    </row>
    <row r="6" spans="1:15" ht="17.25" x14ac:dyDescent="0.3">
      <c r="B6" s="1"/>
    </row>
    <row r="7" spans="1:15" ht="17.25" x14ac:dyDescent="0.3">
      <c r="B7" s="33" t="s">
        <v>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17.25" x14ac:dyDescent="0.3">
      <c r="B8" s="1"/>
    </row>
    <row r="9" spans="1:15" ht="17.25" x14ac:dyDescent="0.3">
      <c r="B9" s="1"/>
    </row>
    <row r="13" spans="1:15" x14ac:dyDescent="0.25">
      <c r="B13" s="10" t="s">
        <v>48</v>
      </c>
      <c r="C13" s="12" t="s">
        <v>10</v>
      </c>
      <c r="D13" s="12" t="s">
        <v>11</v>
      </c>
      <c r="E13" s="22" t="s">
        <v>12</v>
      </c>
      <c r="F13" s="24" t="s">
        <v>13</v>
      </c>
      <c r="G13" s="23" t="s">
        <v>14</v>
      </c>
      <c r="H13" s="12" t="s">
        <v>15</v>
      </c>
    </row>
    <row r="14" spans="1:15" ht="18.75" x14ac:dyDescent="0.3">
      <c r="B14">
        <v>0</v>
      </c>
      <c r="C14" s="2">
        <v>15</v>
      </c>
      <c r="D14" s="2">
        <v>20</v>
      </c>
      <c r="E14" s="21">
        <f>+G78</f>
        <v>2.0089327691584371</v>
      </c>
      <c r="F14" s="25">
        <f>+L52</f>
        <v>2.5211314517529593E-16</v>
      </c>
      <c r="G14" s="19">
        <f>+F64</f>
        <v>-3.9701196259736481E-5</v>
      </c>
      <c r="H14" s="2">
        <f>+C15-C14</f>
        <v>15</v>
      </c>
      <c r="I14" t="s">
        <v>16</v>
      </c>
      <c r="J14" s="29" t="s">
        <v>50</v>
      </c>
      <c r="K14" s="30"/>
      <c r="L14" s="28"/>
      <c r="M14" s="28"/>
      <c r="N14" s="28"/>
      <c r="O14" s="28"/>
    </row>
    <row r="15" spans="1:15" x14ac:dyDescent="0.25">
      <c r="B15">
        <v>1</v>
      </c>
      <c r="C15" s="2">
        <v>30</v>
      </c>
      <c r="D15" s="2">
        <v>50</v>
      </c>
      <c r="E15" s="21">
        <f t="shared" ref="E15:E18" si="0">+G79</f>
        <v>1.9821344616831225</v>
      </c>
      <c r="F15" s="25">
        <f t="shared" ref="F15:F19" si="1">+L53</f>
        <v>-1.7865538316878895E-3</v>
      </c>
      <c r="G15" s="19">
        <f t="shared" ref="G15:G18" si="2">+F65</f>
        <v>1.9850598129864881E-4</v>
      </c>
      <c r="H15" s="2">
        <f>+C16-C15</f>
        <v>15</v>
      </c>
      <c r="I15" t="s">
        <v>17</v>
      </c>
      <c r="J15" s="28"/>
      <c r="K15" s="28"/>
      <c r="L15" s="28"/>
      <c r="M15" s="28"/>
      <c r="N15" s="28"/>
      <c r="O15" s="28"/>
    </row>
    <row r="16" spans="1:15" ht="18.75" x14ac:dyDescent="0.3">
      <c r="B16">
        <v>2</v>
      </c>
      <c r="C16" s="2">
        <v>45</v>
      </c>
      <c r="D16" s="2">
        <v>80</v>
      </c>
      <c r="E16" s="21">
        <f t="shared" si="0"/>
        <v>2.0625293841090735</v>
      </c>
      <c r="F16" s="25">
        <f t="shared" si="1"/>
        <v>7.1462153267513057E-3</v>
      </c>
      <c r="G16" s="19">
        <f t="shared" si="2"/>
        <v>-3.0768427101290305E-4</v>
      </c>
      <c r="H16" s="2">
        <f>+C17-C16</f>
        <v>30</v>
      </c>
      <c r="I16" t="s">
        <v>18</v>
      </c>
      <c r="J16" s="31" t="s">
        <v>7</v>
      </c>
      <c r="K16" s="31"/>
      <c r="L16" s="31"/>
      <c r="M16" s="31"/>
      <c r="N16" s="31"/>
      <c r="O16" s="28">
        <f>+D17+E17*(C20-C17)+F17*(C20-C17)^2+G17*(C20-C17)^3</f>
        <v>110.75458392101552</v>
      </c>
    </row>
    <row r="17" spans="2:15" ht="18.75" x14ac:dyDescent="0.3">
      <c r="B17">
        <v>3</v>
      </c>
      <c r="C17" s="2">
        <v>75</v>
      </c>
      <c r="D17" s="2">
        <v>140</v>
      </c>
      <c r="E17" s="21">
        <f t="shared" si="0"/>
        <v>1.6605547719793137</v>
      </c>
      <c r="F17" s="25">
        <f t="shared" si="1"/>
        <v>-2.0545369064409971E-2</v>
      </c>
      <c r="G17" s="19">
        <f>+F67</f>
        <v>-8.4626234132580984E-5</v>
      </c>
      <c r="H17" s="2">
        <f>+C18-C17</f>
        <v>15</v>
      </c>
      <c r="I17" t="s">
        <v>19</v>
      </c>
      <c r="J17" s="32" t="s">
        <v>5</v>
      </c>
      <c r="K17" s="32"/>
      <c r="L17" s="32"/>
      <c r="M17" s="32"/>
      <c r="N17" s="32"/>
      <c r="O17" s="27">
        <f>+D15+E15*(C20-C15)+F15*(C20-C15)^2+G15*(C20-C15)^3</f>
        <v>113.2157968970381</v>
      </c>
    </row>
    <row r="18" spans="2:15" x14ac:dyDescent="0.25">
      <c r="B18">
        <v>4</v>
      </c>
      <c r="C18" s="2">
        <v>90</v>
      </c>
      <c r="D18" s="2">
        <v>160</v>
      </c>
      <c r="E18" s="21">
        <f t="shared" si="0"/>
        <v>0.98707099200752224</v>
      </c>
      <c r="F18" s="25">
        <f t="shared" si="1"/>
        <v>-2.4353549600376116E-2</v>
      </c>
      <c r="G18" s="19">
        <f t="shared" si="2"/>
        <v>2.7059499555973462E-4</v>
      </c>
      <c r="H18" s="2">
        <f>+C19-C18</f>
        <v>30</v>
      </c>
      <c r="I18" t="s">
        <v>20</v>
      </c>
    </row>
    <row r="19" spans="2:15" x14ac:dyDescent="0.25">
      <c r="B19">
        <v>5</v>
      </c>
      <c r="C19" s="2">
        <v>120</v>
      </c>
      <c r="D19" s="2">
        <v>175</v>
      </c>
      <c r="F19" s="25">
        <f t="shared" si="1"/>
        <v>0</v>
      </c>
    </row>
    <row r="20" spans="2:15" x14ac:dyDescent="0.25">
      <c r="C20" s="3">
        <v>60</v>
      </c>
      <c r="D20" s="4">
        <v>110.75458392101552</v>
      </c>
    </row>
    <row r="22" spans="2:15" ht="15.75" x14ac:dyDescent="0.25">
      <c r="C22" s="5" t="s">
        <v>4</v>
      </c>
      <c r="D22" s="5"/>
      <c r="E22" s="5"/>
      <c r="F22" s="5"/>
      <c r="G22" s="5"/>
    </row>
    <row r="23" spans="2:15" ht="15.75" x14ac:dyDescent="0.25">
      <c r="C23" s="5"/>
      <c r="D23" s="5"/>
      <c r="E23" s="5"/>
      <c r="F23" s="5"/>
      <c r="G23" s="5"/>
    </row>
    <row r="24" spans="2:15" ht="15.75" x14ac:dyDescent="0.25">
      <c r="C24" s="5" t="s">
        <v>5</v>
      </c>
      <c r="D24" s="5"/>
      <c r="E24" s="5"/>
      <c r="F24" s="5"/>
      <c r="G24" s="5"/>
    </row>
    <row r="25" spans="2:15" ht="15.75" x14ac:dyDescent="0.25">
      <c r="C25" s="5" t="s">
        <v>6</v>
      </c>
      <c r="D25" s="5"/>
      <c r="E25" s="5"/>
      <c r="F25" s="5"/>
      <c r="G25" s="5"/>
    </row>
    <row r="26" spans="2:15" ht="15.75" x14ac:dyDescent="0.25">
      <c r="C26" s="5" t="s">
        <v>7</v>
      </c>
      <c r="D26" s="5"/>
      <c r="E26" s="5"/>
      <c r="F26" s="5"/>
      <c r="G26" s="5"/>
    </row>
    <row r="27" spans="2:15" ht="15.75" x14ac:dyDescent="0.25">
      <c r="C27" s="5"/>
      <c r="D27" s="5"/>
      <c r="E27" s="5"/>
      <c r="F27" s="5"/>
      <c r="G27" s="5"/>
    </row>
    <row r="28" spans="2:15" ht="15.75" x14ac:dyDescent="0.25">
      <c r="C28" s="5" t="s">
        <v>8</v>
      </c>
      <c r="D28" s="5"/>
      <c r="E28" s="5"/>
      <c r="F28" s="5"/>
      <c r="G28" s="5"/>
    </row>
    <row r="31" spans="2:15" ht="18.75" x14ac:dyDescent="0.3">
      <c r="B31" s="8" t="s">
        <v>21</v>
      </c>
      <c r="C31" s="8"/>
      <c r="D31" s="8" t="s">
        <v>9</v>
      </c>
      <c r="F31" s="7"/>
    </row>
    <row r="44" spans="3:12" x14ac:dyDescent="0.25">
      <c r="D44" s="13">
        <v>1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4"/>
      <c r="L44" s="15">
        <v>0</v>
      </c>
    </row>
    <row r="45" spans="3:12" x14ac:dyDescent="0.25">
      <c r="D45" s="13">
        <f>+H14</f>
        <v>15</v>
      </c>
      <c r="E45" s="13">
        <f>2*(H14+H15)</f>
        <v>60</v>
      </c>
      <c r="F45" s="13">
        <f>+H15</f>
        <v>15</v>
      </c>
      <c r="G45" s="13">
        <v>0</v>
      </c>
      <c r="H45" s="13">
        <v>0</v>
      </c>
      <c r="I45" s="13">
        <v>0</v>
      </c>
      <c r="J45" s="14"/>
      <c r="L45">
        <f>+(3/H15)*(D16-D15)-(3/H14)*(D15-D14)</f>
        <v>0</v>
      </c>
    </row>
    <row r="46" spans="3:12" x14ac:dyDescent="0.25">
      <c r="C46" t="s">
        <v>22</v>
      </c>
      <c r="D46" s="13">
        <v>0</v>
      </c>
      <c r="E46" s="13">
        <f>+H15</f>
        <v>15</v>
      </c>
      <c r="F46" s="13">
        <f>2*(H15+H16)</f>
        <v>90</v>
      </c>
      <c r="G46" s="13">
        <f>+H16</f>
        <v>30</v>
      </c>
      <c r="H46" s="13">
        <v>0</v>
      </c>
      <c r="I46" s="13">
        <v>0</v>
      </c>
      <c r="J46" s="14"/>
      <c r="K46" t="s">
        <v>23</v>
      </c>
      <c r="L46">
        <f>+(3/H16)*(D17-D16)-(3/H15)*(D16-D15)</f>
        <v>0</v>
      </c>
    </row>
    <row r="47" spans="3:12" x14ac:dyDescent="0.25">
      <c r="D47" s="13">
        <v>0</v>
      </c>
      <c r="E47" s="13">
        <v>0</v>
      </c>
      <c r="F47" s="13">
        <f>+H16</f>
        <v>30</v>
      </c>
      <c r="G47" s="13">
        <f>2*(H16+H17)</f>
        <v>90</v>
      </c>
      <c r="H47" s="13">
        <f>+H17</f>
        <v>15</v>
      </c>
      <c r="I47" s="13">
        <v>0</v>
      </c>
      <c r="J47" s="14"/>
      <c r="L47">
        <f>+(3/H17)*(D18-D17)-(3/H16)*(D17-D16)</f>
        <v>-2</v>
      </c>
    </row>
    <row r="48" spans="3:12" x14ac:dyDescent="0.25">
      <c r="D48" s="13">
        <v>0</v>
      </c>
      <c r="E48" s="13">
        <v>0</v>
      </c>
      <c r="F48" s="13">
        <v>0</v>
      </c>
      <c r="G48" s="13">
        <f>+H17</f>
        <v>15</v>
      </c>
      <c r="H48" s="13">
        <f>2*(H17+H18)</f>
        <v>90</v>
      </c>
      <c r="I48" s="13">
        <f>+H18</f>
        <v>30</v>
      </c>
      <c r="J48" s="14"/>
      <c r="L48">
        <f>+(3/H18)*(D19-D18)-(3/H17)*(D18-D17)</f>
        <v>-2.5</v>
      </c>
    </row>
    <row r="49" spans="3:12" x14ac:dyDescent="0.25"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1</v>
      </c>
      <c r="J49" s="14"/>
      <c r="L49" s="15">
        <v>0</v>
      </c>
    </row>
    <row r="52" spans="3:12" x14ac:dyDescent="0.25">
      <c r="C52" t="s">
        <v>24</v>
      </c>
      <c r="D52" s="2">
        <f t="array" ref="D52:I57">+MINVERSE(D44:I49)</f>
        <v>0.99999999999999989</v>
      </c>
      <c r="E52" s="2">
        <v>5.0885221961986338E-18</v>
      </c>
      <c r="F52" s="2">
        <v>-1.295260195396016E-17</v>
      </c>
      <c r="G52" s="2">
        <v>-1.2027416100105862E-16</v>
      </c>
      <c r="H52" s="2">
        <v>-4.6259292692714853E-18</v>
      </c>
      <c r="I52" s="2">
        <v>8.8817841970012528E-17</v>
      </c>
      <c r="L52" s="26">
        <f t="array" ref="L52:L57">+MMULT(D52:I57,L44:L49)</f>
        <v>2.5211314517529593E-16</v>
      </c>
    </row>
    <row r="53" spans="3:12" x14ac:dyDescent="0.25">
      <c r="D53" s="2">
        <v>-0.26234132581100139</v>
      </c>
      <c r="E53" s="2">
        <v>1.7489421720733426E-2</v>
      </c>
      <c r="F53" s="2">
        <v>-3.2910202162670394E-3</v>
      </c>
      <c r="G53" s="2">
        <v>1.1283497884344463E-3</v>
      </c>
      <c r="H53" s="2">
        <v>-1.8805829807240121E-4</v>
      </c>
      <c r="I53" s="2">
        <v>5.6417489421720498E-3</v>
      </c>
      <c r="L53" s="26">
        <v>-1.7865538316878895E-3</v>
      </c>
    </row>
    <row r="54" spans="3:12" x14ac:dyDescent="0.25">
      <c r="D54" s="2">
        <v>4.9365303244005641E-2</v>
      </c>
      <c r="E54" s="2">
        <v>-3.2910202162670429E-3</v>
      </c>
      <c r="F54" s="2">
        <v>1.3164080865068171E-2</v>
      </c>
      <c r="G54" s="2">
        <v>-4.5133991537376645E-3</v>
      </c>
      <c r="H54" s="2">
        <v>7.5223319228960952E-4</v>
      </c>
      <c r="I54" s="2">
        <v>-2.256699576868829E-2</v>
      </c>
      <c r="K54" s="11" t="s">
        <v>25</v>
      </c>
      <c r="L54" s="26">
        <v>7.1462153267513057E-3</v>
      </c>
    </row>
    <row r="55" spans="3:12" x14ac:dyDescent="0.25">
      <c r="D55" s="2">
        <v>-1.6925246826516218E-2</v>
      </c>
      <c r="E55" s="2">
        <v>1.1283497884344146E-3</v>
      </c>
      <c r="F55" s="2">
        <v>-4.5133991537376584E-3</v>
      </c>
      <c r="G55" s="2">
        <v>1.297602256699577E-2</v>
      </c>
      <c r="H55" s="2">
        <v>-2.162670427832628E-3</v>
      </c>
      <c r="I55" s="2">
        <v>6.488011283497884E-2</v>
      </c>
      <c r="L55" s="26">
        <v>-2.0545369064409971E-2</v>
      </c>
    </row>
    <row r="56" spans="3:12" x14ac:dyDescent="0.25">
      <c r="D56" s="2">
        <v>2.8208744710860366E-3</v>
      </c>
      <c r="E56" s="2">
        <v>-1.8805829807240246E-4</v>
      </c>
      <c r="F56" s="2">
        <v>7.5223319228960985E-4</v>
      </c>
      <c r="G56" s="2">
        <v>-2.1626704278326285E-3</v>
      </c>
      <c r="H56" s="2">
        <v>1.147155618241655E-2</v>
      </c>
      <c r="I56" s="2">
        <v>-0.34414668547249649</v>
      </c>
      <c r="L56" s="26">
        <v>-2.4353549600376116E-2</v>
      </c>
    </row>
    <row r="57" spans="3:12" x14ac:dyDescent="0.25"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L57" s="26">
        <v>0</v>
      </c>
    </row>
    <row r="59" spans="3:12" ht="18.75" x14ac:dyDescent="0.3">
      <c r="C59" s="8" t="s">
        <v>26</v>
      </c>
      <c r="D59" s="16"/>
    </row>
    <row r="60" spans="3:12" x14ac:dyDescent="0.25">
      <c r="C60" s="10"/>
      <c r="D60" s="10"/>
      <c r="E60" s="10"/>
    </row>
    <row r="61" spans="3:12" ht="21" x14ac:dyDescent="0.35">
      <c r="C61" s="10"/>
      <c r="D61" s="17" t="s">
        <v>49</v>
      </c>
      <c r="E61" s="10"/>
    </row>
    <row r="62" spans="3:12" x14ac:dyDescent="0.25">
      <c r="C62" s="10"/>
      <c r="D62" s="10"/>
      <c r="E62" s="10"/>
    </row>
    <row r="64" spans="3:12" x14ac:dyDescent="0.25">
      <c r="C64" t="s">
        <v>27</v>
      </c>
      <c r="D64" t="s">
        <v>28</v>
      </c>
      <c r="F64" s="18">
        <f>+(F15-F14)/(3*H14)</f>
        <v>-3.9701196259736481E-5</v>
      </c>
    </row>
    <row r="65" spans="3:7" x14ac:dyDescent="0.25">
      <c r="C65" t="s">
        <v>29</v>
      </c>
      <c r="D65" t="s">
        <v>30</v>
      </c>
      <c r="F65" s="18">
        <f>+(F16-F15)/(3*H15)</f>
        <v>1.9850598129864881E-4</v>
      </c>
    </row>
    <row r="66" spans="3:7" x14ac:dyDescent="0.25">
      <c r="C66" t="s">
        <v>31</v>
      </c>
      <c r="D66" t="s">
        <v>32</v>
      </c>
      <c r="F66" s="18">
        <f>+(F17-F16)/(3*H16)</f>
        <v>-3.0768427101290305E-4</v>
      </c>
    </row>
    <row r="67" spans="3:7" x14ac:dyDescent="0.25">
      <c r="C67" t="s">
        <v>33</v>
      </c>
      <c r="D67" t="s">
        <v>34</v>
      </c>
      <c r="F67" s="18">
        <f t="shared" ref="F67:F68" si="3">+(F18-F17)/(3*H17)</f>
        <v>-8.4626234132580984E-5</v>
      </c>
    </row>
    <row r="68" spans="3:7" x14ac:dyDescent="0.25">
      <c r="C68" t="s">
        <v>35</v>
      </c>
      <c r="D68" t="s">
        <v>36</v>
      </c>
      <c r="F68" s="18">
        <f t="shared" si="3"/>
        <v>2.7059499555973462E-4</v>
      </c>
    </row>
    <row r="70" spans="3:7" ht="18.75" x14ac:dyDescent="0.3">
      <c r="C70" s="8" t="s">
        <v>37</v>
      </c>
      <c r="D70" s="16"/>
    </row>
    <row r="78" spans="3:7" x14ac:dyDescent="0.25">
      <c r="C78" s="20" t="s">
        <v>38</v>
      </c>
      <c r="D78" t="s">
        <v>39</v>
      </c>
      <c r="G78" s="20">
        <f>+(1/H14)*(D15-D14)-(H14/3)*(2*F14+F15)</f>
        <v>2.0089327691584371</v>
      </c>
    </row>
    <row r="79" spans="3:7" x14ac:dyDescent="0.25">
      <c r="C79" s="20" t="s">
        <v>40</v>
      </c>
      <c r="D79" t="s">
        <v>41</v>
      </c>
      <c r="G79" s="20">
        <f t="shared" ref="G79:G82" si="4">+(1/H15)*(D16-D15)-(H15/3)*(2*F15+F16)</f>
        <v>1.9821344616831225</v>
      </c>
    </row>
    <row r="80" spans="3:7" x14ac:dyDescent="0.25">
      <c r="C80" s="20" t="s">
        <v>42</v>
      </c>
      <c r="D80" t="s">
        <v>43</v>
      </c>
      <c r="G80" s="20">
        <f t="shared" si="4"/>
        <v>2.0625293841090735</v>
      </c>
    </row>
    <row r="81" spans="2:15" x14ac:dyDescent="0.25">
      <c r="C81" s="20" t="s">
        <v>44</v>
      </c>
      <c r="D81" t="s">
        <v>45</v>
      </c>
      <c r="G81" s="20">
        <f t="shared" si="4"/>
        <v>1.6605547719793137</v>
      </c>
    </row>
    <row r="82" spans="2:15" x14ac:dyDescent="0.25">
      <c r="C82" s="20" t="s">
        <v>46</v>
      </c>
      <c r="D82" t="s">
        <v>47</v>
      </c>
      <c r="G82" s="20">
        <f t="shared" si="4"/>
        <v>0.98707099200752224</v>
      </c>
    </row>
    <row r="83" spans="2:15" x14ac:dyDescent="0.25">
      <c r="C83" s="10"/>
      <c r="D83" s="10"/>
      <c r="E83" s="10"/>
      <c r="F83" s="10"/>
      <c r="G83" s="10"/>
    </row>
    <row r="84" spans="2:15" x14ac:dyDescent="0.25">
      <c r="C84" s="10"/>
      <c r="D84" s="10"/>
      <c r="E84" s="10"/>
      <c r="F84" s="10"/>
      <c r="G84" s="10"/>
    </row>
    <row r="85" spans="2:15" ht="17.25" x14ac:dyDescent="0.3">
      <c r="B85" s="33" t="s">
        <v>51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7" spans="2:15" x14ac:dyDescent="0.25">
      <c r="B87" s="10" t="s">
        <v>48</v>
      </c>
      <c r="C87" s="12" t="s">
        <v>10</v>
      </c>
      <c r="D87" s="12" t="s">
        <v>11</v>
      </c>
      <c r="E87" s="22" t="s">
        <v>12</v>
      </c>
      <c r="F87" s="24" t="s">
        <v>13</v>
      </c>
      <c r="G87" s="23" t="s">
        <v>14</v>
      </c>
      <c r="H87" s="12" t="s">
        <v>15</v>
      </c>
    </row>
    <row r="88" spans="2:15" ht="18.75" x14ac:dyDescent="0.3">
      <c r="B88">
        <v>0</v>
      </c>
      <c r="C88" s="2">
        <v>15</v>
      </c>
      <c r="D88" s="2">
        <v>20</v>
      </c>
      <c r="E88" s="21">
        <v>2.0089327691584371</v>
      </c>
      <c r="F88" s="25">
        <v>2.5211314517529593E-16</v>
      </c>
      <c r="G88" s="19">
        <v>-3.9701196259736481E-5</v>
      </c>
      <c r="H88" s="2">
        <f>+C89-C88</f>
        <v>15</v>
      </c>
      <c r="I88" t="s">
        <v>16</v>
      </c>
      <c r="J88" s="29" t="s">
        <v>52</v>
      </c>
      <c r="K88" s="30"/>
      <c r="L88" s="28"/>
      <c r="M88" s="28"/>
      <c r="N88" s="28"/>
      <c r="O88" s="28"/>
    </row>
    <row r="89" spans="2:15" x14ac:dyDescent="0.25">
      <c r="B89">
        <v>1</v>
      </c>
      <c r="C89" s="2">
        <v>30</v>
      </c>
      <c r="D89" s="2">
        <v>50</v>
      </c>
      <c r="E89" s="21">
        <v>1.9821344616831225</v>
      </c>
      <c r="F89" s="25">
        <v>-1.7865538316878895E-3</v>
      </c>
      <c r="G89" s="19">
        <v>1.9850598129864881E-4</v>
      </c>
      <c r="H89" s="2">
        <f>+C90-C89</f>
        <v>15</v>
      </c>
      <c r="I89" t="s">
        <v>17</v>
      </c>
      <c r="J89" s="28"/>
      <c r="K89" s="28"/>
      <c r="L89" s="28"/>
      <c r="M89" s="28"/>
      <c r="N89" s="28"/>
      <c r="O89" s="28"/>
    </row>
    <row r="90" spans="2:15" ht="18.75" x14ac:dyDescent="0.3">
      <c r="B90">
        <v>2</v>
      </c>
      <c r="C90" s="2">
        <v>45</v>
      </c>
      <c r="D90" s="2">
        <v>80</v>
      </c>
      <c r="E90" s="21">
        <v>2.0625293841090735</v>
      </c>
      <c r="F90" s="25">
        <v>7.1462153267513057E-3</v>
      </c>
      <c r="G90" s="19">
        <v>-3.0768427101290305E-4</v>
      </c>
      <c r="H90" s="2">
        <f>+C91-C90</f>
        <v>30</v>
      </c>
      <c r="I90" t="s">
        <v>18</v>
      </c>
      <c r="J90" s="31" t="s">
        <v>7</v>
      </c>
      <c r="K90" s="31"/>
      <c r="L90" s="31"/>
      <c r="M90" s="31"/>
      <c r="N90" s="31"/>
      <c r="O90" s="28">
        <f>+D91+E91*(C94-C91)+F91*(C94-C91)^2+G91*(C94-C91)^3</f>
        <v>169.04090267983074</v>
      </c>
    </row>
    <row r="91" spans="2:15" ht="18.75" x14ac:dyDescent="0.3">
      <c r="B91">
        <v>3</v>
      </c>
      <c r="C91" s="2">
        <v>75</v>
      </c>
      <c r="D91" s="2">
        <v>140</v>
      </c>
      <c r="E91" s="21">
        <v>1.6605547719793137</v>
      </c>
      <c r="F91" s="25">
        <v>-2.0545369064409971E-2</v>
      </c>
      <c r="G91" s="19">
        <v>-8.4626234132580984E-5</v>
      </c>
      <c r="H91" s="2">
        <f>+C92-C91</f>
        <v>15</v>
      </c>
      <c r="I91" t="s">
        <v>19</v>
      </c>
      <c r="J91" s="32" t="s">
        <v>5</v>
      </c>
      <c r="K91" s="32"/>
      <c r="L91" s="32"/>
      <c r="M91" s="32"/>
      <c r="N91" s="32"/>
      <c r="O91" s="27">
        <f>+D89+E89*(C94-C89)+F89*(C94-C89)^2+G89*(C94-C89)^3</f>
        <v>272.35543018335727</v>
      </c>
    </row>
    <row r="92" spans="2:15" x14ac:dyDescent="0.25">
      <c r="B92">
        <v>4</v>
      </c>
      <c r="C92" s="2">
        <v>90</v>
      </c>
      <c r="D92" s="2">
        <v>160</v>
      </c>
      <c r="E92" s="21">
        <v>0.98707099200752224</v>
      </c>
      <c r="F92" s="25">
        <v>-2.4353549600376116E-2</v>
      </c>
      <c r="G92" s="19">
        <v>2.7059499555973462E-4</v>
      </c>
      <c r="H92" s="2">
        <f>+C93-C92</f>
        <v>30</v>
      </c>
      <c r="I92" t="s">
        <v>20</v>
      </c>
    </row>
    <row r="93" spans="2:15" x14ac:dyDescent="0.25">
      <c r="B93">
        <v>5</v>
      </c>
      <c r="C93" s="2">
        <v>120</v>
      </c>
      <c r="D93" s="2">
        <v>175</v>
      </c>
      <c r="F93" s="25">
        <v>0</v>
      </c>
    </row>
    <row r="94" spans="2:15" x14ac:dyDescent="0.25">
      <c r="C94" s="3">
        <v>105</v>
      </c>
      <c r="D94" s="4">
        <v>169.04090267983074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quispe hinojosa</dc:creator>
  <cp:lastModifiedBy>ruth quispe hinojosa</cp:lastModifiedBy>
  <dcterms:created xsi:type="dcterms:W3CDTF">2025-04-16T22:41:19Z</dcterms:created>
  <dcterms:modified xsi:type="dcterms:W3CDTF">2025-04-16T23:32:15Z</dcterms:modified>
</cp:coreProperties>
</file>