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3\"/>
    </mc:Choice>
  </mc:AlternateContent>
  <xr:revisionPtr revIDLastSave="0" documentId="10_ncr:100000_{5B05C9B7-E20E-467D-A4ED-63E94C774187}" xr6:coauthVersionLast="31" xr6:coauthVersionMax="31" xr10:uidLastSave="{00000000-0000-0000-0000-000000000000}"/>
  <bookViews>
    <workbookView xWindow="0" yWindow="0" windowWidth="28800" windowHeight="12225" activeTab="2" xr2:uid="{00000000-000D-0000-FFFF-FFFF00000000}"/>
  </bookViews>
  <sheets>
    <sheet name="Cover" sheetId="2" r:id="rId1"/>
    <sheet name="Set 1" sheetId="3" r:id="rId2"/>
    <sheet name="Set 2" sheetId="4" r:id="rId3"/>
    <sheet name="Set 3" sheetId="9" r:id="rId4"/>
    <sheet name="Set 4" sheetId="10" r:id="rId5"/>
  </sheets>
  <calcPr calcId="179017" concurrentCalc="0"/>
</workbook>
</file>

<file path=xl/calcChain.xml><?xml version="1.0" encoding="utf-8"?>
<calcChain xmlns="http://schemas.openxmlformats.org/spreadsheetml/2006/main">
  <c r="R14" i="4" l="1"/>
  <c r="S14" i="4"/>
  <c r="F24" i="9"/>
  <c r="E24" i="9"/>
  <c r="D24" i="9"/>
  <c r="C24" i="9"/>
  <c r="E23" i="9"/>
  <c r="F23" i="9"/>
  <c r="D23" i="9"/>
  <c r="C23" i="9"/>
  <c r="F21" i="9"/>
  <c r="E21" i="9"/>
  <c r="C21" i="9"/>
  <c r="D21" i="9"/>
  <c r="C18" i="9"/>
  <c r="C17" i="9"/>
  <c r="Q14" i="4"/>
  <c r="F15" i="4"/>
  <c r="G15" i="4"/>
  <c r="H15" i="4"/>
  <c r="I15" i="4"/>
  <c r="J15" i="4"/>
  <c r="K15" i="4"/>
  <c r="L15" i="4"/>
  <c r="M15" i="4"/>
  <c r="N15" i="4"/>
  <c r="O15" i="4"/>
  <c r="P15" i="4"/>
  <c r="F14" i="4"/>
  <c r="G14" i="4"/>
  <c r="H14" i="4"/>
  <c r="I14" i="4"/>
  <c r="J14" i="4"/>
  <c r="K14" i="4"/>
  <c r="L14" i="4"/>
  <c r="M14" i="4"/>
  <c r="N14" i="4"/>
  <c r="O14" i="4"/>
  <c r="P14" i="4"/>
  <c r="E15" i="4"/>
  <c r="E14" i="4"/>
  <c r="B15" i="4"/>
  <c r="B14" i="4"/>
  <c r="C54" i="3"/>
  <c r="C56" i="3"/>
  <c r="C55" i="3"/>
  <c r="C53" i="3"/>
  <c r="C52" i="3"/>
  <c r="B8" i="10"/>
  <c r="C8" i="10"/>
  <c r="D8" i="10"/>
  <c r="E8" i="10"/>
  <c r="F8" i="10"/>
  <c r="G8" i="10"/>
  <c r="H8" i="10"/>
  <c r="I8" i="10"/>
  <c r="J8" i="10"/>
  <c r="K8" i="10"/>
  <c r="B9" i="10"/>
  <c r="C9" i="10"/>
  <c r="D9" i="10"/>
  <c r="E9" i="10"/>
  <c r="F9" i="10"/>
  <c r="G9" i="10"/>
  <c r="H9" i="10"/>
  <c r="I9" i="10"/>
  <c r="J9" i="10"/>
  <c r="K9" i="10"/>
  <c r="B10" i="10"/>
  <c r="C10" i="10"/>
  <c r="D10" i="10"/>
  <c r="E10" i="10"/>
  <c r="F10" i="10"/>
  <c r="G10" i="10"/>
  <c r="H10" i="10"/>
  <c r="I10" i="10"/>
  <c r="J10" i="10"/>
  <c r="K10" i="10"/>
  <c r="B11" i="10"/>
  <c r="C11" i="10"/>
  <c r="D11" i="10"/>
  <c r="E11" i="10"/>
  <c r="F11" i="10"/>
  <c r="G11" i="10"/>
  <c r="H11" i="10"/>
  <c r="I11" i="10"/>
  <c r="J11" i="10"/>
  <c r="K11" i="10"/>
  <c r="B12" i="10"/>
  <c r="C12" i="10"/>
  <c r="D12" i="10"/>
  <c r="E12" i="10"/>
  <c r="F12" i="10"/>
  <c r="G12" i="10"/>
  <c r="H12" i="10"/>
  <c r="I12" i="10"/>
  <c r="J12" i="10"/>
  <c r="K12" i="10"/>
  <c r="B13" i="10"/>
  <c r="C13" i="10"/>
  <c r="D13" i="10"/>
  <c r="E13" i="10"/>
  <c r="F13" i="10"/>
  <c r="G13" i="10"/>
  <c r="H13" i="10"/>
  <c r="I13" i="10"/>
  <c r="J13" i="10"/>
  <c r="K13" i="10"/>
  <c r="B14" i="10"/>
  <c r="C14" i="10"/>
  <c r="D14" i="10"/>
  <c r="E14" i="10"/>
  <c r="F14" i="10"/>
  <c r="G14" i="10"/>
  <c r="H14" i="10"/>
  <c r="I14" i="10"/>
  <c r="J14" i="10"/>
  <c r="K14" i="10"/>
  <c r="B15" i="10"/>
  <c r="C15" i="10"/>
  <c r="D15" i="10"/>
  <c r="E15" i="10"/>
  <c r="F15" i="10"/>
  <c r="G15" i="10"/>
  <c r="H15" i="10"/>
  <c r="I15" i="10"/>
  <c r="J15" i="10"/>
  <c r="K15" i="10"/>
  <c r="B16" i="10"/>
  <c r="C16" i="10"/>
  <c r="D16" i="10"/>
  <c r="E16" i="10"/>
  <c r="F16" i="10"/>
  <c r="G16" i="10"/>
  <c r="H16" i="10"/>
  <c r="I16" i="10"/>
  <c r="J16" i="10"/>
  <c r="K16" i="10"/>
  <c r="B17" i="10"/>
  <c r="C17" i="10"/>
  <c r="D17" i="10"/>
  <c r="E17" i="10"/>
  <c r="F17" i="10"/>
  <c r="G17" i="10"/>
  <c r="H17" i="10"/>
  <c r="I17" i="10"/>
  <c r="J17" i="10"/>
  <c r="K17" i="10"/>
  <c r="B18" i="10"/>
  <c r="C18" i="10"/>
  <c r="D18" i="10"/>
  <c r="E18" i="10"/>
  <c r="F18" i="10"/>
  <c r="G18" i="10"/>
  <c r="H18" i="10"/>
  <c r="I18" i="10"/>
  <c r="J18" i="10"/>
  <c r="K18" i="10"/>
  <c r="B19" i="10"/>
  <c r="C19" i="10"/>
  <c r="D19" i="10"/>
  <c r="E19" i="10"/>
  <c r="F19" i="10"/>
  <c r="G19" i="10"/>
  <c r="H19" i="10"/>
  <c r="I19" i="10"/>
  <c r="J19" i="10"/>
  <c r="K19" i="10"/>
  <c r="B20" i="10"/>
  <c r="C20" i="10"/>
  <c r="D20" i="10"/>
  <c r="E20" i="10"/>
  <c r="F20" i="10"/>
  <c r="G20" i="10"/>
  <c r="H20" i="10"/>
  <c r="I20" i="10"/>
  <c r="J20" i="10"/>
  <c r="K20" i="10"/>
  <c r="B21" i="10"/>
  <c r="C21" i="10"/>
  <c r="D21" i="10"/>
  <c r="E21" i="10"/>
  <c r="F21" i="10"/>
  <c r="G21" i="10"/>
  <c r="H21" i="10"/>
  <c r="I21" i="10"/>
  <c r="J21" i="10"/>
  <c r="K21" i="10"/>
  <c r="B22" i="10"/>
  <c r="C22" i="10"/>
  <c r="D22" i="10"/>
  <c r="E22" i="10"/>
  <c r="F22" i="10"/>
  <c r="G22" i="10"/>
  <c r="H22" i="10"/>
  <c r="I22" i="10"/>
  <c r="J22" i="10"/>
  <c r="K22" i="10"/>
  <c r="B23" i="10"/>
  <c r="C23" i="10"/>
  <c r="D23" i="10"/>
  <c r="E23" i="10"/>
  <c r="F23" i="10"/>
  <c r="G23" i="10"/>
  <c r="H23" i="10"/>
  <c r="I23" i="10"/>
  <c r="J23" i="10"/>
  <c r="K23" i="10"/>
  <c r="B24" i="10"/>
  <c r="C24" i="10"/>
  <c r="D24" i="10"/>
  <c r="E24" i="10"/>
  <c r="F24" i="10"/>
  <c r="G24" i="10"/>
  <c r="H24" i="10"/>
  <c r="I24" i="10"/>
  <c r="J24" i="10"/>
  <c r="K24" i="10"/>
  <c r="B25" i="10"/>
  <c r="C25" i="10"/>
  <c r="D25" i="10"/>
  <c r="E25" i="10"/>
  <c r="F25" i="10"/>
  <c r="G25" i="10"/>
  <c r="H25" i="10"/>
  <c r="I25" i="10"/>
  <c r="J25" i="10"/>
  <c r="K25" i="10"/>
  <c r="B26" i="10"/>
  <c r="C26" i="10"/>
  <c r="D26" i="10"/>
  <c r="E26" i="10"/>
  <c r="F26" i="10"/>
  <c r="G26" i="10"/>
  <c r="H26" i="10"/>
  <c r="I26" i="10"/>
  <c r="J26" i="10"/>
  <c r="K26" i="10"/>
  <c r="B27" i="10"/>
  <c r="C27" i="10"/>
  <c r="D27" i="10"/>
  <c r="E27" i="10"/>
  <c r="F27" i="10"/>
  <c r="G27" i="10"/>
  <c r="H27" i="10"/>
  <c r="I27" i="10"/>
  <c r="J27" i="10"/>
  <c r="K27" i="10"/>
  <c r="B28" i="10"/>
  <c r="C28" i="10"/>
  <c r="D28" i="10"/>
  <c r="E28" i="10"/>
  <c r="F28" i="10"/>
  <c r="G28" i="10"/>
  <c r="H28" i="10"/>
  <c r="I28" i="10"/>
  <c r="J28" i="10"/>
  <c r="K28" i="10"/>
  <c r="B29" i="10"/>
  <c r="C29" i="10"/>
  <c r="D29" i="10"/>
  <c r="E29" i="10"/>
  <c r="F29" i="10"/>
  <c r="G29" i="10"/>
  <c r="H29" i="10"/>
  <c r="I29" i="10"/>
  <c r="J29" i="10"/>
  <c r="K29" i="10"/>
  <c r="B30" i="10"/>
  <c r="C30" i="10"/>
  <c r="D30" i="10"/>
  <c r="E30" i="10"/>
  <c r="F30" i="10"/>
  <c r="G30" i="10"/>
  <c r="H30" i="10"/>
  <c r="I30" i="10"/>
  <c r="J30" i="10"/>
  <c r="K30" i="10"/>
  <c r="B31" i="10"/>
  <c r="C31" i="10"/>
  <c r="D31" i="10"/>
  <c r="E31" i="10"/>
  <c r="F31" i="10"/>
  <c r="G31" i="10"/>
  <c r="H31" i="10"/>
  <c r="I31" i="10"/>
  <c r="J31" i="10"/>
  <c r="K31" i="10"/>
  <c r="B32" i="10"/>
  <c r="C32" i="10"/>
  <c r="D32" i="10"/>
  <c r="E32" i="10"/>
  <c r="F32" i="10"/>
  <c r="G32" i="10"/>
  <c r="H32" i="10"/>
  <c r="I32" i="10"/>
  <c r="J32" i="10"/>
  <c r="K32" i="10"/>
  <c r="B33" i="10"/>
  <c r="C33" i="10"/>
  <c r="D33" i="10"/>
  <c r="E33" i="10"/>
  <c r="F33" i="10"/>
  <c r="G33" i="10"/>
  <c r="H33" i="10"/>
  <c r="I33" i="10"/>
  <c r="J33" i="10"/>
  <c r="K33" i="10"/>
  <c r="B34" i="10"/>
  <c r="C34" i="10"/>
  <c r="D34" i="10"/>
  <c r="E34" i="10"/>
  <c r="F34" i="10"/>
  <c r="G34" i="10"/>
  <c r="H34" i="10"/>
  <c r="I34" i="10"/>
  <c r="J34" i="10"/>
  <c r="K34" i="10"/>
  <c r="B35" i="10"/>
  <c r="C35" i="10"/>
  <c r="D35" i="10"/>
  <c r="E35" i="10"/>
  <c r="F35" i="10"/>
  <c r="G35" i="10"/>
  <c r="H35" i="10"/>
  <c r="I35" i="10"/>
  <c r="J35" i="10"/>
  <c r="K35" i="10"/>
  <c r="B36" i="10"/>
  <c r="C36" i="10"/>
  <c r="D36" i="10"/>
  <c r="E36" i="10"/>
  <c r="F36" i="10"/>
  <c r="G36" i="10"/>
  <c r="H36" i="10"/>
  <c r="I36" i="10"/>
  <c r="J36" i="10"/>
  <c r="K36" i="10"/>
  <c r="B37" i="10"/>
  <c r="C37" i="10"/>
  <c r="D37" i="10"/>
  <c r="E37" i="10"/>
  <c r="F37" i="10"/>
  <c r="G37" i="10"/>
  <c r="H37" i="10"/>
  <c r="I37" i="10"/>
  <c r="J37" i="10"/>
  <c r="K37" i="10"/>
  <c r="B38" i="10"/>
  <c r="C38" i="10"/>
  <c r="D38" i="10"/>
  <c r="E38" i="10"/>
  <c r="F38" i="10"/>
  <c r="G38" i="10"/>
  <c r="H38" i="10"/>
  <c r="I38" i="10"/>
  <c r="J38" i="10"/>
  <c r="K38" i="10"/>
  <c r="B39" i="10"/>
  <c r="C39" i="10"/>
  <c r="D39" i="10"/>
  <c r="E39" i="10"/>
  <c r="F39" i="10"/>
  <c r="G39" i="10"/>
  <c r="H39" i="10"/>
  <c r="I39" i="10"/>
  <c r="J39" i="10"/>
  <c r="K39" i="10"/>
  <c r="B40" i="10"/>
  <c r="C40" i="10"/>
  <c r="D40" i="10"/>
  <c r="E40" i="10"/>
  <c r="F40" i="10"/>
  <c r="G40" i="10"/>
  <c r="H40" i="10"/>
  <c r="I40" i="10"/>
  <c r="J40" i="10"/>
  <c r="K40" i="10"/>
  <c r="B41" i="10"/>
  <c r="C41" i="10"/>
  <c r="D41" i="10"/>
  <c r="E41" i="10"/>
  <c r="F41" i="10"/>
  <c r="G41" i="10"/>
  <c r="H41" i="10"/>
  <c r="I41" i="10"/>
  <c r="J41" i="10"/>
  <c r="K41" i="10"/>
  <c r="B42" i="10"/>
  <c r="C42" i="10"/>
  <c r="D42" i="10"/>
  <c r="E42" i="10"/>
  <c r="F42" i="10"/>
  <c r="G42" i="10"/>
  <c r="H42" i="10"/>
  <c r="I42" i="10"/>
  <c r="J42" i="10"/>
  <c r="K42" i="10"/>
  <c r="B43" i="10"/>
  <c r="C43" i="10"/>
  <c r="D43" i="10"/>
  <c r="E43" i="10"/>
  <c r="F43" i="10"/>
  <c r="G43" i="10"/>
  <c r="H43" i="10"/>
  <c r="I43" i="10"/>
  <c r="J43" i="10"/>
  <c r="K43" i="10"/>
  <c r="B44" i="10"/>
  <c r="C44" i="10"/>
  <c r="D44" i="10"/>
  <c r="E44" i="10"/>
  <c r="F44" i="10"/>
  <c r="G44" i="10"/>
  <c r="H44" i="10"/>
  <c r="I44" i="10"/>
  <c r="J44" i="10"/>
  <c r="K44" i="10"/>
  <c r="B45" i="10"/>
  <c r="C45" i="10"/>
  <c r="D45" i="10"/>
  <c r="E45" i="10"/>
  <c r="F45" i="10"/>
  <c r="G45" i="10"/>
  <c r="H45" i="10"/>
  <c r="I45" i="10"/>
  <c r="J45" i="10"/>
  <c r="K45" i="10"/>
  <c r="B46" i="10"/>
  <c r="C46" i="10"/>
  <c r="D46" i="10"/>
  <c r="E46" i="10"/>
  <c r="F46" i="10"/>
  <c r="G46" i="10"/>
  <c r="H46" i="10"/>
  <c r="I46" i="10"/>
  <c r="J46" i="10"/>
  <c r="K46" i="10"/>
  <c r="B47" i="10"/>
  <c r="C47" i="10"/>
  <c r="D47" i="10"/>
  <c r="E47" i="10"/>
  <c r="F47" i="10"/>
  <c r="G47" i="10"/>
  <c r="H47" i="10"/>
  <c r="I47" i="10"/>
  <c r="J47" i="10"/>
  <c r="K47" i="10"/>
  <c r="C7" i="10"/>
  <c r="D7" i="10"/>
  <c r="E7" i="10"/>
  <c r="F7" i="10"/>
  <c r="G7" i="10"/>
  <c r="H7" i="10"/>
  <c r="I7" i="10"/>
  <c r="J7" i="10"/>
  <c r="K7" i="10"/>
  <c r="B7" i="10"/>
  <c r="C6" i="10"/>
  <c r="D6" i="10"/>
  <c r="E6" i="10"/>
  <c r="F6" i="10"/>
  <c r="G6" i="10"/>
  <c r="H6" i="10"/>
  <c r="I6" i="10"/>
  <c r="J6" i="10"/>
  <c r="K6" i="10"/>
  <c r="C38" i="3"/>
  <c r="C37" i="3"/>
  <c r="C36" i="3"/>
  <c r="C35" i="3"/>
  <c r="C34" i="3"/>
  <c r="C33" i="3"/>
  <c r="C29" i="3"/>
  <c r="C28" i="3"/>
  <c r="C27" i="3"/>
  <c r="C26" i="3"/>
  <c r="C22" i="3"/>
  <c r="C21" i="3"/>
  <c r="C20" i="3"/>
  <c r="C16" i="3"/>
  <c r="C15" i="3"/>
  <c r="C14" i="3"/>
  <c r="C13" i="3"/>
  <c r="C9" i="3"/>
  <c r="C8" i="3"/>
  <c r="C7" i="3"/>
  <c r="C6" i="3"/>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D27" i="2"/>
  <c r="C27" i="2"/>
</calcChain>
</file>

<file path=xl/sharedStrings.xml><?xml version="1.0" encoding="utf-8"?>
<sst xmlns="http://schemas.openxmlformats.org/spreadsheetml/2006/main" count="143" uniqueCount="109">
  <si>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</si>
  <si>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</si>
  <si>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</si>
  <si>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</si>
  <si>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</si>
  <si>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</si>
  <si>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</si>
  <si>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</si>
  <si>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</si>
  <si>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</si>
  <si>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</si>
  <si>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 xml:space="preserve">Explanation:  </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</si>
  <si>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</si>
  <si>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</si>
  <si>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</si>
  <si>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</si>
  <si>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</si>
  <si>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</si>
  <si>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</si>
  <si>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</si>
  <si>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</si>
  <si>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</si>
  <si>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</si>
  <si>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</si>
  <si>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</si>
  <si>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</si>
  <si>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</si>
  <si>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</si>
  <si>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</si>
  <si>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</si>
  <si>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</si>
  <si>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</si>
  <si>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</si>
  <si>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</si>
  <si>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</si>
  <si>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</si>
  <si>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</si>
  <si>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</si>
  <si>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</si>
  <si>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</si>
  <si>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</si>
  <si>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</si>
  <si>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</si>
  <si>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</si>
  <si>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</si>
  <si>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</si>
  <si>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</si>
  <si>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</si>
  <si>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</si>
  <si>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</si>
  <si>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</si>
  <si>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</si>
  <si>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</si>
  <si>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</si>
  <si>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</si>
  <si>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How do the probabilities compare?</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</si>
  <si>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</si>
  <si>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</si>
  <si>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</si>
  <si>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</si>
  <si>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</si>
  <si>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</si>
  <si>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</si>
  <si>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</si>
  <si>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</si>
  <si>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</si>
  <si>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</si>
  <si>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</si>
  <si>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</si>
  <si>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</si>
  <si>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</si>
  <si>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</si>
  <si>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</si>
  <si>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</si>
  <si>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</si>
  <si>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</si>
  <si>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</si>
  <si>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</si>
  <si>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</si>
  <si>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</si>
  <si>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</si>
  <si>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</si>
  <si>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</si>
  <si>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</si>
  <si>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</si>
  <si>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</si>
  <si>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</si>
  <si>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</si>
  <si>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</si>
  <si>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</si>
  <si>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</si>
  <si>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</si>
  <si>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</si>
  <si>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</si>
  <si>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</si>
  <si>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</si>
  <si>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</si>
  <si>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</si>
  <si>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</si>
  <si>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</si>
  <si>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</si>
  <si>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</si>
  <si>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</si>
  <si>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</si>
  <si>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</si>
  <si>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Navarurh Kumar</t>
  </si>
  <si>
    <t xml:space="preserve">NAME:                        Navarurh Kumar                                                                              </t>
  </si>
  <si>
    <t>Name: Navarurh Kumar</t>
  </si>
  <si>
    <t xml:space="preserve">NAME:                               Navarurh Kumar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</si>
</sst>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
    <numFmt numFmtId="166" formatCode="0.00000"/>
  </numFmts>
  <fonts count="38"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1"/>
      <color theme="6" tint="0.79998168889431442"/>
      <name val="Calibri"/>
      <family val="2"/>
      <scheme val="minor"/>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2">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15" fillId="4" borderId="23" xfId="0" applyFont="1" applyFill="1" applyBorder="1"/>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15" fillId="4" borderId="28" xfId="0" applyFont="1" applyFill="1" applyBorder="1"/>
    <xf numFmtId="0" fontId="6" fillId="2" borderId="6" xfId="0" applyFont="1" applyFill="1" applyBorder="1" applyAlignment="1">
      <alignment horizontal="center" vertical="center"/>
    </xf>
    <xf numFmtId="0" fontId="0" fillId="2" borderId="0" xfId="0" applyFill="1"/>
    <xf numFmtId="164" fontId="7" fillId="2" borderId="0" xfId="0" applyNumberFormat="1" applyFont="1" applyFill="1"/>
    <xf numFmtId="0" fontId="11" fillId="2" borderId="0" xfId="0" applyFont="1" applyFill="1" applyProtection="1"/>
    <xf numFmtId="0" fontId="16"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1" fillId="3" borderId="0" xfId="0" applyFont="1" applyFill="1" applyAlignment="1">
      <alignment horizontal="center" vertical="center"/>
    </xf>
    <xf numFmtId="0" fontId="22" fillId="3" borderId="1" xfId="0" applyFont="1" applyFill="1" applyBorder="1" applyAlignment="1">
      <alignment vertical="center"/>
    </xf>
    <xf numFmtId="0" fontId="21" fillId="3" borderId="0" xfId="0" applyFont="1" applyFill="1" applyAlignment="1">
      <alignment vertical="center"/>
    </xf>
    <xf numFmtId="0" fontId="23" fillId="3" borderId="0" xfId="0" applyFont="1" applyFill="1" applyAlignment="1">
      <alignment vertical="center" wrapText="1"/>
    </xf>
    <xf numFmtId="0" fontId="21" fillId="3" borderId="7" xfId="0" applyFont="1" applyFill="1" applyBorder="1" applyAlignment="1">
      <alignment horizontal="center" vertical="center"/>
    </xf>
    <xf numFmtId="0" fontId="21" fillId="3" borderId="29" xfId="0" applyFont="1" applyFill="1" applyBorder="1" applyAlignment="1">
      <alignment horizontal="center" vertical="center"/>
    </xf>
    <xf numFmtId="0" fontId="21" fillId="3" borderId="1" xfId="0" applyFont="1" applyFill="1" applyBorder="1" applyAlignment="1">
      <alignment vertical="center"/>
    </xf>
    <xf numFmtId="0" fontId="21" fillId="3" borderId="30" xfId="0" applyFont="1" applyFill="1" applyBorder="1" applyAlignment="1">
      <alignment vertical="center"/>
    </xf>
    <xf numFmtId="0" fontId="21" fillId="3" borderId="12" xfId="0" applyFont="1" applyFill="1" applyBorder="1" applyAlignment="1">
      <alignment horizontal="center" vertical="center"/>
    </xf>
    <xf numFmtId="0" fontId="21" fillId="3" borderId="28" xfId="0" applyFont="1" applyFill="1" applyBorder="1" applyAlignment="1">
      <alignment vertical="center"/>
    </xf>
    <xf numFmtId="0" fontId="21" fillId="3" borderId="27" xfId="0" applyFont="1" applyFill="1" applyBorder="1" applyAlignment="1">
      <alignment vertical="center"/>
    </xf>
    <xf numFmtId="0" fontId="21" fillId="3" borderId="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23" xfId="0" applyFont="1" applyFill="1" applyBorder="1" applyAlignment="1">
      <alignment vertical="center"/>
    </xf>
    <xf numFmtId="0" fontId="21" fillId="3" borderId="22" xfId="0" applyFont="1" applyFill="1" applyBorder="1" applyAlignment="1">
      <alignment vertical="center"/>
    </xf>
    <xf numFmtId="0" fontId="21" fillId="3" borderId="31" xfId="0" applyFont="1" applyFill="1" applyBorder="1" applyAlignment="1">
      <alignment horizontal="center" vertical="center"/>
    </xf>
    <xf numFmtId="0" fontId="21" fillId="3" borderId="6" xfId="0" applyFont="1" applyFill="1" applyBorder="1" applyAlignment="1">
      <alignment vertical="center" wrapText="1"/>
    </xf>
    <xf numFmtId="0" fontId="21" fillId="3" borderId="32" xfId="0" applyFont="1" applyFill="1" applyBorder="1" applyAlignment="1">
      <alignment vertical="center"/>
    </xf>
    <xf numFmtId="0" fontId="21" fillId="3" borderId="36" xfId="0" applyFont="1" applyFill="1" applyBorder="1" applyAlignment="1">
      <alignment horizontal="center" vertical="center"/>
    </xf>
    <xf numFmtId="0" fontId="21" fillId="3" borderId="37" xfId="0" applyFont="1" applyFill="1" applyBorder="1" applyAlignment="1">
      <alignment vertical="center"/>
    </xf>
    <xf numFmtId="0" fontId="21" fillId="3" borderId="38" xfId="0" applyFont="1" applyFill="1" applyBorder="1" applyAlignment="1">
      <alignment vertical="center"/>
    </xf>
    <xf numFmtId="0" fontId="21" fillId="3" borderId="1" xfId="0" applyFont="1" applyFill="1" applyBorder="1" applyAlignment="1">
      <alignment horizontal="left" vertical="center" wrapText="1"/>
    </xf>
    <xf numFmtId="0" fontId="21" fillId="3" borderId="28" xfId="0" applyFont="1" applyFill="1" applyBorder="1" applyAlignment="1">
      <alignment horizontal="left" vertical="center" wrapText="1"/>
    </xf>
    <xf numFmtId="0" fontId="26" fillId="5" borderId="24" xfId="0" applyFont="1" applyFill="1" applyBorder="1" applyAlignment="1">
      <alignment horizontal="left" vertical="center"/>
    </xf>
    <xf numFmtId="0" fontId="26" fillId="5" borderId="25" xfId="0" applyFont="1" applyFill="1" applyBorder="1" applyAlignment="1">
      <alignment vertical="top"/>
    </xf>
    <xf numFmtId="0" fontId="26"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9" fillId="5" borderId="0" xfId="0" applyFont="1" applyFill="1" applyBorder="1" applyAlignment="1">
      <alignment vertical="top"/>
    </xf>
    <xf numFmtId="0" fontId="25" fillId="5" borderId="22" xfId="0" applyFont="1" applyFill="1" applyBorder="1"/>
    <xf numFmtId="0" fontId="0" fillId="5" borderId="0" xfId="0" applyFill="1" applyBorder="1"/>
    <xf numFmtId="0" fontId="28" fillId="5" borderId="37" xfId="0" applyFont="1" applyFill="1" applyBorder="1" applyAlignment="1">
      <alignment horizontal="center"/>
    </xf>
    <xf numFmtId="0" fontId="3" fillId="5" borderId="37" xfId="0" applyFont="1" applyFill="1" applyBorder="1" applyAlignment="1">
      <alignment horizontal="center"/>
    </xf>
    <xf numFmtId="0" fontId="29" fillId="5" borderId="40" xfId="0" applyFont="1" applyFill="1" applyBorder="1"/>
    <xf numFmtId="0" fontId="29" fillId="5" borderId="41" xfId="0" applyFont="1" applyFill="1" applyBorder="1"/>
    <xf numFmtId="0" fontId="29" fillId="5" borderId="0" xfId="0" applyFont="1" applyFill="1"/>
    <xf numFmtId="0" fontId="25" fillId="5" borderId="38" xfId="0" applyFont="1" applyFill="1" applyBorder="1"/>
    <xf numFmtId="0" fontId="0" fillId="5" borderId="0" xfId="0" applyFill="1" applyAlignment="1"/>
    <xf numFmtId="0" fontId="3" fillId="5" borderId="0" xfId="0" applyFont="1" applyFill="1" applyBorder="1" applyAlignment="1"/>
    <xf numFmtId="0" fontId="0" fillId="5" borderId="42"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7"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0" fontId="17"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8" fillId="2" borderId="0" xfId="0" applyFont="1" applyFill="1" applyAlignment="1" applyProtection="1">
      <alignment horizontal="left" vertical="center"/>
    </xf>
    <xf numFmtId="0" fontId="21" fillId="3" borderId="23"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3" borderId="23" xfId="0" applyFont="1" applyFill="1" applyBorder="1" applyAlignment="1">
      <alignment horizontal="left" vertical="center" wrapText="1"/>
    </xf>
    <xf numFmtId="0" fontId="21" fillId="3" borderId="22" xfId="0" applyFont="1" applyFill="1" applyBorder="1" applyAlignment="1">
      <alignment horizontal="left" vertical="center" wrapText="1"/>
    </xf>
    <xf numFmtId="0" fontId="21" fillId="3" borderId="33" xfId="0" applyFont="1" applyFill="1" applyBorder="1" applyAlignment="1">
      <alignment horizontal="left" vertical="center" wrapText="1"/>
    </xf>
    <xf numFmtId="0" fontId="21" fillId="3" borderId="34"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4" fillId="3" borderId="0" xfId="0" applyFont="1" applyFill="1" applyAlignment="1">
      <alignment horizontal="left" vertical="center" wrapText="1"/>
    </xf>
    <xf numFmtId="0" fontId="21" fillId="3" borderId="1" xfId="0" applyFont="1" applyFill="1" applyBorder="1" applyAlignment="1">
      <alignment horizontal="left" vertical="center"/>
    </xf>
    <xf numFmtId="0" fontId="21" fillId="3" borderId="35"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29" fillId="5" borderId="7" xfId="0" applyFont="1" applyFill="1" applyBorder="1" applyAlignment="1">
      <alignment horizontal="left" vertical="top" wrapText="1"/>
    </xf>
    <xf numFmtId="0" fontId="29" fillId="5" borderId="17" xfId="0" applyFont="1" applyFill="1" applyBorder="1" applyAlignment="1">
      <alignment horizontal="left" vertical="top" wrapText="1"/>
    </xf>
    <xf numFmtId="0" fontId="29" fillId="5" borderId="8" xfId="0" applyFont="1" applyFill="1" applyBorder="1" applyAlignment="1">
      <alignment horizontal="left" vertical="top" wrapText="1"/>
    </xf>
    <xf numFmtId="0" fontId="29" fillId="5" borderId="9" xfId="0" applyFont="1" applyFill="1" applyBorder="1" applyAlignment="1">
      <alignment horizontal="left" vertical="top" wrapText="1"/>
    </xf>
    <xf numFmtId="0" fontId="29" fillId="5" borderId="0" xfId="0" applyFont="1" applyFill="1" applyBorder="1" applyAlignment="1">
      <alignment horizontal="left" vertical="top" wrapText="1"/>
    </xf>
    <xf numFmtId="0" fontId="29" fillId="5" borderId="10" xfId="0" applyFont="1" applyFill="1" applyBorder="1" applyAlignment="1">
      <alignment horizontal="left" vertical="top" wrapText="1"/>
    </xf>
    <xf numFmtId="0" fontId="29" fillId="5" borderId="14" xfId="0" applyFont="1" applyFill="1" applyBorder="1" applyAlignment="1">
      <alignment horizontal="left" vertical="top" wrapText="1"/>
    </xf>
    <xf numFmtId="0" fontId="29" fillId="5" borderId="15" xfId="0" applyFont="1" applyFill="1" applyBorder="1" applyAlignment="1">
      <alignment horizontal="left" vertical="top" wrapText="1"/>
    </xf>
    <xf numFmtId="0" fontId="29" fillId="5" borderId="13" xfId="0" applyFont="1" applyFill="1" applyBorder="1" applyAlignment="1">
      <alignment horizontal="left" vertical="top" wrapText="1"/>
    </xf>
    <xf numFmtId="0" fontId="29" fillId="5" borderId="21" xfId="0" applyFont="1" applyFill="1" applyBorder="1" applyAlignment="1">
      <alignment horizontal="left" vertical="top" wrapText="1"/>
    </xf>
    <xf numFmtId="0" fontId="29" fillId="5" borderId="29" xfId="0" applyFont="1" applyFill="1" applyBorder="1" applyAlignment="1">
      <alignment horizontal="left" vertical="top" wrapText="1"/>
    </xf>
    <xf numFmtId="0" fontId="29" fillId="5" borderId="12" xfId="0" applyFont="1" applyFill="1" applyBorder="1" applyAlignment="1">
      <alignment horizontal="left" vertical="top" wrapText="1"/>
    </xf>
    <xf numFmtId="0" fontId="29" fillId="5" borderId="23" xfId="0" applyFont="1" applyFill="1" applyBorder="1" applyAlignment="1">
      <alignment horizontal="left" vertical="top" wrapText="1"/>
    </xf>
    <xf numFmtId="0" fontId="29" fillId="5" borderId="1" xfId="0" applyFont="1" applyFill="1" applyBorder="1" applyAlignment="1">
      <alignment horizontal="left" vertical="top" wrapText="1"/>
    </xf>
    <xf numFmtId="0" fontId="29" fillId="5" borderId="28" xfId="0" applyFont="1" applyFill="1" applyBorder="1" applyAlignment="1">
      <alignment horizontal="left" vertical="top" wrapText="1"/>
    </xf>
    <xf numFmtId="0" fontId="29" fillId="5" borderId="35" xfId="0" applyFont="1" applyFill="1" applyBorder="1" applyAlignment="1">
      <alignment horizontal="left" vertical="top" wrapText="1"/>
    </xf>
    <xf numFmtId="0" fontId="29" fillId="5" borderId="2" xfId="0" applyFont="1" applyFill="1" applyBorder="1" applyAlignment="1">
      <alignment horizontal="left" vertical="top" wrapText="1"/>
    </xf>
    <xf numFmtId="0" fontId="29" fillId="5" borderId="44" xfId="0" applyFont="1" applyFill="1" applyBorder="1" applyAlignment="1">
      <alignment horizontal="left" vertical="top" wrapText="1"/>
    </xf>
    <xf numFmtId="0" fontId="29" fillId="5" borderId="7" xfId="0" applyFont="1" applyFill="1" applyBorder="1" applyAlignment="1">
      <alignment horizontal="left" vertical="center" wrapText="1"/>
    </xf>
    <xf numFmtId="0" fontId="29" fillId="5" borderId="17"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5" borderId="0" xfId="0" applyFont="1" applyFill="1" applyBorder="1" applyAlignment="1">
      <alignment horizontal="left" vertical="center" wrapText="1"/>
    </xf>
    <xf numFmtId="0" fontId="29" fillId="5" borderId="10" xfId="0" applyFont="1" applyFill="1" applyBorder="1" applyAlignment="1">
      <alignment horizontal="left" vertical="center" wrapText="1"/>
    </xf>
    <xf numFmtId="0" fontId="29" fillId="5" borderId="14" xfId="0" applyFont="1" applyFill="1" applyBorder="1" applyAlignment="1">
      <alignment horizontal="left" vertical="center" wrapText="1"/>
    </xf>
    <xf numFmtId="0" fontId="29" fillId="5" borderId="15" xfId="0" applyFont="1" applyFill="1" applyBorder="1" applyAlignment="1">
      <alignment horizontal="left" vertical="center" wrapText="1"/>
    </xf>
    <xf numFmtId="0" fontId="29" fillId="5" borderId="13" xfId="0" applyFont="1" applyFill="1" applyBorder="1" applyAlignment="1">
      <alignment horizontal="left" vertical="center" wrapText="1"/>
    </xf>
    <xf numFmtId="0" fontId="29" fillId="5" borderId="23" xfId="0" applyFont="1" applyFill="1" applyBorder="1" applyAlignment="1">
      <alignment horizontal="center" vertical="center" wrapText="1"/>
    </xf>
    <xf numFmtId="0" fontId="29" fillId="5" borderId="37" xfId="0" applyFont="1" applyFill="1" applyBorder="1" applyAlignment="1">
      <alignment horizontal="center" vertical="center" wrapText="1"/>
    </xf>
    <xf numFmtId="0" fontId="29" fillId="5" borderId="35" xfId="0" applyFont="1" applyFill="1" applyBorder="1" applyAlignment="1">
      <alignment horizontal="center" vertical="center" wrapText="1"/>
    </xf>
    <xf numFmtId="0" fontId="29" fillId="5" borderId="43" xfId="0" applyFont="1" applyFill="1" applyBorder="1" applyAlignment="1">
      <alignment horizontal="center" vertical="center"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7"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
  <sheetViews>
    <sheetView workbookViewId="0">
      <selection activeCell="E20" sqref="E20"/>
    </sheetView>
  </sheetViews>
  <sheetFormatPr defaultColWidth="9" defaultRowHeight="15.75" x14ac:dyDescent="0.25"/>
  <cols>
    <col min="1" max="16384" width="9" style="31"/>
  </cols>
  <sheetData>
    <row r="1" spans="1:11" x14ac:dyDescent="0.25">
      <c r="B1" s="1"/>
      <c r="C1" s="1"/>
      <c r="D1" s="1"/>
      <c r="E1" s="1"/>
      <c r="F1" s="1"/>
      <c r="G1" s="1"/>
      <c r="H1" s="1"/>
      <c r="I1" s="1"/>
    </row>
    <row r="2" spans="1:11" ht="18" customHeight="1" x14ac:dyDescent="0.25">
      <c r="A2" s="1"/>
      <c r="B2" s="86" t="s">
        <v>56</v>
      </c>
      <c r="C2" s="86"/>
      <c r="D2" s="86"/>
      <c r="E2" s="86"/>
      <c r="F2" s="86"/>
      <c r="G2" s="86"/>
      <c r="H2" s="86"/>
      <c r="I2" s="86"/>
      <c r="J2" s="86"/>
    </row>
    <row r="3" spans="1:11" ht="7.5" customHeight="1" x14ac:dyDescent="0.25">
      <c r="A3" s="1"/>
      <c r="B3" s="86"/>
      <c r="C3" s="86"/>
      <c r="D3" s="86"/>
      <c r="E3" s="86"/>
      <c r="F3" s="86"/>
      <c r="G3" s="86"/>
      <c r="H3" s="86"/>
      <c r="I3" s="86"/>
      <c r="J3" s="86"/>
    </row>
    <row r="4" spans="1:11" ht="39.75" customHeight="1" x14ac:dyDescent="0.25">
      <c r="A4" s="1"/>
      <c r="B4" s="1"/>
      <c r="C4" s="85" t="s">
        <v>67</v>
      </c>
      <c r="D4" s="85"/>
      <c r="E4" s="85"/>
      <c r="F4" s="85"/>
      <c r="G4" s="85"/>
      <c r="H4" s="85"/>
      <c r="I4" s="85"/>
      <c r="J4" s="85"/>
    </row>
    <row r="5" spans="1:11" x14ac:dyDescent="0.25">
      <c r="A5" s="2"/>
      <c r="B5" s="1"/>
      <c r="C5" s="34"/>
      <c r="D5" s="33"/>
      <c r="E5" s="33"/>
      <c r="F5" s="33"/>
      <c r="G5" s="33"/>
      <c r="H5" s="33"/>
      <c r="I5" s="33"/>
      <c r="J5" s="16"/>
      <c r="K5" s="16"/>
    </row>
    <row r="6" spans="1:11" x14ac:dyDescent="0.25">
      <c r="A6" s="2"/>
      <c r="B6" s="1"/>
      <c r="C6" s="34"/>
      <c r="D6" s="33"/>
      <c r="E6" s="33"/>
      <c r="F6" s="33"/>
      <c r="G6" s="33"/>
      <c r="H6" s="33"/>
      <c r="I6" s="33"/>
      <c r="J6" s="16"/>
      <c r="K6" s="16"/>
    </row>
    <row r="7" spans="1:11" x14ac:dyDescent="0.25">
      <c r="A7" s="1"/>
      <c r="B7" s="1"/>
      <c r="C7" s="87" t="s">
        <v>34</v>
      </c>
      <c r="D7" s="87"/>
      <c r="E7" s="87"/>
      <c r="F7" s="87"/>
      <c r="G7" s="87"/>
      <c r="H7" s="1"/>
      <c r="I7" s="1"/>
    </row>
    <row r="8" spans="1:11" x14ac:dyDescent="0.25">
      <c r="A8" s="1"/>
      <c r="B8" s="3" t="s">
        <v>0</v>
      </c>
      <c r="C8" s="1"/>
      <c r="D8" s="1"/>
      <c r="E8" s="1"/>
      <c r="F8" s="1"/>
      <c r="G8" s="1"/>
      <c r="H8" s="1"/>
      <c r="I8" s="1"/>
    </row>
    <row r="9" spans="1:11" x14ac:dyDescent="0.25">
      <c r="A9" s="1"/>
      <c r="B9" s="3" t="s">
        <v>1</v>
      </c>
      <c r="C9" s="1"/>
      <c r="D9" s="1"/>
      <c r="E9" s="1"/>
      <c r="F9" s="1"/>
      <c r="G9" s="1"/>
      <c r="H9" s="1"/>
      <c r="I9" s="1"/>
    </row>
    <row r="10" spans="1:11" x14ac:dyDescent="0.25">
      <c r="A10" s="1"/>
      <c r="B10" s="3" t="s">
        <v>29</v>
      </c>
      <c r="C10" s="1"/>
      <c r="D10" s="1"/>
      <c r="E10" s="1"/>
      <c r="F10" s="1"/>
      <c r="G10" s="1"/>
      <c r="H10" s="1"/>
      <c r="I10" s="1"/>
    </row>
    <row r="11" spans="1:11" x14ac:dyDescent="0.25">
      <c r="A11" s="1"/>
      <c r="B11" s="1" t="s">
        <v>30</v>
      </c>
      <c r="C11" s="1"/>
      <c r="D11" s="1"/>
      <c r="E11" s="1"/>
      <c r="F11" s="1"/>
      <c r="G11" s="1"/>
      <c r="H11" s="1"/>
      <c r="I11" s="1"/>
    </row>
    <row r="12" spans="1:11" x14ac:dyDescent="0.25">
      <c r="A12" s="1"/>
      <c r="B12" s="1" t="s">
        <v>31</v>
      </c>
      <c r="C12" s="1"/>
      <c r="D12" s="1"/>
      <c r="E12" s="1"/>
      <c r="F12" s="1"/>
      <c r="G12" s="1"/>
      <c r="H12" s="1"/>
      <c r="I12" s="1"/>
    </row>
    <row r="13" spans="1:11" x14ac:dyDescent="0.25">
      <c r="A13" s="1"/>
      <c r="B13" s="4" t="s">
        <v>33</v>
      </c>
      <c r="C13" s="1"/>
      <c r="D13" s="1"/>
      <c r="E13" s="1"/>
      <c r="F13" s="1"/>
      <c r="G13" s="1"/>
      <c r="H13" s="1"/>
      <c r="I13" s="1"/>
    </row>
    <row r="14" spans="1:11" x14ac:dyDescent="0.25">
      <c r="A14" s="1"/>
      <c r="B14" s="5" t="s">
        <v>32</v>
      </c>
      <c r="C14" s="5"/>
      <c r="D14" s="5"/>
      <c r="E14" s="1"/>
      <c r="F14" s="1"/>
      <c r="G14" s="1"/>
      <c r="H14" s="1"/>
      <c r="I14" s="1"/>
    </row>
    <row r="15" spans="1:11" x14ac:dyDescent="0.25">
      <c r="A15" s="1"/>
      <c r="B15" s="5"/>
      <c r="C15" s="5" t="s">
        <v>2</v>
      </c>
      <c r="D15" s="5"/>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2" t="s">
        <v>3</v>
      </c>
      <c r="B18" s="6" t="s">
        <v>105</v>
      </c>
      <c r="C18" s="7"/>
      <c r="D18" s="8"/>
      <c r="E18" s="9"/>
      <c r="F18" s="1"/>
      <c r="G18" s="1"/>
      <c r="H18" s="1"/>
      <c r="I18" s="1"/>
    </row>
    <row r="19" spans="1:9" x14ac:dyDescent="0.25">
      <c r="A19" s="1"/>
      <c r="B19" s="1"/>
      <c r="C19" s="1"/>
      <c r="D19" s="1"/>
      <c r="E19" s="1"/>
      <c r="F19" s="1"/>
      <c r="G19" s="1"/>
      <c r="H19" s="1"/>
      <c r="I19" s="1"/>
    </row>
    <row r="20" spans="1:9" x14ac:dyDescent="0.25">
      <c r="A20" s="2" t="s">
        <v>4</v>
      </c>
      <c r="B20" s="1" t="s">
        <v>5</v>
      </c>
      <c r="C20" s="1"/>
      <c r="D20" s="1"/>
      <c r="E20" s="1"/>
      <c r="F20" s="1"/>
      <c r="G20" s="1"/>
      <c r="H20" s="1"/>
      <c r="I20" s="1"/>
    </row>
    <row r="21" spans="1:9" x14ac:dyDescent="0.25">
      <c r="A21" s="1"/>
      <c r="B21" s="1"/>
      <c r="C21" s="1"/>
      <c r="D21" s="1"/>
      <c r="E21" s="1"/>
      <c r="F21" s="1"/>
      <c r="G21" s="1"/>
      <c r="H21" s="1"/>
      <c r="I21" s="10" t="s">
        <v>6</v>
      </c>
    </row>
    <row r="22" spans="1:9" x14ac:dyDescent="0.25">
      <c r="A22" s="1"/>
      <c r="B22" s="11" t="s">
        <v>7</v>
      </c>
      <c r="C22" s="11" t="s">
        <v>8</v>
      </c>
      <c r="D22" s="11" t="s">
        <v>9</v>
      </c>
      <c r="E22" s="1"/>
      <c r="F22" s="1"/>
      <c r="G22" s="1"/>
      <c r="H22" s="1"/>
      <c r="I22" s="1"/>
    </row>
    <row r="23" spans="1:9" x14ac:dyDescent="0.25">
      <c r="A23" s="1"/>
      <c r="B23" s="12">
        <v>1</v>
      </c>
      <c r="C23" s="12">
        <v>7</v>
      </c>
      <c r="D23" s="12"/>
      <c r="E23" s="1"/>
      <c r="F23" s="1"/>
      <c r="G23" s="1"/>
      <c r="H23" s="1"/>
      <c r="I23" s="1"/>
    </row>
    <row r="24" spans="1:9" x14ac:dyDescent="0.25">
      <c r="A24" s="1"/>
      <c r="B24" s="12">
        <v>2</v>
      </c>
      <c r="C24" s="12">
        <v>7</v>
      </c>
      <c r="D24" s="12"/>
      <c r="E24" s="1"/>
      <c r="F24" s="1"/>
      <c r="G24" s="1"/>
      <c r="H24" s="1"/>
      <c r="I24" s="1"/>
    </row>
    <row r="25" spans="1:9" x14ac:dyDescent="0.25">
      <c r="A25" s="1"/>
      <c r="B25" s="12">
        <v>3</v>
      </c>
      <c r="C25" s="12">
        <v>6</v>
      </c>
      <c r="D25" s="12"/>
      <c r="E25" s="1"/>
      <c r="F25" s="1"/>
      <c r="G25" s="1"/>
      <c r="H25" s="1"/>
      <c r="I25" s="1"/>
    </row>
    <row r="26" spans="1:9" x14ac:dyDescent="0.25">
      <c r="A26" s="1"/>
      <c r="B26" s="12">
        <v>4</v>
      </c>
      <c r="C26" s="12">
        <v>5</v>
      </c>
      <c r="D26" s="12"/>
      <c r="E26" s="1"/>
      <c r="F26" s="1"/>
      <c r="G26" s="1"/>
      <c r="H26" s="1"/>
      <c r="I26" s="1"/>
    </row>
    <row r="27" spans="1:9" x14ac:dyDescent="0.25">
      <c r="A27" s="1"/>
      <c r="B27" s="12" t="s">
        <v>10</v>
      </c>
      <c r="C27" s="12">
        <f>SUM(C23:C26)</f>
        <v>25</v>
      </c>
      <c r="D27" s="12">
        <f>SUM(D23:D26)</f>
        <v>0</v>
      </c>
      <c r="E27" s="1"/>
      <c r="F27" s="1"/>
      <c r="G27" s="1"/>
      <c r="H27" s="1"/>
      <c r="I27" s="1"/>
    </row>
    <row r="28" spans="1:9" x14ac:dyDescent="0.25">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2"/>
  <sheetViews>
    <sheetView topLeftCell="A37" workbookViewId="0">
      <selection activeCell="C42" sqref="C42"/>
    </sheetView>
  </sheetViews>
  <sheetFormatPr defaultRowHeight="15" x14ac:dyDescent="0.25"/>
  <cols>
    <col min="1" max="1" width="6.125" style="38" customWidth="1"/>
    <col min="2" max="2" width="59.375" style="40" customWidth="1"/>
    <col min="3" max="3" width="15.25" style="40" customWidth="1"/>
    <col min="4" max="251" width="9" style="40"/>
    <col min="252" max="252" width="93.75" style="40" customWidth="1"/>
    <col min="253" max="253" width="15.25" style="40" customWidth="1"/>
    <col min="254" max="255" width="9" style="40"/>
    <col min="256" max="256" width="8.5" style="40" customWidth="1"/>
    <col min="257" max="257" width="9" style="40"/>
    <col min="258" max="258" width="13.625" style="40" customWidth="1"/>
    <col min="259" max="259" width="12.25" style="40" customWidth="1"/>
    <col min="260" max="507" width="9" style="40"/>
    <col min="508" max="508" width="93.75" style="40" customWidth="1"/>
    <col min="509" max="509" width="15.25" style="40" customWidth="1"/>
    <col min="510" max="511" width="9" style="40"/>
    <col min="512" max="512" width="8.5" style="40" customWidth="1"/>
    <col min="513" max="513" width="9" style="40"/>
    <col min="514" max="514" width="13.625" style="40" customWidth="1"/>
    <col min="515" max="515" width="12.25" style="40" customWidth="1"/>
    <col min="516" max="763" width="9" style="40"/>
    <col min="764" max="764" width="93.75" style="40" customWidth="1"/>
    <col min="765" max="765" width="15.25" style="40" customWidth="1"/>
    <col min="766" max="767" width="9" style="40"/>
    <col min="768" max="768" width="8.5" style="40" customWidth="1"/>
    <col min="769" max="769" width="9" style="40"/>
    <col min="770" max="770" width="13.625" style="40" customWidth="1"/>
    <col min="771" max="771" width="12.25" style="40" customWidth="1"/>
    <col min="772" max="1019" width="9" style="40"/>
    <col min="1020" max="1020" width="93.75" style="40" customWidth="1"/>
    <col min="1021" max="1021" width="15.25" style="40" customWidth="1"/>
    <col min="1022" max="1023" width="9" style="40"/>
    <col min="1024" max="1024" width="8.5" style="40" customWidth="1"/>
    <col min="1025" max="1025" width="9" style="40"/>
    <col min="1026" max="1026" width="13.625" style="40" customWidth="1"/>
    <col min="1027" max="1027" width="12.25" style="40" customWidth="1"/>
    <col min="1028" max="1275" width="9" style="40"/>
    <col min="1276" max="1276" width="93.75" style="40" customWidth="1"/>
    <col min="1277" max="1277" width="15.25" style="40" customWidth="1"/>
    <col min="1278" max="1279" width="9" style="40"/>
    <col min="1280" max="1280" width="8.5" style="40" customWidth="1"/>
    <col min="1281" max="1281" width="9" style="40"/>
    <col min="1282" max="1282" width="13.625" style="40" customWidth="1"/>
    <col min="1283" max="1283" width="12.25" style="40" customWidth="1"/>
    <col min="1284" max="1531" width="9" style="40"/>
    <col min="1532" max="1532" width="93.75" style="40" customWidth="1"/>
    <col min="1533" max="1533" width="15.25" style="40" customWidth="1"/>
    <col min="1534" max="1535" width="9" style="40"/>
    <col min="1536" max="1536" width="8.5" style="40" customWidth="1"/>
    <col min="1537" max="1537" width="9" style="40"/>
    <col min="1538" max="1538" width="13.625" style="40" customWidth="1"/>
    <col min="1539" max="1539" width="12.25" style="40" customWidth="1"/>
    <col min="1540" max="1787" width="9" style="40"/>
    <col min="1788" max="1788" width="93.75" style="40" customWidth="1"/>
    <col min="1789" max="1789" width="15.25" style="40" customWidth="1"/>
    <col min="1790" max="1791" width="9" style="40"/>
    <col min="1792" max="1792" width="8.5" style="40" customWidth="1"/>
    <col min="1793" max="1793" width="9" style="40"/>
    <col min="1794" max="1794" width="13.625" style="40" customWidth="1"/>
    <col min="1795" max="1795" width="12.25" style="40" customWidth="1"/>
    <col min="1796" max="2043" width="9" style="40"/>
    <col min="2044" max="2044" width="93.75" style="40" customWidth="1"/>
    <col min="2045" max="2045" width="15.25" style="40" customWidth="1"/>
    <col min="2046" max="2047" width="9" style="40"/>
    <col min="2048" max="2048" width="8.5" style="40" customWidth="1"/>
    <col min="2049" max="2049" width="9" style="40"/>
    <col min="2050" max="2050" width="13.625" style="40" customWidth="1"/>
    <col min="2051" max="2051" width="12.25" style="40" customWidth="1"/>
    <col min="2052" max="2299" width="9" style="40"/>
    <col min="2300" max="2300" width="93.75" style="40" customWidth="1"/>
    <col min="2301" max="2301" width="15.25" style="40" customWidth="1"/>
    <col min="2302" max="2303" width="9" style="40"/>
    <col min="2304" max="2304" width="8.5" style="40" customWidth="1"/>
    <col min="2305" max="2305" width="9" style="40"/>
    <col min="2306" max="2306" width="13.625" style="40" customWidth="1"/>
    <col min="2307" max="2307" width="12.25" style="40" customWidth="1"/>
    <col min="2308" max="2555" width="9" style="40"/>
    <col min="2556" max="2556" width="93.75" style="40" customWidth="1"/>
    <col min="2557" max="2557" width="15.25" style="40" customWidth="1"/>
    <col min="2558" max="2559" width="9" style="40"/>
    <col min="2560" max="2560" width="8.5" style="40" customWidth="1"/>
    <col min="2561" max="2561" width="9" style="40"/>
    <col min="2562" max="2562" width="13.625" style="40" customWidth="1"/>
    <col min="2563" max="2563" width="12.25" style="40" customWidth="1"/>
    <col min="2564" max="2811" width="9" style="40"/>
    <col min="2812" max="2812" width="93.75" style="40" customWidth="1"/>
    <col min="2813" max="2813" width="15.25" style="40" customWidth="1"/>
    <col min="2814" max="2815" width="9" style="40"/>
    <col min="2816" max="2816" width="8.5" style="40" customWidth="1"/>
    <col min="2817" max="2817" width="9" style="40"/>
    <col min="2818" max="2818" width="13.625" style="40" customWidth="1"/>
    <col min="2819" max="2819" width="12.25" style="40" customWidth="1"/>
    <col min="2820" max="3067" width="9" style="40"/>
    <col min="3068" max="3068" width="93.75" style="40" customWidth="1"/>
    <col min="3069" max="3069" width="15.25" style="40" customWidth="1"/>
    <col min="3070" max="3071" width="9" style="40"/>
    <col min="3072" max="3072" width="8.5" style="40" customWidth="1"/>
    <col min="3073" max="3073" width="9" style="40"/>
    <col min="3074" max="3074" width="13.625" style="40" customWidth="1"/>
    <col min="3075" max="3075" width="12.25" style="40" customWidth="1"/>
    <col min="3076" max="3323" width="9" style="40"/>
    <col min="3324" max="3324" width="93.75" style="40" customWidth="1"/>
    <col min="3325" max="3325" width="15.25" style="40" customWidth="1"/>
    <col min="3326" max="3327" width="9" style="40"/>
    <col min="3328" max="3328" width="8.5" style="40" customWidth="1"/>
    <col min="3329" max="3329" width="9" style="40"/>
    <col min="3330" max="3330" width="13.625" style="40" customWidth="1"/>
    <col min="3331" max="3331" width="12.25" style="40" customWidth="1"/>
    <col min="3332" max="3579" width="9" style="40"/>
    <col min="3580" max="3580" width="93.75" style="40" customWidth="1"/>
    <col min="3581" max="3581" width="15.25" style="40" customWidth="1"/>
    <col min="3582" max="3583" width="9" style="40"/>
    <col min="3584" max="3584" width="8.5" style="40" customWidth="1"/>
    <col min="3585" max="3585" width="9" style="40"/>
    <col min="3586" max="3586" width="13.625" style="40" customWidth="1"/>
    <col min="3587" max="3587" width="12.25" style="40" customWidth="1"/>
    <col min="3588" max="3835" width="9" style="40"/>
    <col min="3836" max="3836" width="93.75" style="40" customWidth="1"/>
    <col min="3837" max="3837" width="15.25" style="40" customWidth="1"/>
    <col min="3838" max="3839" width="9" style="40"/>
    <col min="3840" max="3840" width="8.5" style="40" customWidth="1"/>
    <col min="3841" max="3841" width="9" style="40"/>
    <col min="3842" max="3842" width="13.625" style="40" customWidth="1"/>
    <col min="3843" max="3843" width="12.25" style="40" customWidth="1"/>
    <col min="3844" max="4091" width="9" style="40"/>
    <col min="4092" max="4092" width="93.75" style="40" customWidth="1"/>
    <col min="4093" max="4093" width="15.25" style="40" customWidth="1"/>
    <col min="4094" max="4095" width="9" style="40"/>
    <col min="4096" max="4096" width="8.5" style="40" customWidth="1"/>
    <col min="4097" max="4097" width="9" style="40"/>
    <col min="4098" max="4098" width="13.625" style="40" customWidth="1"/>
    <col min="4099" max="4099" width="12.25" style="40" customWidth="1"/>
    <col min="4100" max="4347" width="9" style="40"/>
    <col min="4348" max="4348" width="93.75" style="40" customWidth="1"/>
    <col min="4349" max="4349" width="15.25" style="40" customWidth="1"/>
    <col min="4350" max="4351" width="9" style="40"/>
    <col min="4352" max="4352" width="8.5" style="40" customWidth="1"/>
    <col min="4353" max="4353" width="9" style="40"/>
    <col min="4354" max="4354" width="13.625" style="40" customWidth="1"/>
    <col min="4355" max="4355" width="12.25" style="40" customWidth="1"/>
    <col min="4356" max="4603" width="9" style="40"/>
    <col min="4604" max="4604" width="93.75" style="40" customWidth="1"/>
    <col min="4605" max="4605" width="15.25" style="40" customWidth="1"/>
    <col min="4606" max="4607" width="9" style="40"/>
    <col min="4608" max="4608" width="8.5" style="40" customWidth="1"/>
    <col min="4609" max="4609" width="9" style="40"/>
    <col min="4610" max="4610" width="13.625" style="40" customWidth="1"/>
    <col min="4611" max="4611" width="12.25" style="40" customWidth="1"/>
    <col min="4612" max="4859" width="9" style="40"/>
    <col min="4860" max="4860" width="93.75" style="40" customWidth="1"/>
    <col min="4861" max="4861" width="15.25" style="40" customWidth="1"/>
    <col min="4862" max="4863" width="9" style="40"/>
    <col min="4864" max="4864" width="8.5" style="40" customWidth="1"/>
    <col min="4865" max="4865" width="9" style="40"/>
    <col min="4866" max="4866" width="13.625" style="40" customWidth="1"/>
    <col min="4867" max="4867" width="12.25" style="40" customWidth="1"/>
    <col min="4868" max="5115" width="9" style="40"/>
    <col min="5116" max="5116" width="93.75" style="40" customWidth="1"/>
    <col min="5117" max="5117" width="15.25" style="40" customWidth="1"/>
    <col min="5118" max="5119" width="9" style="40"/>
    <col min="5120" max="5120" width="8.5" style="40" customWidth="1"/>
    <col min="5121" max="5121" width="9" style="40"/>
    <col min="5122" max="5122" width="13.625" style="40" customWidth="1"/>
    <col min="5123" max="5123" width="12.25" style="40" customWidth="1"/>
    <col min="5124" max="5371" width="9" style="40"/>
    <col min="5372" max="5372" width="93.75" style="40" customWidth="1"/>
    <col min="5373" max="5373" width="15.25" style="40" customWidth="1"/>
    <col min="5374" max="5375" width="9" style="40"/>
    <col min="5376" max="5376" width="8.5" style="40" customWidth="1"/>
    <col min="5377" max="5377" width="9" style="40"/>
    <col min="5378" max="5378" width="13.625" style="40" customWidth="1"/>
    <col min="5379" max="5379" width="12.25" style="40" customWidth="1"/>
    <col min="5380" max="5627" width="9" style="40"/>
    <col min="5628" max="5628" width="93.75" style="40" customWidth="1"/>
    <col min="5629" max="5629" width="15.25" style="40" customWidth="1"/>
    <col min="5630" max="5631" width="9" style="40"/>
    <col min="5632" max="5632" width="8.5" style="40" customWidth="1"/>
    <col min="5633" max="5633" width="9" style="40"/>
    <col min="5634" max="5634" width="13.625" style="40" customWidth="1"/>
    <col min="5635" max="5635" width="12.25" style="40" customWidth="1"/>
    <col min="5636" max="5883" width="9" style="40"/>
    <col min="5884" max="5884" width="93.75" style="40" customWidth="1"/>
    <col min="5885" max="5885" width="15.25" style="40" customWidth="1"/>
    <col min="5886" max="5887" width="9" style="40"/>
    <col min="5888" max="5888" width="8.5" style="40" customWidth="1"/>
    <col min="5889" max="5889" width="9" style="40"/>
    <col min="5890" max="5890" width="13.625" style="40" customWidth="1"/>
    <col min="5891" max="5891" width="12.25" style="40" customWidth="1"/>
    <col min="5892" max="6139" width="9" style="40"/>
    <col min="6140" max="6140" width="93.75" style="40" customWidth="1"/>
    <col min="6141" max="6141" width="15.25" style="40" customWidth="1"/>
    <col min="6142" max="6143" width="9" style="40"/>
    <col min="6144" max="6144" width="8.5" style="40" customWidth="1"/>
    <col min="6145" max="6145" width="9" style="40"/>
    <col min="6146" max="6146" width="13.625" style="40" customWidth="1"/>
    <col min="6147" max="6147" width="12.25" style="40" customWidth="1"/>
    <col min="6148" max="6395" width="9" style="40"/>
    <col min="6396" max="6396" width="93.75" style="40" customWidth="1"/>
    <col min="6397" max="6397" width="15.25" style="40" customWidth="1"/>
    <col min="6398" max="6399" width="9" style="40"/>
    <col min="6400" max="6400" width="8.5" style="40" customWidth="1"/>
    <col min="6401" max="6401" width="9" style="40"/>
    <col min="6402" max="6402" width="13.625" style="40" customWidth="1"/>
    <col min="6403" max="6403" width="12.25" style="40" customWidth="1"/>
    <col min="6404" max="6651" width="9" style="40"/>
    <col min="6652" max="6652" width="93.75" style="40" customWidth="1"/>
    <col min="6653" max="6653" width="15.25" style="40" customWidth="1"/>
    <col min="6654" max="6655" width="9" style="40"/>
    <col min="6656" max="6656" width="8.5" style="40" customWidth="1"/>
    <col min="6657" max="6657" width="9" style="40"/>
    <col min="6658" max="6658" width="13.625" style="40" customWidth="1"/>
    <col min="6659" max="6659" width="12.25" style="40" customWidth="1"/>
    <col min="6660" max="6907" width="9" style="40"/>
    <col min="6908" max="6908" width="93.75" style="40" customWidth="1"/>
    <col min="6909" max="6909" width="15.25" style="40" customWidth="1"/>
    <col min="6910" max="6911" width="9" style="40"/>
    <col min="6912" max="6912" width="8.5" style="40" customWidth="1"/>
    <col min="6913" max="6913" width="9" style="40"/>
    <col min="6914" max="6914" width="13.625" style="40" customWidth="1"/>
    <col min="6915" max="6915" width="12.25" style="40" customWidth="1"/>
    <col min="6916" max="7163" width="9" style="40"/>
    <col min="7164" max="7164" width="93.75" style="40" customWidth="1"/>
    <col min="7165" max="7165" width="15.25" style="40" customWidth="1"/>
    <col min="7166" max="7167" width="9" style="40"/>
    <col min="7168" max="7168" width="8.5" style="40" customWidth="1"/>
    <col min="7169" max="7169" width="9" style="40"/>
    <col min="7170" max="7170" width="13.625" style="40" customWidth="1"/>
    <col min="7171" max="7171" width="12.25" style="40" customWidth="1"/>
    <col min="7172" max="7419" width="9" style="40"/>
    <col min="7420" max="7420" width="93.75" style="40" customWidth="1"/>
    <col min="7421" max="7421" width="15.25" style="40" customWidth="1"/>
    <col min="7422" max="7423" width="9" style="40"/>
    <col min="7424" max="7424" width="8.5" style="40" customWidth="1"/>
    <col min="7425" max="7425" width="9" style="40"/>
    <col min="7426" max="7426" width="13.625" style="40" customWidth="1"/>
    <col min="7427" max="7427" width="12.25" style="40" customWidth="1"/>
    <col min="7428" max="7675" width="9" style="40"/>
    <col min="7676" max="7676" width="93.75" style="40" customWidth="1"/>
    <col min="7677" max="7677" width="15.25" style="40" customWidth="1"/>
    <col min="7678" max="7679" width="9" style="40"/>
    <col min="7680" max="7680" width="8.5" style="40" customWidth="1"/>
    <col min="7681" max="7681" width="9" style="40"/>
    <col min="7682" max="7682" width="13.625" style="40" customWidth="1"/>
    <col min="7683" max="7683" width="12.25" style="40" customWidth="1"/>
    <col min="7684" max="7931" width="9" style="40"/>
    <col min="7932" max="7932" width="93.75" style="40" customWidth="1"/>
    <col min="7933" max="7933" width="15.25" style="40" customWidth="1"/>
    <col min="7934" max="7935" width="9" style="40"/>
    <col min="7936" max="7936" width="8.5" style="40" customWidth="1"/>
    <col min="7937" max="7937" width="9" style="40"/>
    <col min="7938" max="7938" width="13.625" style="40" customWidth="1"/>
    <col min="7939" max="7939" width="12.25" style="40" customWidth="1"/>
    <col min="7940" max="8187" width="9" style="40"/>
    <col min="8188" max="8188" width="93.75" style="40" customWidth="1"/>
    <col min="8189" max="8189" width="15.25" style="40" customWidth="1"/>
    <col min="8190" max="8191" width="9" style="40"/>
    <col min="8192" max="8192" width="8.5" style="40" customWidth="1"/>
    <col min="8193" max="8193" width="9" style="40"/>
    <col min="8194" max="8194" width="13.625" style="40" customWidth="1"/>
    <col min="8195" max="8195" width="12.25" style="40" customWidth="1"/>
    <col min="8196" max="8443" width="9" style="40"/>
    <col min="8444" max="8444" width="93.75" style="40" customWidth="1"/>
    <col min="8445" max="8445" width="15.25" style="40" customWidth="1"/>
    <col min="8446" max="8447" width="9" style="40"/>
    <col min="8448" max="8448" width="8.5" style="40" customWidth="1"/>
    <col min="8449" max="8449" width="9" style="40"/>
    <col min="8450" max="8450" width="13.625" style="40" customWidth="1"/>
    <col min="8451" max="8451" width="12.25" style="40" customWidth="1"/>
    <col min="8452" max="8699" width="9" style="40"/>
    <col min="8700" max="8700" width="93.75" style="40" customWidth="1"/>
    <col min="8701" max="8701" width="15.25" style="40" customWidth="1"/>
    <col min="8702" max="8703" width="9" style="40"/>
    <col min="8704" max="8704" width="8.5" style="40" customWidth="1"/>
    <col min="8705" max="8705" width="9" style="40"/>
    <col min="8706" max="8706" width="13.625" style="40" customWidth="1"/>
    <col min="8707" max="8707" width="12.25" style="40" customWidth="1"/>
    <col min="8708" max="8955" width="9" style="40"/>
    <col min="8956" max="8956" width="93.75" style="40" customWidth="1"/>
    <col min="8957" max="8957" width="15.25" style="40" customWidth="1"/>
    <col min="8958" max="8959" width="9" style="40"/>
    <col min="8960" max="8960" width="8.5" style="40" customWidth="1"/>
    <col min="8961" max="8961" width="9" style="40"/>
    <col min="8962" max="8962" width="13.625" style="40" customWidth="1"/>
    <col min="8963" max="8963" width="12.25" style="40" customWidth="1"/>
    <col min="8964" max="9211" width="9" style="40"/>
    <col min="9212" max="9212" width="93.75" style="40" customWidth="1"/>
    <col min="9213" max="9213" width="15.25" style="40" customWidth="1"/>
    <col min="9214" max="9215" width="9" style="40"/>
    <col min="9216" max="9216" width="8.5" style="40" customWidth="1"/>
    <col min="9217" max="9217" width="9" style="40"/>
    <col min="9218" max="9218" width="13.625" style="40" customWidth="1"/>
    <col min="9219" max="9219" width="12.25" style="40" customWidth="1"/>
    <col min="9220" max="9467" width="9" style="40"/>
    <col min="9468" max="9468" width="93.75" style="40" customWidth="1"/>
    <col min="9469" max="9469" width="15.25" style="40" customWidth="1"/>
    <col min="9470" max="9471" width="9" style="40"/>
    <col min="9472" max="9472" width="8.5" style="40" customWidth="1"/>
    <col min="9473" max="9473" width="9" style="40"/>
    <col min="9474" max="9474" width="13.625" style="40" customWidth="1"/>
    <col min="9475" max="9475" width="12.25" style="40" customWidth="1"/>
    <col min="9476" max="9723" width="9" style="40"/>
    <col min="9724" max="9724" width="93.75" style="40" customWidth="1"/>
    <col min="9725" max="9725" width="15.25" style="40" customWidth="1"/>
    <col min="9726" max="9727" width="9" style="40"/>
    <col min="9728" max="9728" width="8.5" style="40" customWidth="1"/>
    <col min="9729" max="9729" width="9" style="40"/>
    <col min="9730" max="9730" width="13.625" style="40" customWidth="1"/>
    <col min="9731" max="9731" width="12.25" style="40" customWidth="1"/>
    <col min="9732" max="9979" width="9" style="40"/>
    <col min="9980" max="9980" width="93.75" style="40" customWidth="1"/>
    <col min="9981" max="9981" width="15.25" style="40" customWidth="1"/>
    <col min="9982" max="9983" width="9" style="40"/>
    <col min="9984" max="9984" width="8.5" style="40" customWidth="1"/>
    <col min="9985" max="9985" width="9" style="40"/>
    <col min="9986" max="9986" width="13.625" style="40" customWidth="1"/>
    <col min="9987" max="9987" width="12.25" style="40" customWidth="1"/>
    <col min="9988" max="10235" width="9" style="40"/>
    <col min="10236" max="10236" width="93.75" style="40" customWidth="1"/>
    <col min="10237" max="10237" width="15.25" style="40" customWidth="1"/>
    <col min="10238" max="10239" width="9" style="40"/>
    <col min="10240" max="10240" width="8.5" style="40" customWidth="1"/>
    <col min="10241" max="10241" width="9" style="40"/>
    <col min="10242" max="10242" width="13.625" style="40" customWidth="1"/>
    <col min="10243" max="10243" width="12.25" style="40" customWidth="1"/>
    <col min="10244" max="10491" width="9" style="40"/>
    <col min="10492" max="10492" width="93.75" style="40" customWidth="1"/>
    <col min="10493" max="10493" width="15.25" style="40" customWidth="1"/>
    <col min="10494" max="10495" width="9" style="40"/>
    <col min="10496" max="10496" width="8.5" style="40" customWidth="1"/>
    <col min="10497" max="10497" width="9" style="40"/>
    <col min="10498" max="10498" width="13.625" style="40" customWidth="1"/>
    <col min="10499" max="10499" width="12.25" style="40" customWidth="1"/>
    <col min="10500" max="10747" width="9" style="40"/>
    <col min="10748" max="10748" width="93.75" style="40" customWidth="1"/>
    <col min="10749" max="10749" width="15.25" style="40" customWidth="1"/>
    <col min="10750" max="10751" width="9" style="40"/>
    <col min="10752" max="10752" width="8.5" style="40" customWidth="1"/>
    <col min="10753" max="10753" width="9" style="40"/>
    <col min="10754" max="10754" width="13.625" style="40" customWidth="1"/>
    <col min="10755" max="10755" width="12.25" style="40" customWidth="1"/>
    <col min="10756" max="11003" width="9" style="40"/>
    <col min="11004" max="11004" width="93.75" style="40" customWidth="1"/>
    <col min="11005" max="11005" width="15.25" style="40" customWidth="1"/>
    <col min="11006" max="11007" width="9" style="40"/>
    <col min="11008" max="11008" width="8.5" style="40" customWidth="1"/>
    <col min="11009" max="11009" width="9" style="40"/>
    <col min="11010" max="11010" width="13.625" style="40" customWidth="1"/>
    <col min="11011" max="11011" width="12.25" style="40" customWidth="1"/>
    <col min="11012" max="11259" width="9" style="40"/>
    <col min="11260" max="11260" width="93.75" style="40" customWidth="1"/>
    <col min="11261" max="11261" width="15.25" style="40" customWidth="1"/>
    <col min="11262" max="11263" width="9" style="40"/>
    <col min="11264" max="11264" width="8.5" style="40" customWidth="1"/>
    <col min="11265" max="11265" width="9" style="40"/>
    <col min="11266" max="11266" width="13.625" style="40" customWidth="1"/>
    <col min="11267" max="11267" width="12.25" style="40" customWidth="1"/>
    <col min="11268" max="11515" width="9" style="40"/>
    <col min="11516" max="11516" width="93.75" style="40" customWidth="1"/>
    <col min="11517" max="11517" width="15.25" style="40" customWidth="1"/>
    <col min="11518" max="11519" width="9" style="40"/>
    <col min="11520" max="11520" width="8.5" style="40" customWidth="1"/>
    <col min="11521" max="11521" width="9" style="40"/>
    <col min="11522" max="11522" width="13.625" style="40" customWidth="1"/>
    <col min="11523" max="11523" width="12.25" style="40" customWidth="1"/>
    <col min="11524" max="11771" width="9" style="40"/>
    <col min="11772" max="11772" width="93.75" style="40" customWidth="1"/>
    <col min="11773" max="11773" width="15.25" style="40" customWidth="1"/>
    <col min="11774" max="11775" width="9" style="40"/>
    <col min="11776" max="11776" width="8.5" style="40" customWidth="1"/>
    <col min="11777" max="11777" width="9" style="40"/>
    <col min="11778" max="11778" width="13.625" style="40" customWidth="1"/>
    <col min="11779" max="11779" width="12.25" style="40" customWidth="1"/>
    <col min="11780" max="12027" width="9" style="40"/>
    <col min="12028" max="12028" width="93.75" style="40" customWidth="1"/>
    <col min="12029" max="12029" width="15.25" style="40" customWidth="1"/>
    <col min="12030" max="12031" width="9" style="40"/>
    <col min="12032" max="12032" width="8.5" style="40" customWidth="1"/>
    <col min="12033" max="12033" width="9" style="40"/>
    <col min="12034" max="12034" width="13.625" style="40" customWidth="1"/>
    <col min="12035" max="12035" width="12.25" style="40" customWidth="1"/>
    <col min="12036" max="12283" width="9" style="40"/>
    <col min="12284" max="12284" width="93.75" style="40" customWidth="1"/>
    <col min="12285" max="12285" width="15.25" style="40" customWidth="1"/>
    <col min="12286" max="12287" width="9" style="40"/>
    <col min="12288" max="12288" width="8.5" style="40" customWidth="1"/>
    <col min="12289" max="12289" width="9" style="40"/>
    <col min="12290" max="12290" width="13.625" style="40" customWidth="1"/>
    <col min="12291" max="12291" width="12.25" style="40" customWidth="1"/>
    <col min="12292" max="12539" width="9" style="40"/>
    <col min="12540" max="12540" width="93.75" style="40" customWidth="1"/>
    <col min="12541" max="12541" width="15.25" style="40" customWidth="1"/>
    <col min="12542" max="12543" width="9" style="40"/>
    <col min="12544" max="12544" width="8.5" style="40" customWidth="1"/>
    <col min="12545" max="12545" width="9" style="40"/>
    <col min="12546" max="12546" width="13.625" style="40" customWidth="1"/>
    <col min="12547" max="12547" width="12.25" style="40" customWidth="1"/>
    <col min="12548" max="12795" width="9" style="40"/>
    <col min="12796" max="12796" width="93.75" style="40" customWidth="1"/>
    <col min="12797" max="12797" width="15.25" style="40" customWidth="1"/>
    <col min="12798" max="12799" width="9" style="40"/>
    <col min="12800" max="12800" width="8.5" style="40" customWidth="1"/>
    <col min="12801" max="12801" width="9" style="40"/>
    <col min="12802" max="12802" width="13.625" style="40" customWidth="1"/>
    <col min="12803" max="12803" width="12.25" style="40" customWidth="1"/>
    <col min="12804" max="13051" width="9" style="40"/>
    <col min="13052" max="13052" width="93.75" style="40" customWidth="1"/>
    <col min="13053" max="13053" width="15.25" style="40" customWidth="1"/>
    <col min="13054" max="13055" width="9" style="40"/>
    <col min="13056" max="13056" width="8.5" style="40" customWidth="1"/>
    <col min="13057" max="13057" width="9" style="40"/>
    <col min="13058" max="13058" width="13.625" style="40" customWidth="1"/>
    <col min="13059" max="13059" width="12.25" style="40" customWidth="1"/>
    <col min="13060" max="13307" width="9" style="40"/>
    <col min="13308" max="13308" width="93.75" style="40" customWidth="1"/>
    <col min="13309" max="13309" width="15.25" style="40" customWidth="1"/>
    <col min="13310" max="13311" width="9" style="40"/>
    <col min="13312" max="13312" width="8.5" style="40" customWidth="1"/>
    <col min="13313" max="13313" width="9" style="40"/>
    <col min="13314" max="13314" width="13.625" style="40" customWidth="1"/>
    <col min="13315" max="13315" width="12.25" style="40" customWidth="1"/>
    <col min="13316" max="13563" width="9" style="40"/>
    <col min="13564" max="13564" width="93.75" style="40" customWidth="1"/>
    <col min="13565" max="13565" width="15.25" style="40" customWidth="1"/>
    <col min="13566" max="13567" width="9" style="40"/>
    <col min="13568" max="13568" width="8.5" style="40" customWidth="1"/>
    <col min="13569" max="13569" width="9" style="40"/>
    <col min="13570" max="13570" width="13.625" style="40" customWidth="1"/>
    <col min="13571" max="13571" width="12.25" style="40" customWidth="1"/>
    <col min="13572" max="13819" width="9" style="40"/>
    <col min="13820" max="13820" width="93.75" style="40" customWidth="1"/>
    <col min="13821" max="13821" width="15.25" style="40" customWidth="1"/>
    <col min="13822" max="13823" width="9" style="40"/>
    <col min="13824" max="13824" width="8.5" style="40" customWidth="1"/>
    <col min="13825" max="13825" width="9" style="40"/>
    <col min="13826" max="13826" width="13.625" style="40" customWidth="1"/>
    <col min="13827" max="13827" width="12.25" style="40" customWidth="1"/>
    <col min="13828" max="14075" width="9" style="40"/>
    <col min="14076" max="14076" width="93.75" style="40" customWidth="1"/>
    <col min="14077" max="14077" width="15.25" style="40" customWidth="1"/>
    <col min="14078" max="14079" width="9" style="40"/>
    <col min="14080" max="14080" width="8.5" style="40" customWidth="1"/>
    <col min="14081" max="14081" width="9" style="40"/>
    <col min="14082" max="14082" width="13.625" style="40" customWidth="1"/>
    <col min="14083" max="14083" width="12.25" style="40" customWidth="1"/>
    <col min="14084" max="14331" width="9" style="40"/>
    <col min="14332" max="14332" width="93.75" style="40" customWidth="1"/>
    <col min="14333" max="14333" width="15.25" style="40" customWidth="1"/>
    <col min="14334" max="14335" width="9" style="40"/>
    <col min="14336" max="14336" width="8.5" style="40" customWidth="1"/>
    <col min="14337" max="14337" width="9" style="40"/>
    <col min="14338" max="14338" width="13.625" style="40" customWidth="1"/>
    <col min="14339" max="14339" width="12.25" style="40" customWidth="1"/>
    <col min="14340" max="14587" width="9" style="40"/>
    <col min="14588" max="14588" width="93.75" style="40" customWidth="1"/>
    <col min="14589" max="14589" width="15.25" style="40" customWidth="1"/>
    <col min="14590" max="14591" width="9" style="40"/>
    <col min="14592" max="14592" width="8.5" style="40" customWidth="1"/>
    <col min="14593" max="14593" width="9" style="40"/>
    <col min="14594" max="14594" width="13.625" style="40" customWidth="1"/>
    <col min="14595" max="14595" width="12.25" style="40" customWidth="1"/>
    <col min="14596" max="14843" width="9" style="40"/>
    <col min="14844" max="14844" width="93.75" style="40" customWidth="1"/>
    <col min="14845" max="14845" width="15.25" style="40" customWidth="1"/>
    <col min="14846" max="14847" width="9" style="40"/>
    <col min="14848" max="14848" width="8.5" style="40" customWidth="1"/>
    <col min="14849" max="14849" width="9" style="40"/>
    <col min="14850" max="14850" width="13.625" style="40" customWidth="1"/>
    <col min="14851" max="14851" width="12.25" style="40" customWidth="1"/>
    <col min="14852" max="15099" width="9" style="40"/>
    <col min="15100" max="15100" width="93.75" style="40" customWidth="1"/>
    <col min="15101" max="15101" width="15.25" style="40" customWidth="1"/>
    <col min="15102" max="15103" width="9" style="40"/>
    <col min="15104" max="15104" width="8.5" style="40" customWidth="1"/>
    <col min="15105" max="15105" width="9" style="40"/>
    <col min="15106" max="15106" width="13.625" style="40" customWidth="1"/>
    <col min="15107" max="15107" width="12.25" style="40" customWidth="1"/>
    <col min="15108" max="15355" width="9" style="40"/>
    <col min="15356" max="15356" width="93.75" style="40" customWidth="1"/>
    <col min="15357" max="15357" width="15.25" style="40" customWidth="1"/>
    <col min="15358" max="15359" width="9" style="40"/>
    <col min="15360" max="15360" width="8.5" style="40" customWidth="1"/>
    <col min="15361" max="15361" width="9" style="40"/>
    <col min="15362" max="15362" width="13.625" style="40" customWidth="1"/>
    <col min="15363" max="15363" width="12.25" style="40" customWidth="1"/>
    <col min="15364" max="15611" width="9" style="40"/>
    <col min="15612" max="15612" width="93.75" style="40" customWidth="1"/>
    <col min="15613" max="15613" width="15.25" style="40" customWidth="1"/>
    <col min="15614" max="15615" width="9" style="40"/>
    <col min="15616" max="15616" width="8.5" style="40" customWidth="1"/>
    <col min="15617" max="15617" width="9" style="40"/>
    <col min="15618" max="15618" width="13.625" style="40" customWidth="1"/>
    <col min="15619" max="15619" width="12.25" style="40" customWidth="1"/>
    <col min="15620" max="15867" width="9" style="40"/>
    <col min="15868" max="15868" width="93.75" style="40" customWidth="1"/>
    <col min="15869" max="15869" width="15.25" style="40" customWidth="1"/>
    <col min="15870" max="15871" width="9" style="40"/>
    <col min="15872" max="15872" width="8.5" style="40" customWidth="1"/>
    <col min="15873" max="15873" width="9" style="40"/>
    <col min="15874" max="15874" width="13.625" style="40" customWidth="1"/>
    <col min="15875" max="15875" width="12.25" style="40" customWidth="1"/>
    <col min="15876" max="16123" width="9" style="40"/>
    <col min="16124" max="16124" width="93.75" style="40" customWidth="1"/>
    <col min="16125" max="16125" width="15.25" style="40" customWidth="1"/>
    <col min="16126" max="16127" width="9" style="40"/>
    <col min="16128" max="16128" width="8.5" style="40" customWidth="1"/>
    <col min="16129" max="16129" width="9" style="40"/>
    <col min="16130" max="16130" width="13.625" style="40" customWidth="1"/>
    <col min="16131" max="16131" width="12.25" style="40" customWidth="1"/>
    <col min="16132" max="16384" width="9" style="40"/>
  </cols>
  <sheetData>
    <row r="1" spans="1:3" x14ac:dyDescent="0.25">
      <c r="B1" s="39" t="s">
        <v>106</v>
      </c>
    </row>
    <row r="2" spans="1:3" x14ac:dyDescent="0.25">
      <c r="B2" s="41"/>
    </row>
    <row r="3" spans="1:3" ht="29.45" customHeight="1" x14ac:dyDescent="0.25">
      <c r="B3" s="95" t="s">
        <v>102</v>
      </c>
      <c r="C3" s="95"/>
    </row>
    <row r="4" spans="1:3" ht="15.75" thickBot="1" x14ac:dyDescent="0.3">
      <c r="B4" s="41"/>
    </row>
    <row r="5" spans="1:3" ht="46.15" customHeight="1" x14ac:dyDescent="0.25">
      <c r="A5" s="42">
        <v>1</v>
      </c>
      <c r="B5" s="92" t="s">
        <v>95</v>
      </c>
      <c r="C5" s="93"/>
    </row>
    <row r="6" spans="1:3" x14ac:dyDescent="0.25">
      <c r="A6" s="43" t="s">
        <v>35</v>
      </c>
      <c r="B6" s="44" t="s">
        <v>68</v>
      </c>
      <c r="C6" s="45">
        <f>_xlfn.NORM.DIST(65.43,59.23,5.89,FALSE)</f>
        <v>3.8921396097019632E-2</v>
      </c>
    </row>
    <row r="7" spans="1:3" x14ac:dyDescent="0.25">
      <c r="A7" s="43" t="s">
        <v>36</v>
      </c>
      <c r="B7" s="44" t="s">
        <v>69</v>
      </c>
      <c r="C7" s="45">
        <f>_xlfn.NORM.DIST(66.89,59.23,5.89,TRUE)-_xlfn.NORM.DIST(56.31,59.23,5.89,TRUE)</f>
        <v>0.59325331500473555</v>
      </c>
    </row>
    <row r="8" spans="1:3" x14ac:dyDescent="0.25">
      <c r="A8" s="43" t="s">
        <v>37</v>
      </c>
      <c r="B8" s="44" t="s">
        <v>70</v>
      </c>
      <c r="C8" s="45">
        <f>_xlfn.NORM.DIST(70.16,59.23,5.89,TRUE)-_xlfn.NORM.DIST(63.43,59.23,5.89,TRUE)</f>
        <v>0.20615124224044179</v>
      </c>
    </row>
    <row r="9" spans="1:3" ht="15.75" thickBot="1" x14ac:dyDescent="0.3">
      <c r="A9" s="46" t="s">
        <v>38</v>
      </c>
      <c r="B9" s="47" t="s">
        <v>49</v>
      </c>
      <c r="C9" s="48">
        <f>_xlfn.NORM.DIST(65.14,59.23,5.89,TRUE)</f>
        <v>0.8421649834510132</v>
      </c>
    </row>
    <row r="12" spans="1:3" x14ac:dyDescent="0.25">
      <c r="A12" s="49">
        <v>2</v>
      </c>
      <c r="B12" s="96" t="s">
        <v>96</v>
      </c>
      <c r="C12" s="96"/>
    </row>
    <row r="13" spans="1:3" x14ac:dyDescent="0.25">
      <c r="A13" s="43" t="s">
        <v>35</v>
      </c>
      <c r="B13" s="44" t="s">
        <v>71</v>
      </c>
      <c r="C13" s="45">
        <f>1-_xlfn.NORM.S.DIST(1.324,TRUE)</f>
        <v>9.2751522356752769E-2</v>
      </c>
    </row>
    <row r="14" spans="1:3" x14ac:dyDescent="0.25">
      <c r="A14" s="43" t="s">
        <v>36</v>
      </c>
      <c r="B14" s="44" t="s">
        <v>72</v>
      </c>
      <c r="C14" s="45">
        <f>_xlfn.NORM.S.DIST(2.41,TRUE)</f>
        <v>0.99202373973926627</v>
      </c>
    </row>
    <row r="15" spans="1:3" x14ac:dyDescent="0.25">
      <c r="A15" s="43" t="s">
        <v>37</v>
      </c>
      <c r="B15" s="44" t="s">
        <v>73</v>
      </c>
      <c r="C15" s="45">
        <f>1-_xlfn.NORM.S.DIST(-1.31,TRUE)</f>
        <v>0.90490208220476098</v>
      </c>
    </row>
    <row r="16" spans="1:3" ht="15.75" thickBot="1" x14ac:dyDescent="0.3">
      <c r="A16" s="46" t="s">
        <v>38</v>
      </c>
      <c r="B16" s="47" t="s">
        <v>74</v>
      </c>
      <c r="C16" s="48">
        <f>_xlfn.NORM.S.DIST(1.69,TRUE)-_xlfn.NORM.S.DIST(-1.37,TRUE)</f>
        <v>0.86914257185648325</v>
      </c>
    </row>
    <row r="19" spans="1:3" ht="28.9" customHeight="1" x14ac:dyDescent="0.25">
      <c r="A19" s="49">
        <v>3</v>
      </c>
      <c r="B19" s="94" t="s">
        <v>97</v>
      </c>
      <c r="C19" s="94"/>
    </row>
    <row r="20" spans="1:3" x14ac:dyDescent="0.25">
      <c r="A20" s="43" t="s">
        <v>35</v>
      </c>
      <c r="B20" s="44" t="s">
        <v>75</v>
      </c>
      <c r="C20" s="45">
        <f>_xlfn.NORM.INV(0.85,81.6,8.28)</f>
        <v>90.18166846500857</v>
      </c>
    </row>
    <row r="21" spans="1:3" x14ac:dyDescent="0.25">
      <c r="A21" s="43" t="s">
        <v>36</v>
      </c>
      <c r="B21" s="44" t="s">
        <v>76</v>
      </c>
      <c r="C21" s="45">
        <f>_xlfn.NORM.INV(0.095,81.6,8.28)</f>
        <v>70.748404951247878</v>
      </c>
    </row>
    <row r="22" spans="1:3" ht="15.75" thickBot="1" x14ac:dyDescent="0.3">
      <c r="A22" s="46" t="s">
        <v>37</v>
      </c>
      <c r="B22" s="47" t="s">
        <v>77</v>
      </c>
      <c r="C22" s="48">
        <f>_xlfn.NORM.INV(0.25,81.6,8.28)</f>
        <v>76.015224868376436</v>
      </c>
    </row>
    <row r="24" spans="1:3" ht="15.75" thickBot="1" x14ac:dyDescent="0.3"/>
    <row r="25" spans="1:3" x14ac:dyDescent="0.25">
      <c r="A25" s="50">
        <v>4</v>
      </c>
      <c r="B25" s="51" t="s">
        <v>98</v>
      </c>
      <c r="C25" s="52"/>
    </row>
    <row r="26" spans="1:3" x14ac:dyDescent="0.25">
      <c r="A26" s="43" t="s">
        <v>35</v>
      </c>
      <c r="B26" s="44" t="s">
        <v>65</v>
      </c>
      <c r="C26" s="45">
        <f>_xlfn.NORM.S.INV(1-0.0644)</f>
        <v>1.5188510207666142</v>
      </c>
    </row>
    <row r="27" spans="1:3" x14ac:dyDescent="0.25">
      <c r="A27" s="43" t="s">
        <v>36</v>
      </c>
      <c r="B27" s="44" t="s">
        <v>66</v>
      </c>
      <c r="C27" s="45">
        <f>_xlfn.NORM.S.INV(0.0386)</f>
        <v>-1.7671685799082539</v>
      </c>
    </row>
    <row r="28" spans="1:3" x14ac:dyDescent="0.25">
      <c r="A28" s="43" t="s">
        <v>37</v>
      </c>
      <c r="B28" s="44" t="s">
        <v>57</v>
      </c>
      <c r="C28" s="45">
        <f>_xlfn.NORM.S.INV(1-0.094)</f>
        <v>1.316518718418261</v>
      </c>
    </row>
    <row r="29" spans="1:3" ht="15.75" thickBot="1" x14ac:dyDescent="0.3">
      <c r="A29" s="46" t="s">
        <v>38</v>
      </c>
      <c r="B29" s="47" t="s">
        <v>58</v>
      </c>
      <c r="C29" s="48">
        <f>_xlfn.NORM.S.INV(0.1039)</f>
        <v>-1.2596379466580332</v>
      </c>
    </row>
    <row r="31" spans="1:3" ht="15.75" thickBot="1" x14ac:dyDescent="0.3"/>
    <row r="32" spans="1:3" ht="32.450000000000003" customHeight="1" x14ac:dyDescent="0.25">
      <c r="A32" s="50">
        <v>5</v>
      </c>
      <c r="B32" s="97" t="s">
        <v>99</v>
      </c>
      <c r="C32" s="93"/>
    </row>
    <row r="33" spans="1:3" x14ac:dyDescent="0.25">
      <c r="A33" s="53" t="s">
        <v>35</v>
      </c>
      <c r="B33" s="54" t="s">
        <v>47</v>
      </c>
      <c r="C33" s="55">
        <f>45*0.3974</f>
        <v>17.882999999999999</v>
      </c>
    </row>
    <row r="34" spans="1:3" x14ac:dyDescent="0.25">
      <c r="A34" s="53" t="s">
        <v>36</v>
      </c>
      <c r="B34" s="54" t="s">
        <v>48</v>
      </c>
      <c r="C34" s="55">
        <f>45*(1-0.3974)</f>
        <v>27.117000000000001</v>
      </c>
    </row>
    <row r="35" spans="1:3" x14ac:dyDescent="0.25">
      <c r="A35" s="43" t="s">
        <v>37</v>
      </c>
      <c r="B35" s="44" t="s">
        <v>40</v>
      </c>
      <c r="C35" s="45">
        <f>_xlfn.BINOM.DIST(30,45,0.3974,FALSE)</f>
        <v>1.6403063582651875E-4</v>
      </c>
    </row>
    <row r="36" spans="1:3" x14ac:dyDescent="0.25">
      <c r="A36" s="43" t="s">
        <v>38</v>
      </c>
      <c r="B36" s="44" t="s">
        <v>39</v>
      </c>
      <c r="C36" s="45">
        <f>_xlfn.BINOM.DIST(28,45,1-0.3974,TRUE)</f>
        <v>0.65979862889616125</v>
      </c>
    </row>
    <row r="37" spans="1:3" x14ac:dyDescent="0.25">
      <c r="A37" s="43" t="s">
        <v>45</v>
      </c>
      <c r="B37" s="44" t="s">
        <v>41</v>
      </c>
      <c r="C37" s="45">
        <f>1-_xlfn.BINOM.DIST(29,45,0.3974,TRUE)</f>
        <v>2.3654176306364683E-4</v>
      </c>
    </row>
    <row r="38" spans="1:3" ht="15.75" thickBot="1" x14ac:dyDescent="0.3">
      <c r="A38" s="46" t="s">
        <v>46</v>
      </c>
      <c r="B38" s="47" t="s">
        <v>42</v>
      </c>
      <c r="C38" s="48">
        <f>_xlfn.BINOM.DIST(34,45,0.3974,TRUE)-_xlfn.BINOM.DIST(25,45,0.3974,TRUE)</f>
        <v>1.0886211977272131E-2</v>
      </c>
    </row>
    <row r="40" spans="1:3" ht="15.75" thickBot="1" x14ac:dyDescent="0.3"/>
    <row r="41" spans="1:3" ht="44.45" customHeight="1" x14ac:dyDescent="0.25">
      <c r="A41" s="50">
        <v>6</v>
      </c>
      <c r="B41" s="97" t="s">
        <v>78</v>
      </c>
      <c r="C41" s="93"/>
    </row>
    <row r="42" spans="1:3" x14ac:dyDescent="0.25">
      <c r="A42" s="53" t="s">
        <v>35</v>
      </c>
      <c r="B42" s="54" t="s">
        <v>44</v>
      </c>
      <c r="C42" s="55"/>
    </row>
    <row r="43" spans="1:3" x14ac:dyDescent="0.25">
      <c r="A43" s="53" t="s">
        <v>36</v>
      </c>
      <c r="B43" s="54" t="s">
        <v>43</v>
      </c>
      <c r="C43" s="55"/>
    </row>
    <row r="44" spans="1:3" x14ac:dyDescent="0.25">
      <c r="A44" s="43" t="s">
        <v>37</v>
      </c>
      <c r="B44" s="44" t="s">
        <v>40</v>
      </c>
      <c r="C44" s="45"/>
    </row>
    <row r="45" spans="1:3" x14ac:dyDescent="0.25">
      <c r="A45" s="43" t="s">
        <v>38</v>
      </c>
      <c r="B45" s="44" t="s">
        <v>39</v>
      </c>
      <c r="C45" s="45"/>
    </row>
    <row r="46" spans="1:3" x14ac:dyDescent="0.25">
      <c r="A46" s="43" t="s">
        <v>45</v>
      </c>
      <c r="B46" s="44" t="s">
        <v>41</v>
      </c>
      <c r="C46" s="45"/>
    </row>
    <row r="47" spans="1:3" ht="15.75" thickBot="1" x14ac:dyDescent="0.3">
      <c r="A47" s="46" t="s">
        <v>46</v>
      </c>
      <c r="B47" s="47" t="s">
        <v>42</v>
      </c>
      <c r="C47" s="48"/>
    </row>
    <row r="50" spans="1:3" ht="15.75" thickBot="1" x14ac:dyDescent="0.3"/>
    <row r="51" spans="1:3" ht="63.75" customHeight="1" x14ac:dyDescent="0.25">
      <c r="A51" s="50">
        <v>7</v>
      </c>
      <c r="B51" s="88" t="s">
        <v>100</v>
      </c>
      <c r="C51" s="89"/>
    </row>
    <row r="52" spans="1:3" ht="17.25" customHeight="1" x14ac:dyDescent="0.25">
      <c r="A52" s="43" t="s">
        <v>35</v>
      </c>
      <c r="B52" s="44" t="s">
        <v>59</v>
      </c>
      <c r="C52" s="45">
        <f>_xlfn.T.INV(0.043,37)*-1</f>
        <v>1.7639292471321455</v>
      </c>
    </row>
    <row r="53" spans="1:3" ht="17.25" customHeight="1" x14ac:dyDescent="0.25">
      <c r="A53" s="43" t="s">
        <v>36</v>
      </c>
      <c r="B53" s="44" t="s">
        <v>60</v>
      </c>
      <c r="C53" s="45">
        <f>_xlfn.T.INV(0.086,37)</f>
        <v>-1.3927783049047699</v>
      </c>
    </row>
    <row r="54" spans="1:3" ht="17.25" customHeight="1" x14ac:dyDescent="0.25">
      <c r="A54" s="56" t="s">
        <v>37</v>
      </c>
      <c r="B54" s="57" t="s">
        <v>87</v>
      </c>
      <c r="C54" s="58">
        <f>_xlfn.T.INV(0.39,37)*-1</f>
        <v>0.28136246748154836</v>
      </c>
    </row>
    <row r="55" spans="1:3" ht="30" x14ac:dyDescent="0.25">
      <c r="A55" s="43" t="s">
        <v>38</v>
      </c>
      <c r="B55" s="59" t="s">
        <v>61</v>
      </c>
      <c r="C55" s="45">
        <f>82+7.5*_xlfn.T.INV(0.1,37)*-1</f>
        <v>91.786407861232192</v>
      </c>
    </row>
    <row r="56" spans="1:3" ht="30.75" thickBot="1" x14ac:dyDescent="0.3">
      <c r="A56" s="46" t="s">
        <v>45</v>
      </c>
      <c r="B56" s="60" t="s">
        <v>62</v>
      </c>
      <c r="C56" s="48">
        <f>82+7.5*_xlfn.T.INV(0.05,37)</f>
        <v>69.346797853028022</v>
      </c>
    </row>
    <row r="58" spans="1:3" ht="15.75" thickBot="1" x14ac:dyDescent="0.3"/>
    <row r="59" spans="1:3" ht="30.6" customHeight="1" x14ac:dyDescent="0.25">
      <c r="A59" s="50">
        <v>8</v>
      </c>
      <c r="B59" s="90" t="s">
        <v>101</v>
      </c>
      <c r="C59" s="91"/>
    </row>
    <row r="60" spans="1:3" x14ac:dyDescent="0.25">
      <c r="A60" s="43" t="s">
        <v>35</v>
      </c>
      <c r="B60" s="44" t="s">
        <v>79</v>
      </c>
      <c r="C60" s="45"/>
    </row>
    <row r="61" spans="1:3" x14ac:dyDescent="0.25">
      <c r="A61" s="43" t="s">
        <v>36</v>
      </c>
      <c r="B61" s="44" t="s">
        <v>80</v>
      </c>
      <c r="C61" s="45"/>
    </row>
    <row r="62" spans="1:3" ht="15.75" thickBot="1" x14ac:dyDescent="0.3">
      <c r="A62" s="46" t="s">
        <v>37</v>
      </c>
      <c r="B62" s="47" t="s">
        <v>81</v>
      </c>
      <c r="C62" s="48"/>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16"/>
  <sheetViews>
    <sheetView tabSelected="1" workbookViewId="0">
      <selection sqref="A1:D1"/>
    </sheetView>
  </sheetViews>
  <sheetFormatPr defaultColWidth="7.75" defaultRowHeight="12.75" x14ac:dyDescent="0.2"/>
  <cols>
    <col min="1" max="1" width="9.375" style="13" customWidth="1"/>
    <col min="2" max="2" width="9.125" style="17" customWidth="1"/>
    <col min="3" max="3" width="4.125" style="13" customWidth="1"/>
    <col min="4" max="4" width="10.75" style="13" customWidth="1"/>
    <col min="5" max="16" width="6.625" style="13" customWidth="1"/>
    <col min="17" max="17" width="10.5" style="13" customWidth="1"/>
    <col min="18" max="18" width="11.375" style="13" customWidth="1"/>
    <col min="19" max="19" width="10.5" style="13" customWidth="1"/>
    <col min="20" max="256" width="7.75" style="13"/>
    <col min="257" max="257" width="9.375" style="13" customWidth="1"/>
    <col min="258" max="258" width="9.125" style="13" customWidth="1"/>
    <col min="259" max="259" width="4.125" style="13" customWidth="1"/>
    <col min="260" max="260" width="10.75" style="13" customWidth="1"/>
    <col min="261" max="272" width="6.625" style="13" customWidth="1"/>
    <col min="273" max="273" width="10.5" style="13" customWidth="1"/>
    <col min="274" max="274" width="11.375" style="13" customWidth="1"/>
    <col min="275" max="275" width="10.5" style="13" customWidth="1"/>
    <col min="276" max="512" width="7.75" style="13"/>
    <col min="513" max="513" width="9.375" style="13" customWidth="1"/>
    <col min="514" max="514" width="9.125" style="13" customWidth="1"/>
    <col min="515" max="515" width="4.125" style="13" customWidth="1"/>
    <col min="516" max="516" width="10.75" style="13" customWidth="1"/>
    <col min="517" max="528" width="6.625" style="13" customWidth="1"/>
    <col min="529" max="529" width="10.5" style="13" customWidth="1"/>
    <col min="530" max="530" width="11.375" style="13" customWidth="1"/>
    <col min="531" max="531" width="10.5" style="13" customWidth="1"/>
    <col min="532" max="768" width="7.75" style="13"/>
    <col min="769" max="769" width="9.375" style="13" customWidth="1"/>
    <col min="770" max="770" width="9.125" style="13" customWidth="1"/>
    <col min="771" max="771" width="4.125" style="13" customWidth="1"/>
    <col min="772" max="772" width="10.75" style="13" customWidth="1"/>
    <col min="773" max="784" width="6.625" style="13" customWidth="1"/>
    <col min="785" max="785" width="10.5" style="13" customWidth="1"/>
    <col min="786" max="786" width="11.375" style="13" customWidth="1"/>
    <col min="787" max="787" width="10.5" style="13" customWidth="1"/>
    <col min="788" max="1024" width="7.75" style="13"/>
    <col min="1025" max="1025" width="9.375" style="13" customWidth="1"/>
    <col min="1026" max="1026" width="9.125" style="13" customWidth="1"/>
    <col min="1027" max="1027" width="4.125" style="13" customWidth="1"/>
    <col min="1028" max="1028" width="10.75" style="13" customWidth="1"/>
    <col min="1029" max="1040" width="6.625" style="13" customWidth="1"/>
    <col min="1041" max="1041" width="10.5" style="13" customWidth="1"/>
    <col min="1042" max="1042" width="11.375" style="13" customWidth="1"/>
    <col min="1043" max="1043" width="10.5" style="13" customWidth="1"/>
    <col min="1044" max="1280" width="7.75" style="13"/>
    <col min="1281" max="1281" width="9.375" style="13" customWidth="1"/>
    <col min="1282" max="1282" width="9.125" style="13" customWidth="1"/>
    <col min="1283" max="1283" width="4.125" style="13" customWidth="1"/>
    <col min="1284" max="1284" width="10.75" style="13" customWidth="1"/>
    <col min="1285" max="1296" width="6.625" style="13" customWidth="1"/>
    <col min="1297" max="1297" width="10.5" style="13" customWidth="1"/>
    <col min="1298" max="1298" width="11.375" style="13" customWidth="1"/>
    <col min="1299" max="1299" width="10.5" style="13" customWidth="1"/>
    <col min="1300" max="1536" width="7.75" style="13"/>
    <col min="1537" max="1537" width="9.375" style="13" customWidth="1"/>
    <col min="1538" max="1538" width="9.125" style="13" customWidth="1"/>
    <col min="1539" max="1539" width="4.125" style="13" customWidth="1"/>
    <col min="1540" max="1540" width="10.75" style="13" customWidth="1"/>
    <col min="1541" max="1552" width="6.625" style="13" customWidth="1"/>
    <col min="1553" max="1553" width="10.5" style="13" customWidth="1"/>
    <col min="1554" max="1554" width="11.375" style="13" customWidth="1"/>
    <col min="1555" max="1555" width="10.5" style="13" customWidth="1"/>
    <col min="1556" max="1792" width="7.75" style="13"/>
    <col min="1793" max="1793" width="9.375" style="13" customWidth="1"/>
    <col min="1794" max="1794" width="9.125" style="13" customWidth="1"/>
    <col min="1795" max="1795" width="4.125" style="13" customWidth="1"/>
    <col min="1796" max="1796" width="10.75" style="13" customWidth="1"/>
    <col min="1797" max="1808" width="6.625" style="13" customWidth="1"/>
    <col min="1809" max="1809" width="10.5" style="13" customWidth="1"/>
    <col min="1810" max="1810" width="11.375" style="13" customWidth="1"/>
    <col min="1811" max="1811" width="10.5" style="13" customWidth="1"/>
    <col min="1812" max="2048" width="7.75" style="13"/>
    <col min="2049" max="2049" width="9.375" style="13" customWidth="1"/>
    <col min="2050" max="2050" width="9.125" style="13" customWidth="1"/>
    <col min="2051" max="2051" width="4.125" style="13" customWidth="1"/>
    <col min="2052" max="2052" width="10.75" style="13" customWidth="1"/>
    <col min="2053" max="2064" width="6.625" style="13" customWidth="1"/>
    <col min="2065" max="2065" width="10.5" style="13" customWidth="1"/>
    <col min="2066" max="2066" width="11.375" style="13" customWidth="1"/>
    <col min="2067" max="2067" width="10.5" style="13" customWidth="1"/>
    <col min="2068" max="2304" width="7.75" style="13"/>
    <col min="2305" max="2305" width="9.375" style="13" customWidth="1"/>
    <col min="2306" max="2306" width="9.125" style="13" customWidth="1"/>
    <col min="2307" max="2307" width="4.125" style="13" customWidth="1"/>
    <col min="2308" max="2308" width="10.75" style="13" customWidth="1"/>
    <col min="2309" max="2320" width="6.625" style="13" customWidth="1"/>
    <col min="2321" max="2321" width="10.5" style="13" customWidth="1"/>
    <col min="2322" max="2322" width="11.375" style="13" customWidth="1"/>
    <col min="2323" max="2323" width="10.5" style="13" customWidth="1"/>
    <col min="2324" max="2560" width="7.75" style="13"/>
    <col min="2561" max="2561" width="9.375" style="13" customWidth="1"/>
    <col min="2562" max="2562" width="9.125" style="13" customWidth="1"/>
    <col min="2563" max="2563" width="4.125" style="13" customWidth="1"/>
    <col min="2564" max="2564" width="10.75" style="13" customWidth="1"/>
    <col min="2565" max="2576" width="6.625" style="13" customWidth="1"/>
    <col min="2577" max="2577" width="10.5" style="13" customWidth="1"/>
    <col min="2578" max="2578" width="11.375" style="13" customWidth="1"/>
    <col min="2579" max="2579" width="10.5" style="13" customWidth="1"/>
    <col min="2580" max="2816" width="7.75" style="13"/>
    <col min="2817" max="2817" width="9.375" style="13" customWidth="1"/>
    <col min="2818" max="2818" width="9.125" style="13" customWidth="1"/>
    <col min="2819" max="2819" width="4.125" style="13" customWidth="1"/>
    <col min="2820" max="2820" width="10.75" style="13" customWidth="1"/>
    <col min="2821" max="2832" width="6.625" style="13" customWidth="1"/>
    <col min="2833" max="2833" width="10.5" style="13" customWidth="1"/>
    <col min="2834" max="2834" width="11.375" style="13" customWidth="1"/>
    <col min="2835" max="2835" width="10.5" style="13" customWidth="1"/>
    <col min="2836" max="3072" width="7.75" style="13"/>
    <col min="3073" max="3073" width="9.375" style="13" customWidth="1"/>
    <col min="3074" max="3074" width="9.125" style="13" customWidth="1"/>
    <col min="3075" max="3075" width="4.125" style="13" customWidth="1"/>
    <col min="3076" max="3076" width="10.75" style="13" customWidth="1"/>
    <col min="3077" max="3088" width="6.625" style="13" customWidth="1"/>
    <col min="3089" max="3089" width="10.5" style="13" customWidth="1"/>
    <col min="3090" max="3090" width="11.375" style="13" customWidth="1"/>
    <col min="3091" max="3091" width="10.5" style="13" customWidth="1"/>
    <col min="3092" max="3328" width="7.75" style="13"/>
    <col min="3329" max="3329" width="9.375" style="13" customWidth="1"/>
    <col min="3330" max="3330" width="9.125" style="13" customWidth="1"/>
    <col min="3331" max="3331" width="4.125" style="13" customWidth="1"/>
    <col min="3332" max="3332" width="10.75" style="13" customWidth="1"/>
    <col min="3333" max="3344" width="6.625" style="13" customWidth="1"/>
    <col min="3345" max="3345" width="10.5" style="13" customWidth="1"/>
    <col min="3346" max="3346" width="11.375" style="13" customWidth="1"/>
    <col min="3347" max="3347" width="10.5" style="13" customWidth="1"/>
    <col min="3348" max="3584" width="7.75" style="13"/>
    <col min="3585" max="3585" width="9.375" style="13" customWidth="1"/>
    <col min="3586" max="3586" width="9.125" style="13" customWidth="1"/>
    <col min="3587" max="3587" width="4.125" style="13" customWidth="1"/>
    <col min="3588" max="3588" width="10.75" style="13" customWidth="1"/>
    <col min="3589" max="3600" width="6.625" style="13" customWidth="1"/>
    <col min="3601" max="3601" width="10.5" style="13" customWidth="1"/>
    <col min="3602" max="3602" width="11.375" style="13" customWidth="1"/>
    <col min="3603" max="3603" width="10.5" style="13" customWidth="1"/>
    <col min="3604" max="3840" width="7.75" style="13"/>
    <col min="3841" max="3841" width="9.375" style="13" customWidth="1"/>
    <col min="3842" max="3842" width="9.125" style="13" customWidth="1"/>
    <col min="3843" max="3843" width="4.125" style="13" customWidth="1"/>
    <col min="3844" max="3844" width="10.75" style="13" customWidth="1"/>
    <col min="3845" max="3856" width="6.625" style="13" customWidth="1"/>
    <col min="3857" max="3857" width="10.5" style="13" customWidth="1"/>
    <col min="3858" max="3858" width="11.375" style="13" customWidth="1"/>
    <col min="3859" max="3859" width="10.5" style="13" customWidth="1"/>
    <col min="3860" max="4096" width="7.75" style="13"/>
    <col min="4097" max="4097" width="9.375" style="13" customWidth="1"/>
    <col min="4098" max="4098" width="9.125" style="13" customWidth="1"/>
    <col min="4099" max="4099" width="4.125" style="13" customWidth="1"/>
    <col min="4100" max="4100" width="10.75" style="13" customWidth="1"/>
    <col min="4101" max="4112" width="6.625" style="13" customWidth="1"/>
    <col min="4113" max="4113" width="10.5" style="13" customWidth="1"/>
    <col min="4114" max="4114" width="11.375" style="13" customWidth="1"/>
    <col min="4115" max="4115" width="10.5" style="13" customWidth="1"/>
    <col min="4116" max="4352" width="7.75" style="13"/>
    <col min="4353" max="4353" width="9.375" style="13" customWidth="1"/>
    <col min="4354" max="4354" width="9.125" style="13" customWidth="1"/>
    <col min="4355" max="4355" width="4.125" style="13" customWidth="1"/>
    <col min="4356" max="4356" width="10.75" style="13" customWidth="1"/>
    <col min="4357" max="4368" width="6.625" style="13" customWidth="1"/>
    <col min="4369" max="4369" width="10.5" style="13" customWidth="1"/>
    <col min="4370" max="4370" width="11.375" style="13" customWidth="1"/>
    <col min="4371" max="4371" width="10.5" style="13" customWidth="1"/>
    <col min="4372" max="4608" width="7.75" style="13"/>
    <col min="4609" max="4609" width="9.375" style="13" customWidth="1"/>
    <col min="4610" max="4610" width="9.125" style="13" customWidth="1"/>
    <col min="4611" max="4611" width="4.125" style="13" customWidth="1"/>
    <col min="4612" max="4612" width="10.75" style="13" customWidth="1"/>
    <col min="4613" max="4624" width="6.625" style="13" customWidth="1"/>
    <col min="4625" max="4625" width="10.5" style="13" customWidth="1"/>
    <col min="4626" max="4626" width="11.375" style="13" customWidth="1"/>
    <col min="4627" max="4627" width="10.5" style="13" customWidth="1"/>
    <col min="4628" max="4864" width="7.75" style="13"/>
    <col min="4865" max="4865" width="9.375" style="13" customWidth="1"/>
    <col min="4866" max="4866" width="9.125" style="13" customWidth="1"/>
    <col min="4867" max="4867" width="4.125" style="13" customWidth="1"/>
    <col min="4868" max="4868" width="10.75" style="13" customWidth="1"/>
    <col min="4869" max="4880" width="6.625" style="13" customWidth="1"/>
    <col min="4881" max="4881" width="10.5" style="13" customWidth="1"/>
    <col min="4882" max="4882" width="11.375" style="13" customWidth="1"/>
    <col min="4883" max="4883" width="10.5" style="13" customWidth="1"/>
    <col min="4884" max="5120" width="7.75" style="13"/>
    <col min="5121" max="5121" width="9.375" style="13" customWidth="1"/>
    <col min="5122" max="5122" width="9.125" style="13" customWidth="1"/>
    <col min="5123" max="5123" width="4.125" style="13" customWidth="1"/>
    <col min="5124" max="5124" width="10.75" style="13" customWidth="1"/>
    <col min="5125" max="5136" width="6.625" style="13" customWidth="1"/>
    <col min="5137" max="5137" width="10.5" style="13" customWidth="1"/>
    <col min="5138" max="5138" width="11.375" style="13" customWidth="1"/>
    <col min="5139" max="5139" width="10.5" style="13" customWidth="1"/>
    <col min="5140" max="5376" width="7.75" style="13"/>
    <col min="5377" max="5377" width="9.375" style="13" customWidth="1"/>
    <col min="5378" max="5378" width="9.125" style="13" customWidth="1"/>
    <col min="5379" max="5379" width="4.125" style="13" customWidth="1"/>
    <col min="5380" max="5380" width="10.75" style="13" customWidth="1"/>
    <col min="5381" max="5392" width="6.625" style="13" customWidth="1"/>
    <col min="5393" max="5393" width="10.5" style="13" customWidth="1"/>
    <col min="5394" max="5394" width="11.375" style="13" customWidth="1"/>
    <col min="5395" max="5395" width="10.5" style="13" customWidth="1"/>
    <col min="5396" max="5632" width="7.75" style="13"/>
    <col min="5633" max="5633" width="9.375" style="13" customWidth="1"/>
    <col min="5634" max="5634" width="9.125" style="13" customWidth="1"/>
    <col min="5635" max="5635" width="4.125" style="13" customWidth="1"/>
    <col min="5636" max="5636" width="10.75" style="13" customWidth="1"/>
    <col min="5637" max="5648" width="6.625" style="13" customWidth="1"/>
    <col min="5649" max="5649" width="10.5" style="13" customWidth="1"/>
    <col min="5650" max="5650" width="11.375" style="13" customWidth="1"/>
    <col min="5651" max="5651" width="10.5" style="13" customWidth="1"/>
    <col min="5652" max="5888" width="7.75" style="13"/>
    <col min="5889" max="5889" width="9.375" style="13" customWidth="1"/>
    <col min="5890" max="5890" width="9.125" style="13" customWidth="1"/>
    <col min="5891" max="5891" width="4.125" style="13" customWidth="1"/>
    <col min="5892" max="5892" width="10.75" style="13" customWidth="1"/>
    <col min="5893" max="5904" width="6.625" style="13" customWidth="1"/>
    <col min="5905" max="5905" width="10.5" style="13" customWidth="1"/>
    <col min="5906" max="5906" width="11.375" style="13" customWidth="1"/>
    <col min="5907" max="5907" width="10.5" style="13" customWidth="1"/>
    <col min="5908" max="6144" width="7.75" style="13"/>
    <col min="6145" max="6145" width="9.375" style="13" customWidth="1"/>
    <col min="6146" max="6146" width="9.125" style="13" customWidth="1"/>
    <col min="6147" max="6147" width="4.125" style="13" customWidth="1"/>
    <col min="6148" max="6148" width="10.75" style="13" customWidth="1"/>
    <col min="6149" max="6160" width="6.625" style="13" customWidth="1"/>
    <col min="6161" max="6161" width="10.5" style="13" customWidth="1"/>
    <col min="6162" max="6162" width="11.375" style="13" customWidth="1"/>
    <col min="6163" max="6163" width="10.5" style="13" customWidth="1"/>
    <col min="6164" max="6400" width="7.75" style="13"/>
    <col min="6401" max="6401" width="9.375" style="13" customWidth="1"/>
    <col min="6402" max="6402" width="9.125" style="13" customWidth="1"/>
    <col min="6403" max="6403" width="4.125" style="13" customWidth="1"/>
    <col min="6404" max="6404" width="10.75" style="13" customWidth="1"/>
    <col min="6405" max="6416" width="6.625" style="13" customWidth="1"/>
    <col min="6417" max="6417" width="10.5" style="13" customWidth="1"/>
    <col min="6418" max="6418" width="11.375" style="13" customWidth="1"/>
    <col min="6419" max="6419" width="10.5" style="13" customWidth="1"/>
    <col min="6420" max="6656" width="7.75" style="13"/>
    <col min="6657" max="6657" width="9.375" style="13" customWidth="1"/>
    <col min="6658" max="6658" width="9.125" style="13" customWidth="1"/>
    <col min="6659" max="6659" width="4.125" style="13" customWidth="1"/>
    <col min="6660" max="6660" width="10.75" style="13" customWidth="1"/>
    <col min="6661" max="6672" width="6.625" style="13" customWidth="1"/>
    <col min="6673" max="6673" width="10.5" style="13" customWidth="1"/>
    <col min="6674" max="6674" width="11.375" style="13" customWidth="1"/>
    <col min="6675" max="6675" width="10.5" style="13" customWidth="1"/>
    <col min="6676" max="6912" width="7.75" style="13"/>
    <col min="6913" max="6913" width="9.375" style="13" customWidth="1"/>
    <col min="6914" max="6914" width="9.125" style="13" customWidth="1"/>
    <col min="6915" max="6915" width="4.125" style="13" customWidth="1"/>
    <col min="6916" max="6916" width="10.75" style="13" customWidth="1"/>
    <col min="6917" max="6928" width="6.625" style="13" customWidth="1"/>
    <col min="6929" max="6929" width="10.5" style="13" customWidth="1"/>
    <col min="6930" max="6930" width="11.375" style="13" customWidth="1"/>
    <col min="6931" max="6931" width="10.5" style="13" customWidth="1"/>
    <col min="6932" max="7168" width="7.75" style="13"/>
    <col min="7169" max="7169" width="9.375" style="13" customWidth="1"/>
    <col min="7170" max="7170" width="9.125" style="13" customWidth="1"/>
    <col min="7171" max="7171" width="4.125" style="13" customWidth="1"/>
    <col min="7172" max="7172" width="10.75" style="13" customWidth="1"/>
    <col min="7173" max="7184" width="6.625" style="13" customWidth="1"/>
    <col min="7185" max="7185" width="10.5" style="13" customWidth="1"/>
    <col min="7186" max="7186" width="11.375" style="13" customWidth="1"/>
    <col min="7187" max="7187" width="10.5" style="13" customWidth="1"/>
    <col min="7188" max="7424" width="7.75" style="13"/>
    <col min="7425" max="7425" width="9.375" style="13" customWidth="1"/>
    <col min="7426" max="7426" width="9.125" style="13" customWidth="1"/>
    <col min="7427" max="7427" width="4.125" style="13" customWidth="1"/>
    <col min="7428" max="7428" width="10.75" style="13" customWidth="1"/>
    <col min="7429" max="7440" width="6.625" style="13" customWidth="1"/>
    <col min="7441" max="7441" width="10.5" style="13" customWidth="1"/>
    <col min="7442" max="7442" width="11.375" style="13" customWidth="1"/>
    <col min="7443" max="7443" width="10.5" style="13" customWidth="1"/>
    <col min="7444" max="7680" width="7.75" style="13"/>
    <col min="7681" max="7681" width="9.375" style="13" customWidth="1"/>
    <col min="7682" max="7682" width="9.125" style="13" customWidth="1"/>
    <col min="7683" max="7683" width="4.125" style="13" customWidth="1"/>
    <col min="7684" max="7684" width="10.75" style="13" customWidth="1"/>
    <col min="7685" max="7696" width="6.625" style="13" customWidth="1"/>
    <col min="7697" max="7697" width="10.5" style="13" customWidth="1"/>
    <col min="7698" max="7698" width="11.375" style="13" customWidth="1"/>
    <col min="7699" max="7699" width="10.5" style="13" customWidth="1"/>
    <col min="7700" max="7936" width="7.75" style="13"/>
    <col min="7937" max="7937" width="9.375" style="13" customWidth="1"/>
    <col min="7938" max="7938" width="9.125" style="13" customWidth="1"/>
    <col min="7939" max="7939" width="4.125" style="13" customWidth="1"/>
    <col min="7940" max="7940" width="10.75" style="13" customWidth="1"/>
    <col min="7941" max="7952" width="6.625" style="13" customWidth="1"/>
    <col min="7953" max="7953" width="10.5" style="13" customWidth="1"/>
    <col min="7954" max="7954" width="11.375" style="13" customWidth="1"/>
    <col min="7955" max="7955" width="10.5" style="13" customWidth="1"/>
    <col min="7956" max="8192" width="7.75" style="13"/>
    <col min="8193" max="8193" width="9.375" style="13" customWidth="1"/>
    <col min="8194" max="8194" width="9.125" style="13" customWidth="1"/>
    <col min="8195" max="8195" width="4.125" style="13" customWidth="1"/>
    <col min="8196" max="8196" width="10.75" style="13" customWidth="1"/>
    <col min="8197" max="8208" width="6.625" style="13" customWidth="1"/>
    <col min="8209" max="8209" width="10.5" style="13" customWidth="1"/>
    <col min="8210" max="8210" width="11.375" style="13" customWidth="1"/>
    <col min="8211" max="8211" width="10.5" style="13" customWidth="1"/>
    <col min="8212" max="8448" width="7.75" style="13"/>
    <col min="8449" max="8449" width="9.375" style="13" customWidth="1"/>
    <col min="8450" max="8450" width="9.125" style="13" customWidth="1"/>
    <col min="8451" max="8451" width="4.125" style="13" customWidth="1"/>
    <col min="8452" max="8452" width="10.75" style="13" customWidth="1"/>
    <col min="8453" max="8464" width="6.625" style="13" customWidth="1"/>
    <col min="8465" max="8465" width="10.5" style="13" customWidth="1"/>
    <col min="8466" max="8466" width="11.375" style="13" customWidth="1"/>
    <col min="8467" max="8467" width="10.5" style="13" customWidth="1"/>
    <col min="8468" max="8704" width="7.75" style="13"/>
    <col min="8705" max="8705" width="9.375" style="13" customWidth="1"/>
    <col min="8706" max="8706" width="9.125" style="13" customWidth="1"/>
    <col min="8707" max="8707" width="4.125" style="13" customWidth="1"/>
    <col min="8708" max="8708" width="10.75" style="13" customWidth="1"/>
    <col min="8709" max="8720" width="6.625" style="13" customWidth="1"/>
    <col min="8721" max="8721" width="10.5" style="13" customWidth="1"/>
    <col min="8722" max="8722" width="11.375" style="13" customWidth="1"/>
    <col min="8723" max="8723" width="10.5" style="13" customWidth="1"/>
    <col min="8724" max="8960" width="7.75" style="13"/>
    <col min="8961" max="8961" width="9.375" style="13" customWidth="1"/>
    <col min="8962" max="8962" width="9.125" style="13" customWidth="1"/>
    <col min="8963" max="8963" width="4.125" style="13" customWidth="1"/>
    <col min="8964" max="8964" width="10.75" style="13" customWidth="1"/>
    <col min="8965" max="8976" width="6.625" style="13" customWidth="1"/>
    <col min="8977" max="8977" width="10.5" style="13" customWidth="1"/>
    <col min="8978" max="8978" width="11.375" style="13" customWidth="1"/>
    <col min="8979" max="8979" width="10.5" style="13" customWidth="1"/>
    <col min="8980" max="9216" width="7.75" style="13"/>
    <col min="9217" max="9217" width="9.375" style="13" customWidth="1"/>
    <col min="9218" max="9218" width="9.125" style="13" customWidth="1"/>
    <col min="9219" max="9219" width="4.125" style="13" customWidth="1"/>
    <col min="9220" max="9220" width="10.75" style="13" customWidth="1"/>
    <col min="9221" max="9232" width="6.625" style="13" customWidth="1"/>
    <col min="9233" max="9233" width="10.5" style="13" customWidth="1"/>
    <col min="9234" max="9234" width="11.375" style="13" customWidth="1"/>
    <col min="9235" max="9235" width="10.5" style="13" customWidth="1"/>
    <col min="9236" max="9472" width="7.75" style="13"/>
    <col min="9473" max="9473" width="9.375" style="13" customWidth="1"/>
    <col min="9474" max="9474" width="9.125" style="13" customWidth="1"/>
    <col min="9475" max="9475" width="4.125" style="13" customWidth="1"/>
    <col min="9476" max="9476" width="10.75" style="13" customWidth="1"/>
    <col min="9477" max="9488" width="6.625" style="13" customWidth="1"/>
    <col min="9489" max="9489" width="10.5" style="13" customWidth="1"/>
    <col min="9490" max="9490" width="11.375" style="13" customWidth="1"/>
    <col min="9491" max="9491" width="10.5" style="13" customWidth="1"/>
    <col min="9492" max="9728" width="7.75" style="13"/>
    <col min="9729" max="9729" width="9.375" style="13" customWidth="1"/>
    <col min="9730" max="9730" width="9.125" style="13" customWidth="1"/>
    <col min="9731" max="9731" width="4.125" style="13" customWidth="1"/>
    <col min="9732" max="9732" width="10.75" style="13" customWidth="1"/>
    <col min="9733" max="9744" width="6.625" style="13" customWidth="1"/>
    <col min="9745" max="9745" width="10.5" style="13" customWidth="1"/>
    <col min="9746" max="9746" width="11.375" style="13" customWidth="1"/>
    <col min="9747" max="9747" width="10.5" style="13" customWidth="1"/>
    <col min="9748" max="9984" width="7.75" style="13"/>
    <col min="9985" max="9985" width="9.375" style="13" customWidth="1"/>
    <col min="9986" max="9986" width="9.125" style="13" customWidth="1"/>
    <col min="9987" max="9987" width="4.125" style="13" customWidth="1"/>
    <col min="9988" max="9988" width="10.75" style="13" customWidth="1"/>
    <col min="9989" max="10000" width="6.625" style="13" customWidth="1"/>
    <col min="10001" max="10001" width="10.5" style="13" customWidth="1"/>
    <col min="10002" max="10002" width="11.375" style="13" customWidth="1"/>
    <col min="10003" max="10003" width="10.5" style="13" customWidth="1"/>
    <col min="10004" max="10240" width="7.75" style="13"/>
    <col min="10241" max="10241" width="9.375" style="13" customWidth="1"/>
    <col min="10242" max="10242" width="9.125" style="13" customWidth="1"/>
    <col min="10243" max="10243" width="4.125" style="13" customWidth="1"/>
    <col min="10244" max="10244" width="10.75" style="13" customWidth="1"/>
    <col min="10245" max="10256" width="6.625" style="13" customWidth="1"/>
    <col min="10257" max="10257" width="10.5" style="13" customWidth="1"/>
    <col min="10258" max="10258" width="11.375" style="13" customWidth="1"/>
    <col min="10259" max="10259" width="10.5" style="13" customWidth="1"/>
    <col min="10260" max="10496" width="7.75" style="13"/>
    <col min="10497" max="10497" width="9.375" style="13" customWidth="1"/>
    <col min="10498" max="10498" width="9.125" style="13" customWidth="1"/>
    <col min="10499" max="10499" width="4.125" style="13" customWidth="1"/>
    <col min="10500" max="10500" width="10.75" style="13" customWidth="1"/>
    <col min="10501" max="10512" width="6.625" style="13" customWidth="1"/>
    <col min="10513" max="10513" width="10.5" style="13" customWidth="1"/>
    <col min="10514" max="10514" width="11.375" style="13" customWidth="1"/>
    <col min="10515" max="10515" width="10.5" style="13" customWidth="1"/>
    <col min="10516" max="10752" width="7.75" style="13"/>
    <col min="10753" max="10753" width="9.375" style="13" customWidth="1"/>
    <col min="10754" max="10754" width="9.125" style="13" customWidth="1"/>
    <col min="10755" max="10755" width="4.125" style="13" customWidth="1"/>
    <col min="10756" max="10756" width="10.75" style="13" customWidth="1"/>
    <col min="10757" max="10768" width="6.625" style="13" customWidth="1"/>
    <col min="10769" max="10769" width="10.5" style="13" customWidth="1"/>
    <col min="10770" max="10770" width="11.375" style="13" customWidth="1"/>
    <col min="10771" max="10771" width="10.5" style="13" customWidth="1"/>
    <col min="10772" max="11008" width="7.75" style="13"/>
    <col min="11009" max="11009" width="9.375" style="13" customWidth="1"/>
    <col min="11010" max="11010" width="9.125" style="13" customWidth="1"/>
    <col min="11011" max="11011" width="4.125" style="13" customWidth="1"/>
    <col min="11012" max="11012" width="10.75" style="13" customWidth="1"/>
    <col min="11013" max="11024" width="6.625" style="13" customWidth="1"/>
    <col min="11025" max="11025" width="10.5" style="13" customWidth="1"/>
    <col min="11026" max="11026" width="11.375" style="13" customWidth="1"/>
    <col min="11027" max="11027" width="10.5" style="13" customWidth="1"/>
    <col min="11028" max="11264" width="7.75" style="13"/>
    <col min="11265" max="11265" width="9.375" style="13" customWidth="1"/>
    <col min="11266" max="11266" width="9.125" style="13" customWidth="1"/>
    <col min="11267" max="11267" width="4.125" style="13" customWidth="1"/>
    <col min="11268" max="11268" width="10.75" style="13" customWidth="1"/>
    <col min="11269" max="11280" width="6.625" style="13" customWidth="1"/>
    <col min="11281" max="11281" width="10.5" style="13" customWidth="1"/>
    <col min="11282" max="11282" width="11.375" style="13" customWidth="1"/>
    <col min="11283" max="11283" width="10.5" style="13" customWidth="1"/>
    <col min="11284" max="11520" width="7.75" style="13"/>
    <col min="11521" max="11521" width="9.375" style="13" customWidth="1"/>
    <col min="11522" max="11522" width="9.125" style="13" customWidth="1"/>
    <col min="11523" max="11523" width="4.125" style="13" customWidth="1"/>
    <col min="11524" max="11524" width="10.75" style="13" customWidth="1"/>
    <col min="11525" max="11536" width="6.625" style="13" customWidth="1"/>
    <col min="11537" max="11537" width="10.5" style="13" customWidth="1"/>
    <col min="11538" max="11538" width="11.375" style="13" customWidth="1"/>
    <col min="11539" max="11539" width="10.5" style="13" customWidth="1"/>
    <col min="11540" max="11776" width="7.75" style="13"/>
    <col min="11777" max="11777" width="9.375" style="13" customWidth="1"/>
    <col min="11778" max="11778" width="9.125" style="13" customWidth="1"/>
    <col min="11779" max="11779" width="4.125" style="13" customWidth="1"/>
    <col min="11780" max="11780" width="10.75" style="13" customWidth="1"/>
    <col min="11781" max="11792" width="6.625" style="13" customWidth="1"/>
    <col min="11793" max="11793" width="10.5" style="13" customWidth="1"/>
    <col min="11794" max="11794" width="11.375" style="13" customWidth="1"/>
    <col min="11795" max="11795" width="10.5" style="13" customWidth="1"/>
    <col min="11796" max="12032" width="7.75" style="13"/>
    <col min="12033" max="12033" width="9.375" style="13" customWidth="1"/>
    <col min="12034" max="12034" width="9.125" style="13" customWidth="1"/>
    <col min="12035" max="12035" width="4.125" style="13" customWidth="1"/>
    <col min="12036" max="12036" width="10.75" style="13" customWidth="1"/>
    <col min="12037" max="12048" width="6.625" style="13" customWidth="1"/>
    <col min="12049" max="12049" width="10.5" style="13" customWidth="1"/>
    <col min="12050" max="12050" width="11.375" style="13" customWidth="1"/>
    <col min="12051" max="12051" width="10.5" style="13" customWidth="1"/>
    <col min="12052" max="12288" width="7.75" style="13"/>
    <col min="12289" max="12289" width="9.375" style="13" customWidth="1"/>
    <col min="12290" max="12290" width="9.125" style="13" customWidth="1"/>
    <col min="12291" max="12291" width="4.125" style="13" customWidth="1"/>
    <col min="12292" max="12292" width="10.75" style="13" customWidth="1"/>
    <col min="12293" max="12304" width="6.625" style="13" customWidth="1"/>
    <col min="12305" max="12305" width="10.5" style="13" customWidth="1"/>
    <col min="12306" max="12306" width="11.375" style="13" customWidth="1"/>
    <col min="12307" max="12307" width="10.5" style="13" customWidth="1"/>
    <col min="12308" max="12544" width="7.75" style="13"/>
    <col min="12545" max="12545" width="9.375" style="13" customWidth="1"/>
    <col min="12546" max="12546" width="9.125" style="13" customWidth="1"/>
    <col min="12547" max="12547" width="4.125" style="13" customWidth="1"/>
    <col min="12548" max="12548" width="10.75" style="13" customWidth="1"/>
    <col min="12549" max="12560" width="6.625" style="13" customWidth="1"/>
    <col min="12561" max="12561" width="10.5" style="13" customWidth="1"/>
    <col min="12562" max="12562" width="11.375" style="13" customWidth="1"/>
    <col min="12563" max="12563" width="10.5" style="13" customWidth="1"/>
    <col min="12564" max="12800" width="7.75" style="13"/>
    <col min="12801" max="12801" width="9.375" style="13" customWidth="1"/>
    <col min="12802" max="12802" width="9.125" style="13" customWidth="1"/>
    <col min="12803" max="12803" width="4.125" style="13" customWidth="1"/>
    <col min="12804" max="12804" width="10.75" style="13" customWidth="1"/>
    <col min="12805" max="12816" width="6.625" style="13" customWidth="1"/>
    <col min="12817" max="12817" width="10.5" style="13" customWidth="1"/>
    <col min="12818" max="12818" width="11.375" style="13" customWidth="1"/>
    <col min="12819" max="12819" width="10.5" style="13" customWidth="1"/>
    <col min="12820" max="13056" width="7.75" style="13"/>
    <col min="13057" max="13057" width="9.375" style="13" customWidth="1"/>
    <col min="13058" max="13058" width="9.125" style="13" customWidth="1"/>
    <col min="13059" max="13059" width="4.125" style="13" customWidth="1"/>
    <col min="13060" max="13060" width="10.75" style="13" customWidth="1"/>
    <col min="13061" max="13072" width="6.625" style="13" customWidth="1"/>
    <col min="13073" max="13073" width="10.5" style="13" customWidth="1"/>
    <col min="13074" max="13074" width="11.375" style="13" customWidth="1"/>
    <col min="13075" max="13075" width="10.5" style="13" customWidth="1"/>
    <col min="13076" max="13312" width="7.75" style="13"/>
    <col min="13313" max="13313" width="9.375" style="13" customWidth="1"/>
    <col min="13314" max="13314" width="9.125" style="13" customWidth="1"/>
    <col min="13315" max="13315" width="4.125" style="13" customWidth="1"/>
    <col min="13316" max="13316" width="10.75" style="13" customWidth="1"/>
    <col min="13317" max="13328" width="6.625" style="13" customWidth="1"/>
    <col min="13329" max="13329" width="10.5" style="13" customWidth="1"/>
    <col min="13330" max="13330" width="11.375" style="13" customWidth="1"/>
    <col min="13331" max="13331" width="10.5" style="13" customWidth="1"/>
    <col min="13332" max="13568" width="7.75" style="13"/>
    <col min="13569" max="13569" width="9.375" style="13" customWidth="1"/>
    <col min="13570" max="13570" width="9.125" style="13" customWidth="1"/>
    <col min="13571" max="13571" width="4.125" style="13" customWidth="1"/>
    <col min="13572" max="13572" width="10.75" style="13" customWidth="1"/>
    <col min="13573" max="13584" width="6.625" style="13" customWidth="1"/>
    <col min="13585" max="13585" width="10.5" style="13" customWidth="1"/>
    <col min="13586" max="13586" width="11.375" style="13" customWidth="1"/>
    <col min="13587" max="13587" width="10.5" style="13" customWidth="1"/>
    <col min="13588" max="13824" width="7.75" style="13"/>
    <col min="13825" max="13825" width="9.375" style="13" customWidth="1"/>
    <col min="13826" max="13826" width="9.125" style="13" customWidth="1"/>
    <col min="13827" max="13827" width="4.125" style="13" customWidth="1"/>
    <col min="13828" max="13828" width="10.75" style="13" customWidth="1"/>
    <col min="13829" max="13840" width="6.625" style="13" customWidth="1"/>
    <col min="13841" max="13841" width="10.5" style="13" customWidth="1"/>
    <col min="13842" max="13842" width="11.375" style="13" customWidth="1"/>
    <col min="13843" max="13843" width="10.5" style="13" customWidth="1"/>
    <col min="13844" max="14080" width="7.75" style="13"/>
    <col min="14081" max="14081" width="9.375" style="13" customWidth="1"/>
    <col min="14082" max="14082" width="9.125" style="13" customWidth="1"/>
    <col min="14083" max="14083" width="4.125" style="13" customWidth="1"/>
    <col min="14084" max="14084" width="10.75" style="13" customWidth="1"/>
    <col min="14085" max="14096" width="6.625" style="13" customWidth="1"/>
    <col min="14097" max="14097" width="10.5" style="13" customWidth="1"/>
    <col min="14098" max="14098" width="11.375" style="13" customWidth="1"/>
    <col min="14099" max="14099" width="10.5" style="13" customWidth="1"/>
    <col min="14100" max="14336" width="7.75" style="13"/>
    <col min="14337" max="14337" width="9.375" style="13" customWidth="1"/>
    <col min="14338" max="14338" width="9.125" style="13" customWidth="1"/>
    <col min="14339" max="14339" width="4.125" style="13" customWidth="1"/>
    <col min="14340" max="14340" width="10.75" style="13" customWidth="1"/>
    <col min="14341" max="14352" width="6.625" style="13" customWidth="1"/>
    <col min="14353" max="14353" width="10.5" style="13" customWidth="1"/>
    <col min="14354" max="14354" width="11.375" style="13" customWidth="1"/>
    <col min="14355" max="14355" width="10.5" style="13" customWidth="1"/>
    <col min="14356" max="14592" width="7.75" style="13"/>
    <col min="14593" max="14593" width="9.375" style="13" customWidth="1"/>
    <col min="14594" max="14594" width="9.125" style="13" customWidth="1"/>
    <col min="14595" max="14595" width="4.125" style="13" customWidth="1"/>
    <col min="14596" max="14596" width="10.75" style="13" customWidth="1"/>
    <col min="14597" max="14608" width="6.625" style="13" customWidth="1"/>
    <col min="14609" max="14609" width="10.5" style="13" customWidth="1"/>
    <col min="14610" max="14610" width="11.375" style="13" customWidth="1"/>
    <col min="14611" max="14611" width="10.5" style="13" customWidth="1"/>
    <col min="14612" max="14848" width="7.75" style="13"/>
    <col min="14849" max="14849" width="9.375" style="13" customWidth="1"/>
    <col min="14850" max="14850" width="9.125" style="13" customWidth="1"/>
    <col min="14851" max="14851" width="4.125" style="13" customWidth="1"/>
    <col min="14852" max="14852" width="10.75" style="13" customWidth="1"/>
    <col min="14853" max="14864" width="6.625" style="13" customWidth="1"/>
    <col min="14865" max="14865" width="10.5" style="13" customWidth="1"/>
    <col min="14866" max="14866" width="11.375" style="13" customWidth="1"/>
    <col min="14867" max="14867" width="10.5" style="13" customWidth="1"/>
    <col min="14868" max="15104" width="7.75" style="13"/>
    <col min="15105" max="15105" width="9.375" style="13" customWidth="1"/>
    <col min="15106" max="15106" width="9.125" style="13" customWidth="1"/>
    <col min="15107" max="15107" width="4.125" style="13" customWidth="1"/>
    <col min="15108" max="15108" width="10.75" style="13" customWidth="1"/>
    <col min="15109" max="15120" width="6.625" style="13" customWidth="1"/>
    <col min="15121" max="15121" width="10.5" style="13" customWidth="1"/>
    <col min="15122" max="15122" width="11.375" style="13" customWidth="1"/>
    <col min="15123" max="15123" width="10.5" style="13" customWidth="1"/>
    <col min="15124" max="15360" width="7.75" style="13"/>
    <col min="15361" max="15361" width="9.375" style="13" customWidth="1"/>
    <col min="15362" max="15362" width="9.125" style="13" customWidth="1"/>
    <col min="15363" max="15363" width="4.125" style="13" customWidth="1"/>
    <col min="15364" max="15364" width="10.75" style="13" customWidth="1"/>
    <col min="15365" max="15376" width="6.625" style="13" customWidth="1"/>
    <col min="15377" max="15377" width="10.5" style="13" customWidth="1"/>
    <col min="15378" max="15378" width="11.375" style="13" customWidth="1"/>
    <col min="15379" max="15379" width="10.5" style="13" customWidth="1"/>
    <col min="15380" max="15616" width="7.75" style="13"/>
    <col min="15617" max="15617" width="9.375" style="13" customWidth="1"/>
    <col min="15618" max="15618" width="9.125" style="13" customWidth="1"/>
    <col min="15619" max="15619" width="4.125" style="13" customWidth="1"/>
    <col min="15620" max="15620" width="10.75" style="13" customWidth="1"/>
    <col min="15621" max="15632" width="6.625" style="13" customWidth="1"/>
    <col min="15633" max="15633" width="10.5" style="13" customWidth="1"/>
    <col min="15634" max="15634" width="11.375" style="13" customWidth="1"/>
    <col min="15635" max="15635" width="10.5" style="13" customWidth="1"/>
    <col min="15636" max="15872" width="7.75" style="13"/>
    <col min="15873" max="15873" width="9.375" style="13" customWidth="1"/>
    <col min="15874" max="15874" width="9.125" style="13" customWidth="1"/>
    <col min="15875" max="15875" width="4.125" style="13" customWidth="1"/>
    <col min="15876" max="15876" width="10.75" style="13" customWidth="1"/>
    <col min="15877" max="15888" width="6.625" style="13" customWidth="1"/>
    <col min="15889" max="15889" width="10.5" style="13" customWidth="1"/>
    <col min="15890" max="15890" width="11.375" style="13" customWidth="1"/>
    <col min="15891" max="15891" width="10.5" style="13" customWidth="1"/>
    <col min="15892" max="16128" width="7.75" style="13"/>
    <col min="16129" max="16129" width="9.375" style="13" customWidth="1"/>
    <col min="16130" max="16130" width="9.125" style="13" customWidth="1"/>
    <col min="16131" max="16131" width="4.125" style="13" customWidth="1"/>
    <col min="16132" max="16132" width="10.75" style="13" customWidth="1"/>
    <col min="16133" max="16144" width="6.625" style="13" customWidth="1"/>
    <col min="16145" max="16145" width="10.5" style="13" customWidth="1"/>
    <col min="16146" max="16146" width="11.375" style="13" customWidth="1"/>
    <col min="16147" max="16147" width="10.5" style="13" customWidth="1"/>
    <col min="16148" max="16384" width="7.75" style="13"/>
  </cols>
  <sheetData>
    <row r="1" spans="1:19" ht="25.5" customHeight="1" thickBot="1" x14ac:dyDescent="0.25">
      <c r="A1" s="98" t="s">
        <v>107</v>
      </c>
      <c r="B1" s="99"/>
      <c r="C1" s="99"/>
      <c r="D1" s="100"/>
    </row>
    <row r="2" spans="1:19" ht="152.25" customHeight="1" thickBot="1" x14ac:dyDescent="0.25">
      <c r="A2" s="14"/>
      <c r="B2" s="101" t="s">
        <v>86</v>
      </c>
      <c r="C2" s="102"/>
      <c r="D2" s="102"/>
      <c r="E2" s="103"/>
      <c r="F2" s="103"/>
      <c r="G2" s="103"/>
      <c r="H2" s="103"/>
      <c r="I2" s="103"/>
      <c r="J2" s="103"/>
      <c r="K2" s="103"/>
      <c r="L2" s="103"/>
      <c r="M2" s="103"/>
      <c r="N2" s="103"/>
      <c r="O2" s="104"/>
    </row>
    <row r="3" spans="1:19" ht="13.5" thickBot="1" x14ac:dyDescent="0.25">
      <c r="B3" s="15"/>
      <c r="C3" s="15"/>
      <c r="D3" s="15"/>
      <c r="E3" s="15"/>
      <c r="F3" s="15"/>
      <c r="G3" s="15"/>
      <c r="H3" s="15"/>
      <c r="I3" s="15"/>
      <c r="J3" s="15"/>
      <c r="K3" s="15"/>
      <c r="L3" s="15"/>
      <c r="M3" s="15"/>
      <c r="N3" s="15"/>
      <c r="O3" s="15"/>
    </row>
    <row r="4" spans="1:19" x14ac:dyDescent="0.2">
      <c r="B4" s="105" t="s">
        <v>11</v>
      </c>
      <c r="C4" s="106"/>
      <c r="D4" s="106"/>
      <c r="E4" s="106"/>
      <c r="F4" s="106"/>
      <c r="G4" s="106"/>
      <c r="H4" s="106"/>
      <c r="I4" s="106"/>
      <c r="J4" s="106"/>
      <c r="K4" s="106"/>
      <c r="L4" s="106"/>
      <c r="M4" s="106"/>
      <c r="N4" s="106"/>
      <c r="O4" s="107"/>
    </row>
    <row r="5" spans="1:19" x14ac:dyDescent="0.2">
      <c r="B5" s="108"/>
      <c r="C5" s="109"/>
      <c r="D5" s="109"/>
      <c r="E5" s="109"/>
      <c r="F5" s="109"/>
      <c r="G5" s="109"/>
      <c r="H5" s="109"/>
      <c r="I5" s="109"/>
      <c r="J5" s="109"/>
      <c r="K5" s="109"/>
      <c r="L5" s="109"/>
      <c r="M5" s="109"/>
      <c r="N5" s="109"/>
      <c r="O5" s="110"/>
    </row>
    <row r="6" spans="1:19" x14ac:dyDescent="0.2">
      <c r="B6" s="108"/>
      <c r="C6" s="109"/>
      <c r="D6" s="109"/>
      <c r="E6" s="109"/>
      <c r="F6" s="109"/>
      <c r="G6" s="109"/>
      <c r="H6" s="109"/>
      <c r="I6" s="109"/>
      <c r="J6" s="109"/>
      <c r="K6" s="109"/>
      <c r="L6" s="109"/>
      <c r="M6" s="109"/>
      <c r="N6" s="109"/>
      <c r="O6" s="110"/>
    </row>
    <row r="7" spans="1:19" x14ac:dyDescent="0.2">
      <c r="B7" s="108"/>
      <c r="C7" s="109"/>
      <c r="D7" s="109"/>
      <c r="E7" s="109"/>
      <c r="F7" s="109"/>
      <c r="G7" s="109"/>
      <c r="H7" s="109"/>
      <c r="I7" s="109"/>
      <c r="J7" s="109"/>
      <c r="K7" s="109"/>
      <c r="L7" s="109"/>
      <c r="M7" s="109"/>
      <c r="N7" s="109"/>
      <c r="O7" s="110"/>
    </row>
    <row r="8" spans="1:19" x14ac:dyDescent="0.2">
      <c r="B8" s="108"/>
      <c r="C8" s="109"/>
      <c r="D8" s="109"/>
      <c r="E8" s="109"/>
      <c r="F8" s="109"/>
      <c r="G8" s="109"/>
      <c r="H8" s="109"/>
      <c r="I8" s="109"/>
      <c r="J8" s="109"/>
      <c r="K8" s="109"/>
      <c r="L8" s="109"/>
      <c r="M8" s="109"/>
      <c r="N8" s="109"/>
      <c r="O8" s="110"/>
    </row>
    <row r="9" spans="1:19" x14ac:dyDescent="0.2">
      <c r="B9" s="108"/>
      <c r="C9" s="109"/>
      <c r="D9" s="109"/>
      <c r="E9" s="109"/>
      <c r="F9" s="109"/>
      <c r="G9" s="109"/>
      <c r="H9" s="109"/>
      <c r="I9" s="109"/>
      <c r="J9" s="109"/>
      <c r="K9" s="109"/>
      <c r="L9" s="109"/>
      <c r="M9" s="109"/>
      <c r="N9" s="109"/>
      <c r="O9" s="110"/>
    </row>
    <row r="10" spans="1:19" ht="13.5" thickBot="1" x14ac:dyDescent="0.25">
      <c r="B10" s="111"/>
      <c r="C10" s="112"/>
      <c r="D10" s="112"/>
      <c r="E10" s="112"/>
      <c r="F10" s="112"/>
      <c r="G10" s="112"/>
      <c r="H10" s="112"/>
      <c r="I10" s="112"/>
      <c r="J10" s="112"/>
      <c r="K10" s="112"/>
      <c r="L10" s="112"/>
      <c r="M10" s="112"/>
      <c r="N10" s="112"/>
      <c r="O10" s="113"/>
    </row>
    <row r="11" spans="1:19" x14ac:dyDescent="0.2">
      <c r="B11" s="15"/>
      <c r="C11" s="15"/>
      <c r="D11" s="15"/>
      <c r="E11" s="15"/>
      <c r="F11" s="15"/>
      <c r="G11" s="15"/>
      <c r="H11" s="15"/>
      <c r="I11" s="15"/>
      <c r="J11" s="15"/>
      <c r="K11" s="15"/>
      <c r="L11" s="15"/>
      <c r="M11" s="15"/>
      <c r="N11" s="15"/>
      <c r="O11" s="15"/>
    </row>
    <row r="12" spans="1:19" ht="16.5" thickBot="1" x14ac:dyDescent="0.3">
      <c r="A12" s="16"/>
      <c r="B12" s="15"/>
      <c r="C12" s="15"/>
      <c r="D12" s="15"/>
      <c r="E12" s="15"/>
      <c r="F12" s="15"/>
      <c r="G12" s="15"/>
      <c r="H12" s="15"/>
      <c r="I12" s="15"/>
      <c r="J12" s="15"/>
      <c r="K12" s="15"/>
      <c r="L12" s="15"/>
      <c r="M12" s="15"/>
      <c r="N12" s="15"/>
      <c r="O12" s="15"/>
      <c r="P12" s="16"/>
    </row>
    <row r="13" spans="1:19" ht="48" thickBot="1" x14ac:dyDescent="0.3">
      <c r="A13" s="16"/>
      <c r="E13" s="16"/>
      <c r="F13" s="16"/>
      <c r="G13" s="16"/>
      <c r="H13" s="16"/>
      <c r="I13" s="16"/>
      <c r="J13" s="16"/>
      <c r="K13" s="16"/>
      <c r="L13" s="16"/>
      <c r="M13" s="16"/>
      <c r="N13" s="16"/>
      <c r="O13" s="16"/>
      <c r="P13" s="16"/>
      <c r="Q13" s="18" t="s">
        <v>12</v>
      </c>
      <c r="R13" s="19" t="s">
        <v>13</v>
      </c>
      <c r="S13" s="20" t="s">
        <v>14</v>
      </c>
    </row>
    <row r="14" spans="1:19" ht="32.25" thickBot="1" x14ac:dyDescent="0.3">
      <c r="A14" s="36" t="s">
        <v>51</v>
      </c>
      <c r="B14" s="21">
        <f>AVERAGE(B17:B516)</f>
        <v>79.767853350931546</v>
      </c>
      <c r="D14" s="22" t="s">
        <v>53</v>
      </c>
      <c r="E14" s="23">
        <f>AVERAGE(E17:E46)</f>
        <v>80.531529925259136</v>
      </c>
      <c r="F14" s="23">
        <f t="shared" ref="F14:P14" si="0">AVERAGE(F17:F46)</f>
        <v>81.550133068424955</v>
      </c>
      <c r="G14" s="23">
        <f t="shared" si="0"/>
        <v>78.745511523641952</v>
      </c>
      <c r="H14" s="23">
        <f t="shared" si="0"/>
        <v>79.993830897437874</v>
      </c>
      <c r="I14" s="23">
        <f t="shared" si="0"/>
        <v>79.426468396753378</v>
      </c>
      <c r="J14" s="23">
        <f t="shared" si="0"/>
        <v>79.305312182211011</v>
      </c>
      <c r="K14" s="23">
        <f t="shared" si="0"/>
        <v>78.830773620284162</v>
      </c>
      <c r="L14" s="23">
        <f t="shared" si="0"/>
        <v>80.996068896104887</v>
      </c>
      <c r="M14" s="23">
        <f t="shared" si="0"/>
        <v>78.749141620161637</v>
      </c>
      <c r="N14" s="23">
        <f t="shared" si="0"/>
        <v>79.639364129203997</v>
      </c>
      <c r="O14" s="23">
        <f t="shared" si="0"/>
        <v>80.868764194213625</v>
      </c>
      <c r="P14" s="23">
        <f t="shared" si="0"/>
        <v>79.899316814359437</v>
      </c>
      <c r="Q14" s="24">
        <f>AVERAGE(E14:P14)</f>
        <v>79.878017939004664</v>
      </c>
      <c r="R14" s="25">
        <f>AVERAGE(E15:P15)</f>
        <v>7.4183883630816014</v>
      </c>
      <c r="S14" s="26">
        <f>R14/SQRT(30)</f>
        <v>1.3544062155978724</v>
      </c>
    </row>
    <row r="15" spans="1:19" ht="32.25" thickBot="1" x14ac:dyDescent="0.3">
      <c r="A15" s="37" t="s">
        <v>52</v>
      </c>
      <c r="B15" s="27">
        <f>_xlfn.STDEV.P(B17:B516)</f>
        <v>7.9077660278424897</v>
      </c>
      <c r="D15" s="28" t="s">
        <v>54</v>
      </c>
      <c r="E15" s="29">
        <f>_xlfn.STDEV.S(E17:E46)</f>
        <v>6.8697645313670392</v>
      </c>
      <c r="F15" s="29">
        <f t="shared" ref="F15:P15" si="1">_xlfn.STDEV.S(F17:F46)</f>
        <v>6.6945623206643132</v>
      </c>
      <c r="G15" s="29">
        <f t="shared" si="1"/>
        <v>6.9293635549560131</v>
      </c>
      <c r="H15" s="29">
        <f t="shared" si="1"/>
        <v>7.1200166044058601</v>
      </c>
      <c r="I15" s="29">
        <f t="shared" si="1"/>
        <v>6.9485753224634506</v>
      </c>
      <c r="J15" s="29">
        <f t="shared" si="1"/>
        <v>8.9876586014474373</v>
      </c>
      <c r="K15" s="29">
        <f t="shared" si="1"/>
        <v>9.0481324585330096</v>
      </c>
      <c r="L15" s="29">
        <f t="shared" si="1"/>
        <v>7.7567641425192155</v>
      </c>
      <c r="M15" s="29">
        <f t="shared" si="1"/>
        <v>6.9087050742288705</v>
      </c>
      <c r="N15" s="29">
        <f t="shared" si="1"/>
        <v>5.6870503201906057</v>
      </c>
      <c r="O15" s="29">
        <f t="shared" si="1"/>
        <v>9.4748495131250792</v>
      </c>
      <c r="P15" s="29">
        <f t="shared" si="1"/>
        <v>6.5952179130783293</v>
      </c>
    </row>
    <row r="16" spans="1:19" ht="30" x14ac:dyDescent="0.25">
      <c r="B16" s="30" t="s">
        <v>15</v>
      </c>
      <c r="D16" s="31"/>
      <c r="E16" s="35" t="s">
        <v>16</v>
      </c>
      <c r="F16" s="35" t="s">
        <v>17</v>
      </c>
      <c r="G16" s="35" t="s">
        <v>18</v>
      </c>
      <c r="H16" s="35" t="s">
        <v>19</v>
      </c>
      <c r="I16" s="35" t="s">
        <v>20</v>
      </c>
      <c r="J16" s="35" t="s">
        <v>21</v>
      </c>
      <c r="K16" s="35" t="s">
        <v>22</v>
      </c>
      <c r="L16" s="35" t="s">
        <v>23</v>
      </c>
      <c r="M16" s="35" t="s">
        <v>24</v>
      </c>
      <c r="N16" s="35" t="s">
        <v>25</v>
      </c>
      <c r="O16" s="35" t="s">
        <v>26</v>
      </c>
      <c r="P16" s="35" t="s">
        <v>27</v>
      </c>
    </row>
    <row r="17" spans="2:16" ht="15.75" x14ac:dyDescent="0.25">
      <c r="B17">
        <v>74.325935404049233</v>
      </c>
      <c r="D17" s="31"/>
      <c r="E17">
        <v>75.104808476753533</v>
      </c>
      <c r="F17">
        <v>87.601920515298843</v>
      </c>
      <c r="G17">
        <v>75.916668922291137</v>
      </c>
      <c r="H17">
        <v>89.3259041022975</v>
      </c>
      <c r="I17">
        <v>81.370490281260572</v>
      </c>
      <c r="J17">
        <v>63.548041200265288</v>
      </c>
      <c r="K17">
        <v>72.819157341727987</v>
      </c>
      <c r="L17">
        <v>89.160085028270259</v>
      </c>
      <c r="M17">
        <v>75.156376826344058</v>
      </c>
      <c r="N17">
        <v>88.240385795943439</v>
      </c>
      <c r="O17">
        <v>80.825502866064198</v>
      </c>
      <c r="P17">
        <v>84.095181793672964</v>
      </c>
    </row>
    <row r="18" spans="2:16" ht="15.75" x14ac:dyDescent="0.25">
      <c r="B18">
        <v>80.086602085502818</v>
      </c>
      <c r="D18" s="31"/>
      <c r="E18">
        <v>67.827432050835341</v>
      </c>
      <c r="F18">
        <v>83.101322363363579</v>
      </c>
      <c r="G18">
        <v>86.180634954944253</v>
      </c>
      <c r="H18">
        <v>76.595543052535504</v>
      </c>
      <c r="I18">
        <v>88.312490535899997</v>
      </c>
      <c r="J18">
        <v>63.264060574583709</v>
      </c>
      <c r="K18">
        <v>73.627880030544475</v>
      </c>
      <c r="L18">
        <v>87.062590157147497</v>
      </c>
      <c r="M18">
        <v>68.42038621660322</v>
      </c>
      <c r="N18">
        <v>83.659479261841625</v>
      </c>
      <c r="O18">
        <v>66.336551955901086</v>
      </c>
      <c r="P18">
        <v>88.364113455172628</v>
      </c>
    </row>
    <row r="19" spans="2:16" ht="15.75" x14ac:dyDescent="0.25">
      <c r="B19">
        <v>77.657614585477859</v>
      </c>
      <c r="D19" s="31"/>
      <c r="E19">
        <v>82.653396222740412</v>
      </c>
      <c r="F19">
        <v>84.494586391956545</v>
      </c>
      <c r="G19">
        <v>79.677702362532727</v>
      </c>
      <c r="H19">
        <v>84.547709977487102</v>
      </c>
      <c r="I19">
        <v>80.903064574231394</v>
      </c>
      <c r="J19">
        <v>61.698638293892145</v>
      </c>
      <c r="K19">
        <v>75.25085513596423</v>
      </c>
      <c r="L19">
        <v>91.975680536124855</v>
      </c>
      <c r="M19">
        <v>77.790164343314245</v>
      </c>
      <c r="N19">
        <v>69.865136740263551</v>
      </c>
      <c r="O19">
        <v>88.188544597942382</v>
      </c>
      <c r="P19">
        <v>73.966794136213139</v>
      </c>
    </row>
    <row r="20" spans="2:16" ht="15.75" x14ac:dyDescent="0.25">
      <c r="B20">
        <v>85.776055331807584</v>
      </c>
      <c r="D20" s="31"/>
      <c r="E20">
        <v>84.400299076223746</v>
      </c>
      <c r="F20">
        <v>84.601042746799067</v>
      </c>
      <c r="G20">
        <v>71.326258168555796</v>
      </c>
      <c r="H20">
        <v>76.076894603902474</v>
      </c>
      <c r="I20">
        <v>71.254298947751522</v>
      </c>
      <c r="J20">
        <v>86.716763891745359</v>
      </c>
      <c r="K20">
        <v>84.792273102793843</v>
      </c>
      <c r="L20">
        <v>61.446744641289115</v>
      </c>
      <c r="M20">
        <v>84.587327566696331</v>
      </c>
      <c r="N20">
        <v>70.175601851660758</v>
      </c>
      <c r="O20">
        <v>83.861787263303995</v>
      </c>
      <c r="P20">
        <v>72.819157341727987</v>
      </c>
    </row>
    <row r="21" spans="2:16" ht="15.75" x14ac:dyDescent="0.25">
      <c r="B21">
        <v>90.687126632547006</v>
      </c>
      <c r="D21" s="31"/>
      <c r="E21">
        <v>84.10076609114185</v>
      </c>
      <c r="F21">
        <v>84.153198460699059</v>
      </c>
      <c r="G21">
        <v>88.053302735788748</v>
      </c>
      <c r="H21">
        <v>80.932013790588826</v>
      </c>
      <c r="I21">
        <v>88.848764991853386</v>
      </c>
      <c r="J21">
        <v>79.998472048901021</v>
      </c>
      <c r="K21">
        <v>77.513496055034921</v>
      </c>
      <c r="L21">
        <v>71.705335560254753</v>
      </c>
      <c r="M21">
        <v>81.527887434349395</v>
      </c>
      <c r="N21">
        <v>79.677702362532727</v>
      </c>
      <c r="O21">
        <v>81.370490281260572</v>
      </c>
      <c r="P21">
        <v>87.640446710865945</v>
      </c>
    </row>
    <row r="22" spans="2:16" ht="15.75" x14ac:dyDescent="0.25">
      <c r="B22">
        <v>68.525814842432737</v>
      </c>
      <c r="D22" s="31"/>
      <c r="E22">
        <v>82.009592208196409</v>
      </c>
      <c r="F22">
        <v>71.57433194341138</v>
      </c>
      <c r="G22">
        <v>91.211668606847525</v>
      </c>
      <c r="H22">
        <v>75.684884197544307</v>
      </c>
      <c r="I22">
        <v>89.498289728071541</v>
      </c>
      <c r="J22">
        <v>85.001147656003013</v>
      </c>
      <c r="K22">
        <v>63.975285431370139</v>
      </c>
      <c r="L22">
        <v>83.659479261841625</v>
      </c>
      <c r="M22">
        <v>69.792358974227682</v>
      </c>
      <c r="N22">
        <v>84.15880094806198</v>
      </c>
      <c r="O22">
        <v>80.070685928221792</v>
      </c>
      <c r="P22">
        <v>76.066544554196298</v>
      </c>
    </row>
    <row r="23" spans="2:16" ht="15.75" x14ac:dyDescent="0.25">
      <c r="B23">
        <v>91.211668606847525</v>
      </c>
      <c r="D23" s="31"/>
      <c r="E23">
        <v>67.616829457692802</v>
      </c>
      <c r="F23">
        <v>90.369949450250715</v>
      </c>
      <c r="G23">
        <v>63.548041200265288</v>
      </c>
      <c r="H23">
        <v>77.068862285232171</v>
      </c>
      <c r="I23">
        <v>81.268745108973235</v>
      </c>
      <c r="J23">
        <v>73.627880030544475</v>
      </c>
      <c r="K23">
        <v>80.098843884188682</v>
      </c>
      <c r="L23">
        <v>76.193810147815384</v>
      </c>
      <c r="M23">
        <v>68.930321705993265</v>
      </c>
      <c r="N23">
        <v>84.587327566696331</v>
      </c>
      <c r="O23">
        <v>87.798371370881796</v>
      </c>
      <c r="P23">
        <v>84.10076609114185</v>
      </c>
    </row>
    <row r="24" spans="2:16" ht="15.75" x14ac:dyDescent="0.25">
      <c r="B24">
        <v>78.628891262342222</v>
      </c>
      <c r="D24" s="31"/>
      <c r="E24">
        <v>82.829929144354537</v>
      </c>
      <c r="F24">
        <v>88.67816197569482</v>
      </c>
      <c r="G24">
        <v>80.96283656603191</v>
      </c>
      <c r="H24">
        <v>81.632106432225555</v>
      </c>
      <c r="I24">
        <v>67.17881680931896</v>
      </c>
      <c r="J24">
        <v>80.1496391632827</v>
      </c>
      <c r="K24">
        <v>82.792821760522202</v>
      </c>
      <c r="L24">
        <v>86.093559932196513</v>
      </c>
      <c r="M24">
        <v>71.402964951703325</v>
      </c>
      <c r="N24">
        <v>75.172529452247545</v>
      </c>
      <c r="O24">
        <v>80.991813067230396</v>
      </c>
      <c r="P24">
        <v>74.969057297566906</v>
      </c>
    </row>
    <row r="25" spans="2:16" ht="15.75" x14ac:dyDescent="0.25">
      <c r="B25">
        <v>66.20580299757421</v>
      </c>
      <c r="D25" s="31"/>
      <c r="E25">
        <v>90.369949450250715</v>
      </c>
      <c r="F25">
        <v>70.607375366380438</v>
      </c>
      <c r="G25">
        <v>82.612050593597814</v>
      </c>
      <c r="H25">
        <v>82.760971256066114</v>
      </c>
      <c r="I25">
        <v>80.932013790588826</v>
      </c>
      <c r="J25">
        <v>102.54964783787727</v>
      </c>
      <c r="K25">
        <v>76.571405063150451</v>
      </c>
      <c r="L25">
        <v>89.296982170781121</v>
      </c>
      <c r="M25">
        <v>84.547709977487102</v>
      </c>
      <c r="N25">
        <v>67.764749675989151</v>
      </c>
      <c r="O25">
        <v>69.850111887790263</v>
      </c>
      <c r="P25">
        <v>78.052244336577132</v>
      </c>
    </row>
    <row r="26" spans="2:16" ht="15.75" x14ac:dyDescent="0.25">
      <c r="B26">
        <v>78.607763700420037</v>
      </c>
      <c r="D26" s="31"/>
      <c r="E26">
        <v>84.15880094806198</v>
      </c>
      <c r="F26">
        <v>79.768942871014588</v>
      </c>
      <c r="G26">
        <v>92.448508641682565</v>
      </c>
      <c r="H26">
        <v>60.625289026647806</v>
      </c>
      <c r="I26">
        <v>75.684884197544307</v>
      </c>
      <c r="J26">
        <v>78.628891262342222</v>
      </c>
      <c r="K26">
        <v>68.42038621660322</v>
      </c>
      <c r="L26">
        <v>81.789894668036141</v>
      </c>
      <c r="M26">
        <v>74.325935404049233</v>
      </c>
      <c r="N26">
        <v>87.640446710865945</v>
      </c>
      <c r="O26">
        <v>79.333085725083947</v>
      </c>
      <c r="P26">
        <v>82.03233867068775</v>
      </c>
    </row>
    <row r="27" spans="2:16" ht="15.75" x14ac:dyDescent="0.25">
      <c r="B27">
        <v>70.413198247551918</v>
      </c>
      <c r="D27" s="31"/>
      <c r="E27">
        <v>77.201975929783657</v>
      </c>
      <c r="F27">
        <v>85.678002708009444</v>
      </c>
      <c r="G27">
        <v>71.179392964113504</v>
      </c>
      <c r="H27">
        <v>77.872073436155915</v>
      </c>
      <c r="I27">
        <v>76.595543052535504</v>
      </c>
      <c r="J27">
        <v>72.515495250700042</v>
      </c>
      <c r="K27">
        <v>74.955614965874702</v>
      </c>
      <c r="L27">
        <v>77.577015165006742</v>
      </c>
      <c r="M27">
        <v>81.431390046491288</v>
      </c>
      <c r="N27">
        <v>72.595694493502378</v>
      </c>
      <c r="O27">
        <v>92.458767741918564</v>
      </c>
      <c r="P27">
        <v>74.998106558341533</v>
      </c>
    </row>
    <row r="28" spans="2:16" ht="15.75" x14ac:dyDescent="0.25">
      <c r="B28">
        <v>79.667907104594633</v>
      </c>
      <c r="D28" s="31"/>
      <c r="E28">
        <v>64.290188876911998</v>
      </c>
      <c r="F28">
        <v>86.716763891745359</v>
      </c>
      <c r="G28">
        <v>79.128958734218031</v>
      </c>
      <c r="H28">
        <v>78.607763700420037</v>
      </c>
      <c r="I28">
        <v>92.74223905056715</v>
      </c>
      <c r="J28">
        <v>79.998472048901021</v>
      </c>
      <c r="K28">
        <v>81.3891258276999</v>
      </c>
      <c r="L28">
        <v>85.678002708009444</v>
      </c>
      <c r="M28">
        <v>78.694675014121458</v>
      </c>
      <c r="N28">
        <v>76.013275449513458</v>
      </c>
      <c r="O28">
        <v>78.478970155701973</v>
      </c>
      <c r="P28">
        <v>85.001147656003013</v>
      </c>
    </row>
    <row r="29" spans="2:16" ht="15.75" x14ac:dyDescent="0.25">
      <c r="B29">
        <v>84.15880094806198</v>
      </c>
      <c r="D29" s="31"/>
      <c r="E29">
        <v>79.128958734218031</v>
      </c>
      <c r="F29">
        <v>69.792358974227682</v>
      </c>
      <c r="G29">
        <v>75.696907717501745</v>
      </c>
      <c r="H29">
        <v>72.507910064887255</v>
      </c>
      <c r="I29">
        <v>72.507910064887255</v>
      </c>
      <c r="J29">
        <v>86.918271537870169</v>
      </c>
      <c r="K29">
        <v>71.383301676250994</v>
      </c>
      <c r="L29">
        <v>67.616829457692802</v>
      </c>
      <c r="M29">
        <v>81.632106432225555</v>
      </c>
      <c r="N29">
        <v>76.193810147815384</v>
      </c>
      <c r="O29">
        <v>73.881865520961583</v>
      </c>
      <c r="P29">
        <v>79.244610080495477</v>
      </c>
    </row>
    <row r="30" spans="2:16" ht="15.75" x14ac:dyDescent="0.25">
      <c r="B30">
        <v>88.147308108163998</v>
      </c>
      <c r="D30" s="31"/>
      <c r="E30">
        <v>76.892729541286826</v>
      </c>
      <c r="F30">
        <v>75.190137269673869</v>
      </c>
      <c r="G30">
        <v>85.001147656003013</v>
      </c>
      <c r="H30">
        <v>86.219470378709957</v>
      </c>
      <c r="I30">
        <v>86.716763891745359</v>
      </c>
      <c r="J30">
        <v>71.335062077268958</v>
      </c>
      <c r="K30">
        <v>61.446744641289115</v>
      </c>
      <c r="L30">
        <v>74.502422850928269</v>
      </c>
      <c r="M30">
        <v>74.518693711142987</v>
      </c>
      <c r="N30">
        <v>79.03716343396809</v>
      </c>
      <c r="O30">
        <v>98.903956515714526</v>
      </c>
      <c r="P30">
        <v>76.193810147815384</v>
      </c>
    </row>
    <row r="31" spans="2:16" ht="15.75" x14ac:dyDescent="0.25">
      <c r="B31">
        <v>75.296766428509727</v>
      </c>
      <c r="D31" s="31"/>
      <c r="E31">
        <v>83.383029252290726</v>
      </c>
      <c r="F31">
        <v>69.865136740263551</v>
      </c>
      <c r="G31">
        <v>76.105170794180594</v>
      </c>
      <c r="H31">
        <v>79.244610080495477</v>
      </c>
      <c r="I31">
        <v>82.03233867068775</v>
      </c>
      <c r="J31">
        <v>73.692399584688246</v>
      </c>
      <c r="K31">
        <v>93.57999281026423</v>
      </c>
      <c r="L31">
        <v>74.248537404928356</v>
      </c>
      <c r="M31">
        <v>72.595694493502378</v>
      </c>
      <c r="N31">
        <v>76.992810338269919</v>
      </c>
      <c r="O31">
        <v>75.534053596202284</v>
      </c>
      <c r="P31">
        <v>89.98241375782527</v>
      </c>
    </row>
    <row r="32" spans="2:16" ht="15.75" x14ac:dyDescent="0.25">
      <c r="B32">
        <v>69.865136740263551</v>
      </c>
      <c r="D32" s="31"/>
      <c r="E32">
        <v>86.918271537870169</v>
      </c>
      <c r="F32">
        <v>87.640446710865945</v>
      </c>
      <c r="G32">
        <v>79.677702362532727</v>
      </c>
      <c r="H32">
        <v>89.442792361369357</v>
      </c>
      <c r="I32">
        <v>82.264559952891432</v>
      </c>
      <c r="J32">
        <v>74.021945894928649</v>
      </c>
      <c r="K32">
        <v>87.798371370881796</v>
      </c>
      <c r="L32">
        <v>75.25085513596423</v>
      </c>
      <c r="M32">
        <v>70.144297044025734</v>
      </c>
      <c r="N32">
        <v>76.461065165931359</v>
      </c>
      <c r="O32">
        <v>89.3259041022975</v>
      </c>
      <c r="P32">
        <v>87.640446710865945</v>
      </c>
    </row>
    <row r="33" spans="2:26" ht="15.75" x14ac:dyDescent="0.25">
      <c r="B33">
        <v>80.541713234269992</v>
      </c>
      <c r="D33" s="31"/>
      <c r="E33">
        <v>94.407196431420743</v>
      </c>
      <c r="F33">
        <v>70.724627423333004</v>
      </c>
      <c r="G33">
        <v>80.996751623461023</v>
      </c>
      <c r="H33">
        <v>82.792821760522202</v>
      </c>
      <c r="I33">
        <v>80.022337189875543</v>
      </c>
      <c r="J33">
        <v>88.06550815468654</v>
      </c>
      <c r="K33">
        <v>81.875341695267707</v>
      </c>
      <c r="L33">
        <v>80.070685928221792</v>
      </c>
      <c r="M33">
        <v>82.096876414725557</v>
      </c>
      <c r="N33">
        <v>79.069823388708755</v>
      </c>
      <c r="O33">
        <v>80.526997609995306</v>
      </c>
      <c r="P33">
        <v>74.136232999153435</v>
      </c>
    </row>
    <row r="34" spans="2:26" ht="15.75" x14ac:dyDescent="0.25">
      <c r="B34">
        <v>75.156376826344058</v>
      </c>
      <c r="D34" s="31"/>
      <c r="E34">
        <v>88.308288670377806</v>
      </c>
      <c r="F34">
        <v>78.052244336577132</v>
      </c>
      <c r="G34">
        <v>80.630079739494249</v>
      </c>
      <c r="H34">
        <v>72.413449945161119</v>
      </c>
      <c r="I34">
        <v>80.059671947383322</v>
      </c>
      <c r="J34">
        <v>85.56130544282496</v>
      </c>
      <c r="K34">
        <v>90.687126632547006</v>
      </c>
      <c r="L34">
        <v>76.261522028362378</v>
      </c>
      <c r="M34">
        <v>74.666341081028804</v>
      </c>
      <c r="N34">
        <v>81.875341695267707</v>
      </c>
      <c r="O34">
        <v>78.052244336577132</v>
      </c>
      <c r="P34">
        <v>86.918271537870169</v>
      </c>
    </row>
    <row r="35" spans="2:26" ht="15.75" x14ac:dyDescent="0.25">
      <c r="B35">
        <v>76.892729541286826</v>
      </c>
      <c r="D35" s="31"/>
      <c r="E35">
        <v>76.066544554196298</v>
      </c>
      <c r="F35">
        <v>77.944896676926874</v>
      </c>
      <c r="G35">
        <v>74.57118974532932</v>
      </c>
      <c r="H35">
        <v>75.935486367670819</v>
      </c>
      <c r="I35">
        <v>88.147308108163998</v>
      </c>
      <c r="J35">
        <v>81.431390046491288</v>
      </c>
      <c r="K35">
        <v>76.992810338269919</v>
      </c>
      <c r="L35">
        <v>77.336253727553412</v>
      </c>
      <c r="M35">
        <v>79.776291588204913</v>
      </c>
      <c r="N35">
        <v>75.54548594460357</v>
      </c>
      <c r="O35">
        <v>70.797350619686767</v>
      </c>
      <c r="P35">
        <v>79.677702362532727</v>
      </c>
    </row>
    <row r="36" spans="2:26" ht="15.75" x14ac:dyDescent="0.25">
      <c r="B36">
        <v>81.51853782881517</v>
      </c>
      <c r="D36" s="31"/>
      <c r="E36">
        <v>76.013275449513458</v>
      </c>
      <c r="F36">
        <v>84.10076609114185</v>
      </c>
      <c r="G36">
        <v>76.461065165931359</v>
      </c>
      <c r="H36">
        <v>93.197677617426962</v>
      </c>
      <c r="I36">
        <v>69.610150805674493</v>
      </c>
      <c r="J36">
        <v>74.508616509847343</v>
      </c>
      <c r="K36">
        <v>81.875341695267707</v>
      </c>
      <c r="L36">
        <v>91.063293641200289</v>
      </c>
      <c r="M36">
        <v>82.913475327659398</v>
      </c>
      <c r="N36">
        <v>78.46151695237495</v>
      </c>
      <c r="O36">
        <v>88.593779057264328</v>
      </c>
      <c r="P36">
        <v>75.172529452247545</v>
      </c>
    </row>
    <row r="37" spans="2:26" ht="15.75" x14ac:dyDescent="0.25">
      <c r="B37">
        <v>88.188544597942382</v>
      </c>
      <c r="D37" s="31"/>
      <c r="E37">
        <v>72.717876011738554</v>
      </c>
      <c r="F37">
        <v>80.903064574231394</v>
      </c>
      <c r="G37">
        <v>85.763358785770833</v>
      </c>
      <c r="H37">
        <v>87.771850505378097</v>
      </c>
      <c r="I37">
        <v>75.696907717501745</v>
      </c>
      <c r="J37">
        <v>75.916668922291137</v>
      </c>
      <c r="K37">
        <v>86.836789907538332</v>
      </c>
      <c r="L37">
        <v>88.188544597942382</v>
      </c>
      <c r="M37">
        <v>71.889599186833948</v>
      </c>
      <c r="N37">
        <v>90.741132427938282</v>
      </c>
      <c r="O37">
        <v>95.803452697582543</v>
      </c>
      <c r="P37">
        <v>80.462005118606612</v>
      </c>
    </row>
    <row r="38" spans="2:26" ht="15.75" x14ac:dyDescent="0.25">
      <c r="B38">
        <v>84.792273102793843</v>
      </c>
      <c r="D38" s="31"/>
      <c r="E38">
        <v>80.237178028328344</v>
      </c>
      <c r="F38">
        <v>73.534165696473792</v>
      </c>
      <c r="G38">
        <v>63.548041200265288</v>
      </c>
      <c r="H38">
        <v>77.489721863530576</v>
      </c>
      <c r="I38">
        <v>72.819157341727987</v>
      </c>
      <c r="J38">
        <v>77.790164343314245</v>
      </c>
      <c r="K38">
        <v>82.829929144354537</v>
      </c>
      <c r="L38">
        <v>76.461065165931359</v>
      </c>
      <c r="M38">
        <v>79.250749169732444</v>
      </c>
      <c r="N38">
        <v>80.163108779815957</v>
      </c>
      <c r="O38">
        <v>87.440066838171333</v>
      </c>
      <c r="P38">
        <v>87.237795216497034</v>
      </c>
    </row>
    <row r="39" spans="2:26" ht="15.75" x14ac:dyDescent="0.25">
      <c r="B39">
        <v>89.023497113958001</v>
      </c>
      <c r="E39">
        <v>88.42566805658862</v>
      </c>
      <c r="F39">
        <v>85.745114322053269</v>
      </c>
      <c r="G39">
        <v>80.96283656603191</v>
      </c>
      <c r="H39">
        <v>79.677702362532727</v>
      </c>
      <c r="I39">
        <v>87.976486813277006</v>
      </c>
      <c r="J39">
        <v>84.095181793672964</v>
      </c>
      <c r="K39">
        <v>74.666341081028804</v>
      </c>
      <c r="L39">
        <v>76.013275449513458</v>
      </c>
      <c r="M39">
        <v>71.705335560254753</v>
      </c>
      <c r="N39">
        <v>79.998472048901021</v>
      </c>
      <c r="O39">
        <v>77.918948793085292</v>
      </c>
      <c r="P39">
        <v>84.400299076223746</v>
      </c>
    </row>
    <row r="40" spans="2:26" ht="15.75" x14ac:dyDescent="0.25">
      <c r="B40">
        <v>62.041626935824752</v>
      </c>
      <c r="E40">
        <v>88.416081982431933</v>
      </c>
      <c r="F40">
        <v>86.74379407428205</v>
      </c>
      <c r="G40">
        <v>82.813649189192802</v>
      </c>
      <c r="H40">
        <v>73.738219927763566</v>
      </c>
      <c r="I40">
        <v>75.850994309876114</v>
      </c>
      <c r="J40">
        <v>92.448508641682565</v>
      </c>
      <c r="K40">
        <v>93.57999281026423</v>
      </c>
      <c r="L40">
        <v>81.431390046491288</v>
      </c>
      <c r="M40">
        <v>89.442792361369357</v>
      </c>
      <c r="N40">
        <v>82.468523234711029</v>
      </c>
      <c r="O40">
        <v>69.977477525826544</v>
      </c>
      <c r="P40">
        <v>82.90105163003318</v>
      </c>
    </row>
    <row r="41" spans="2:26" ht="15.75" x14ac:dyDescent="0.25">
      <c r="B41">
        <v>82.096876414725557</v>
      </c>
      <c r="E41">
        <v>75.190137269673869</v>
      </c>
      <c r="F41">
        <v>88.281058399006724</v>
      </c>
      <c r="G41">
        <v>67.963929015677422</v>
      </c>
      <c r="H41">
        <v>91.755109881050885</v>
      </c>
      <c r="I41">
        <v>75.739281075657345</v>
      </c>
      <c r="J41">
        <v>88.952174539444968</v>
      </c>
      <c r="K41">
        <v>97.758720787242055</v>
      </c>
      <c r="L41">
        <v>83.746672518900596</v>
      </c>
      <c r="M41">
        <v>82.760971256066114</v>
      </c>
      <c r="N41">
        <v>85.678002708009444</v>
      </c>
      <c r="O41">
        <v>83.041377567569725</v>
      </c>
      <c r="P41">
        <v>73.582405295455828</v>
      </c>
      <c r="Z41" s="32" t="s">
        <v>28</v>
      </c>
    </row>
    <row r="42" spans="2:26" ht="15.75" x14ac:dyDescent="0.25">
      <c r="B42">
        <v>65.626745910849422</v>
      </c>
      <c r="E42">
        <v>81.370490281260572</v>
      </c>
      <c r="F42">
        <v>74.136232999153435</v>
      </c>
      <c r="G42">
        <v>78.272178345359862</v>
      </c>
      <c r="H42">
        <v>70.214491845108569</v>
      </c>
      <c r="I42">
        <v>76.105170794180594</v>
      </c>
      <c r="J42">
        <v>74.021945894928649</v>
      </c>
      <c r="K42">
        <v>72.515495250700042</v>
      </c>
      <c r="L42">
        <v>73.126984918490052</v>
      </c>
      <c r="M42">
        <v>97.576530808582902</v>
      </c>
      <c r="N42">
        <v>80.306990841636434</v>
      </c>
      <c r="O42">
        <v>63.548041200265288</v>
      </c>
      <c r="P42">
        <v>79.605415723635815</v>
      </c>
    </row>
    <row r="43" spans="2:26" ht="15.75" x14ac:dyDescent="0.25">
      <c r="B43">
        <v>88.240385795943439</v>
      </c>
      <c r="E43">
        <v>83.574068614398129</v>
      </c>
      <c r="F43">
        <v>90.441253834869713</v>
      </c>
      <c r="G43">
        <v>80.098843884188682</v>
      </c>
      <c r="H43">
        <v>78.770281308679841</v>
      </c>
      <c r="I43">
        <v>76.013275449513458</v>
      </c>
      <c r="J43">
        <v>76.461065165931359</v>
      </c>
      <c r="K43">
        <v>85.136544132255949</v>
      </c>
      <c r="L43">
        <v>92.876771506853402</v>
      </c>
      <c r="M43">
        <v>88.232054824475199</v>
      </c>
      <c r="N43">
        <v>84.095181793672964</v>
      </c>
      <c r="O43">
        <v>70.797350619686767</v>
      </c>
      <c r="P43">
        <v>76.602909959619865</v>
      </c>
    </row>
    <row r="44" spans="2:26" ht="15.75" x14ac:dyDescent="0.25">
      <c r="B44">
        <v>77.872073436155915</v>
      </c>
      <c r="E44">
        <v>79.215706338873133</v>
      </c>
      <c r="F44">
        <v>87.601920515298843</v>
      </c>
      <c r="G44">
        <v>74.325935404049233</v>
      </c>
      <c r="H44">
        <v>89.98241375782527</v>
      </c>
      <c r="I44">
        <v>74.502422850928269</v>
      </c>
      <c r="J44">
        <v>91.063293641200289</v>
      </c>
      <c r="K44">
        <v>80.098843884188682</v>
      </c>
      <c r="L44">
        <v>85.136544132255949</v>
      </c>
      <c r="M44">
        <v>82.003280314966105</v>
      </c>
      <c r="N44">
        <v>75.696907717501745</v>
      </c>
      <c r="O44">
        <v>74.125828379765153</v>
      </c>
      <c r="P44">
        <v>70.175601851660758</v>
      </c>
    </row>
    <row r="45" spans="2:26" ht="15.75" x14ac:dyDescent="0.25">
      <c r="B45">
        <v>77.068862285232171</v>
      </c>
      <c r="E45">
        <v>82.279848558828235</v>
      </c>
      <c r="F45">
        <v>84.63647666038014</v>
      </c>
      <c r="G45">
        <v>80.634991010883823</v>
      </c>
      <c r="H45">
        <v>74.666341081028804</v>
      </c>
      <c r="I45">
        <v>66.381080816499889</v>
      </c>
      <c r="J45">
        <v>75.156376826344058</v>
      </c>
      <c r="K45">
        <v>63.147718012332916</v>
      </c>
      <c r="L45">
        <v>82.618508005980402</v>
      </c>
      <c r="M45">
        <v>86.716763891745359</v>
      </c>
      <c r="N45">
        <v>88.147308108163998</v>
      </c>
      <c r="O45">
        <v>75.104808476753533</v>
      </c>
      <c r="P45">
        <v>61.987930368632078</v>
      </c>
    </row>
    <row r="46" spans="2:26" ht="15.75" x14ac:dyDescent="0.25">
      <c r="B46">
        <v>80.180243659997359</v>
      </c>
      <c r="E46">
        <v>80.836580511531793</v>
      </c>
      <c r="F46">
        <v>83.824698069365695</v>
      </c>
      <c r="G46">
        <v>76.595543052535504</v>
      </c>
      <c r="H46">
        <v>82.264559952891432</v>
      </c>
      <c r="I46">
        <v>85.758593033533543</v>
      </c>
      <c r="J46">
        <v>80.022337189875543</v>
      </c>
      <c r="K46">
        <v>70.506657923106104</v>
      </c>
      <c r="L46">
        <v>92.292730389162898</v>
      </c>
      <c r="M46">
        <v>77.944896676926874</v>
      </c>
      <c r="N46">
        <v>78.69714883971028</v>
      </c>
      <c r="O46">
        <v>103.12473952770233</v>
      </c>
      <c r="P46">
        <v>88.952174539444968</v>
      </c>
    </row>
    <row r="47" spans="2:26" ht="15.75" x14ac:dyDescent="0.25">
      <c r="B47">
        <v>90.750190995167941</v>
      </c>
    </row>
    <row r="48" spans="2:26" ht="15.75" x14ac:dyDescent="0.25">
      <c r="B48">
        <v>84.744761099573225</v>
      </c>
    </row>
    <row r="49" spans="2:2" ht="15.75" x14ac:dyDescent="0.25">
      <c r="B49">
        <v>94.407196431420743</v>
      </c>
    </row>
    <row r="50" spans="2:2" ht="15.75" x14ac:dyDescent="0.25">
      <c r="B50">
        <v>80.1496391632827</v>
      </c>
    </row>
    <row r="51" spans="2:2" ht="15.75" x14ac:dyDescent="0.25">
      <c r="B51">
        <v>83.489740265649743</v>
      </c>
    </row>
    <row r="52" spans="2:2" ht="15.75" x14ac:dyDescent="0.25">
      <c r="B52">
        <v>80.991813067230396</v>
      </c>
    </row>
    <row r="53" spans="2:2" ht="15.75" x14ac:dyDescent="0.25">
      <c r="B53">
        <v>69.793741406174377</v>
      </c>
    </row>
    <row r="54" spans="2:2" ht="15.75" x14ac:dyDescent="0.25">
      <c r="B54">
        <v>80.098843884188682</v>
      </c>
    </row>
    <row r="55" spans="2:2" ht="15.75" x14ac:dyDescent="0.25">
      <c r="B55">
        <v>84.10076609114185</v>
      </c>
    </row>
    <row r="56" spans="2:2" ht="15.75" x14ac:dyDescent="0.25">
      <c r="B56">
        <v>83.659479261841625</v>
      </c>
    </row>
    <row r="57" spans="2:2" ht="15.75" x14ac:dyDescent="0.25">
      <c r="B57">
        <v>75.604675859794952</v>
      </c>
    </row>
    <row r="58" spans="2:2" ht="15.75" x14ac:dyDescent="0.25">
      <c r="B58">
        <v>82.618508005980402</v>
      </c>
    </row>
    <row r="59" spans="2:2" ht="15.75" x14ac:dyDescent="0.25">
      <c r="B59">
        <v>63.264060574583709</v>
      </c>
    </row>
    <row r="60" spans="2:2" ht="15.75" x14ac:dyDescent="0.25">
      <c r="B60">
        <v>75.940352164325304</v>
      </c>
    </row>
    <row r="61" spans="2:2" ht="15.75" x14ac:dyDescent="0.25">
      <c r="B61">
        <v>81.843900463427417</v>
      </c>
    </row>
    <row r="62" spans="2:2" ht="15.75" x14ac:dyDescent="0.25">
      <c r="B62">
        <v>74.021945894928649</v>
      </c>
    </row>
    <row r="63" spans="2:2" ht="15.75" x14ac:dyDescent="0.25">
      <c r="B63">
        <v>80.634991010883823</v>
      </c>
    </row>
    <row r="64" spans="2:2" ht="15.75" x14ac:dyDescent="0.25">
      <c r="B64">
        <v>78.238963598851115</v>
      </c>
    </row>
    <row r="65" spans="2:2" ht="15.75" x14ac:dyDescent="0.25">
      <c r="B65">
        <v>81.789894668036141</v>
      </c>
    </row>
    <row r="66" spans="2:2" ht="15.75" x14ac:dyDescent="0.25">
      <c r="B66">
        <v>80.03152308636345</v>
      </c>
    </row>
    <row r="67" spans="2:2" ht="15.75" x14ac:dyDescent="0.25">
      <c r="B67">
        <v>74.57118974532932</v>
      </c>
    </row>
    <row r="68" spans="2:2" ht="15.75" x14ac:dyDescent="0.25">
      <c r="B68">
        <v>82.653396222740412</v>
      </c>
    </row>
    <row r="69" spans="2:2" ht="15.75" x14ac:dyDescent="0.25">
      <c r="B69">
        <v>89.160085028270259</v>
      </c>
    </row>
    <row r="70" spans="2:2" ht="15.75" x14ac:dyDescent="0.25">
      <c r="B70">
        <v>84.494586391956545</v>
      </c>
    </row>
    <row r="71" spans="2:2" ht="15.75" x14ac:dyDescent="0.25">
      <c r="B71">
        <v>86.219470378709957</v>
      </c>
    </row>
    <row r="72" spans="2:2" ht="15.75" x14ac:dyDescent="0.25">
      <c r="B72">
        <v>78.46151695237495</v>
      </c>
    </row>
    <row r="73" spans="2:2" ht="15.75" x14ac:dyDescent="0.25">
      <c r="B73">
        <v>82.813649189192802</v>
      </c>
    </row>
    <row r="74" spans="2:2" ht="15.75" x14ac:dyDescent="0.25">
      <c r="B74">
        <v>63.548041200265288</v>
      </c>
    </row>
    <row r="75" spans="2:2" ht="15.75" x14ac:dyDescent="0.25">
      <c r="B75">
        <v>94.768520486541092</v>
      </c>
    </row>
    <row r="76" spans="2:2" ht="15.75" x14ac:dyDescent="0.25">
      <c r="B76">
        <v>88.06550815468654</v>
      </c>
    </row>
    <row r="77" spans="2:2" ht="15.75" x14ac:dyDescent="0.25">
      <c r="B77">
        <v>80.996751623461023</v>
      </c>
    </row>
    <row r="78" spans="2:2" ht="15.75" x14ac:dyDescent="0.25">
      <c r="B78">
        <v>79.215706338873133</v>
      </c>
    </row>
    <row r="79" spans="2:2" ht="15.75" x14ac:dyDescent="0.25">
      <c r="B79">
        <v>66.336551955901086</v>
      </c>
    </row>
    <row r="80" spans="2:2" ht="15.75" x14ac:dyDescent="0.25">
      <c r="B80">
        <v>82.468523234711029</v>
      </c>
    </row>
    <row r="81" spans="2:2" ht="15.75" x14ac:dyDescent="0.25">
      <c r="B81">
        <v>81.628977770451456</v>
      </c>
    </row>
    <row r="82" spans="2:2" ht="15.75" x14ac:dyDescent="0.25">
      <c r="B82">
        <v>70.573160175699741</v>
      </c>
    </row>
    <row r="83" spans="2:2" ht="15.75" x14ac:dyDescent="0.25">
      <c r="B83">
        <v>75.255966496188194</v>
      </c>
    </row>
    <row r="84" spans="2:2" ht="15.75" x14ac:dyDescent="0.25">
      <c r="B84">
        <v>90.741132427938282</v>
      </c>
    </row>
    <row r="85" spans="2:2" ht="15.75" x14ac:dyDescent="0.25">
      <c r="B85">
        <v>91.079246178269386</v>
      </c>
    </row>
    <row r="86" spans="2:2" ht="15.75" x14ac:dyDescent="0.25">
      <c r="B86">
        <v>56.041726768016815</v>
      </c>
    </row>
    <row r="87" spans="2:2" ht="15.75" x14ac:dyDescent="0.25">
      <c r="B87">
        <v>79.03716343396809</v>
      </c>
    </row>
    <row r="88" spans="2:2" ht="15.75" x14ac:dyDescent="0.25">
      <c r="B88">
        <v>78.719476934638806</v>
      </c>
    </row>
    <row r="89" spans="2:2" ht="15.75" x14ac:dyDescent="0.25">
      <c r="B89">
        <v>82.612050593597814</v>
      </c>
    </row>
    <row r="90" spans="2:2" ht="15.75" x14ac:dyDescent="0.25">
      <c r="B90">
        <v>83.268933141953312</v>
      </c>
    </row>
    <row r="91" spans="2:2" ht="15.75" x14ac:dyDescent="0.25">
      <c r="B91">
        <v>71.179392964113504</v>
      </c>
    </row>
    <row r="92" spans="2:2" ht="15.75" x14ac:dyDescent="0.25">
      <c r="B92">
        <v>76.86499904782977</v>
      </c>
    </row>
    <row r="93" spans="2:2" ht="15.75" x14ac:dyDescent="0.25">
      <c r="B93">
        <v>74.413738022558391</v>
      </c>
    </row>
    <row r="94" spans="2:2" ht="15.75" x14ac:dyDescent="0.25">
      <c r="B94">
        <v>69.033021847717464</v>
      </c>
    </row>
    <row r="95" spans="2:2" ht="15.75" x14ac:dyDescent="0.25">
      <c r="B95">
        <v>69.792358974227682</v>
      </c>
    </row>
    <row r="96" spans="2:2" ht="15.75" x14ac:dyDescent="0.25">
      <c r="B96">
        <v>80.856889528222382</v>
      </c>
    </row>
    <row r="97" spans="2:2" ht="15.75" x14ac:dyDescent="0.25">
      <c r="B97">
        <v>89.760969987837598</v>
      </c>
    </row>
    <row r="98" spans="2:2" ht="15.75" x14ac:dyDescent="0.25">
      <c r="B98">
        <v>91.382508091628551</v>
      </c>
    </row>
    <row r="99" spans="2:2" ht="15.75" x14ac:dyDescent="0.25">
      <c r="B99">
        <v>88.232054824475199</v>
      </c>
    </row>
    <row r="100" spans="2:2" ht="15.75" x14ac:dyDescent="0.25">
      <c r="B100">
        <v>85.630081432173029</v>
      </c>
    </row>
    <row r="101" spans="2:2" ht="15.75" x14ac:dyDescent="0.25">
      <c r="B101">
        <v>71.889599186833948</v>
      </c>
    </row>
    <row r="102" spans="2:2" ht="15.75" x14ac:dyDescent="0.25">
      <c r="B102">
        <v>80.022337189875543</v>
      </c>
    </row>
    <row r="103" spans="2:2" ht="15.75" x14ac:dyDescent="0.25">
      <c r="B103">
        <v>81.964144757948816</v>
      </c>
    </row>
    <row r="104" spans="2:2" ht="15.75" x14ac:dyDescent="0.25">
      <c r="B104">
        <v>73.338788044638932</v>
      </c>
    </row>
    <row r="105" spans="2:2" ht="15.75" x14ac:dyDescent="0.25">
      <c r="B105">
        <v>76.461065165931359</v>
      </c>
    </row>
    <row r="106" spans="2:2" ht="15.75" x14ac:dyDescent="0.25">
      <c r="B106">
        <v>85.438050720840693</v>
      </c>
    </row>
    <row r="107" spans="2:2" ht="15.75" x14ac:dyDescent="0.25">
      <c r="B107">
        <v>83.746672518900596</v>
      </c>
    </row>
    <row r="108" spans="2:2" ht="15.75" x14ac:dyDescent="0.25">
      <c r="B108">
        <v>102.01704774051905</v>
      </c>
    </row>
    <row r="109" spans="2:2" ht="15.75" x14ac:dyDescent="0.25">
      <c r="B109">
        <v>72.252651281887665</v>
      </c>
    </row>
    <row r="110" spans="2:2" ht="15.75" x14ac:dyDescent="0.25">
      <c r="B110">
        <v>80.341287886840291</v>
      </c>
    </row>
    <row r="111" spans="2:2" ht="15.75" x14ac:dyDescent="0.25">
      <c r="B111">
        <v>85.001147656003013</v>
      </c>
    </row>
    <row r="112" spans="2:2" ht="15.75" x14ac:dyDescent="0.25">
      <c r="B112">
        <v>74.371482898714021</v>
      </c>
    </row>
    <row r="113" spans="2:2" ht="15.75" x14ac:dyDescent="0.25">
      <c r="B113">
        <v>88.416081982431933</v>
      </c>
    </row>
    <row r="114" spans="2:2" ht="15.75" x14ac:dyDescent="0.25">
      <c r="B114">
        <v>75.696907717501745</v>
      </c>
    </row>
    <row r="115" spans="2:2" ht="15.75" x14ac:dyDescent="0.25">
      <c r="B115">
        <v>81.875341695267707</v>
      </c>
    </row>
    <row r="116" spans="2:2" ht="15.75" x14ac:dyDescent="0.25">
      <c r="B116">
        <v>92.834461813326925</v>
      </c>
    </row>
    <row r="117" spans="2:2" ht="15.75" x14ac:dyDescent="0.25">
      <c r="B117">
        <v>76.105170794180594</v>
      </c>
    </row>
    <row r="118" spans="2:2" ht="15.75" x14ac:dyDescent="0.25">
      <c r="B118">
        <v>92.876771506853402</v>
      </c>
    </row>
    <row r="119" spans="2:2" ht="15.75" x14ac:dyDescent="0.25">
      <c r="B119">
        <v>75.684884197544307</v>
      </c>
    </row>
    <row r="120" spans="2:2" ht="15.75" x14ac:dyDescent="0.25">
      <c r="B120">
        <v>82.913475327659398</v>
      </c>
    </row>
    <row r="121" spans="2:2" ht="15.75" x14ac:dyDescent="0.25">
      <c r="B121">
        <v>80.248201104113832</v>
      </c>
    </row>
    <row r="122" spans="2:2" ht="15.75" x14ac:dyDescent="0.25">
      <c r="B122">
        <v>77.790164343314245</v>
      </c>
    </row>
    <row r="123" spans="2:2" ht="15.75" x14ac:dyDescent="0.25">
      <c r="B123">
        <v>70.097076079109684</v>
      </c>
    </row>
    <row r="124" spans="2:2" ht="15.75" x14ac:dyDescent="0.25">
      <c r="B124">
        <v>91.975680536124855</v>
      </c>
    </row>
    <row r="125" spans="2:2" ht="15.75" x14ac:dyDescent="0.25">
      <c r="B125">
        <v>91.755109881050885</v>
      </c>
    </row>
    <row r="126" spans="2:2" ht="15.75" x14ac:dyDescent="0.25">
      <c r="B126">
        <v>87.928338163765147</v>
      </c>
    </row>
    <row r="127" spans="2:2" ht="15.75" x14ac:dyDescent="0.25">
      <c r="B127">
        <v>95.803452697582543</v>
      </c>
    </row>
    <row r="128" spans="2:2" ht="15.75" x14ac:dyDescent="0.25">
      <c r="B128">
        <v>86.001537258271128</v>
      </c>
    </row>
    <row r="129" spans="2:2" ht="15.75" x14ac:dyDescent="0.25">
      <c r="B129">
        <v>87.740509317955002</v>
      </c>
    </row>
    <row r="130" spans="2:2" ht="15.75" x14ac:dyDescent="0.25">
      <c r="B130">
        <v>81.3891258276999</v>
      </c>
    </row>
    <row r="131" spans="2:2" ht="15.75" x14ac:dyDescent="0.25">
      <c r="B131">
        <v>75.739281075657345</v>
      </c>
    </row>
    <row r="132" spans="2:2" ht="15.75" x14ac:dyDescent="0.25">
      <c r="B132">
        <v>85.758593033533543</v>
      </c>
    </row>
    <row r="133" spans="2:2" ht="15.75" x14ac:dyDescent="0.25">
      <c r="B133">
        <v>80.768923200666904</v>
      </c>
    </row>
    <row r="134" spans="2:2" ht="15.75" x14ac:dyDescent="0.25">
      <c r="B134">
        <v>86.716763891745359</v>
      </c>
    </row>
    <row r="135" spans="2:2" ht="15.75" x14ac:dyDescent="0.25">
      <c r="B135">
        <v>78.770281308679841</v>
      </c>
    </row>
    <row r="136" spans="2:2" ht="15.75" x14ac:dyDescent="0.25">
      <c r="B136">
        <v>74.136232999153435</v>
      </c>
    </row>
    <row r="137" spans="2:2" ht="15.75" x14ac:dyDescent="0.25">
      <c r="B137">
        <v>75.316393324173987</v>
      </c>
    </row>
    <row r="138" spans="2:2" ht="15.75" x14ac:dyDescent="0.25">
      <c r="B138">
        <v>83.720051608979702</v>
      </c>
    </row>
    <row r="139" spans="2:2" ht="15.75" x14ac:dyDescent="0.25">
      <c r="B139">
        <v>89.98241375782527</v>
      </c>
    </row>
    <row r="140" spans="2:2" ht="15.75" x14ac:dyDescent="0.25">
      <c r="B140">
        <v>77.637805790873244</v>
      </c>
    </row>
    <row r="141" spans="2:2" ht="15.75" x14ac:dyDescent="0.25">
      <c r="B141">
        <v>89.195537131745368</v>
      </c>
    </row>
    <row r="142" spans="2:2" ht="15.75" x14ac:dyDescent="0.25">
      <c r="B142">
        <v>91.54308847617358</v>
      </c>
    </row>
    <row r="143" spans="2:2" ht="15.75" x14ac:dyDescent="0.25">
      <c r="B143">
        <v>79.724859662819654</v>
      </c>
    </row>
    <row r="144" spans="2:2" ht="15.75" x14ac:dyDescent="0.25">
      <c r="B144">
        <v>76.193810147815384</v>
      </c>
    </row>
    <row r="145" spans="2:2" ht="15.75" x14ac:dyDescent="0.25">
      <c r="B145">
        <v>87.601920515298843</v>
      </c>
    </row>
    <row r="146" spans="2:2" ht="15.75" x14ac:dyDescent="0.25">
      <c r="B146">
        <v>71.603035596199334</v>
      </c>
    </row>
    <row r="147" spans="2:2" ht="15.75" x14ac:dyDescent="0.25">
      <c r="B147">
        <v>80.646041371510364</v>
      </c>
    </row>
    <row r="148" spans="2:2" ht="15.75" x14ac:dyDescent="0.25">
      <c r="B148">
        <v>72.029552231542766</v>
      </c>
    </row>
    <row r="149" spans="2:2" ht="15.75" x14ac:dyDescent="0.25">
      <c r="B149">
        <v>64.629321261309087</v>
      </c>
    </row>
    <row r="150" spans="2:2" ht="15.75" x14ac:dyDescent="0.25">
      <c r="B150">
        <v>77.489721863530576</v>
      </c>
    </row>
    <row r="151" spans="2:2" ht="15.75" x14ac:dyDescent="0.25">
      <c r="B151">
        <v>77.17332684667781</v>
      </c>
    </row>
    <row r="152" spans="2:2" ht="15.75" x14ac:dyDescent="0.25">
      <c r="B152">
        <v>70.977648849366233</v>
      </c>
    </row>
    <row r="153" spans="2:2" ht="15.75" x14ac:dyDescent="0.25">
      <c r="B153">
        <v>83.876921255141497</v>
      </c>
    </row>
    <row r="154" spans="2:2" ht="15.75" x14ac:dyDescent="0.25">
      <c r="B154">
        <v>88.353545126738027</v>
      </c>
    </row>
    <row r="155" spans="2:2" ht="15.75" x14ac:dyDescent="0.25">
      <c r="B155">
        <v>70.175601851660758</v>
      </c>
    </row>
    <row r="156" spans="2:2" ht="15.75" x14ac:dyDescent="0.25">
      <c r="B156">
        <v>86.516020221170038</v>
      </c>
    </row>
    <row r="157" spans="2:2" ht="15.75" x14ac:dyDescent="0.25">
      <c r="B157">
        <v>84.400299076223746</v>
      </c>
    </row>
    <row r="158" spans="2:2" ht="15.75" x14ac:dyDescent="0.25">
      <c r="B158">
        <v>81.323933247476816</v>
      </c>
    </row>
    <row r="159" spans="2:2" ht="15.75" x14ac:dyDescent="0.25">
      <c r="B159">
        <v>72.586308508180082</v>
      </c>
    </row>
    <row r="160" spans="2:2" ht="15.75" x14ac:dyDescent="0.25">
      <c r="B160">
        <v>75.640928318607621</v>
      </c>
    </row>
    <row r="161" spans="2:2" ht="15.75" x14ac:dyDescent="0.25">
      <c r="B161">
        <v>70.144297044025734</v>
      </c>
    </row>
    <row r="162" spans="2:2" ht="15.75" x14ac:dyDescent="0.25">
      <c r="B162">
        <v>82.661163307493553</v>
      </c>
    </row>
    <row r="163" spans="2:2" ht="15.75" x14ac:dyDescent="0.25">
      <c r="B163">
        <v>75.25085513596423</v>
      </c>
    </row>
    <row r="164" spans="2:2" ht="15.75" x14ac:dyDescent="0.25">
      <c r="B164">
        <v>88.364113455172628</v>
      </c>
    </row>
    <row r="165" spans="2:2" ht="15.75" x14ac:dyDescent="0.25">
      <c r="B165">
        <v>83.101322363363579</v>
      </c>
    </row>
    <row r="166" spans="2:2" ht="15.75" x14ac:dyDescent="0.25">
      <c r="B166">
        <v>95.444966265931726</v>
      </c>
    </row>
    <row r="167" spans="2:2" ht="15.75" x14ac:dyDescent="0.25">
      <c r="B167">
        <v>79.216324795270339</v>
      </c>
    </row>
    <row r="168" spans="2:2" ht="15.75" x14ac:dyDescent="0.25">
      <c r="B168">
        <v>75.82297277811449</v>
      </c>
    </row>
    <row r="169" spans="2:2" ht="15.75" x14ac:dyDescent="0.25">
      <c r="B169">
        <v>77.336253727553412</v>
      </c>
    </row>
    <row r="170" spans="2:2" ht="15.75" x14ac:dyDescent="0.25">
      <c r="B170">
        <v>78.09318978805095</v>
      </c>
    </row>
    <row r="171" spans="2:2" ht="15.75" x14ac:dyDescent="0.25">
      <c r="B171">
        <v>66.634793458506465</v>
      </c>
    </row>
    <row r="172" spans="2:2" ht="15.75" x14ac:dyDescent="0.25">
      <c r="B172">
        <v>92.292730389162898</v>
      </c>
    </row>
    <row r="173" spans="2:2" ht="15.75" x14ac:dyDescent="0.25">
      <c r="B173">
        <v>70.724627423333004</v>
      </c>
    </row>
    <row r="174" spans="2:2" ht="15.75" x14ac:dyDescent="0.25">
      <c r="B174">
        <v>81.836988303693943</v>
      </c>
    </row>
    <row r="175" spans="2:2" ht="15.75" x14ac:dyDescent="0.25">
      <c r="B175">
        <v>87.85466909292154</v>
      </c>
    </row>
    <row r="176" spans="2:2" ht="15.75" x14ac:dyDescent="0.25">
      <c r="B176">
        <v>79.816081981407478</v>
      </c>
    </row>
    <row r="177" spans="2:2" ht="15.75" x14ac:dyDescent="0.25">
      <c r="B177">
        <v>87.771850505378097</v>
      </c>
    </row>
    <row r="178" spans="2:2" ht="15.75" x14ac:dyDescent="0.25">
      <c r="B178">
        <v>92.579548638314009</v>
      </c>
    </row>
    <row r="179" spans="2:2" ht="15.75" x14ac:dyDescent="0.25">
      <c r="B179">
        <v>80.836580511531793</v>
      </c>
    </row>
    <row r="180" spans="2:2" ht="15.75" x14ac:dyDescent="0.25">
      <c r="B180">
        <v>79.244610080495477</v>
      </c>
    </row>
    <row r="181" spans="2:2" ht="15.75" x14ac:dyDescent="0.25">
      <c r="B181">
        <v>81.578400770085864</v>
      </c>
    </row>
    <row r="182" spans="2:2" ht="15.75" x14ac:dyDescent="0.25">
      <c r="B182">
        <v>97.758720787242055</v>
      </c>
    </row>
    <row r="183" spans="2:2" ht="15.75" x14ac:dyDescent="0.25">
      <c r="B183">
        <v>87.404305506497622</v>
      </c>
    </row>
    <row r="184" spans="2:2" ht="15.75" x14ac:dyDescent="0.25">
      <c r="B184">
        <v>82.90105163003318</v>
      </c>
    </row>
    <row r="185" spans="2:2" ht="15.75" x14ac:dyDescent="0.25">
      <c r="B185">
        <v>72.417288012802601</v>
      </c>
    </row>
    <row r="186" spans="2:2" ht="15.75" x14ac:dyDescent="0.25">
      <c r="B186">
        <v>73.881865520961583</v>
      </c>
    </row>
    <row r="187" spans="2:2" ht="15.75" x14ac:dyDescent="0.25">
      <c r="B187">
        <v>88.117567631416023</v>
      </c>
    </row>
    <row r="188" spans="2:2" ht="15.75" x14ac:dyDescent="0.25">
      <c r="B188">
        <v>67.764749675989151</v>
      </c>
    </row>
    <row r="189" spans="2:2" ht="15.75" x14ac:dyDescent="0.25">
      <c r="B189">
        <v>78.401626726263203</v>
      </c>
    </row>
    <row r="190" spans="2:2" ht="15.75" x14ac:dyDescent="0.25">
      <c r="B190">
        <v>102.54964783787727</v>
      </c>
    </row>
    <row r="191" spans="2:2" ht="15.75" x14ac:dyDescent="0.25">
      <c r="B191">
        <v>85.56130544282496</v>
      </c>
    </row>
    <row r="192" spans="2:2" ht="15.75" x14ac:dyDescent="0.25">
      <c r="B192">
        <v>73.126984918490052</v>
      </c>
    </row>
    <row r="193" spans="2:2" ht="15.75" x14ac:dyDescent="0.25">
      <c r="B193">
        <v>83.824698069365695</v>
      </c>
    </row>
    <row r="194" spans="2:2" ht="15.75" x14ac:dyDescent="0.25">
      <c r="B194">
        <v>79.048259269329719</v>
      </c>
    </row>
    <row r="195" spans="2:2" ht="15.75" x14ac:dyDescent="0.25">
      <c r="B195">
        <v>103.12473952770233</v>
      </c>
    </row>
    <row r="196" spans="2:2" ht="15.75" x14ac:dyDescent="0.25">
      <c r="B196">
        <v>82.792821760522202</v>
      </c>
    </row>
    <row r="197" spans="2:2" ht="15.75" x14ac:dyDescent="0.25">
      <c r="B197">
        <v>90.369949450250715</v>
      </c>
    </row>
    <row r="198" spans="2:2" ht="15.75" x14ac:dyDescent="0.25">
      <c r="B198">
        <v>66.373259162064642</v>
      </c>
    </row>
    <row r="199" spans="2:2" ht="15.75" x14ac:dyDescent="0.25">
      <c r="B199">
        <v>88.222723408835009</v>
      </c>
    </row>
    <row r="200" spans="2:2" ht="15.75" x14ac:dyDescent="0.25">
      <c r="B200">
        <v>69.977477525826544</v>
      </c>
    </row>
    <row r="201" spans="2:2" ht="15.75" x14ac:dyDescent="0.25">
      <c r="B201">
        <v>85.749880074290559</v>
      </c>
    </row>
    <row r="202" spans="2:2" ht="15.75" x14ac:dyDescent="0.25">
      <c r="B202">
        <v>84.010998964076862</v>
      </c>
    </row>
    <row r="203" spans="2:2" ht="15.75" x14ac:dyDescent="0.25">
      <c r="B203">
        <v>70.214491845108569</v>
      </c>
    </row>
    <row r="204" spans="2:2" ht="15.75" x14ac:dyDescent="0.25">
      <c r="B204">
        <v>104.30519089102745</v>
      </c>
    </row>
    <row r="205" spans="2:2" ht="15.75" x14ac:dyDescent="0.25">
      <c r="B205">
        <v>71.402964951703325</v>
      </c>
    </row>
    <row r="206" spans="2:2" ht="15.75" x14ac:dyDescent="0.25">
      <c r="B206">
        <v>68.42038621660322</v>
      </c>
    </row>
    <row r="207" spans="2:2" ht="15.75" x14ac:dyDescent="0.25">
      <c r="B207">
        <v>76.992810338269919</v>
      </c>
    </row>
    <row r="208" spans="2:2" ht="15.75" x14ac:dyDescent="0.25">
      <c r="B208">
        <v>76.013275449513458</v>
      </c>
    </row>
    <row r="209" spans="2:2" ht="15.75" x14ac:dyDescent="0.25">
      <c r="B209">
        <v>79.563133314950392</v>
      </c>
    </row>
    <row r="210" spans="2:2" ht="15.75" x14ac:dyDescent="0.25">
      <c r="B210">
        <v>69.958669175393879</v>
      </c>
    </row>
    <row r="211" spans="2:2" ht="15.75" x14ac:dyDescent="0.25">
      <c r="B211">
        <v>82.003280314966105</v>
      </c>
    </row>
    <row r="212" spans="2:2" ht="15.75" x14ac:dyDescent="0.25">
      <c r="B212">
        <v>72.392313288291916</v>
      </c>
    </row>
    <row r="213" spans="2:2" ht="15.75" x14ac:dyDescent="0.25">
      <c r="B213">
        <v>74.995869201375172</v>
      </c>
    </row>
    <row r="214" spans="2:2" ht="15.75" x14ac:dyDescent="0.25">
      <c r="B214">
        <v>70.832839102949947</v>
      </c>
    </row>
    <row r="215" spans="2:2" ht="15.75" x14ac:dyDescent="0.25">
      <c r="B215">
        <v>89.296982170781121</v>
      </c>
    </row>
    <row r="216" spans="2:2" ht="15.75" x14ac:dyDescent="0.25">
      <c r="B216">
        <v>87.51870175008662</v>
      </c>
    </row>
    <row r="217" spans="2:2" ht="15.75" x14ac:dyDescent="0.25">
      <c r="B217">
        <v>75.172529452247545</v>
      </c>
    </row>
    <row r="218" spans="2:2" ht="15.75" x14ac:dyDescent="0.25">
      <c r="B218">
        <v>87.976486813277006</v>
      </c>
    </row>
    <row r="219" spans="2:2" ht="15.75" x14ac:dyDescent="0.25">
      <c r="B219">
        <v>80.98502823675517</v>
      </c>
    </row>
    <row r="220" spans="2:2" ht="15.75" x14ac:dyDescent="0.25">
      <c r="B220">
        <v>75.534053596202284</v>
      </c>
    </row>
    <row r="221" spans="2:2" ht="15.75" x14ac:dyDescent="0.25">
      <c r="B221">
        <v>83.861787263303995</v>
      </c>
    </row>
    <row r="222" spans="2:2" ht="15.75" x14ac:dyDescent="0.25">
      <c r="B222">
        <v>80.474265107186511</v>
      </c>
    </row>
    <row r="223" spans="2:2" ht="15.75" x14ac:dyDescent="0.25">
      <c r="B223">
        <v>86.662066880380735</v>
      </c>
    </row>
    <row r="224" spans="2:2" ht="15.75" x14ac:dyDescent="0.25">
      <c r="B224">
        <v>79.605415723635815</v>
      </c>
    </row>
    <row r="225" spans="2:2" ht="15.75" x14ac:dyDescent="0.25">
      <c r="B225">
        <v>86.928057700861245</v>
      </c>
    </row>
    <row r="226" spans="2:2" ht="15.75" x14ac:dyDescent="0.25">
      <c r="B226">
        <v>80.767076926422305</v>
      </c>
    </row>
    <row r="227" spans="2:2" ht="15.75" x14ac:dyDescent="0.25">
      <c r="B227">
        <v>73.424971762578934</v>
      </c>
    </row>
    <row r="228" spans="2:2" ht="15.75" x14ac:dyDescent="0.25">
      <c r="B228">
        <v>71.254298947751522</v>
      </c>
    </row>
    <row r="229" spans="2:2" ht="15.75" x14ac:dyDescent="0.25">
      <c r="B229">
        <v>79.677702362532727</v>
      </c>
    </row>
    <row r="230" spans="2:2" ht="15.75" x14ac:dyDescent="0.25">
      <c r="B230">
        <v>83.979102984885685</v>
      </c>
    </row>
    <row r="231" spans="2:2" ht="15.75" x14ac:dyDescent="0.25">
      <c r="B231">
        <v>87.200087566161528</v>
      </c>
    </row>
    <row r="232" spans="2:2" ht="15.75" x14ac:dyDescent="0.25">
      <c r="B232">
        <v>74.518693711142987</v>
      </c>
    </row>
    <row r="233" spans="2:2" ht="15.75" x14ac:dyDescent="0.25">
      <c r="B233">
        <v>90.552721505519003</v>
      </c>
    </row>
    <row r="234" spans="2:2" ht="15.75" x14ac:dyDescent="0.25">
      <c r="B234">
        <v>79.069823388708755</v>
      </c>
    </row>
    <row r="235" spans="2:2" ht="15.75" x14ac:dyDescent="0.25">
      <c r="B235">
        <v>81.714670361252502</v>
      </c>
    </row>
    <row r="236" spans="2:2" ht="15.75" x14ac:dyDescent="0.25">
      <c r="B236">
        <v>76.105170794180594</v>
      </c>
    </row>
    <row r="237" spans="2:2" ht="15.75" x14ac:dyDescent="0.25">
      <c r="B237">
        <v>92.448508641682565</v>
      </c>
    </row>
    <row r="238" spans="2:2" ht="15.75" x14ac:dyDescent="0.25">
      <c r="B238">
        <v>81.855842128861696</v>
      </c>
    </row>
    <row r="239" spans="2:2" ht="15.75" x14ac:dyDescent="0.25">
      <c r="B239">
        <v>82.760971256066114</v>
      </c>
    </row>
    <row r="240" spans="2:2" ht="15.75" x14ac:dyDescent="0.25">
      <c r="B240">
        <v>73.966794136213139</v>
      </c>
    </row>
    <row r="241" spans="2:2" ht="15.75" x14ac:dyDescent="0.25">
      <c r="B241">
        <v>83.094728526775725</v>
      </c>
    </row>
    <row r="242" spans="2:2" ht="15.75" x14ac:dyDescent="0.25">
      <c r="B242">
        <v>73.692399584688246</v>
      </c>
    </row>
    <row r="243" spans="2:2" ht="15.75" x14ac:dyDescent="0.25">
      <c r="B243">
        <v>73.627880030544475</v>
      </c>
    </row>
    <row r="244" spans="2:2" ht="15.75" x14ac:dyDescent="0.25">
      <c r="B244">
        <v>60.625289026647806</v>
      </c>
    </row>
    <row r="245" spans="2:2" ht="15.75" x14ac:dyDescent="0.25">
      <c r="B245">
        <v>72.413449945161119</v>
      </c>
    </row>
    <row r="246" spans="2:2" ht="15.75" x14ac:dyDescent="0.25">
      <c r="B246">
        <v>86.74379407428205</v>
      </c>
    </row>
    <row r="247" spans="2:2" ht="15.75" x14ac:dyDescent="0.25">
      <c r="B247">
        <v>85.596421033260413</v>
      </c>
    </row>
    <row r="248" spans="2:2" ht="15.75" x14ac:dyDescent="0.25">
      <c r="B248">
        <v>74.324352883268148</v>
      </c>
    </row>
    <row r="249" spans="2:2" ht="15.75" x14ac:dyDescent="0.25">
      <c r="B249">
        <v>81.527887434349395</v>
      </c>
    </row>
    <row r="250" spans="2:2" ht="15.75" x14ac:dyDescent="0.25">
      <c r="B250">
        <v>73.306719261454418</v>
      </c>
    </row>
    <row r="251" spans="2:2" ht="15.75" x14ac:dyDescent="0.25">
      <c r="B251">
        <v>98.301361706107855</v>
      </c>
    </row>
    <row r="252" spans="2:2" ht="15.75" x14ac:dyDescent="0.25">
      <c r="B252">
        <v>78.334769770735875</v>
      </c>
    </row>
    <row r="253" spans="2:2" ht="15.75" x14ac:dyDescent="0.25">
      <c r="B253">
        <v>90.441253834869713</v>
      </c>
    </row>
    <row r="254" spans="2:2" ht="15.75" x14ac:dyDescent="0.25">
      <c r="B254">
        <v>72.949142324505374</v>
      </c>
    </row>
    <row r="255" spans="2:2" ht="15.75" x14ac:dyDescent="0.25">
      <c r="B255">
        <v>78.272178345359862</v>
      </c>
    </row>
    <row r="256" spans="2:2" ht="15.75" x14ac:dyDescent="0.25">
      <c r="B256">
        <v>67.214032444171607</v>
      </c>
    </row>
    <row r="257" spans="2:2" ht="15.75" x14ac:dyDescent="0.25">
      <c r="B257">
        <v>60.953289195895195</v>
      </c>
    </row>
    <row r="258" spans="2:2" ht="15.75" x14ac:dyDescent="0.25">
      <c r="B258">
        <v>80.911077222554013</v>
      </c>
    </row>
    <row r="259" spans="2:2" ht="15.75" x14ac:dyDescent="0.25">
      <c r="B259">
        <v>72.480352375423536</v>
      </c>
    </row>
    <row r="260" spans="2:2" ht="15.75" x14ac:dyDescent="0.25">
      <c r="B260">
        <v>86.180634954944253</v>
      </c>
    </row>
    <row r="261" spans="2:2" ht="15.75" x14ac:dyDescent="0.25">
      <c r="B261">
        <v>77.281211108202115</v>
      </c>
    </row>
    <row r="262" spans="2:2" ht="15.75" x14ac:dyDescent="0.25">
      <c r="B262">
        <v>74.508616509847343</v>
      </c>
    </row>
    <row r="263" spans="2:2" ht="15.75" x14ac:dyDescent="0.25">
      <c r="B263">
        <v>82.279848558828235</v>
      </c>
    </row>
    <row r="264" spans="2:2" ht="15.75" x14ac:dyDescent="0.25">
      <c r="B264">
        <v>74.175395841011778</v>
      </c>
    </row>
    <row r="265" spans="2:2" ht="15.75" x14ac:dyDescent="0.25">
      <c r="B265">
        <v>80.465061020804569</v>
      </c>
    </row>
    <row r="266" spans="2:2" ht="15.75" x14ac:dyDescent="0.25">
      <c r="B266">
        <v>85.745114322053269</v>
      </c>
    </row>
    <row r="267" spans="2:2" ht="15.75" x14ac:dyDescent="0.25">
      <c r="B267">
        <v>80.049876689445227</v>
      </c>
    </row>
    <row r="268" spans="2:2" ht="15.75" x14ac:dyDescent="0.25">
      <c r="B268">
        <v>65.357426339760423</v>
      </c>
    </row>
    <row r="269" spans="2:2" ht="15.75" x14ac:dyDescent="0.25">
      <c r="B269">
        <v>76.076894603902474</v>
      </c>
    </row>
    <row r="270" spans="2:2" ht="15.75" x14ac:dyDescent="0.25">
      <c r="B270">
        <v>63.147718012332916</v>
      </c>
    </row>
    <row r="271" spans="2:2" ht="15.75" x14ac:dyDescent="0.25">
      <c r="B271">
        <v>76.066544554196298</v>
      </c>
    </row>
    <row r="272" spans="2:2" ht="15.75" x14ac:dyDescent="0.25">
      <c r="B272">
        <v>82.009592208196409</v>
      </c>
    </row>
    <row r="273" spans="2:2" ht="15.75" x14ac:dyDescent="0.25">
      <c r="B273">
        <v>80.450963852927089</v>
      </c>
    </row>
    <row r="274" spans="2:2" ht="15.75" x14ac:dyDescent="0.25">
      <c r="B274">
        <v>61.446744641289115</v>
      </c>
    </row>
    <row r="275" spans="2:2" ht="15.75" x14ac:dyDescent="0.25">
      <c r="B275">
        <v>78.465254975599237</v>
      </c>
    </row>
    <row r="276" spans="2:2" ht="15.75" x14ac:dyDescent="0.25">
      <c r="B276">
        <v>69.850111887790263</v>
      </c>
    </row>
    <row r="277" spans="2:2" ht="15.75" x14ac:dyDescent="0.25">
      <c r="B277">
        <v>71.97001670836471</v>
      </c>
    </row>
    <row r="278" spans="2:2" ht="15.75" x14ac:dyDescent="0.25">
      <c r="B278">
        <v>83.574068614398129</v>
      </c>
    </row>
    <row r="279" spans="2:2" ht="15.75" x14ac:dyDescent="0.25">
      <c r="B279">
        <v>84.831872502109036</v>
      </c>
    </row>
    <row r="280" spans="2:2" ht="15.75" x14ac:dyDescent="0.25">
      <c r="B280">
        <v>76.717087924480438</v>
      </c>
    </row>
    <row r="281" spans="2:2" ht="15.75" x14ac:dyDescent="0.25">
      <c r="B281">
        <v>92.852251529693604</v>
      </c>
    </row>
    <row r="282" spans="2:2" ht="15.75" x14ac:dyDescent="0.25">
      <c r="B282">
        <v>93.57999281026423</v>
      </c>
    </row>
    <row r="283" spans="2:2" ht="15.75" x14ac:dyDescent="0.25">
      <c r="B283">
        <v>79.250749169732444</v>
      </c>
    </row>
    <row r="284" spans="2:2" ht="15.75" x14ac:dyDescent="0.25">
      <c r="B284">
        <v>86.918271537870169</v>
      </c>
    </row>
    <row r="285" spans="2:2" ht="15.75" x14ac:dyDescent="0.25">
      <c r="B285">
        <v>74.84915861103218</v>
      </c>
    </row>
    <row r="286" spans="2:2" ht="15.75" x14ac:dyDescent="0.25">
      <c r="B286">
        <v>84.086814442416653</v>
      </c>
    </row>
    <row r="287" spans="2:2" ht="15.75" x14ac:dyDescent="0.25">
      <c r="B287">
        <v>85.479760147863999</v>
      </c>
    </row>
    <row r="288" spans="2:2" ht="15.75" x14ac:dyDescent="0.25">
      <c r="B288">
        <v>84.948433343088254</v>
      </c>
    </row>
    <row r="289" spans="2:2" ht="15.75" x14ac:dyDescent="0.25">
      <c r="B289">
        <v>69.800635376013815</v>
      </c>
    </row>
    <row r="290" spans="2:2" ht="15.75" x14ac:dyDescent="0.25">
      <c r="B290">
        <v>75.54548594460357</v>
      </c>
    </row>
    <row r="291" spans="2:2" ht="15.75" x14ac:dyDescent="0.25">
      <c r="B291">
        <v>84.382518454804085</v>
      </c>
    </row>
    <row r="292" spans="2:2" ht="15.75" x14ac:dyDescent="0.25">
      <c r="B292">
        <v>77.924023773521185</v>
      </c>
    </row>
    <row r="293" spans="2:2" ht="15.75" x14ac:dyDescent="0.25">
      <c r="B293">
        <v>75.916668922291137</v>
      </c>
    </row>
    <row r="294" spans="2:2" ht="15.75" x14ac:dyDescent="0.25">
      <c r="B294">
        <v>84.238872861606069</v>
      </c>
    </row>
    <row r="295" spans="2:2" ht="15.75" x14ac:dyDescent="0.25">
      <c r="B295">
        <v>80.306990841636434</v>
      </c>
    </row>
    <row r="296" spans="2:2" ht="15.75" x14ac:dyDescent="0.25">
      <c r="B296">
        <v>79.58825355861336</v>
      </c>
    </row>
    <row r="297" spans="2:2" ht="15.75" x14ac:dyDescent="0.25">
      <c r="B297">
        <v>82.46915988100227</v>
      </c>
    </row>
    <row r="298" spans="2:2" ht="15.75" x14ac:dyDescent="0.25">
      <c r="B298">
        <v>88.308288670377806</v>
      </c>
    </row>
    <row r="299" spans="2:2" ht="15.75" x14ac:dyDescent="0.25">
      <c r="B299">
        <v>78.533767211483791</v>
      </c>
    </row>
    <row r="300" spans="2:2" ht="15.75" x14ac:dyDescent="0.25">
      <c r="B300">
        <v>84.63647666038014</v>
      </c>
    </row>
    <row r="301" spans="2:2" ht="15.75" x14ac:dyDescent="0.25">
      <c r="B301">
        <v>87.640446710865945</v>
      </c>
    </row>
    <row r="302" spans="2:2" ht="15.75" x14ac:dyDescent="0.25">
      <c r="B302">
        <v>89.442792361369357</v>
      </c>
    </row>
    <row r="303" spans="2:2" ht="15.75" x14ac:dyDescent="0.25">
      <c r="B303">
        <v>66.381080816499889</v>
      </c>
    </row>
    <row r="304" spans="2:2" ht="15.75" x14ac:dyDescent="0.25">
      <c r="B304">
        <v>84.112644091947004</v>
      </c>
    </row>
    <row r="305" spans="2:2" ht="15.75" x14ac:dyDescent="0.25">
      <c r="B305">
        <v>80.932013790588826</v>
      </c>
    </row>
    <row r="306" spans="2:2" ht="15.75" x14ac:dyDescent="0.25">
      <c r="B306">
        <v>77.60710124974139</v>
      </c>
    </row>
    <row r="307" spans="2:2" ht="15.75" x14ac:dyDescent="0.25">
      <c r="B307">
        <v>86.836789907538332</v>
      </c>
    </row>
    <row r="308" spans="2:2" ht="15.75" x14ac:dyDescent="0.25">
      <c r="B308">
        <v>98.580467440187931</v>
      </c>
    </row>
    <row r="309" spans="2:2" ht="15.75" x14ac:dyDescent="0.25">
      <c r="B309">
        <v>88.952174539444968</v>
      </c>
    </row>
    <row r="310" spans="2:2" ht="15.75" x14ac:dyDescent="0.25">
      <c r="B310">
        <v>67.616829457692802</v>
      </c>
    </row>
    <row r="311" spans="2:2" ht="15.75" x14ac:dyDescent="0.25">
      <c r="B311">
        <v>68.709350873250514</v>
      </c>
    </row>
    <row r="312" spans="2:2" ht="15.75" x14ac:dyDescent="0.25">
      <c r="B312">
        <v>79.980718712322414</v>
      </c>
    </row>
    <row r="313" spans="2:2" ht="15.75" x14ac:dyDescent="0.25">
      <c r="B313">
        <v>80.630079739494249</v>
      </c>
    </row>
    <row r="314" spans="2:2" ht="15.75" x14ac:dyDescent="0.25">
      <c r="B314">
        <v>90.669227776816115</v>
      </c>
    </row>
    <row r="315" spans="2:2" ht="15.75" x14ac:dyDescent="0.25">
      <c r="B315">
        <v>86.725476850988343</v>
      </c>
    </row>
    <row r="316" spans="2:2" ht="15.75" x14ac:dyDescent="0.25">
      <c r="B316">
        <v>73.738219927763566</v>
      </c>
    </row>
    <row r="317" spans="2:2" ht="15.75" x14ac:dyDescent="0.25">
      <c r="B317">
        <v>84.587327566696331</v>
      </c>
    </row>
    <row r="318" spans="2:2" ht="15.75" x14ac:dyDescent="0.25">
      <c r="B318">
        <v>77.971453922218643</v>
      </c>
    </row>
    <row r="319" spans="2:2" ht="15.75" x14ac:dyDescent="0.25">
      <c r="B319">
        <v>98.903956515714526</v>
      </c>
    </row>
    <row r="320" spans="2:2" ht="15.75" x14ac:dyDescent="0.25">
      <c r="B320">
        <v>74.088902894873172</v>
      </c>
    </row>
    <row r="321" spans="2:2" ht="15.75" x14ac:dyDescent="0.25">
      <c r="B321">
        <v>72.595694493502378</v>
      </c>
    </row>
    <row r="322" spans="2:2" ht="15.75" x14ac:dyDescent="0.25">
      <c r="B322">
        <v>85.136544132255949</v>
      </c>
    </row>
    <row r="323" spans="2:2" ht="15.75" x14ac:dyDescent="0.25">
      <c r="B323">
        <v>71.57433194341138</v>
      </c>
    </row>
    <row r="324" spans="2:2" ht="15.75" x14ac:dyDescent="0.25">
      <c r="B324">
        <v>74.041354511864483</v>
      </c>
    </row>
    <row r="325" spans="2:2" ht="15.75" x14ac:dyDescent="0.25">
      <c r="B325">
        <v>87.699563866481185</v>
      </c>
    </row>
    <row r="326" spans="2:2" ht="15.75" x14ac:dyDescent="0.25">
      <c r="B326">
        <v>84.2917781684082</v>
      </c>
    </row>
    <row r="327" spans="2:2" ht="15.75" x14ac:dyDescent="0.25">
      <c r="B327">
        <v>87.795424608048052</v>
      </c>
    </row>
    <row r="328" spans="2:2" ht="15.75" x14ac:dyDescent="0.25">
      <c r="B328">
        <v>75.935486367670819</v>
      </c>
    </row>
    <row r="329" spans="2:2" ht="15.75" x14ac:dyDescent="0.25">
      <c r="B329">
        <v>79.776291588204913</v>
      </c>
    </row>
    <row r="330" spans="2:2" ht="15.75" x14ac:dyDescent="0.25">
      <c r="B330">
        <v>69.713123795809224</v>
      </c>
    </row>
    <row r="331" spans="2:2" ht="15.75" x14ac:dyDescent="0.25">
      <c r="B331">
        <v>79.079682311275974</v>
      </c>
    </row>
    <row r="332" spans="2:2" ht="15.75" x14ac:dyDescent="0.25">
      <c r="B332">
        <v>76.571405063150451</v>
      </c>
    </row>
    <row r="333" spans="2:2" ht="15.75" x14ac:dyDescent="0.25">
      <c r="B333">
        <v>88.281058399006724</v>
      </c>
    </row>
    <row r="334" spans="2:2" ht="15.75" x14ac:dyDescent="0.25">
      <c r="B334">
        <v>77.300647009979002</v>
      </c>
    </row>
    <row r="335" spans="2:2" ht="15.75" x14ac:dyDescent="0.25">
      <c r="B335">
        <v>80.526997609995306</v>
      </c>
    </row>
    <row r="336" spans="2:2" ht="15.75" x14ac:dyDescent="0.25">
      <c r="B336">
        <v>83.947970981243998</v>
      </c>
    </row>
    <row r="337" spans="2:2" ht="15.75" x14ac:dyDescent="0.25">
      <c r="B337">
        <v>79.113560988917015</v>
      </c>
    </row>
    <row r="338" spans="2:2" ht="15.75" x14ac:dyDescent="0.25">
      <c r="B338">
        <v>77.577015165006742</v>
      </c>
    </row>
    <row r="339" spans="2:2" ht="15.75" x14ac:dyDescent="0.25">
      <c r="B339">
        <v>79.088313415995799</v>
      </c>
    </row>
    <row r="340" spans="2:2" ht="15.75" x14ac:dyDescent="0.25">
      <c r="B340">
        <v>82.279848558828235</v>
      </c>
    </row>
    <row r="341" spans="2:2" ht="15.75" x14ac:dyDescent="0.25">
      <c r="B341">
        <v>84.867179086431861</v>
      </c>
    </row>
    <row r="342" spans="2:2" ht="15.75" x14ac:dyDescent="0.25">
      <c r="B342">
        <v>92.458767741918564</v>
      </c>
    </row>
    <row r="343" spans="2:2" ht="15.75" x14ac:dyDescent="0.25">
      <c r="B343">
        <v>71.335062077268958</v>
      </c>
    </row>
    <row r="344" spans="2:2" ht="15.75" x14ac:dyDescent="0.25">
      <c r="B344">
        <v>97.920538084581494</v>
      </c>
    </row>
    <row r="345" spans="2:2" ht="15.75" x14ac:dyDescent="0.25">
      <c r="B345">
        <v>85.678002708009444</v>
      </c>
    </row>
    <row r="346" spans="2:2" ht="15.75" x14ac:dyDescent="0.25">
      <c r="B346">
        <v>64.38586771953851</v>
      </c>
    </row>
    <row r="347" spans="2:2" ht="15.75" x14ac:dyDescent="0.25">
      <c r="B347">
        <v>77.145296219969168</v>
      </c>
    </row>
    <row r="348" spans="2:2" ht="15.75" x14ac:dyDescent="0.25">
      <c r="B348">
        <v>87.237795216497034</v>
      </c>
    </row>
    <row r="349" spans="2:2" ht="15.75" x14ac:dyDescent="0.25">
      <c r="B349">
        <v>63.613452059216797</v>
      </c>
    </row>
    <row r="350" spans="2:2" ht="15.75" x14ac:dyDescent="0.25">
      <c r="B350">
        <v>76.18969923176337</v>
      </c>
    </row>
    <row r="351" spans="2:2" ht="15.75" x14ac:dyDescent="0.25">
      <c r="B351">
        <v>76.602909959619865</v>
      </c>
    </row>
    <row r="352" spans="2:2" ht="15.75" x14ac:dyDescent="0.25">
      <c r="B352">
        <v>72.507910064887255</v>
      </c>
    </row>
    <row r="353" spans="2:2" ht="15.75" x14ac:dyDescent="0.25">
      <c r="B353">
        <v>82.264559952891432</v>
      </c>
    </row>
    <row r="354" spans="2:2" ht="15.75" x14ac:dyDescent="0.25">
      <c r="B354">
        <v>64.290188876911998</v>
      </c>
    </row>
    <row r="355" spans="2:2" ht="15.75" x14ac:dyDescent="0.25">
      <c r="B355">
        <v>77.050526872044429</v>
      </c>
    </row>
    <row r="356" spans="2:2" ht="15.75" x14ac:dyDescent="0.25">
      <c r="B356">
        <v>91.063293641200289</v>
      </c>
    </row>
    <row r="357" spans="2:2" ht="15.75" x14ac:dyDescent="0.25">
      <c r="B357">
        <v>74.955614965874702</v>
      </c>
    </row>
    <row r="358" spans="2:2" ht="15.75" x14ac:dyDescent="0.25">
      <c r="B358">
        <v>81.128873918787576</v>
      </c>
    </row>
    <row r="359" spans="2:2" ht="15.75" x14ac:dyDescent="0.25">
      <c r="B359">
        <v>90.856820154003799</v>
      </c>
    </row>
    <row r="360" spans="2:2" ht="15.75" x14ac:dyDescent="0.25">
      <c r="B360">
        <v>92.358905223663896</v>
      </c>
    </row>
    <row r="361" spans="2:2" ht="15.75" x14ac:dyDescent="0.25">
      <c r="B361">
        <v>84.095181793672964</v>
      </c>
    </row>
    <row r="362" spans="2:2" ht="15.75" x14ac:dyDescent="0.25">
      <c r="B362">
        <v>66.931798048317432</v>
      </c>
    </row>
    <row r="363" spans="2:2" ht="15.75" x14ac:dyDescent="0.25">
      <c r="B363">
        <v>73.534165696473792</v>
      </c>
    </row>
    <row r="364" spans="2:2" ht="15.75" x14ac:dyDescent="0.25">
      <c r="B364">
        <v>74.619629433145747</v>
      </c>
    </row>
    <row r="365" spans="2:2" ht="15.75" x14ac:dyDescent="0.25">
      <c r="B365">
        <v>80.126992745208554</v>
      </c>
    </row>
    <row r="366" spans="2:2" ht="15.75" x14ac:dyDescent="0.25">
      <c r="B366">
        <v>76.261522028362378</v>
      </c>
    </row>
    <row r="367" spans="2:2" ht="15.75" x14ac:dyDescent="0.25">
      <c r="B367">
        <v>79.619503796566278</v>
      </c>
    </row>
    <row r="368" spans="2:2" ht="15.75" x14ac:dyDescent="0.25">
      <c r="B368">
        <v>83.209152055205777</v>
      </c>
    </row>
    <row r="369" spans="2:2" ht="15.75" x14ac:dyDescent="0.25">
      <c r="B369">
        <v>74.998106558341533</v>
      </c>
    </row>
    <row r="370" spans="2:2" ht="15.75" x14ac:dyDescent="0.25">
      <c r="B370">
        <v>73.582405295455828</v>
      </c>
    </row>
    <row r="371" spans="2:2" ht="15.75" x14ac:dyDescent="0.25">
      <c r="B371">
        <v>61.698638293892145</v>
      </c>
    </row>
    <row r="372" spans="2:2" ht="15.75" x14ac:dyDescent="0.25">
      <c r="B372">
        <v>76.191754689789377</v>
      </c>
    </row>
    <row r="373" spans="2:2" ht="15.75" x14ac:dyDescent="0.25">
      <c r="B373">
        <v>92.74223905056715</v>
      </c>
    </row>
    <row r="374" spans="2:2" ht="15.75" x14ac:dyDescent="0.25">
      <c r="B374">
        <v>92.575328582897782</v>
      </c>
    </row>
    <row r="375" spans="2:2" ht="15.75" x14ac:dyDescent="0.25">
      <c r="B375">
        <v>74.969057297566906</v>
      </c>
    </row>
    <row r="376" spans="2:2" ht="15.75" x14ac:dyDescent="0.25">
      <c r="B376">
        <v>97.576530808582902</v>
      </c>
    </row>
    <row r="377" spans="2:2" ht="15.75" x14ac:dyDescent="0.25">
      <c r="B377">
        <v>76.813385223504156</v>
      </c>
    </row>
    <row r="378" spans="2:2" ht="15.75" x14ac:dyDescent="0.25">
      <c r="B378">
        <v>78.478970155701973</v>
      </c>
    </row>
    <row r="379" spans="2:2" ht="15.75" x14ac:dyDescent="0.25">
      <c r="B379">
        <v>65.721005941741168</v>
      </c>
    </row>
    <row r="380" spans="2:2" ht="15.75" x14ac:dyDescent="0.25">
      <c r="B380">
        <v>72.7308272162918</v>
      </c>
    </row>
    <row r="381" spans="2:2" ht="15.75" x14ac:dyDescent="0.25">
      <c r="B381">
        <v>84.124522092752159</v>
      </c>
    </row>
    <row r="382" spans="2:2" ht="15.75" x14ac:dyDescent="0.25">
      <c r="B382">
        <v>70.458218235289678</v>
      </c>
    </row>
    <row r="383" spans="2:2" ht="15.75" x14ac:dyDescent="0.25">
      <c r="B383">
        <v>64.551031957380474</v>
      </c>
    </row>
    <row r="384" spans="2:2" ht="15.75" x14ac:dyDescent="0.25">
      <c r="B384">
        <v>69.610150805674493</v>
      </c>
    </row>
    <row r="385" spans="2:2" ht="15.75" x14ac:dyDescent="0.25">
      <c r="B385">
        <v>67.489536579232663</v>
      </c>
    </row>
    <row r="386" spans="2:2" ht="15.75" x14ac:dyDescent="0.25">
      <c r="B386">
        <v>78.546836650348268</v>
      </c>
    </row>
    <row r="387" spans="2:2" ht="15.75" x14ac:dyDescent="0.25">
      <c r="B387">
        <v>85.094498192192987</v>
      </c>
    </row>
    <row r="388" spans="2:2" ht="15.75" x14ac:dyDescent="0.25">
      <c r="B388">
        <v>80.28065187507309</v>
      </c>
    </row>
    <row r="389" spans="2:2" ht="15.75" x14ac:dyDescent="0.25">
      <c r="B389">
        <v>84.153198460699059</v>
      </c>
    </row>
    <row r="390" spans="2:2" ht="15.75" x14ac:dyDescent="0.25">
      <c r="B390">
        <v>73.738219927763566</v>
      </c>
    </row>
    <row r="391" spans="2:2" ht="15.75" x14ac:dyDescent="0.25">
      <c r="B391">
        <v>70.607375366380438</v>
      </c>
    </row>
    <row r="392" spans="2:2" ht="15.75" x14ac:dyDescent="0.25">
      <c r="B392">
        <v>80.237178028328344</v>
      </c>
    </row>
    <row r="393" spans="2:2" ht="15.75" x14ac:dyDescent="0.25">
      <c r="B393">
        <v>69.392999850679189</v>
      </c>
    </row>
    <row r="394" spans="2:2" ht="15.75" x14ac:dyDescent="0.25">
      <c r="B394">
        <v>78.052244336577132</v>
      </c>
    </row>
    <row r="395" spans="2:2" ht="15.75" x14ac:dyDescent="0.25">
      <c r="B395">
        <v>88.312490535899997</v>
      </c>
    </row>
    <row r="396" spans="2:2" ht="15.75" x14ac:dyDescent="0.25">
      <c r="B396">
        <v>74.502422850928269</v>
      </c>
    </row>
    <row r="397" spans="2:2" ht="15.75" x14ac:dyDescent="0.25">
      <c r="B397">
        <v>84.601042746799067</v>
      </c>
    </row>
    <row r="398" spans="2:2" ht="15.75" x14ac:dyDescent="0.25">
      <c r="B398">
        <v>74.248537404928356</v>
      </c>
    </row>
    <row r="399" spans="2:2" ht="15.75" x14ac:dyDescent="0.25">
      <c r="B399">
        <v>83.383029252290726</v>
      </c>
    </row>
    <row r="400" spans="2:2" ht="15.75" x14ac:dyDescent="0.25">
      <c r="B400">
        <v>81.637108653085306</v>
      </c>
    </row>
    <row r="401" spans="2:2" ht="15.75" x14ac:dyDescent="0.25">
      <c r="B401">
        <v>75.160778780700639</v>
      </c>
    </row>
    <row r="402" spans="2:2" ht="15.75" x14ac:dyDescent="0.25">
      <c r="B402">
        <v>74.212030287599191</v>
      </c>
    </row>
    <row r="403" spans="2:2" ht="15.75" x14ac:dyDescent="0.25">
      <c r="B403">
        <v>82.829929144354537</v>
      </c>
    </row>
    <row r="404" spans="2:2" ht="15.75" x14ac:dyDescent="0.25">
      <c r="B404">
        <v>88.593779057264328</v>
      </c>
    </row>
    <row r="405" spans="2:2" ht="15.75" x14ac:dyDescent="0.25">
      <c r="B405">
        <v>80.070685928221792</v>
      </c>
    </row>
    <row r="406" spans="2:2" ht="15.75" x14ac:dyDescent="0.25">
      <c r="B406">
        <v>76.987553458893672</v>
      </c>
    </row>
    <row r="407" spans="2:2" ht="15.75" x14ac:dyDescent="0.25">
      <c r="B407">
        <v>88.053302735788748</v>
      </c>
    </row>
    <row r="408" spans="2:2" ht="15.75" x14ac:dyDescent="0.25">
      <c r="B408">
        <v>81.632106432225555</v>
      </c>
    </row>
    <row r="409" spans="2:2" ht="15.75" x14ac:dyDescent="0.25">
      <c r="B409">
        <v>75.222369761904702</v>
      </c>
    </row>
    <row r="410" spans="2:2" ht="15.75" x14ac:dyDescent="0.25">
      <c r="B410">
        <v>77.591739884228446</v>
      </c>
    </row>
    <row r="411" spans="2:2" ht="15.75" x14ac:dyDescent="0.25">
      <c r="B411">
        <v>74.666341081028804</v>
      </c>
    </row>
    <row r="412" spans="2:2" ht="15.75" x14ac:dyDescent="0.25">
      <c r="B412">
        <v>75.605394360609353</v>
      </c>
    </row>
    <row r="413" spans="2:2" ht="15.75" x14ac:dyDescent="0.25">
      <c r="B413">
        <v>67.17881680931896</v>
      </c>
    </row>
    <row r="414" spans="2:2" ht="15.75" x14ac:dyDescent="0.25">
      <c r="B414">
        <v>70.797350619686767</v>
      </c>
    </row>
    <row r="415" spans="2:2" ht="15.75" x14ac:dyDescent="0.25">
      <c r="B415">
        <v>76.595543052535504</v>
      </c>
    </row>
    <row r="416" spans="2:2" ht="15.75" x14ac:dyDescent="0.25">
      <c r="B416">
        <v>78.694675014121458</v>
      </c>
    </row>
    <row r="417" spans="2:2" ht="15.75" x14ac:dyDescent="0.25">
      <c r="B417">
        <v>79.128958734218031</v>
      </c>
    </row>
    <row r="418" spans="2:2" ht="15.75" x14ac:dyDescent="0.25">
      <c r="B418">
        <v>77.737349985982291</v>
      </c>
    </row>
    <row r="419" spans="2:2" ht="15.75" x14ac:dyDescent="0.25">
      <c r="B419">
        <v>73.8785913400352</v>
      </c>
    </row>
    <row r="420" spans="2:2" ht="15.75" x14ac:dyDescent="0.25">
      <c r="B420">
        <v>79.547808329225518</v>
      </c>
    </row>
    <row r="421" spans="2:2" ht="15.75" x14ac:dyDescent="0.25">
      <c r="B421">
        <v>61.987930368632078</v>
      </c>
    </row>
    <row r="422" spans="2:2" ht="15.75" x14ac:dyDescent="0.25">
      <c r="B422">
        <v>75.850994309876114</v>
      </c>
    </row>
    <row r="423" spans="2:2" ht="15.75" x14ac:dyDescent="0.25">
      <c r="B423">
        <v>88.692495612194762</v>
      </c>
    </row>
    <row r="424" spans="2:2" ht="15.75" x14ac:dyDescent="0.25">
      <c r="B424">
        <v>67.827432050835341</v>
      </c>
    </row>
    <row r="425" spans="2:2" ht="15.75" x14ac:dyDescent="0.25">
      <c r="B425">
        <v>87.062590157147497</v>
      </c>
    </row>
    <row r="426" spans="2:2" ht="15.75" x14ac:dyDescent="0.25">
      <c r="B426">
        <v>61.647997628897429</v>
      </c>
    </row>
    <row r="427" spans="2:2" ht="15.75" x14ac:dyDescent="0.25">
      <c r="B427">
        <v>67.963929015677422</v>
      </c>
    </row>
    <row r="428" spans="2:2" ht="15.75" x14ac:dyDescent="0.25">
      <c r="B428">
        <v>80.081090547610074</v>
      </c>
    </row>
    <row r="429" spans="2:2" ht="15.75" x14ac:dyDescent="0.25">
      <c r="B429">
        <v>72.717876011738554</v>
      </c>
    </row>
    <row r="430" spans="2:2" ht="15.75" x14ac:dyDescent="0.25">
      <c r="B430">
        <v>75.104808476753533</v>
      </c>
    </row>
    <row r="431" spans="2:2" ht="15.75" x14ac:dyDescent="0.25">
      <c r="B431">
        <v>88.67816197569482</v>
      </c>
    </row>
    <row r="432" spans="2:2" ht="15.75" x14ac:dyDescent="0.25">
      <c r="B432">
        <v>77.040040398132987</v>
      </c>
    </row>
    <row r="433" spans="2:2" ht="15.75" x14ac:dyDescent="0.25">
      <c r="B433">
        <v>67.094088282901794</v>
      </c>
    </row>
    <row r="434" spans="2:2" ht="15.75" x14ac:dyDescent="0.25">
      <c r="B434">
        <v>94.95405740570277</v>
      </c>
    </row>
    <row r="435" spans="2:2" ht="15.75" x14ac:dyDescent="0.25">
      <c r="B435">
        <v>65.2482505957596</v>
      </c>
    </row>
    <row r="436" spans="2:2" ht="15.75" x14ac:dyDescent="0.25">
      <c r="B436">
        <v>77.918948793085292</v>
      </c>
    </row>
    <row r="437" spans="2:2" ht="15.75" x14ac:dyDescent="0.25">
      <c r="B437">
        <v>72.515495250700042</v>
      </c>
    </row>
    <row r="438" spans="2:2" ht="15.75" x14ac:dyDescent="0.25">
      <c r="B438">
        <v>70.506657923106104</v>
      </c>
    </row>
    <row r="439" spans="2:2" ht="15.75" x14ac:dyDescent="0.25">
      <c r="B439">
        <v>75.650159689830616</v>
      </c>
    </row>
    <row r="440" spans="2:2" ht="15.75" x14ac:dyDescent="0.25">
      <c r="B440">
        <v>85.763358785770833</v>
      </c>
    </row>
    <row r="441" spans="2:2" ht="15.75" x14ac:dyDescent="0.25">
      <c r="B441">
        <v>87.440066838171333</v>
      </c>
    </row>
    <row r="442" spans="2:2" ht="15.75" x14ac:dyDescent="0.25">
      <c r="B442">
        <v>76.452952473191544</v>
      </c>
    </row>
    <row r="443" spans="2:2" ht="15.75" x14ac:dyDescent="0.25">
      <c r="B443">
        <v>94.093238860368729</v>
      </c>
    </row>
    <row r="444" spans="2:2" ht="15.75" x14ac:dyDescent="0.25">
      <c r="B444">
        <v>80.661393642076291</v>
      </c>
    </row>
    <row r="445" spans="2:2" ht="15.75" x14ac:dyDescent="0.25">
      <c r="B445">
        <v>72.745615600142628</v>
      </c>
    </row>
    <row r="446" spans="2:2" ht="15.75" x14ac:dyDescent="0.25">
      <c r="B446">
        <v>76.373107933322899</v>
      </c>
    </row>
    <row r="447" spans="2:2" ht="15.75" x14ac:dyDescent="0.25">
      <c r="B447">
        <v>81.268745108973235</v>
      </c>
    </row>
    <row r="448" spans="2:2" ht="15.75" x14ac:dyDescent="0.25">
      <c r="B448">
        <v>80.663849277771078</v>
      </c>
    </row>
    <row r="449" spans="2:2" ht="15.75" x14ac:dyDescent="0.25">
      <c r="B449">
        <v>63.975285431370139</v>
      </c>
    </row>
    <row r="450" spans="2:2" ht="15.75" x14ac:dyDescent="0.25">
      <c r="B450">
        <v>80.059671947383322</v>
      </c>
    </row>
    <row r="451" spans="2:2" ht="15.75" x14ac:dyDescent="0.25">
      <c r="B451">
        <v>75.123253029305488</v>
      </c>
    </row>
    <row r="452" spans="2:2" ht="15.75" x14ac:dyDescent="0.25">
      <c r="B452">
        <v>83.533541530487128</v>
      </c>
    </row>
    <row r="453" spans="2:2" ht="15.75" x14ac:dyDescent="0.25">
      <c r="B453">
        <v>88.848764991853386</v>
      </c>
    </row>
    <row r="454" spans="2:2" ht="15.75" x14ac:dyDescent="0.25">
      <c r="B454">
        <v>68.930321705993265</v>
      </c>
    </row>
    <row r="455" spans="2:2" ht="15.75" x14ac:dyDescent="0.25">
      <c r="B455">
        <v>81.431390046491288</v>
      </c>
    </row>
    <row r="456" spans="2:2" ht="15.75" x14ac:dyDescent="0.25">
      <c r="B456">
        <v>80.825502866064198</v>
      </c>
    </row>
    <row r="457" spans="2:2" ht="15.75" x14ac:dyDescent="0.25">
      <c r="B457">
        <v>74.991412677336484</v>
      </c>
    </row>
    <row r="458" spans="2:2" ht="15.75" x14ac:dyDescent="0.25">
      <c r="B458">
        <v>89.498289728071541</v>
      </c>
    </row>
    <row r="459" spans="2:2" ht="15.75" x14ac:dyDescent="0.25">
      <c r="B459">
        <v>68.559939083643258</v>
      </c>
    </row>
    <row r="460" spans="2:2" ht="15.75" x14ac:dyDescent="0.25">
      <c r="B460">
        <v>82.337274054298177</v>
      </c>
    </row>
    <row r="461" spans="2:2" ht="15.75" x14ac:dyDescent="0.25">
      <c r="B461">
        <v>77.513496055034921</v>
      </c>
    </row>
    <row r="462" spans="2:2" ht="15.75" x14ac:dyDescent="0.25">
      <c r="B462">
        <v>74.182562659261748</v>
      </c>
    </row>
    <row r="463" spans="2:2" ht="15.75" x14ac:dyDescent="0.25">
      <c r="B463">
        <v>89.820505511015654</v>
      </c>
    </row>
    <row r="464" spans="2:2" ht="15.75" x14ac:dyDescent="0.25">
      <c r="B464">
        <v>86.093559932196513</v>
      </c>
    </row>
    <row r="465" spans="2:2" ht="15.75" x14ac:dyDescent="0.25">
      <c r="B465">
        <v>79.333085725083947</v>
      </c>
    </row>
    <row r="466" spans="2:2" ht="15.75" x14ac:dyDescent="0.25">
      <c r="B466">
        <v>69.216503308853135</v>
      </c>
    </row>
    <row r="467" spans="2:2" ht="15.75" x14ac:dyDescent="0.25">
      <c r="B467">
        <v>78.425337253138423</v>
      </c>
    </row>
    <row r="468" spans="2:2" ht="15.75" x14ac:dyDescent="0.25">
      <c r="B468">
        <v>79.998472048901021</v>
      </c>
    </row>
    <row r="469" spans="2:2" ht="15.75" x14ac:dyDescent="0.25">
      <c r="B469">
        <v>80.163108779815957</v>
      </c>
    </row>
    <row r="470" spans="2:2" ht="15.75" x14ac:dyDescent="0.25">
      <c r="B470">
        <v>87.798371370881796</v>
      </c>
    </row>
    <row r="471" spans="2:2" ht="15.75" x14ac:dyDescent="0.25">
      <c r="B471">
        <v>67.962037266697735</v>
      </c>
    </row>
    <row r="472" spans="2:2" ht="15.75" x14ac:dyDescent="0.25">
      <c r="B472">
        <v>78.69714883971028</v>
      </c>
    </row>
    <row r="473" spans="2:2" ht="15.75" x14ac:dyDescent="0.25">
      <c r="B473">
        <v>80.903064574231394</v>
      </c>
    </row>
    <row r="474" spans="2:2" ht="15.75" x14ac:dyDescent="0.25">
      <c r="B474">
        <v>88.42566805658862</v>
      </c>
    </row>
    <row r="475" spans="2:2" ht="15.75" x14ac:dyDescent="0.25">
      <c r="B475">
        <v>83.041377567569725</v>
      </c>
    </row>
    <row r="476" spans="2:2" ht="15.75" x14ac:dyDescent="0.25">
      <c r="B476">
        <v>84.188259481452405</v>
      </c>
    </row>
    <row r="477" spans="2:2" ht="15.75" x14ac:dyDescent="0.25">
      <c r="B477">
        <v>93.197677617426962</v>
      </c>
    </row>
    <row r="478" spans="2:2" ht="15.75" x14ac:dyDescent="0.25">
      <c r="B478">
        <v>77.042004906688817</v>
      </c>
    </row>
    <row r="479" spans="2:2" ht="15.75" x14ac:dyDescent="0.25">
      <c r="B479">
        <v>66.294278642162681</v>
      </c>
    </row>
    <row r="480" spans="2:2" ht="15.75" x14ac:dyDescent="0.25">
      <c r="B480">
        <v>82.886026777559891</v>
      </c>
    </row>
    <row r="481" spans="2:2" ht="15.75" x14ac:dyDescent="0.25">
      <c r="B481">
        <v>74.753925420809537</v>
      </c>
    </row>
    <row r="482" spans="2:2" ht="15.75" x14ac:dyDescent="0.25">
      <c r="B482">
        <v>80.462005118606612</v>
      </c>
    </row>
    <row r="483" spans="2:2" ht="15.75" x14ac:dyDescent="0.25">
      <c r="B483">
        <v>89.3259041022975</v>
      </c>
    </row>
    <row r="484" spans="2:2" ht="15.75" x14ac:dyDescent="0.25">
      <c r="B484">
        <v>77.201975929783657</v>
      </c>
    </row>
    <row r="485" spans="2:2" ht="15.75" x14ac:dyDescent="0.25">
      <c r="B485">
        <v>84.178436938673258</v>
      </c>
    </row>
    <row r="486" spans="2:2" ht="15.75" x14ac:dyDescent="0.25">
      <c r="B486">
        <v>79.768942871014588</v>
      </c>
    </row>
    <row r="487" spans="2:2" ht="15.75" x14ac:dyDescent="0.25">
      <c r="B487">
        <v>84.547709977487102</v>
      </c>
    </row>
    <row r="488" spans="2:2" ht="15.75" x14ac:dyDescent="0.25">
      <c r="B488">
        <v>86.583613867405802</v>
      </c>
    </row>
    <row r="489" spans="2:2" ht="15.75" x14ac:dyDescent="0.25">
      <c r="B489">
        <v>71.705335560254753</v>
      </c>
    </row>
    <row r="490" spans="2:2" ht="15.75" x14ac:dyDescent="0.25">
      <c r="B490">
        <v>72.819157341727987</v>
      </c>
    </row>
    <row r="491" spans="2:2" ht="15.75" x14ac:dyDescent="0.25">
      <c r="B491">
        <v>82.702590791159309</v>
      </c>
    </row>
    <row r="492" spans="2:2" ht="15.75" x14ac:dyDescent="0.25">
      <c r="B492">
        <v>81.511061782366596</v>
      </c>
    </row>
    <row r="493" spans="2:2" ht="15.75" x14ac:dyDescent="0.25">
      <c r="B493">
        <v>81.374219209537841</v>
      </c>
    </row>
    <row r="494" spans="2:2" ht="15.75" x14ac:dyDescent="0.25">
      <c r="B494">
        <v>81.880371200968511</v>
      </c>
    </row>
    <row r="495" spans="2:2" ht="15.75" x14ac:dyDescent="0.25">
      <c r="B495">
        <v>82.03233867068775</v>
      </c>
    </row>
    <row r="496" spans="2:2" ht="15.75" x14ac:dyDescent="0.25">
      <c r="B496">
        <v>80.96283656603191</v>
      </c>
    </row>
    <row r="497" spans="2:2" ht="15.75" x14ac:dyDescent="0.25">
      <c r="B497">
        <v>83.143595677101985</v>
      </c>
    </row>
    <row r="498" spans="2:2" ht="15.75" x14ac:dyDescent="0.25">
      <c r="B498">
        <v>78.465254975599237</v>
      </c>
    </row>
    <row r="499" spans="2:2" ht="15.75" x14ac:dyDescent="0.25">
      <c r="B499">
        <v>81.317730493610725</v>
      </c>
    </row>
    <row r="500" spans="2:2" ht="15.75" x14ac:dyDescent="0.25">
      <c r="B500">
        <v>71.326258168555796</v>
      </c>
    </row>
    <row r="501" spans="2:2" ht="15.75" x14ac:dyDescent="0.25">
      <c r="B501">
        <v>87.791495590936393</v>
      </c>
    </row>
    <row r="502" spans="2:2" ht="15.75" x14ac:dyDescent="0.25">
      <c r="B502">
        <v>85.696128937415779</v>
      </c>
    </row>
    <row r="503" spans="2:2" ht="15.75" x14ac:dyDescent="0.25">
      <c r="B503">
        <v>82.9403054213617</v>
      </c>
    </row>
    <row r="504" spans="2:2" ht="15.75" x14ac:dyDescent="0.25">
      <c r="B504">
        <v>77.944896676926874</v>
      </c>
    </row>
    <row r="505" spans="2:2" ht="15.75" x14ac:dyDescent="0.25">
      <c r="B505">
        <v>75.190137269673869</v>
      </c>
    </row>
    <row r="506" spans="2:2" ht="15.75" x14ac:dyDescent="0.25">
      <c r="B506">
        <v>84.227604222251102</v>
      </c>
    </row>
    <row r="507" spans="2:2" ht="15.75" x14ac:dyDescent="0.25">
      <c r="B507">
        <v>76.498136169975623</v>
      </c>
    </row>
    <row r="508" spans="2:2" ht="15.75" x14ac:dyDescent="0.25">
      <c r="B508">
        <v>98.954160623252392</v>
      </c>
    </row>
    <row r="509" spans="2:2" ht="15.75" x14ac:dyDescent="0.25">
      <c r="B509">
        <v>61.613800628110766</v>
      </c>
    </row>
    <row r="510" spans="2:2" ht="15.75" x14ac:dyDescent="0.25">
      <c r="B510">
        <v>80.243298927671276</v>
      </c>
    </row>
    <row r="511" spans="2:2" ht="15.75" x14ac:dyDescent="0.25">
      <c r="B511">
        <v>71.383301676250994</v>
      </c>
    </row>
    <row r="512" spans="2:2" ht="15.75" x14ac:dyDescent="0.25">
      <c r="B512">
        <v>90.981093510054052</v>
      </c>
    </row>
    <row r="513" spans="2:2" ht="15.75" x14ac:dyDescent="0.25">
      <c r="B513">
        <v>92.268865248188376</v>
      </c>
    </row>
    <row r="514" spans="2:2" ht="15.75" x14ac:dyDescent="0.25">
      <c r="B514">
        <v>77.074091879767366</v>
      </c>
    </row>
    <row r="515" spans="2:2" ht="15.75" x14ac:dyDescent="0.25">
      <c r="B515">
        <v>81.370490281260572</v>
      </c>
    </row>
    <row r="516" spans="2:2" ht="15.75" x14ac:dyDescent="0.25">
      <c r="B516">
        <v>74.125828379765153</v>
      </c>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17"/>
  <sheetViews>
    <sheetView workbookViewId="0">
      <selection activeCell="B28" sqref="B28:H32"/>
    </sheetView>
  </sheetViews>
  <sheetFormatPr defaultRowHeight="15.75" x14ac:dyDescent="0.25"/>
  <cols>
    <col min="1" max="1" width="10.75" style="65" customWidth="1"/>
    <col min="2" max="2" width="19.875" style="65" customWidth="1"/>
    <col min="3" max="5" width="11.375" style="65" bestFit="1" customWidth="1"/>
    <col min="6" max="6" width="10.375" style="65" customWidth="1"/>
    <col min="7" max="9" width="9" style="65"/>
    <col min="10" max="10" width="15.75" style="65" customWidth="1"/>
    <col min="11" max="16384" width="9" style="65"/>
  </cols>
  <sheetData>
    <row r="1" spans="1:11" s="64" customFormat="1" ht="21" customHeight="1" thickBot="1" x14ac:dyDescent="0.3">
      <c r="A1" s="61" t="s">
        <v>108</v>
      </c>
      <c r="B1" s="62"/>
      <c r="C1" s="62"/>
      <c r="D1" s="62"/>
      <c r="E1" s="63"/>
    </row>
    <row r="3" spans="1:11" ht="5.45" customHeight="1" x14ac:dyDescent="0.25">
      <c r="A3" s="145" t="s">
        <v>93</v>
      </c>
      <c r="B3" s="145"/>
      <c r="C3" s="145"/>
      <c r="D3" s="145"/>
      <c r="E3" s="145"/>
      <c r="F3" s="145"/>
      <c r="G3" s="145"/>
      <c r="H3" s="145"/>
      <c r="I3" s="145"/>
    </row>
    <row r="4" spans="1:11" ht="5.45" customHeight="1" x14ac:dyDescent="0.25">
      <c r="A4" s="145"/>
      <c r="B4" s="145"/>
      <c r="C4" s="145"/>
      <c r="D4" s="145"/>
      <c r="E4" s="145"/>
      <c r="F4" s="145"/>
      <c r="G4" s="145"/>
      <c r="H4" s="145"/>
      <c r="I4" s="145"/>
    </row>
    <row r="5" spans="1:11" ht="5.45" customHeight="1" x14ac:dyDescent="0.25">
      <c r="A5" s="145"/>
      <c r="B5" s="145"/>
      <c r="C5" s="145"/>
      <c r="D5" s="145"/>
      <c r="E5" s="145"/>
      <c r="F5" s="145"/>
      <c r="G5" s="145"/>
      <c r="H5" s="145"/>
      <c r="I5" s="145"/>
    </row>
    <row r="6" spans="1:11" ht="5.45" customHeight="1" x14ac:dyDescent="0.25">
      <c r="A6" s="145"/>
      <c r="B6" s="145"/>
      <c r="C6" s="145"/>
      <c r="D6" s="145"/>
      <c r="E6" s="145"/>
      <c r="F6" s="145"/>
      <c r="G6" s="145"/>
      <c r="H6" s="145"/>
      <c r="I6" s="145"/>
    </row>
    <row r="7" spans="1:11" ht="5.45" customHeight="1" x14ac:dyDescent="0.25">
      <c r="A7" s="145"/>
      <c r="B7" s="145"/>
      <c r="C7" s="145"/>
      <c r="D7" s="145"/>
      <c r="E7" s="145"/>
      <c r="F7" s="145"/>
      <c r="G7" s="145"/>
      <c r="H7" s="145"/>
      <c r="I7" s="145"/>
    </row>
    <row r="8" spans="1:11" ht="5.45" customHeight="1" x14ac:dyDescent="0.25">
      <c r="A8" s="145"/>
      <c r="B8" s="145"/>
      <c r="C8" s="145"/>
      <c r="D8" s="145"/>
      <c r="E8" s="145"/>
      <c r="F8" s="145"/>
      <c r="G8" s="145"/>
      <c r="H8" s="145"/>
      <c r="I8" s="145"/>
    </row>
    <row r="9" spans="1:11" ht="5.45" customHeight="1" x14ac:dyDescent="0.25">
      <c r="A9" s="145"/>
      <c r="B9" s="145"/>
      <c r="C9" s="145"/>
      <c r="D9" s="145"/>
      <c r="E9" s="145"/>
      <c r="F9" s="145"/>
      <c r="G9" s="145"/>
      <c r="H9" s="145"/>
      <c r="I9" s="145"/>
    </row>
    <row r="10" spans="1:11" ht="5.45" customHeight="1" x14ac:dyDescent="0.25">
      <c r="A10" s="145"/>
      <c r="B10" s="145"/>
      <c r="C10" s="145"/>
      <c r="D10" s="145"/>
      <c r="E10" s="145"/>
      <c r="F10" s="145"/>
      <c r="G10" s="145"/>
      <c r="H10" s="145"/>
      <c r="I10" s="145"/>
    </row>
    <row r="11" spans="1:11" ht="5.45" customHeight="1" x14ac:dyDescent="0.25">
      <c r="A11" s="145"/>
      <c r="B11" s="145"/>
      <c r="C11" s="145"/>
      <c r="D11" s="145"/>
      <c r="E11" s="145"/>
      <c r="F11" s="145"/>
      <c r="G11" s="145"/>
      <c r="H11" s="145"/>
      <c r="I11" s="145"/>
    </row>
    <row r="12" spans="1:11" ht="5.45" customHeight="1" x14ac:dyDescent="0.25">
      <c r="A12" s="145"/>
      <c r="B12" s="145"/>
      <c r="C12" s="145"/>
      <c r="D12" s="145"/>
      <c r="E12" s="145"/>
      <c r="F12" s="145"/>
      <c r="G12" s="145"/>
      <c r="H12" s="145"/>
      <c r="I12" s="145"/>
    </row>
    <row r="13" spans="1:11" ht="5.45" customHeight="1" x14ac:dyDescent="0.25">
      <c r="A13" s="145"/>
      <c r="B13" s="145"/>
      <c r="C13" s="145"/>
      <c r="D13" s="145"/>
      <c r="E13" s="145"/>
      <c r="F13" s="145"/>
      <c r="G13" s="145"/>
      <c r="H13" s="145"/>
      <c r="I13" s="145"/>
    </row>
    <row r="14" spans="1:11" ht="52.5" customHeight="1" x14ac:dyDescent="0.25">
      <c r="A14" s="145"/>
      <c r="B14" s="145"/>
      <c r="C14" s="145"/>
      <c r="D14" s="145"/>
      <c r="E14" s="145"/>
      <c r="F14" s="145"/>
      <c r="G14" s="145"/>
      <c r="H14" s="145"/>
      <c r="I14" s="145"/>
    </row>
    <row r="15" spans="1:11" ht="24" customHeight="1" x14ac:dyDescent="0.25">
      <c r="A15" s="145"/>
      <c r="B15" s="145"/>
      <c r="C15" s="145"/>
      <c r="D15" s="145"/>
      <c r="E15" s="145"/>
      <c r="F15" s="145"/>
      <c r="G15" s="145"/>
      <c r="H15" s="145"/>
      <c r="I15" s="145"/>
    </row>
    <row r="16" spans="1:11" ht="16.5" thickBot="1" x14ac:dyDescent="0.3">
      <c r="E16" s="66"/>
      <c r="F16" s="66"/>
      <c r="G16" s="66"/>
      <c r="H16" s="66"/>
      <c r="I16" s="66"/>
      <c r="K16" s="75"/>
    </row>
    <row r="17" spans="1:14" ht="28.5" customHeight="1" x14ac:dyDescent="0.25">
      <c r="A17" s="146" t="s">
        <v>90</v>
      </c>
      <c r="B17" s="147"/>
      <c r="C17" s="67">
        <f>AVERAGE(A21:A1020)</f>
        <v>100.37720265027019</v>
      </c>
      <c r="E17" s="66"/>
      <c r="F17" s="66"/>
      <c r="G17" s="66"/>
      <c r="H17" s="66"/>
      <c r="I17" s="66"/>
    </row>
    <row r="18" spans="1:14" ht="31.5" customHeight="1" thickBot="1" x14ac:dyDescent="0.3">
      <c r="A18" s="148" t="s">
        <v>91</v>
      </c>
      <c r="B18" s="149"/>
      <c r="C18" s="74">
        <f>_xlfn.STDEV.P(A21:A1020)</f>
        <v>19.990448608397784</v>
      </c>
      <c r="E18" s="66"/>
      <c r="F18" s="66"/>
      <c r="G18" s="66"/>
      <c r="H18" s="66"/>
      <c r="I18" s="66"/>
    </row>
    <row r="19" spans="1:14" ht="16.5" thickBot="1" x14ac:dyDescent="0.3">
      <c r="C19" s="150" t="s">
        <v>88</v>
      </c>
      <c r="D19" s="150"/>
      <c r="E19" s="150"/>
      <c r="F19" s="150"/>
      <c r="G19" s="76"/>
      <c r="H19" s="76"/>
      <c r="N19" s="68"/>
    </row>
    <row r="20" spans="1:14" ht="16.5" thickBot="1" x14ac:dyDescent="0.3">
      <c r="A20" s="79" t="s">
        <v>92</v>
      </c>
      <c r="C20" s="69" t="s">
        <v>64</v>
      </c>
      <c r="D20" s="70" t="s">
        <v>63</v>
      </c>
      <c r="E20" s="70" t="s">
        <v>83</v>
      </c>
      <c r="F20" s="70" t="s">
        <v>84</v>
      </c>
    </row>
    <row r="21" spans="1:14" x14ac:dyDescent="0.25">
      <c r="A21">
        <v>144.99161150306463</v>
      </c>
      <c r="B21" s="115" t="s">
        <v>82</v>
      </c>
      <c r="C21" s="141">
        <f>COUNTIF(A21:A1020,"&gt;=128")</f>
        <v>89</v>
      </c>
      <c r="D21" s="141">
        <f>COUNTIF(A21:A1020,"&gt;=115")</f>
        <v>231</v>
      </c>
      <c r="E21" s="141">
        <f>COUNTIF(A21:A1020,"&lt;=107")</f>
        <v>626</v>
      </c>
      <c r="F21" s="143">
        <f>COUNTIF(A21:A1020,"&lt;=90")</f>
        <v>306</v>
      </c>
      <c r="G21" s="132" t="s">
        <v>94</v>
      </c>
      <c r="H21" s="133"/>
      <c r="I21" s="133"/>
      <c r="J21" s="134"/>
    </row>
    <row r="22" spans="1:14" ht="16.5" thickBot="1" x14ac:dyDescent="0.3">
      <c r="A22">
        <v>134.90567905828357</v>
      </c>
      <c r="B22" s="118"/>
      <c r="C22" s="142"/>
      <c r="D22" s="142"/>
      <c r="E22" s="142"/>
      <c r="F22" s="144"/>
      <c r="G22" s="135"/>
      <c r="H22" s="136"/>
      <c r="I22" s="136"/>
      <c r="J22" s="137"/>
    </row>
    <row r="23" spans="1:14" ht="19.899999999999999" customHeight="1" thickBot="1" x14ac:dyDescent="0.3">
      <c r="A23">
        <v>127.59470589808188</v>
      </c>
      <c r="B23" s="71" t="s">
        <v>85</v>
      </c>
      <c r="C23" s="72">
        <f>C21/1000</f>
        <v>8.8999999999999996E-2</v>
      </c>
      <c r="D23" s="72">
        <f>D21/1000</f>
        <v>0.23100000000000001</v>
      </c>
      <c r="E23" s="72">
        <f t="shared" ref="E23:F23" si="0">E21/1000</f>
        <v>0.626</v>
      </c>
      <c r="F23" s="72">
        <f t="shared" si="0"/>
        <v>0.30599999999999999</v>
      </c>
      <c r="G23" s="135"/>
      <c r="H23" s="136"/>
      <c r="I23" s="136"/>
      <c r="J23" s="137"/>
    </row>
    <row r="24" spans="1:14" x14ac:dyDescent="0.25">
      <c r="A24">
        <v>140.5634636990726</v>
      </c>
      <c r="B24" s="123" t="s">
        <v>89</v>
      </c>
      <c r="C24" s="126">
        <f>1-_xlfn.NORM.DIST(128,C17,C18,TRUE)+_xlfn.NORM.DIST(128,C17,C18,FALSE)</f>
        <v>9.1198570722352129E-2</v>
      </c>
      <c r="D24" s="126">
        <f>1-_xlfn.NORM.DIST(115,C17,C18,TRUE)+_xlfn.NORM.DIST(115,C17,C18,FALSE)</f>
        <v>0.24751224146086154</v>
      </c>
      <c r="E24" s="126">
        <f>_xlfn.NORM.DIST(107,C17,C18,TRUE)</f>
        <v>0.62979033131083306</v>
      </c>
      <c r="F24" s="129">
        <f>_xlfn.NORM.DIST(90,C17,C18,TRUE)</f>
        <v>0.30184270003610092</v>
      </c>
      <c r="G24" s="135"/>
      <c r="H24" s="136"/>
      <c r="I24" s="136"/>
      <c r="J24" s="137"/>
    </row>
    <row r="25" spans="1:14" x14ac:dyDescent="0.25">
      <c r="A25">
        <v>120.6009644898586</v>
      </c>
      <c r="B25" s="124"/>
      <c r="C25" s="127"/>
      <c r="D25" s="127"/>
      <c r="E25" s="127"/>
      <c r="F25" s="130"/>
      <c r="G25" s="135"/>
      <c r="H25" s="136"/>
      <c r="I25" s="136"/>
      <c r="J25" s="137"/>
    </row>
    <row r="26" spans="1:14" ht="16.5" thickBot="1" x14ac:dyDescent="0.3">
      <c r="A26">
        <v>42.08774296566844</v>
      </c>
      <c r="B26" s="125"/>
      <c r="C26" s="128"/>
      <c r="D26" s="128"/>
      <c r="E26" s="128"/>
      <c r="F26" s="131"/>
      <c r="G26" s="138"/>
      <c r="H26" s="139"/>
      <c r="I26" s="139"/>
      <c r="J26" s="140"/>
    </row>
    <row r="27" spans="1:14" ht="16.5" thickBot="1" x14ac:dyDescent="0.3">
      <c r="A27">
        <v>132.56054696976207</v>
      </c>
      <c r="B27" s="73"/>
      <c r="C27" s="73"/>
      <c r="D27" s="73"/>
      <c r="E27" s="73"/>
      <c r="F27" s="73"/>
      <c r="G27" s="73"/>
      <c r="H27" s="73"/>
      <c r="I27" s="73"/>
      <c r="J27" s="73"/>
    </row>
    <row r="28" spans="1:14" x14ac:dyDescent="0.25">
      <c r="A28">
        <v>89.79865267756395</v>
      </c>
      <c r="B28" s="114" t="s">
        <v>55</v>
      </c>
      <c r="C28" s="115"/>
      <c r="D28" s="115"/>
      <c r="E28" s="115"/>
      <c r="F28" s="115"/>
      <c r="G28" s="115"/>
      <c r="H28" s="116"/>
      <c r="I28" s="73"/>
      <c r="J28" s="73"/>
    </row>
    <row r="29" spans="1:14" x14ac:dyDescent="0.25">
      <c r="A29">
        <v>125.73815436335281</v>
      </c>
      <c r="B29" s="117"/>
      <c r="C29" s="118"/>
      <c r="D29" s="118"/>
      <c r="E29" s="118"/>
      <c r="F29" s="118"/>
      <c r="G29" s="118"/>
      <c r="H29" s="119"/>
      <c r="I29" s="73"/>
      <c r="J29" s="73"/>
    </row>
    <row r="30" spans="1:14" x14ac:dyDescent="0.25">
      <c r="A30">
        <v>121.08818080159836</v>
      </c>
      <c r="B30" s="117"/>
      <c r="C30" s="118"/>
      <c r="D30" s="118"/>
      <c r="E30" s="118"/>
      <c r="F30" s="118"/>
      <c r="G30" s="118"/>
      <c r="H30" s="119"/>
      <c r="I30" s="73"/>
      <c r="J30" s="73"/>
    </row>
    <row r="31" spans="1:14" x14ac:dyDescent="0.25">
      <c r="A31">
        <v>67.542680678889155</v>
      </c>
      <c r="B31" s="117"/>
      <c r="C31" s="118"/>
      <c r="D31" s="118"/>
      <c r="E31" s="118"/>
      <c r="F31" s="118"/>
      <c r="G31" s="118"/>
      <c r="H31" s="119"/>
      <c r="I31" s="73"/>
      <c r="J31" s="73"/>
    </row>
    <row r="32" spans="1:14" ht="16.5" thickBot="1" x14ac:dyDescent="0.3">
      <c r="A32">
        <v>131.43832145724446</v>
      </c>
      <c r="B32" s="120"/>
      <c r="C32" s="121"/>
      <c r="D32" s="121"/>
      <c r="E32" s="121"/>
      <c r="F32" s="121"/>
      <c r="G32" s="121"/>
      <c r="H32" s="122"/>
      <c r="I32" s="73"/>
      <c r="J32" s="73"/>
    </row>
    <row r="33" spans="1:1" x14ac:dyDescent="0.25">
      <c r="A33">
        <v>92.142670635075774</v>
      </c>
    </row>
    <row r="34" spans="1:1" x14ac:dyDescent="0.25">
      <c r="A34">
        <v>118.94240995170549</v>
      </c>
    </row>
    <row r="35" spans="1:1" x14ac:dyDescent="0.25">
      <c r="A35">
        <v>64.279959385748953</v>
      </c>
    </row>
    <row r="36" spans="1:1" x14ac:dyDescent="0.25">
      <c r="A36">
        <v>112.25271262228489</v>
      </c>
    </row>
    <row r="37" spans="1:1" x14ac:dyDescent="0.25">
      <c r="A37">
        <v>93.275923770852387</v>
      </c>
    </row>
    <row r="38" spans="1:1" x14ac:dyDescent="0.25">
      <c r="A38">
        <v>115.18078533990774</v>
      </c>
    </row>
    <row r="39" spans="1:1" x14ac:dyDescent="0.25">
      <c r="A39">
        <v>108.32892510516103</v>
      </c>
    </row>
    <row r="40" spans="1:1" x14ac:dyDescent="0.25">
      <c r="A40">
        <v>132.32671588193625</v>
      </c>
    </row>
    <row r="41" spans="1:1" x14ac:dyDescent="0.25">
      <c r="A41">
        <v>136.04127414291725</v>
      </c>
    </row>
    <row r="42" spans="1:1" x14ac:dyDescent="0.25">
      <c r="A42">
        <v>110.19263891066657</v>
      </c>
    </row>
    <row r="43" spans="1:1" x14ac:dyDescent="0.25">
      <c r="A43">
        <v>97.208715285523795</v>
      </c>
    </row>
    <row r="44" spans="1:1" x14ac:dyDescent="0.25">
      <c r="A44">
        <v>48.820914141833782</v>
      </c>
    </row>
    <row r="45" spans="1:1" x14ac:dyDescent="0.25">
      <c r="A45">
        <v>99.532565198023804</v>
      </c>
    </row>
    <row r="46" spans="1:1" x14ac:dyDescent="0.25">
      <c r="A46">
        <v>85.867907525971532</v>
      </c>
    </row>
    <row r="47" spans="1:1" x14ac:dyDescent="0.25">
      <c r="A47">
        <v>113.51622813672293</v>
      </c>
    </row>
    <row r="48" spans="1:1" x14ac:dyDescent="0.25">
      <c r="A48">
        <v>90.681089911959134</v>
      </c>
    </row>
    <row r="49" spans="1:1" x14ac:dyDescent="0.25">
      <c r="A49">
        <v>109.09776645130478</v>
      </c>
    </row>
    <row r="50" spans="1:1" x14ac:dyDescent="0.25">
      <c r="A50">
        <v>117.04793248791248</v>
      </c>
    </row>
    <row r="51" spans="1:1" x14ac:dyDescent="0.25">
      <c r="A51">
        <v>81.706514518009499</v>
      </c>
    </row>
    <row r="52" spans="1:1" x14ac:dyDescent="0.25">
      <c r="A52">
        <v>87.278738444729242</v>
      </c>
    </row>
    <row r="53" spans="1:1" x14ac:dyDescent="0.25">
      <c r="A53">
        <v>94.591371432761662</v>
      </c>
    </row>
    <row r="54" spans="1:1" x14ac:dyDescent="0.25">
      <c r="A54">
        <v>90.097239788156003</v>
      </c>
    </row>
    <row r="55" spans="1:1" x14ac:dyDescent="0.25">
      <c r="A55">
        <v>116.92724254098721</v>
      </c>
    </row>
    <row r="56" spans="1:1" x14ac:dyDescent="0.25">
      <c r="A56">
        <v>104.52182575827464</v>
      </c>
    </row>
    <row r="57" spans="1:1" x14ac:dyDescent="0.25">
      <c r="A57">
        <v>142.69604687578976</v>
      </c>
    </row>
    <row r="58" spans="1:1" x14ac:dyDescent="0.25">
      <c r="A58">
        <v>94.82745351997437</v>
      </c>
    </row>
    <row r="59" spans="1:1" x14ac:dyDescent="0.25">
      <c r="A59">
        <v>86.288958098157309</v>
      </c>
    </row>
    <row r="60" spans="1:1" x14ac:dyDescent="0.25">
      <c r="A60">
        <v>88.290983310434967</v>
      </c>
    </row>
    <row r="61" spans="1:1" x14ac:dyDescent="0.25">
      <c r="A61">
        <v>94.279642123728991</v>
      </c>
    </row>
    <row r="62" spans="1:1" x14ac:dyDescent="0.25">
      <c r="A62">
        <v>76.606613927287981</v>
      </c>
    </row>
    <row r="63" spans="1:1" x14ac:dyDescent="0.25">
      <c r="A63">
        <v>84.067608238547109</v>
      </c>
    </row>
    <row r="64" spans="1:1" x14ac:dyDescent="0.25">
      <c r="A64">
        <v>79.680478645605035</v>
      </c>
    </row>
    <row r="65" spans="1:1" x14ac:dyDescent="0.25">
      <c r="A65">
        <v>124.67850208631717</v>
      </c>
    </row>
    <row r="66" spans="1:1" x14ac:dyDescent="0.25">
      <c r="A66">
        <v>120.83115759887733</v>
      </c>
    </row>
    <row r="67" spans="1:1" x14ac:dyDescent="0.25">
      <c r="A67">
        <v>94.54691987921251</v>
      </c>
    </row>
    <row r="68" spans="1:1" x14ac:dyDescent="0.25">
      <c r="A68">
        <v>84.445139489253052</v>
      </c>
    </row>
    <row r="69" spans="1:1" x14ac:dyDescent="0.25">
      <c r="A69">
        <v>113.73425675410544</v>
      </c>
    </row>
    <row r="70" spans="1:1" x14ac:dyDescent="0.25">
      <c r="A70">
        <v>101.02322701422963</v>
      </c>
    </row>
    <row r="71" spans="1:1" x14ac:dyDescent="0.25">
      <c r="A71">
        <v>93.191659086733125</v>
      </c>
    </row>
    <row r="72" spans="1:1" x14ac:dyDescent="0.25">
      <c r="A72">
        <v>73.694684740621597</v>
      </c>
    </row>
    <row r="73" spans="1:1" x14ac:dyDescent="0.25">
      <c r="A73">
        <v>99.92273842508439</v>
      </c>
    </row>
    <row r="74" spans="1:1" x14ac:dyDescent="0.25">
      <c r="A74">
        <v>122.25783646281343</v>
      </c>
    </row>
    <row r="75" spans="1:1" x14ac:dyDescent="0.25">
      <c r="A75">
        <v>99.656506588507909</v>
      </c>
    </row>
    <row r="76" spans="1:1" x14ac:dyDescent="0.25">
      <c r="A76">
        <v>99.549390850006603</v>
      </c>
    </row>
    <row r="77" spans="1:1" x14ac:dyDescent="0.25">
      <c r="A77">
        <v>79.63427631475497</v>
      </c>
    </row>
    <row r="78" spans="1:1" x14ac:dyDescent="0.25">
      <c r="A78">
        <v>119.87341420317534</v>
      </c>
    </row>
    <row r="79" spans="1:1" x14ac:dyDescent="0.25">
      <c r="A79">
        <v>90.60428308439441</v>
      </c>
    </row>
    <row r="80" spans="1:1" x14ac:dyDescent="0.25">
      <c r="A80">
        <v>72.780915413750336</v>
      </c>
    </row>
    <row r="81" spans="1:1" x14ac:dyDescent="0.25">
      <c r="A81">
        <v>84.868145475047641</v>
      </c>
    </row>
    <row r="82" spans="1:1" x14ac:dyDescent="0.25">
      <c r="A82">
        <v>117.9658400156768</v>
      </c>
    </row>
    <row r="83" spans="1:1" x14ac:dyDescent="0.25">
      <c r="A83">
        <v>102.63687525148271</v>
      </c>
    </row>
    <row r="84" spans="1:1" x14ac:dyDescent="0.25">
      <c r="A84">
        <v>113.14556357101537</v>
      </c>
    </row>
    <row r="85" spans="1:1" x14ac:dyDescent="0.25">
      <c r="A85">
        <v>108.57819486554945</v>
      </c>
    </row>
    <row r="86" spans="1:1" x14ac:dyDescent="0.25">
      <c r="A86">
        <v>116.0461240739096</v>
      </c>
    </row>
    <row r="87" spans="1:1" x14ac:dyDescent="0.25">
      <c r="A87">
        <v>76.235676513169892</v>
      </c>
    </row>
    <row r="88" spans="1:1" x14ac:dyDescent="0.25">
      <c r="A88">
        <v>98.191424310789444</v>
      </c>
    </row>
    <row r="89" spans="1:1" x14ac:dyDescent="0.25">
      <c r="A89">
        <v>108.10086930869147</v>
      </c>
    </row>
    <row r="90" spans="1:1" x14ac:dyDescent="0.25">
      <c r="A90">
        <v>82.302824719226919</v>
      </c>
    </row>
    <row r="91" spans="1:1" x14ac:dyDescent="0.25">
      <c r="A91">
        <v>91.374806995736435</v>
      </c>
    </row>
    <row r="92" spans="1:1" x14ac:dyDescent="0.25">
      <c r="A92">
        <v>139.55174179282039</v>
      </c>
    </row>
    <row r="93" spans="1:1" x14ac:dyDescent="0.25">
      <c r="A93">
        <v>97.086615621810779</v>
      </c>
    </row>
    <row r="94" spans="1:1" x14ac:dyDescent="0.25">
      <c r="A94">
        <v>98.726980265928432</v>
      </c>
    </row>
    <row r="95" spans="1:1" x14ac:dyDescent="0.25">
      <c r="A95">
        <v>112.89026840822771</v>
      </c>
    </row>
    <row r="96" spans="1:1" x14ac:dyDescent="0.25">
      <c r="A96">
        <v>94.187146512558684</v>
      </c>
    </row>
    <row r="97" spans="1:1" x14ac:dyDescent="0.25">
      <c r="A97">
        <v>60.42661223327741</v>
      </c>
    </row>
    <row r="98" spans="1:1" x14ac:dyDescent="0.25">
      <c r="A98">
        <v>81.778455548919737</v>
      </c>
    </row>
    <row r="99" spans="1:1" x14ac:dyDescent="0.25">
      <c r="A99">
        <v>105.59930413146503</v>
      </c>
    </row>
    <row r="100" spans="1:1" x14ac:dyDescent="0.25">
      <c r="A100">
        <v>114.81998879171442</v>
      </c>
    </row>
    <row r="101" spans="1:1" x14ac:dyDescent="0.25">
      <c r="A101">
        <v>154.15422492660582</v>
      </c>
    </row>
    <row r="102" spans="1:1" x14ac:dyDescent="0.25">
      <c r="A102">
        <v>102.33776518143713</v>
      </c>
    </row>
    <row r="103" spans="1:1" x14ac:dyDescent="0.25">
      <c r="A103">
        <v>108.58992734720232</v>
      </c>
    </row>
    <row r="104" spans="1:1" x14ac:dyDescent="0.25">
      <c r="A104">
        <v>78.455525706522167</v>
      </c>
    </row>
    <row r="105" spans="1:1" x14ac:dyDescent="0.25">
      <c r="A105">
        <v>88.940453476971015</v>
      </c>
    </row>
    <row r="106" spans="1:1" x14ac:dyDescent="0.25">
      <c r="A106">
        <v>95.031248545274138</v>
      </c>
    </row>
    <row r="107" spans="1:1" x14ac:dyDescent="0.25">
      <c r="A107">
        <v>67.100848152767867</v>
      </c>
    </row>
    <row r="108" spans="1:1" x14ac:dyDescent="0.25">
      <c r="A108">
        <v>108.51950971991755</v>
      </c>
    </row>
    <row r="109" spans="1:1" x14ac:dyDescent="0.25">
      <c r="A109">
        <v>75.954415276646614</v>
      </c>
    </row>
    <row r="110" spans="1:1" x14ac:dyDescent="0.25">
      <c r="A110">
        <v>98.263592715375125</v>
      </c>
    </row>
    <row r="111" spans="1:1" x14ac:dyDescent="0.25">
      <c r="A111">
        <v>69.377313391305506</v>
      </c>
    </row>
    <row r="112" spans="1:1" x14ac:dyDescent="0.25">
      <c r="A112">
        <v>103.66558197129052</v>
      </c>
    </row>
    <row r="113" spans="1:1" x14ac:dyDescent="0.25">
      <c r="A113">
        <v>123.70243237237446</v>
      </c>
    </row>
    <row r="114" spans="1:1" x14ac:dyDescent="0.25">
      <c r="A114">
        <v>110.54791027854662</v>
      </c>
    </row>
    <row r="115" spans="1:1" x14ac:dyDescent="0.25">
      <c r="A115">
        <v>111.28846633946523</v>
      </c>
    </row>
    <row r="116" spans="1:1" x14ac:dyDescent="0.25">
      <c r="A116">
        <v>106.89433363731951</v>
      </c>
    </row>
    <row r="117" spans="1:1" x14ac:dyDescent="0.25">
      <c r="A117">
        <v>94.295603755745105</v>
      </c>
    </row>
    <row r="118" spans="1:1" x14ac:dyDescent="0.25">
      <c r="A118">
        <v>125.4502083407715</v>
      </c>
    </row>
    <row r="119" spans="1:1" x14ac:dyDescent="0.25">
      <c r="A119">
        <v>105.31981640961021</v>
      </c>
    </row>
    <row r="120" spans="1:1" x14ac:dyDescent="0.25">
      <c r="A120">
        <v>106.6868778958451</v>
      </c>
    </row>
    <row r="121" spans="1:1" x14ac:dyDescent="0.25">
      <c r="A121">
        <v>63.450591167202219</v>
      </c>
    </row>
    <row r="122" spans="1:1" x14ac:dyDescent="0.25">
      <c r="A122">
        <v>77.420975483255461</v>
      </c>
    </row>
    <row r="123" spans="1:1" x14ac:dyDescent="0.25">
      <c r="A123">
        <v>82.214376359479502</v>
      </c>
    </row>
    <row r="124" spans="1:1" x14ac:dyDescent="0.25">
      <c r="A124">
        <v>111.02748683479149</v>
      </c>
    </row>
    <row r="125" spans="1:1" x14ac:dyDescent="0.25">
      <c r="A125">
        <v>93.556957633700222</v>
      </c>
    </row>
    <row r="126" spans="1:1" x14ac:dyDescent="0.25">
      <c r="A126">
        <v>85.763633958413266</v>
      </c>
    </row>
    <row r="127" spans="1:1" x14ac:dyDescent="0.25">
      <c r="A127">
        <v>127.38224793574773</v>
      </c>
    </row>
    <row r="128" spans="1:1" x14ac:dyDescent="0.25">
      <c r="A128">
        <v>66.293034958653152</v>
      </c>
    </row>
    <row r="129" spans="1:1" x14ac:dyDescent="0.25">
      <c r="A129">
        <v>114.17729436070658</v>
      </c>
    </row>
    <row r="130" spans="1:1" x14ac:dyDescent="0.25">
      <c r="A130">
        <v>59.132765070535243</v>
      </c>
    </row>
    <row r="131" spans="1:1" x14ac:dyDescent="0.25">
      <c r="A131">
        <v>91.363074514083564</v>
      </c>
    </row>
    <row r="132" spans="1:1" x14ac:dyDescent="0.25">
      <c r="A132">
        <v>110.97050699172541</v>
      </c>
    </row>
    <row r="133" spans="1:1" x14ac:dyDescent="0.25">
      <c r="A133">
        <v>93.993765201594215</v>
      </c>
    </row>
    <row r="134" spans="1:1" x14ac:dyDescent="0.25">
      <c r="A134">
        <v>86.395232554059476</v>
      </c>
    </row>
    <row r="135" spans="1:1" x14ac:dyDescent="0.25">
      <c r="A135">
        <v>106.55272742733359</v>
      </c>
    </row>
    <row r="136" spans="1:1" x14ac:dyDescent="0.25">
      <c r="A136">
        <v>77.527750161243603</v>
      </c>
    </row>
    <row r="137" spans="1:1" x14ac:dyDescent="0.25">
      <c r="A137">
        <v>97.823920239170548</v>
      </c>
    </row>
    <row r="138" spans="1:1" x14ac:dyDescent="0.25">
      <c r="A138">
        <v>82.943268150847871</v>
      </c>
    </row>
    <row r="139" spans="1:1" x14ac:dyDescent="0.25">
      <c r="A139">
        <v>108.90813680598512</v>
      </c>
    </row>
    <row r="140" spans="1:1" x14ac:dyDescent="0.25">
      <c r="A140">
        <v>75.077253111521713</v>
      </c>
    </row>
    <row r="141" spans="1:1" x14ac:dyDescent="0.25">
      <c r="A141">
        <v>123.87942004133947</v>
      </c>
    </row>
    <row r="142" spans="1:1" x14ac:dyDescent="0.25">
      <c r="A142">
        <v>119.15191205625888</v>
      </c>
    </row>
    <row r="143" spans="1:1" x14ac:dyDescent="0.25">
      <c r="A143">
        <v>73.052672430640087</v>
      </c>
    </row>
    <row r="144" spans="1:1" x14ac:dyDescent="0.25">
      <c r="A144">
        <v>110.80550191545626</v>
      </c>
    </row>
    <row r="145" spans="1:1" x14ac:dyDescent="0.25">
      <c r="A145">
        <v>76.136223267531022</v>
      </c>
    </row>
    <row r="146" spans="1:1" x14ac:dyDescent="0.25">
      <c r="A146">
        <v>89.662501320708543</v>
      </c>
    </row>
    <row r="147" spans="1:1" x14ac:dyDescent="0.25">
      <c r="A147">
        <v>94.155223248526454</v>
      </c>
    </row>
    <row r="148" spans="1:1" x14ac:dyDescent="0.25">
      <c r="A148">
        <v>59.157503326423466</v>
      </c>
    </row>
    <row r="149" spans="1:1" x14ac:dyDescent="0.25">
      <c r="A149">
        <v>102.37009771808516</v>
      </c>
    </row>
    <row r="150" spans="1:1" x14ac:dyDescent="0.25">
      <c r="A150">
        <v>128.57041181414388</v>
      </c>
    </row>
    <row r="151" spans="1:1" x14ac:dyDescent="0.25">
      <c r="A151">
        <v>108.27556050353451</v>
      </c>
    </row>
    <row r="152" spans="1:1" x14ac:dyDescent="0.25">
      <c r="A152">
        <v>79.279073158977553</v>
      </c>
    </row>
    <row r="153" spans="1:1" x14ac:dyDescent="0.25">
      <c r="A153">
        <v>81.976816343376413</v>
      </c>
    </row>
    <row r="154" spans="1:1" x14ac:dyDescent="0.25">
      <c r="A154">
        <v>87.153000802209135</v>
      </c>
    </row>
    <row r="155" spans="1:1" x14ac:dyDescent="0.25">
      <c r="A155">
        <v>131.59184416290373</v>
      </c>
    </row>
    <row r="156" spans="1:1" x14ac:dyDescent="0.25">
      <c r="A156">
        <v>90.871674526715651</v>
      </c>
    </row>
    <row r="157" spans="1:1" x14ac:dyDescent="0.25">
      <c r="A157">
        <v>125.33033693907782</v>
      </c>
    </row>
    <row r="158" spans="1:1" x14ac:dyDescent="0.25">
      <c r="A158">
        <v>100.84555722423829</v>
      </c>
    </row>
    <row r="159" spans="1:1" x14ac:dyDescent="0.25">
      <c r="A159">
        <v>108.85243025550153</v>
      </c>
    </row>
    <row r="160" spans="1:1" x14ac:dyDescent="0.25">
      <c r="A160">
        <v>103.95225470128935</v>
      </c>
    </row>
    <row r="161" spans="1:1" x14ac:dyDescent="0.25">
      <c r="A161">
        <v>60.469904181081802</v>
      </c>
    </row>
    <row r="162" spans="1:1" x14ac:dyDescent="0.25">
      <c r="A162">
        <v>120.98440745612606</v>
      </c>
    </row>
    <row r="163" spans="1:1" x14ac:dyDescent="0.25">
      <c r="A163">
        <v>92.814309734967537</v>
      </c>
    </row>
    <row r="164" spans="1:1" x14ac:dyDescent="0.25">
      <c r="A164">
        <v>123.92625901848078</v>
      </c>
    </row>
    <row r="165" spans="1:1" x14ac:dyDescent="0.25">
      <c r="A165">
        <v>105.15199189976556</v>
      </c>
    </row>
    <row r="166" spans="1:1" x14ac:dyDescent="0.25">
      <c r="A166">
        <v>116.86603354755789</v>
      </c>
    </row>
    <row r="167" spans="1:1" x14ac:dyDescent="0.25">
      <c r="A167">
        <v>140.37374310428277</v>
      </c>
    </row>
    <row r="168" spans="1:1" x14ac:dyDescent="0.25">
      <c r="A168">
        <v>78.332152750226669</v>
      </c>
    </row>
    <row r="169" spans="1:1" x14ac:dyDescent="0.25">
      <c r="A169">
        <v>59.614433464594185</v>
      </c>
    </row>
    <row r="170" spans="1:1" x14ac:dyDescent="0.25">
      <c r="A170">
        <v>96.524093148764223</v>
      </c>
    </row>
    <row r="171" spans="1:1" x14ac:dyDescent="0.25">
      <c r="A171">
        <v>70.808949001366273</v>
      </c>
    </row>
    <row r="172" spans="1:1" x14ac:dyDescent="0.25">
      <c r="A172">
        <v>128.9272065856494</v>
      </c>
    </row>
    <row r="173" spans="1:1" x14ac:dyDescent="0.25">
      <c r="A173">
        <v>93.880010151769966</v>
      </c>
    </row>
    <row r="174" spans="1:1" x14ac:dyDescent="0.25">
      <c r="A174">
        <v>96.548922354122624</v>
      </c>
    </row>
    <row r="175" spans="1:1" x14ac:dyDescent="0.25">
      <c r="A175">
        <v>80.221627993159927</v>
      </c>
    </row>
    <row r="176" spans="1:1" x14ac:dyDescent="0.25">
      <c r="A176">
        <v>97.151553543517366</v>
      </c>
    </row>
    <row r="177" spans="1:1" x14ac:dyDescent="0.25">
      <c r="A177">
        <v>89.690468282788061</v>
      </c>
    </row>
    <row r="178" spans="1:1" x14ac:dyDescent="0.25">
      <c r="A178">
        <v>113.15124791290145</v>
      </c>
    </row>
    <row r="179" spans="1:1" x14ac:dyDescent="0.25">
      <c r="A179">
        <v>97.16235379310092</v>
      </c>
    </row>
    <row r="180" spans="1:1" x14ac:dyDescent="0.25">
      <c r="A180">
        <v>101.00790202850476</v>
      </c>
    </row>
    <row r="181" spans="1:1" x14ac:dyDescent="0.25">
      <c r="A181">
        <v>101.96073415281717</v>
      </c>
    </row>
    <row r="182" spans="1:1" x14ac:dyDescent="0.25">
      <c r="A182">
        <v>129.45089363493025</v>
      </c>
    </row>
    <row r="183" spans="1:1" x14ac:dyDescent="0.25">
      <c r="A183">
        <v>91.599270288133994</v>
      </c>
    </row>
    <row r="184" spans="1:1" x14ac:dyDescent="0.25">
      <c r="A184">
        <v>75.738683133386075</v>
      </c>
    </row>
    <row r="185" spans="1:1" x14ac:dyDescent="0.25">
      <c r="A185">
        <v>72.417208482511342</v>
      </c>
    </row>
    <row r="186" spans="1:1" x14ac:dyDescent="0.25">
      <c r="A186">
        <v>125.66130206105299</v>
      </c>
    </row>
    <row r="187" spans="1:1" x14ac:dyDescent="0.25">
      <c r="A187">
        <v>124.77381713106297</v>
      </c>
    </row>
    <row r="188" spans="1:1" x14ac:dyDescent="0.25">
      <c r="A188">
        <v>82.912413543090224</v>
      </c>
    </row>
    <row r="189" spans="1:1" x14ac:dyDescent="0.25">
      <c r="A189">
        <v>77.880906953942031</v>
      </c>
    </row>
    <row r="190" spans="1:1" x14ac:dyDescent="0.25">
      <c r="A190">
        <v>82.896997607895173</v>
      </c>
    </row>
    <row r="191" spans="1:1" x14ac:dyDescent="0.25">
      <c r="A191">
        <v>105.16306499775965</v>
      </c>
    </row>
    <row r="192" spans="1:1" x14ac:dyDescent="0.25">
      <c r="A192">
        <v>97.81930455355905</v>
      </c>
    </row>
    <row r="193" spans="1:1" x14ac:dyDescent="0.25">
      <c r="A193">
        <v>107.2820512286853</v>
      </c>
    </row>
    <row r="194" spans="1:1" x14ac:dyDescent="0.25">
      <c r="A194">
        <v>97.146915120538324</v>
      </c>
    </row>
    <row r="195" spans="1:1" x14ac:dyDescent="0.25">
      <c r="A195">
        <v>107.48186721466482</v>
      </c>
    </row>
    <row r="196" spans="1:1" x14ac:dyDescent="0.25">
      <c r="A196">
        <v>109.48120941757225</v>
      </c>
    </row>
    <row r="197" spans="1:1" x14ac:dyDescent="0.25">
      <c r="A197">
        <v>113.71295184071641</v>
      </c>
    </row>
    <row r="198" spans="1:1" x14ac:dyDescent="0.25">
      <c r="A198">
        <v>80.083930495311506</v>
      </c>
    </row>
    <row r="199" spans="1:1" x14ac:dyDescent="0.25">
      <c r="A199">
        <v>73.989815771346912</v>
      </c>
    </row>
    <row r="200" spans="1:1" x14ac:dyDescent="0.25">
      <c r="A200">
        <v>87.960700309486128</v>
      </c>
    </row>
    <row r="201" spans="1:1" x14ac:dyDescent="0.25">
      <c r="A201">
        <v>127.4841113423463</v>
      </c>
    </row>
    <row r="202" spans="1:1" x14ac:dyDescent="0.25">
      <c r="A202">
        <v>103.24780558003113</v>
      </c>
    </row>
    <row r="203" spans="1:1" x14ac:dyDescent="0.25">
      <c r="A203">
        <v>76.506251186947338</v>
      </c>
    </row>
    <row r="204" spans="1:1" x14ac:dyDescent="0.25">
      <c r="A204">
        <v>114.48383954993915</v>
      </c>
    </row>
    <row r="205" spans="1:1" x14ac:dyDescent="0.25">
      <c r="A205">
        <v>129.11137926275842</v>
      </c>
    </row>
    <row r="206" spans="1:1" x14ac:dyDescent="0.25">
      <c r="A206">
        <v>102.20838956010994</v>
      </c>
    </row>
    <row r="207" spans="1:1" x14ac:dyDescent="0.25">
      <c r="A207">
        <v>110.50398168445099</v>
      </c>
    </row>
    <row r="208" spans="1:1" x14ac:dyDescent="0.25">
      <c r="A208">
        <v>115.16445991001092</v>
      </c>
    </row>
    <row r="209" spans="1:1" x14ac:dyDescent="0.25">
      <c r="A209">
        <v>111.87468114949297</v>
      </c>
    </row>
    <row r="210" spans="1:1" x14ac:dyDescent="0.25">
      <c r="A210">
        <v>96.593942341860384</v>
      </c>
    </row>
    <row r="211" spans="1:1" x14ac:dyDescent="0.25">
      <c r="A211">
        <v>128.47737050615251</v>
      </c>
    </row>
    <row r="212" spans="1:1" x14ac:dyDescent="0.25">
      <c r="A212">
        <v>88.522631610976532</v>
      </c>
    </row>
    <row r="213" spans="1:1" x14ac:dyDescent="0.25">
      <c r="A213">
        <v>80.472057359293103</v>
      </c>
    </row>
    <row r="214" spans="1:1" x14ac:dyDescent="0.25">
      <c r="A214">
        <v>114.36676484445343</v>
      </c>
    </row>
    <row r="215" spans="1:1" x14ac:dyDescent="0.25">
      <c r="A215">
        <v>91.985419001139235</v>
      </c>
    </row>
    <row r="216" spans="1:1" x14ac:dyDescent="0.25">
      <c r="A216">
        <v>107.20201569492929</v>
      </c>
    </row>
    <row r="217" spans="1:1" x14ac:dyDescent="0.25">
      <c r="A217">
        <v>105.97265170654282</v>
      </c>
    </row>
    <row r="218" spans="1:1" x14ac:dyDescent="0.25">
      <c r="A218">
        <v>107.71374288888182</v>
      </c>
    </row>
    <row r="219" spans="1:1" x14ac:dyDescent="0.25">
      <c r="A219">
        <v>99.123815541679505</v>
      </c>
    </row>
    <row r="220" spans="1:1" x14ac:dyDescent="0.25">
      <c r="A220">
        <v>85.480326358810998</v>
      </c>
    </row>
    <row r="221" spans="1:1" x14ac:dyDescent="0.25">
      <c r="A221">
        <v>105.71078544453485</v>
      </c>
    </row>
    <row r="222" spans="1:1" x14ac:dyDescent="0.25">
      <c r="A222">
        <v>131.74191078869626</v>
      </c>
    </row>
    <row r="223" spans="1:1" x14ac:dyDescent="0.25">
      <c r="A223">
        <v>134.00182322366163</v>
      </c>
    </row>
    <row r="224" spans="1:1" x14ac:dyDescent="0.25">
      <c r="A224">
        <v>82.139252097113058</v>
      </c>
    </row>
    <row r="225" spans="1:1" x14ac:dyDescent="0.25">
      <c r="A225">
        <v>92.268112691817805</v>
      </c>
    </row>
    <row r="226" spans="1:1" x14ac:dyDescent="0.25">
      <c r="A226">
        <v>119.70365701708943</v>
      </c>
    </row>
    <row r="227" spans="1:1" x14ac:dyDescent="0.25">
      <c r="A227">
        <v>89.679963618982583</v>
      </c>
    </row>
    <row r="228" spans="1:1" x14ac:dyDescent="0.25">
      <c r="A228">
        <v>57.980980980210006</v>
      </c>
    </row>
    <row r="229" spans="1:1" x14ac:dyDescent="0.25">
      <c r="A229">
        <v>91.845970725989901</v>
      </c>
    </row>
    <row r="230" spans="1:1" x14ac:dyDescent="0.25">
      <c r="A230">
        <v>69.456075632479042</v>
      </c>
    </row>
    <row r="231" spans="1:1" x14ac:dyDescent="0.25">
      <c r="A231">
        <v>59.424530970863998</v>
      </c>
    </row>
    <row r="232" spans="1:1" x14ac:dyDescent="0.25">
      <c r="A232">
        <v>108.87266651261598</v>
      </c>
    </row>
    <row r="233" spans="1:1" x14ac:dyDescent="0.25">
      <c r="A233">
        <v>138.69172360282391</v>
      </c>
    </row>
    <row r="234" spans="1:1" x14ac:dyDescent="0.25">
      <c r="A234">
        <v>91.684421729587484</v>
      </c>
    </row>
    <row r="235" spans="1:1" x14ac:dyDescent="0.25">
      <c r="A235">
        <v>119.99155756493565</v>
      </c>
    </row>
    <row r="236" spans="1:1" x14ac:dyDescent="0.25">
      <c r="A236">
        <v>116.70068741077557</v>
      </c>
    </row>
    <row r="237" spans="1:1" x14ac:dyDescent="0.25">
      <c r="A237">
        <v>86.934085427492391</v>
      </c>
    </row>
    <row r="238" spans="1:1" x14ac:dyDescent="0.25">
      <c r="A238">
        <v>84.963687893468887</v>
      </c>
    </row>
    <row r="239" spans="1:1" x14ac:dyDescent="0.25">
      <c r="A239">
        <v>115.58801159262657</v>
      </c>
    </row>
    <row r="240" spans="1:1" x14ac:dyDescent="0.25">
      <c r="A240">
        <v>111.87468114949297</v>
      </c>
    </row>
    <row r="241" spans="1:1" x14ac:dyDescent="0.25">
      <c r="A241">
        <v>103.30983311869204</v>
      </c>
    </row>
    <row r="242" spans="1:1" x14ac:dyDescent="0.25">
      <c r="A242">
        <v>67.627991281915456</v>
      </c>
    </row>
    <row r="243" spans="1:1" x14ac:dyDescent="0.25">
      <c r="A243">
        <v>55.008388496935368</v>
      </c>
    </row>
    <row r="244" spans="1:1" x14ac:dyDescent="0.25">
      <c r="A244">
        <v>146.79823177866638</v>
      </c>
    </row>
    <row r="245" spans="1:1" x14ac:dyDescent="0.25">
      <c r="A245">
        <v>106.6690745370579</v>
      </c>
    </row>
    <row r="246" spans="1:1" x14ac:dyDescent="0.25">
      <c r="A246">
        <v>67.869371175765991</v>
      </c>
    </row>
    <row r="247" spans="1:1" x14ac:dyDescent="0.25">
      <c r="A247">
        <v>66.549876262433827</v>
      </c>
    </row>
    <row r="248" spans="1:1" x14ac:dyDescent="0.25">
      <c r="A248">
        <v>124.30288077448495</v>
      </c>
    </row>
    <row r="249" spans="1:1" x14ac:dyDescent="0.25">
      <c r="A249">
        <v>103.7029167287983</v>
      </c>
    </row>
    <row r="250" spans="1:1" x14ac:dyDescent="0.25">
      <c r="A250">
        <v>94.519930623937398</v>
      </c>
    </row>
    <row r="251" spans="1:1" x14ac:dyDescent="0.25">
      <c r="A251">
        <v>90.505079949798528</v>
      </c>
    </row>
    <row r="252" spans="1:1" x14ac:dyDescent="0.25">
      <c r="A252">
        <v>123.03631845279597</v>
      </c>
    </row>
    <row r="253" spans="1:1" x14ac:dyDescent="0.25">
      <c r="A253">
        <v>87.452451932767872</v>
      </c>
    </row>
    <row r="254" spans="1:1" x14ac:dyDescent="0.25">
      <c r="A254">
        <v>83.716361384722404</v>
      </c>
    </row>
    <row r="255" spans="1:1" x14ac:dyDescent="0.25">
      <c r="A255">
        <v>106.9674342739745</v>
      </c>
    </row>
    <row r="256" spans="1:1" x14ac:dyDescent="0.25">
      <c r="A256">
        <v>89.667730915243737</v>
      </c>
    </row>
    <row r="257" spans="1:1" x14ac:dyDescent="0.25">
      <c r="A257">
        <v>115.93866727489512</v>
      </c>
    </row>
    <row r="258" spans="1:1" x14ac:dyDescent="0.25">
      <c r="A258">
        <v>93.024448485812172</v>
      </c>
    </row>
    <row r="259" spans="1:1" x14ac:dyDescent="0.25">
      <c r="A259">
        <v>105.0066319090547</v>
      </c>
    </row>
    <row r="260" spans="1:1" x14ac:dyDescent="0.25">
      <c r="A260">
        <v>91.610957295051776</v>
      </c>
    </row>
    <row r="261" spans="1:1" x14ac:dyDescent="0.25">
      <c r="A261">
        <v>88.147214935452212</v>
      </c>
    </row>
    <row r="262" spans="1:1" x14ac:dyDescent="0.25">
      <c r="A262">
        <v>62.464426062069833</v>
      </c>
    </row>
    <row r="263" spans="1:1" x14ac:dyDescent="0.25">
      <c r="A263">
        <v>97.258146322565153</v>
      </c>
    </row>
    <row r="264" spans="1:1" x14ac:dyDescent="0.25">
      <c r="A264">
        <v>100.08797087502899</v>
      </c>
    </row>
    <row r="265" spans="1:1" x14ac:dyDescent="0.25">
      <c r="A265">
        <v>130.89226083829999</v>
      </c>
    </row>
    <row r="266" spans="1:1" x14ac:dyDescent="0.25">
      <c r="A266">
        <v>115.21552803751547</v>
      </c>
    </row>
    <row r="267" spans="1:1" x14ac:dyDescent="0.25">
      <c r="A267">
        <v>95.835355548479129</v>
      </c>
    </row>
    <row r="268" spans="1:1" x14ac:dyDescent="0.25">
      <c r="A268">
        <v>112.14768872159766</v>
      </c>
    </row>
    <row r="269" spans="1:1" x14ac:dyDescent="0.25">
      <c r="A269">
        <v>100.2715751179494</v>
      </c>
    </row>
    <row r="270" spans="1:1" x14ac:dyDescent="0.25">
      <c r="A270">
        <v>90.477681421907619</v>
      </c>
    </row>
    <row r="271" spans="1:1" x14ac:dyDescent="0.25">
      <c r="A271">
        <v>78.354117047274485</v>
      </c>
    </row>
    <row r="272" spans="1:1" x14ac:dyDescent="0.25">
      <c r="A272">
        <v>91.68608155741822</v>
      </c>
    </row>
    <row r="273" spans="1:1" x14ac:dyDescent="0.25">
      <c r="A273">
        <v>128.55767888831906</v>
      </c>
    </row>
    <row r="274" spans="1:1" x14ac:dyDescent="0.25">
      <c r="A274">
        <v>103.72315298591275</v>
      </c>
    </row>
    <row r="275" spans="1:1" x14ac:dyDescent="0.25">
      <c r="A275">
        <v>68.57222868129611</v>
      </c>
    </row>
    <row r="276" spans="1:1" x14ac:dyDescent="0.25">
      <c r="A276">
        <v>121.0908183362335</v>
      </c>
    </row>
    <row r="277" spans="1:1" x14ac:dyDescent="0.25">
      <c r="A277">
        <v>102.56743533100234</v>
      </c>
    </row>
    <row r="278" spans="1:1" x14ac:dyDescent="0.25">
      <c r="A278">
        <v>83.877796694287099</v>
      </c>
    </row>
    <row r="279" spans="1:1" x14ac:dyDescent="0.25">
      <c r="A279">
        <v>98.378757481987122</v>
      </c>
    </row>
    <row r="280" spans="1:1" x14ac:dyDescent="0.25">
      <c r="A280">
        <v>64.759626891463995</v>
      </c>
    </row>
    <row r="281" spans="1:1" x14ac:dyDescent="0.25">
      <c r="A281">
        <v>107.57713678467553</v>
      </c>
    </row>
    <row r="282" spans="1:1" x14ac:dyDescent="0.25">
      <c r="A282">
        <v>88.888703228440136</v>
      </c>
    </row>
    <row r="283" spans="1:1" x14ac:dyDescent="0.25">
      <c r="A283">
        <v>79.876884026452899</v>
      </c>
    </row>
    <row r="284" spans="1:1" x14ac:dyDescent="0.25">
      <c r="A284">
        <v>73.237299855099991</v>
      </c>
    </row>
    <row r="285" spans="1:1" x14ac:dyDescent="0.25">
      <c r="A285">
        <v>96.623455444932915</v>
      </c>
    </row>
    <row r="286" spans="1:1" x14ac:dyDescent="0.25">
      <c r="A286">
        <v>84.430633048759773</v>
      </c>
    </row>
    <row r="287" spans="1:1" x14ac:dyDescent="0.25">
      <c r="A287">
        <v>83.525913194171153</v>
      </c>
    </row>
    <row r="288" spans="1:1" x14ac:dyDescent="0.25">
      <c r="A288">
        <v>93.603660186636262</v>
      </c>
    </row>
    <row r="289" spans="1:1" x14ac:dyDescent="0.25">
      <c r="A289">
        <v>100.11550582712516</v>
      </c>
    </row>
    <row r="290" spans="1:1" x14ac:dyDescent="0.25">
      <c r="A290">
        <v>106.61893864162266</v>
      </c>
    </row>
    <row r="291" spans="1:1" x14ac:dyDescent="0.25">
      <c r="A291">
        <v>134.47194103500806</v>
      </c>
    </row>
    <row r="292" spans="1:1" x14ac:dyDescent="0.25">
      <c r="A292">
        <v>106.04945853410754</v>
      </c>
    </row>
    <row r="293" spans="1:1" x14ac:dyDescent="0.25">
      <c r="A293">
        <v>123.01549102412537</v>
      </c>
    </row>
    <row r="294" spans="1:1" x14ac:dyDescent="0.25">
      <c r="A294">
        <v>92.859989106364083</v>
      </c>
    </row>
    <row r="295" spans="1:1" x14ac:dyDescent="0.25">
      <c r="A295">
        <v>111.60929059551563</v>
      </c>
    </row>
    <row r="296" spans="1:1" x14ac:dyDescent="0.25">
      <c r="A296">
        <v>136.30830178735778</v>
      </c>
    </row>
    <row r="297" spans="1:1" x14ac:dyDescent="0.25">
      <c r="A297">
        <v>97.980830812593922</v>
      </c>
    </row>
    <row r="298" spans="1:1" x14ac:dyDescent="0.25">
      <c r="A298">
        <v>81.833980200462975</v>
      </c>
    </row>
    <row r="299" spans="1:1" x14ac:dyDescent="0.25">
      <c r="A299">
        <v>82.228018780006096</v>
      </c>
    </row>
    <row r="300" spans="1:1" x14ac:dyDescent="0.25">
      <c r="A300">
        <v>116.21770024939906</v>
      </c>
    </row>
    <row r="301" spans="1:1" x14ac:dyDescent="0.25">
      <c r="A301">
        <v>84.306032274616882</v>
      </c>
    </row>
    <row r="302" spans="1:1" x14ac:dyDescent="0.25">
      <c r="A302">
        <v>96.831229509552941</v>
      </c>
    </row>
    <row r="303" spans="1:1" x14ac:dyDescent="0.25">
      <c r="A303">
        <v>80.236589181004092</v>
      </c>
    </row>
    <row r="304" spans="1:1" x14ac:dyDescent="0.25">
      <c r="A304">
        <v>110.75243289960781</v>
      </c>
    </row>
    <row r="305" spans="1:1" x14ac:dyDescent="0.25">
      <c r="A305">
        <v>116.59896042838227</v>
      </c>
    </row>
    <row r="306" spans="1:1" x14ac:dyDescent="0.25">
      <c r="A306">
        <v>86.18040990550071</v>
      </c>
    </row>
    <row r="307" spans="1:1" x14ac:dyDescent="0.25">
      <c r="A307">
        <v>103.13934833684471</v>
      </c>
    </row>
    <row r="308" spans="1:1" x14ac:dyDescent="0.25">
      <c r="A308">
        <v>105.99984559812583</v>
      </c>
    </row>
    <row r="309" spans="1:1" x14ac:dyDescent="0.25">
      <c r="A309">
        <v>132.07514964742586</v>
      </c>
    </row>
    <row r="310" spans="1:1" x14ac:dyDescent="0.25">
      <c r="A310">
        <v>96.08676262141671</v>
      </c>
    </row>
    <row r="311" spans="1:1" x14ac:dyDescent="0.25">
      <c r="A311">
        <v>88.562308317341376</v>
      </c>
    </row>
    <row r="312" spans="1:1" x14ac:dyDescent="0.25">
      <c r="A312">
        <v>90.098967828089371</v>
      </c>
    </row>
    <row r="313" spans="1:1" x14ac:dyDescent="0.25">
      <c r="A313">
        <v>97.069608070887625</v>
      </c>
    </row>
    <row r="314" spans="1:1" x14ac:dyDescent="0.25">
      <c r="A314">
        <v>115.87991391716059</v>
      </c>
    </row>
    <row r="315" spans="1:1" x14ac:dyDescent="0.25">
      <c r="A315">
        <v>127.81030161713716</v>
      </c>
    </row>
    <row r="316" spans="1:1" x14ac:dyDescent="0.25">
      <c r="A316">
        <v>93.923302099574357</v>
      </c>
    </row>
    <row r="317" spans="1:1" x14ac:dyDescent="0.25">
      <c r="A317">
        <v>121.78103386540897</v>
      </c>
    </row>
    <row r="318" spans="1:1" x14ac:dyDescent="0.25">
      <c r="A318">
        <v>143.85619831737131</v>
      </c>
    </row>
    <row r="319" spans="1:1" x14ac:dyDescent="0.25">
      <c r="A319">
        <v>123.39643287996296</v>
      </c>
    </row>
    <row r="320" spans="1:1" x14ac:dyDescent="0.25">
      <c r="A320">
        <v>31.978527456521988</v>
      </c>
    </row>
    <row r="321" spans="1:1" x14ac:dyDescent="0.25">
      <c r="A321">
        <v>132.54908733651973</v>
      </c>
    </row>
    <row r="322" spans="1:1" x14ac:dyDescent="0.25">
      <c r="A322">
        <v>101.28834471979644</v>
      </c>
    </row>
    <row r="323" spans="1:1" x14ac:dyDescent="0.25">
      <c r="A323">
        <v>134.9127731169574</v>
      </c>
    </row>
    <row r="324" spans="1:1" x14ac:dyDescent="0.25">
      <c r="A324">
        <v>93.419828570040409</v>
      </c>
    </row>
    <row r="325" spans="1:1" x14ac:dyDescent="0.25">
      <c r="A325">
        <v>121.58549250452779</v>
      </c>
    </row>
    <row r="326" spans="1:1" x14ac:dyDescent="0.25">
      <c r="A326">
        <v>77.976540321833454</v>
      </c>
    </row>
    <row r="327" spans="1:1" x14ac:dyDescent="0.25">
      <c r="A327">
        <v>120.60355654975865</v>
      </c>
    </row>
    <row r="328" spans="1:1" x14ac:dyDescent="0.25">
      <c r="A328">
        <v>89.139587341924198</v>
      </c>
    </row>
    <row r="329" spans="1:1" x14ac:dyDescent="0.25">
      <c r="A329">
        <v>73.371541273081675</v>
      </c>
    </row>
    <row r="330" spans="1:1" x14ac:dyDescent="0.25">
      <c r="A330">
        <v>78.37612681905739</v>
      </c>
    </row>
    <row r="331" spans="1:1" x14ac:dyDescent="0.25">
      <c r="A331">
        <v>107.40481027605711</v>
      </c>
    </row>
    <row r="332" spans="1:1" x14ac:dyDescent="0.25">
      <c r="A332">
        <v>113.75362899125321</v>
      </c>
    </row>
    <row r="333" spans="1:1" x14ac:dyDescent="0.25">
      <c r="A333">
        <v>91.696085999137722</v>
      </c>
    </row>
    <row r="334" spans="1:1" x14ac:dyDescent="0.25">
      <c r="A334">
        <v>145.06873665377498</v>
      </c>
    </row>
    <row r="335" spans="1:1" x14ac:dyDescent="0.25">
      <c r="A335">
        <v>124.87627170921769</v>
      </c>
    </row>
    <row r="336" spans="1:1" x14ac:dyDescent="0.25">
      <c r="A336">
        <v>130.34892870346084</v>
      </c>
    </row>
    <row r="337" spans="1:1" x14ac:dyDescent="0.25">
      <c r="A337">
        <v>73.475132719613612</v>
      </c>
    </row>
    <row r="338" spans="1:1" x14ac:dyDescent="0.25">
      <c r="A338">
        <v>104.86938915855717</v>
      </c>
    </row>
    <row r="339" spans="1:1" x14ac:dyDescent="0.25">
      <c r="A339">
        <v>81.965356710134074</v>
      </c>
    </row>
    <row r="340" spans="1:1" x14ac:dyDescent="0.25">
      <c r="A340">
        <v>102.828369360941</v>
      </c>
    </row>
    <row r="341" spans="1:1" x14ac:dyDescent="0.25">
      <c r="A341">
        <v>85.887552611529827</v>
      </c>
    </row>
    <row r="342" spans="1:1" x14ac:dyDescent="0.25">
      <c r="A342">
        <v>108.41241671878379</v>
      </c>
    </row>
    <row r="343" spans="1:1" x14ac:dyDescent="0.25">
      <c r="A343">
        <v>119.0432729141321</v>
      </c>
    </row>
    <row r="344" spans="1:1" x14ac:dyDescent="0.25">
      <c r="A344">
        <v>132.68787622801028</v>
      </c>
    </row>
    <row r="345" spans="1:1" x14ac:dyDescent="0.25">
      <c r="A345">
        <v>98.186808625177946</v>
      </c>
    </row>
    <row r="346" spans="1:1" x14ac:dyDescent="0.25">
      <c r="A346">
        <v>105.54841790290084</v>
      </c>
    </row>
    <row r="347" spans="1:1" x14ac:dyDescent="0.25">
      <c r="A347">
        <v>108.90136107045691</v>
      </c>
    </row>
    <row r="348" spans="1:1" x14ac:dyDescent="0.25">
      <c r="A348">
        <v>115.33021531940904</v>
      </c>
    </row>
    <row r="349" spans="1:1" x14ac:dyDescent="0.25">
      <c r="A349">
        <v>110.76127773558255</v>
      </c>
    </row>
    <row r="350" spans="1:1" x14ac:dyDescent="0.25">
      <c r="A350">
        <v>89.685215950885322</v>
      </c>
    </row>
    <row r="351" spans="1:1" x14ac:dyDescent="0.25">
      <c r="A351">
        <v>101.56599071488017</v>
      </c>
    </row>
    <row r="352" spans="1:1" x14ac:dyDescent="0.25">
      <c r="A352">
        <v>117.57307472871616</v>
      </c>
    </row>
    <row r="353" spans="1:1" x14ac:dyDescent="0.25">
      <c r="A353">
        <v>99.215697243926115</v>
      </c>
    </row>
    <row r="354" spans="1:1" x14ac:dyDescent="0.25">
      <c r="A354">
        <v>84.747682901797816</v>
      </c>
    </row>
    <row r="355" spans="1:1" x14ac:dyDescent="0.25">
      <c r="A355">
        <v>91.817685440764762</v>
      </c>
    </row>
    <row r="356" spans="1:1" x14ac:dyDescent="0.25">
      <c r="A356">
        <v>106.87323336023837</v>
      </c>
    </row>
    <row r="357" spans="1:1" x14ac:dyDescent="0.25">
      <c r="A357">
        <v>92.825723893474787</v>
      </c>
    </row>
    <row r="358" spans="1:1" x14ac:dyDescent="0.25">
      <c r="A358">
        <v>84.38086095120525</v>
      </c>
    </row>
    <row r="359" spans="1:1" x14ac:dyDescent="0.25">
      <c r="A359">
        <v>99.791157279105391</v>
      </c>
    </row>
    <row r="360" spans="1:1" x14ac:dyDescent="0.25">
      <c r="A360">
        <v>113.46434146398678</v>
      </c>
    </row>
    <row r="361" spans="1:1" x14ac:dyDescent="0.25">
      <c r="A361">
        <v>89.231650943111163</v>
      </c>
    </row>
    <row r="362" spans="1:1" x14ac:dyDescent="0.25">
      <c r="A362">
        <v>100.84710336523131</v>
      </c>
    </row>
    <row r="363" spans="1:1" x14ac:dyDescent="0.25">
      <c r="A363">
        <v>96.978340277564712</v>
      </c>
    </row>
    <row r="364" spans="1:1" x14ac:dyDescent="0.25">
      <c r="A364">
        <v>127.45273377513513</v>
      </c>
    </row>
    <row r="365" spans="1:1" x14ac:dyDescent="0.25">
      <c r="A365">
        <v>85.165914040408097</v>
      </c>
    </row>
    <row r="366" spans="1:1" x14ac:dyDescent="0.25">
      <c r="A366">
        <v>79.469157551648095</v>
      </c>
    </row>
    <row r="367" spans="1:1" x14ac:dyDescent="0.25">
      <c r="A367">
        <v>63.997470331378281</v>
      </c>
    </row>
    <row r="368" spans="1:1" x14ac:dyDescent="0.25">
      <c r="A368">
        <v>81.470455168164335</v>
      </c>
    </row>
    <row r="369" spans="1:1" x14ac:dyDescent="0.25">
      <c r="A369">
        <v>106.27246663498227</v>
      </c>
    </row>
    <row r="370" spans="1:1" x14ac:dyDescent="0.25">
      <c r="A370">
        <v>96.96749455324607</v>
      </c>
    </row>
    <row r="371" spans="1:1" x14ac:dyDescent="0.25">
      <c r="A371">
        <v>112.65016180695966</v>
      </c>
    </row>
    <row r="372" spans="1:1" x14ac:dyDescent="0.25">
      <c r="A372">
        <v>98.748444340890273</v>
      </c>
    </row>
    <row r="373" spans="1:1" x14ac:dyDescent="0.25">
      <c r="A373">
        <v>87.57330104126595</v>
      </c>
    </row>
    <row r="374" spans="1:1" x14ac:dyDescent="0.25">
      <c r="A374">
        <v>109.63041202339809</v>
      </c>
    </row>
    <row r="375" spans="1:1" x14ac:dyDescent="0.25">
      <c r="A375">
        <v>73.842977851745673</v>
      </c>
    </row>
    <row r="376" spans="1:1" x14ac:dyDescent="0.25">
      <c r="A376">
        <v>85.446447681169957</v>
      </c>
    </row>
    <row r="377" spans="1:1" x14ac:dyDescent="0.25">
      <c r="A377">
        <v>77.313609633711167</v>
      </c>
    </row>
    <row r="378" spans="1:1" x14ac:dyDescent="0.25">
      <c r="A378">
        <v>114.44807367079193</v>
      </c>
    </row>
    <row r="379" spans="1:1" x14ac:dyDescent="0.25">
      <c r="A379">
        <v>107.60837792768143</v>
      </c>
    </row>
    <row r="380" spans="1:1" x14ac:dyDescent="0.25">
      <c r="A380">
        <v>120.4920070245862</v>
      </c>
    </row>
    <row r="381" spans="1:1" x14ac:dyDescent="0.25">
      <c r="A381">
        <v>101.01249497674871</v>
      </c>
    </row>
    <row r="382" spans="1:1" x14ac:dyDescent="0.25">
      <c r="A382">
        <v>113.06780177401379</v>
      </c>
    </row>
    <row r="383" spans="1:1" x14ac:dyDescent="0.25">
      <c r="A383">
        <v>109.99452822725289</v>
      </c>
    </row>
    <row r="384" spans="1:1" x14ac:dyDescent="0.25">
      <c r="A384">
        <v>98.268208400986623</v>
      </c>
    </row>
    <row r="385" spans="1:1" x14ac:dyDescent="0.25">
      <c r="A385">
        <v>93.722713043098338</v>
      </c>
    </row>
    <row r="386" spans="1:1" x14ac:dyDescent="0.25">
      <c r="A386">
        <v>81.196106091374531</v>
      </c>
    </row>
    <row r="387" spans="1:1" x14ac:dyDescent="0.25">
      <c r="A387">
        <v>152.30831447988749</v>
      </c>
    </row>
    <row r="388" spans="1:1" x14ac:dyDescent="0.25">
      <c r="A388">
        <v>141.28305590711534</v>
      </c>
    </row>
    <row r="389" spans="1:1" x14ac:dyDescent="0.25">
      <c r="A389">
        <v>126.92459020181559</v>
      </c>
    </row>
    <row r="390" spans="1:1" x14ac:dyDescent="0.25">
      <c r="A390">
        <v>86.535658536013216</v>
      </c>
    </row>
    <row r="391" spans="1:1" x14ac:dyDescent="0.25">
      <c r="A391">
        <v>140.96636985195801</v>
      </c>
    </row>
    <row r="392" spans="1:1" x14ac:dyDescent="0.25">
      <c r="A392">
        <v>106.50754827802302</v>
      </c>
    </row>
    <row r="393" spans="1:1" x14ac:dyDescent="0.25">
      <c r="A393">
        <v>96.882343111792579</v>
      </c>
    </row>
    <row r="394" spans="1:1" x14ac:dyDescent="0.25">
      <c r="A394">
        <v>98.033126757945865</v>
      </c>
    </row>
    <row r="395" spans="1:1" x14ac:dyDescent="0.25">
      <c r="A395">
        <v>93.929714037221856</v>
      </c>
    </row>
    <row r="396" spans="1:1" x14ac:dyDescent="0.25">
      <c r="A396">
        <v>74.730963003821671</v>
      </c>
    </row>
    <row r="397" spans="1:1" x14ac:dyDescent="0.25">
      <c r="A397">
        <v>107.63798198022414</v>
      </c>
    </row>
    <row r="398" spans="1:1" x14ac:dyDescent="0.25">
      <c r="A398">
        <v>125.01615199435037</v>
      </c>
    </row>
    <row r="399" spans="1:1" x14ac:dyDescent="0.25">
      <c r="A399">
        <v>132.41175363655202</v>
      </c>
    </row>
    <row r="400" spans="1:1" x14ac:dyDescent="0.25">
      <c r="A400">
        <v>105.41340341442265</v>
      </c>
    </row>
    <row r="401" spans="1:1" x14ac:dyDescent="0.25">
      <c r="A401">
        <v>75.236096361186355</v>
      </c>
    </row>
    <row r="402" spans="1:1" x14ac:dyDescent="0.25">
      <c r="A402">
        <v>122.38903107354417</v>
      </c>
    </row>
    <row r="403" spans="1:1" x14ac:dyDescent="0.25">
      <c r="A403">
        <v>82.581721269525588</v>
      </c>
    </row>
    <row r="404" spans="1:1" x14ac:dyDescent="0.25">
      <c r="A404">
        <v>111.15415670938091</v>
      </c>
    </row>
    <row r="405" spans="1:1" x14ac:dyDescent="0.25">
      <c r="A405">
        <v>87.444994076213334</v>
      </c>
    </row>
    <row r="406" spans="1:1" x14ac:dyDescent="0.25">
      <c r="A406">
        <v>59.983688313513994</v>
      </c>
    </row>
    <row r="407" spans="1:1" x14ac:dyDescent="0.25">
      <c r="A407">
        <v>112.16239979839884</v>
      </c>
    </row>
    <row r="408" spans="1:1" x14ac:dyDescent="0.25">
      <c r="A408">
        <v>98.679459167760797</v>
      </c>
    </row>
    <row r="409" spans="1:1" x14ac:dyDescent="0.25">
      <c r="A409">
        <v>113.84873939969111</v>
      </c>
    </row>
    <row r="410" spans="1:1" x14ac:dyDescent="0.25">
      <c r="A410">
        <v>102.10220605367795</v>
      </c>
    </row>
    <row r="411" spans="1:1" x14ac:dyDescent="0.25">
      <c r="A411">
        <v>85.334579832851887</v>
      </c>
    </row>
    <row r="412" spans="1:1" x14ac:dyDescent="0.25">
      <c r="A412">
        <v>109.48293745750561</v>
      </c>
    </row>
    <row r="413" spans="1:1" x14ac:dyDescent="0.25">
      <c r="A413">
        <v>87.949695423594676</v>
      </c>
    </row>
    <row r="414" spans="1:1" x14ac:dyDescent="0.25">
      <c r="A414">
        <v>108.31557827041252</v>
      </c>
    </row>
    <row r="415" spans="1:1" x14ac:dyDescent="0.25">
      <c r="A415">
        <v>102.27153122978052</v>
      </c>
    </row>
    <row r="416" spans="1:1" x14ac:dyDescent="0.25">
      <c r="A416">
        <v>108.18895387055818</v>
      </c>
    </row>
    <row r="417" spans="1:1" x14ac:dyDescent="0.25">
      <c r="A417">
        <v>116.66385287535377</v>
      </c>
    </row>
    <row r="418" spans="1:1" x14ac:dyDescent="0.25">
      <c r="A418">
        <v>75.62331373046618</v>
      </c>
    </row>
    <row r="419" spans="1:1" x14ac:dyDescent="0.25">
      <c r="A419">
        <v>138.05544110946357</v>
      </c>
    </row>
    <row r="420" spans="1:1" x14ac:dyDescent="0.25">
      <c r="A420">
        <v>100.59908416005783</v>
      </c>
    </row>
    <row r="421" spans="1:1" x14ac:dyDescent="0.25">
      <c r="A421">
        <v>97.70691374578746</v>
      </c>
    </row>
    <row r="422" spans="1:1" x14ac:dyDescent="0.25">
      <c r="A422">
        <v>108.21726189315086</v>
      </c>
    </row>
    <row r="423" spans="1:1" x14ac:dyDescent="0.25">
      <c r="A423">
        <v>88.046783983008936</v>
      </c>
    </row>
    <row r="424" spans="1:1" x14ac:dyDescent="0.25">
      <c r="A424">
        <v>86.690681907930411</v>
      </c>
    </row>
    <row r="425" spans="1:1" x14ac:dyDescent="0.25">
      <c r="A425">
        <v>116.40760274312925</v>
      </c>
    </row>
    <row r="426" spans="1:1" x14ac:dyDescent="0.25">
      <c r="A426">
        <v>94.960217009065673</v>
      </c>
    </row>
    <row r="427" spans="1:1" x14ac:dyDescent="0.25">
      <c r="A427">
        <v>96.465044205251615</v>
      </c>
    </row>
    <row r="428" spans="1:1" x14ac:dyDescent="0.25">
      <c r="A428">
        <v>109.31549948290922</v>
      </c>
    </row>
    <row r="429" spans="1:1" x14ac:dyDescent="0.25">
      <c r="A429">
        <v>114.50971467420459</v>
      </c>
    </row>
    <row r="430" spans="1:1" x14ac:dyDescent="0.25">
      <c r="A430">
        <v>134.96197678032331</v>
      </c>
    </row>
    <row r="431" spans="1:1" x14ac:dyDescent="0.25">
      <c r="A431">
        <v>107.25590325600933</v>
      </c>
    </row>
    <row r="432" spans="1:1" x14ac:dyDescent="0.25">
      <c r="A432">
        <v>96.590850059874356</v>
      </c>
    </row>
    <row r="433" spans="1:1" x14ac:dyDescent="0.25">
      <c r="A433">
        <v>81.060000209254213</v>
      </c>
    </row>
    <row r="434" spans="1:1" x14ac:dyDescent="0.25">
      <c r="A434">
        <v>86.932198225986212</v>
      </c>
    </row>
    <row r="435" spans="1:1" x14ac:dyDescent="0.25">
      <c r="A435">
        <v>109.19458216230851</v>
      </c>
    </row>
    <row r="436" spans="1:1" x14ac:dyDescent="0.25">
      <c r="A436">
        <v>77.844208842725493</v>
      </c>
    </row>
    <row r="437" spans="1:1" x14ac:dyDescent="0.25">
      <c r="A437">
        <v>123.36614670639392</v>
      </c>
    </row>
    <row r="438" spans="1:1" x14ac:dyDescent="0.25">
      <c r="A438">
        <v>148.18211891688406</v>
      </c>
    </row>
    <row r="439" spans="1:1" x14ac:dyDescent="0.25">
      <c r="A439">
        <v>62.771653372328728</v>
      </c>
    </row>
    <row r="440" spans="1:1" x14ac:dyDescent="0.25">
      <c r="A440">
        <v>53.991573420353234</v>
      </c>
    </row>
    <row r="441" spans="1:1" x14ac:dyDescent="0.25">
      <c r="A441">
        <v>103.66246695193695</v>
      </c>
    </row>
    <row r="442" spans="1:1" x14ac:dyDescent="0.25">
      <c r="A442">
        <v>100.47357389121316</v>
      </c>
    </row>
    <row r="443" spans="1:1" x14ac:dyDescent="0.25">
      <c r="A443">
        <v>135.91776476241648</v>
      </c>
    </row>
    <row r="444" spans="1:1" x14ac:dyDescent="0.25">
      <c r="A444">
        <v>126.79271347005852</v>
      </c>
    </row>
    <row r="445" spans="1:1" x14ac:dyDescent="0.25">
      <c r="A445">
        <v>91.517324815504253</v>
      </c>
    </row>
    <row r="446" spans="1:1" x14ac:dyDescent="0.25">
      <c r="A446">
        <v>82.655344865634106</v>
      </c>
    </row>
    <row r="447" spans="1:1" x14ac:dyDescent="0.25">
      <c r="A447">
        <v>130.24770194315352</v>
      </c>
    </row>
    <row r="448" spans="1:1" x14ac:dyDescent="0.25">
      <c r="A448">
        <v>75.91021383414045</v>
      </c>
    </row>
    <row r="449" spans="1:1" x14ac:dyDescent="0.25">
      <c r="A449">
        <v>118.70653250080068</v>
      </c>
    </row>
    <row r="450" spans="1:1" x14ac:dyDescent="0.25">
      <c r="A450">
        <v>67.375879350584</v>
      </c>
    </row>
    <row r="451" spans="1:1" x14ac:dyDescent="0.25">
      <c r="A451">
        <v>98.713178683829028</v>
      </c>
    </row>
    <row r="452" spans="1:1" x14ac:dyDescent="0.25">
      <c r="A452">
        <v>121.86980054830201</v>
      </c>
    </row>
    <row r="453" spans="1:1" x14ac:dyDescent="0.25">
      <c r="A453">
        <v>91.654385667061433</v>
      </c>
    </row>
    <row r="454" spans="1:1" x14ac:dyDescent="0.25">
      <c r="A454">
        <v>107.7450749813579</v>
      </c>
    </row>
    <row r="455" spans="1:1" x14ac:dyDescent="0.25">
      <c r="A455">
        <v>55.384555505588651</v>
      </c>
    </row>
    <row r="456" spans="1:1" x14ac:dyDescent="0.25">
      <c r="A456">
        <v>142.06067387713119</v>
      </c>
    </row>
    <row r="457" spans="1:1" x14ac:dyDescent="0.25">
      <c r="A457">
        <v>102.15145519177895</v>
      </c>
    </row>
    <row r="458" spans="1:1" x14ac:dyDescent="0.25">
      <c r="A458">
        <v>66.349969326984137</v>
      </c>
    </row>
    <row r="459" spans="1:1" x14ac:dyDescent="0.25">
      <c r="A459">
        <v>110.87460077542346</v>
      </c>
    </row>
    <row r="460" spans="1:1" x14ac:dyDescent="0.25">
      <c r="A460">
        <v>101.76250978256576</v>
      </c>
    </row>
    <row r="461" spans="1:1" x14ac:dyDescent="0.25">
      <c r="A461">
        <v>79.713766151689924</v>
      </c>
    </row>
    <row r="462" spans="1:1" x14ac:dyDescent="0.25">
      <c r="A462">
        <v>122.97992978128605</v>
      </c>
    </row>
    <row r="463" spans="1:1" x14ac:dyDescent="0.25">
      <c r="A463">
        <v>116.03557393536903</v>
      </c>
    </row>
    <row r="464" spans="1:1" x14ac:dyDescent="0.25">
      <c r="A464">
        <v>124.91942723281682</v>
      </c>
    </row>
    <row r="465" spans="1:1" x14ac:dyDescent="0.25">
      <c r="A465">
        <v>92.107950674835593</v>
      </c>
    </row>
    <row r="466" spans="1:1" x14ac:dyDescent="0.25">
      <c r="A466">
        <v>87.13419699924998</v>
      </c>
    </row>
    <row r="467" spans="1:1" x14ac:dyDescent="0.25">
      <c r="A467">
        <v>98.776024767721538</v>
      </c>
    </row>
    <row r="468" spans="1:1" x14ac:dyDescent="0.25">
      <c r="A468">
        <v>78.588994054007344</v>
      </c>
    </row>
    <row r="469" spans="1:1" x14ac:dyDescent="0.25">
      <c r="A469">
        <v>80.018492351518944</v>
      </c>
    </row>
    <row r="470" spans="1:1" x14ac:dyDescent="0.25">
      <c r="A470">
        <v>109.90103217191063</v>
      </c>
    </row>
    <row r="471" spans="1:1" x14ac:dyDescent="0.25">
      <c r="A471">
        <v>135.84900696296245</v>
      </c>
    </row>
    <row r="472" spans="1:1" x14ac:dyDescent="0.25">
      <c r="A472">
        <v>84.345549819408916</v>
      </c>
    </row>
    <row r="473" spans="1:1" x14ac:dyDescent="0.25">
      <c r="A473">
        <v>111.20781689678552</v>
      </c>
    </row>
    <row r="474" spans="1:1" x14ac:dyDescent="0.25">
      <c r="A474">
        <v>100.93436938186642</v>
      </c>
    </row>
    <row r="475" spans="1:1" x14ac:dyDescent="0.25">
      <c r="A475">
        <v>102.09913650905946</v>
      </c>
    </row>
    <row r="476" spans="1:1" x14ac:dyDescent="0.25">
      <c r="A476">
        <v>109.7577412816463</v>
      </c>
    </row>
    <row r="477" spans="1:1" x14ac:dyDescent="0.25">
      <c r="A477">
        <v>99.234069036901928</v>
      </c>
    </row>
    <row r="478" spans="1:1" x14ac:dyDescent="0.25">
      <c r="A478">
        <v>86.860120770870708</v>
      </c>
    </row>
    <row r="479" spans="1:1" x14ac:dyDescent="0.25">
      <c r="A479">
        <v>92.742459653527476</v>
      </c>
    </row>
    <row r="480" spans="1:1" x14ac:dyDescent="0.25">
      <c r="A480">
        <v>104.37596554547781</v>
      </c>
    </row>
    <row r="481" spans="1:1" x14ac:dyDescent="0.25">
      <c r="A481">
        <v>97.185523170628585</v>
      </c>
    </row>
    <row r="482" spans="1:1" x14ac:dyDescent="0.25">
      <c r="A482">
        <v>88.910121828666888</v>
      </c>
    </row>
    <row r="483" spans="1:1" x14ac:dyDescent="0.25">
      <c r="A483">
        <v>122.13319021393545</v>
      </c>
    </row>
    <row r="484" spans="1:1" x14ac:dyDescent="0.25">
      <c r="A484">
        <v>83.066209097160026</v>
      </c>
    </row>
    <row r="485" spans="1:1" x14ac:dyDescent="0.25">
      <c r="A485">
        <v>90.460537446779199</v>
      </c>
    </row>
    <row r="486" spans="1:1" x14ac:dyDescent="0.25">
      <c r="A486">
        <v>84.000305630615912</v>
      </c>
    </row>
    <row r="487" spans="1:1" x14ac:dyDescent="0.25">
      <c r="A487">
        <v>99.027318153821398</v>
      </c>
    </row>
    <row r="488" spans="1:1" x14ac:dyDescent="0.25">
      <c r="A488">
        <v>83.424777383334003</v>
      </c>
    </row>
    <row r="489" spans="1:1" x14ac:dyDescent="0.25">
      <c r="A489">
        <v>114.82806055719266</v>
      </c>
    </row>
    <row r="490" spans="1:1" x14ac:dyDescent="0.25">
      <c r="A490">
        <v>94.381596479797736</v>
      </c>
    </row>
    <row r="491" spans="1:1" x14ac:dyDescent="0.25">
      <c r="A491">
        <v>99.341230250138324</v>
      </c>
    </row>
    <row r="492" spans="1:1" x14ac:dyDescent="0.25">
      <c r="A492">
        <v>73.640115058515221</v>
      </c>
    </row>
    <row r="493" spans="1:1" x14ac:dyDescent="0.25">
      <c r="A493">
        <v>116.64434421400074</v>
      </c>
    </row>
    <row r="494" spans="1:1" x14ac:dyDescent="0.25">
      <c r="A494">
        <v>132.37764758523554</v>
      </c>
    </row>
    <row r="495" spans="1:1" x14ac:dyDescent="0.25">
      <c r="A495">
        <v>111.35849743150175</v>
      </c>
    </row>
    <row r="496" spans="1:1" x14ac:dyDescent="0.25">
      <c r="A496">
        <v>87.207502272212878</v>
      </c>
    </row>
    <row r="497" spans="1:1" x14ac:dyDescent="0.25">
      <c r="A497">
        <v>70.453700370853767</v>
      </c>
    </row>
    <row r="498" spans="1:1" x14ac:dyDescent="0.25">
      <c r="A498">
        <v>117.93150659068488</v>
      </c>
    </row>
    <row r="499" spans="1:1" x14ac:dyDescent="0.25">
      <c r="A499">
        <v>61.45634213462472</v>
      </c>
    </row>
    <row r="500" spans="1:1" x14ac:dyDescent="0.25">
      <c r="A500">
        <v>108.63524292071816</v>
      </c>
    </row>
    <row r="501" spans="1:1" x14ac:dyDescent="0.25">
      <c r="A501">
        <v>103.17807007377269</v>
      </c>
    </row>
    <row r="502" spans="1:1" x14ac:dyDescent="0.25">
      <c r="A502">
        <v>150.26449798606336</v>
      </c>
    </row>
    <row r="503" spans="1:1" x14ac:dyDescent="0.25">
      <c r="A503">
        <v>78.411779011366889</v>
      </c>
    </row>
    <row r="504" spans="1:1" x14ac:dyDescent="0.25">
      <c r="A504">
        <v>99.788087734486908</v>
      </c>
    </row>
    <row r="505" spans="1:1" x14ac:dyDescent="0.25">
      <c r="A505">
        <v>84.157830112962984</v>
      </c>
    </row>
    <row r="506" spans="1:1" x14ac:dyDescent="0.25">
      <c r="A506">
        <v>110.57078407029621</v>
      </c>
    </row>
    <row r="507" spans="1:1" x14ac:dyDescent="0.25">
      <c r="A507">
        <v>118.27488631533924</v>
      </c>
    </row>
    <row r="508" spans="1:1" x14ac:dyDescent="0.25">
      <c r="A508">
        <v>110.67119228537194</v>
      </c>
    </row>
    <row r="509" spans="1:1" x14ac:dyDescent="0.25">
      <c r="A509">
        <v>126.1210971075343</v>
      </c>
    </row>
    <row r="510" spans="1:1" x14ac:dyDescent="0.25">
      <c r="A510">
        <v>102.39938344748225</v>
      </c>
    </row>
    <row r="511" spans="1:1" x14ac:dyDescent="0.25">
      <c r="A511">
        <v>137.76949597522616</v>
      </c>
    </row>
    <row r="512" spans="1:1" x14ac:dyDescent="0.25">
      <c r="A512">
        <v>121.82814569096081</v>
      </c>
    </row>
    <row r="513" spans="1:1" x14ac:dyDescent="0.25">
      <c r="A513">
        <v>102.26843894779449</v>
      </c>
    </row>
    <row r="514" spans="1:1" x14ac:dyDescent="0.25">
      <c r="A514">
        <v>95.111693351645954</v>
      </c>
    </row>
    <row r="515" spans="1:1" x14ac:dyDescent="0.25">
      <c r="A515">
        <v>108.44586338644149</v>
      </c>
    </row>
    <row r="516" spans="1:1" x14ac:dyDescent="0.25">
      <c r="A516">
        <v>84.256010066019371</v>
      </c>
    </row>
    <row r="517" spans="1:1" x14ac:dyDescent="0.25">
      <c r="A517">
        <v>102.5165263650706</v>
      </c>
    </row>
    <row r="518" spans="1:1" x14ac:dyDescent="0.25">
      <c r="A518">
        <v>75.649006955791265</v>
      </c>
    </row>
    <row r="519" spans="1:1" x14ac:dyDescent="0.25">
      <c r="A519">
        <v>106.20500486547826</v>
      </c>
    </row>
    <row r="520" spans="1:1" x14ac:dyDescent="0.25">
      <c r="A520">
        <v>91.540744304074906</v>
      </c>
    </row>
    <row r="521" spans="1:1" x14ac:dyDescent="0.25">
      <c r="A521">
        <v>98.507655618595891</v>
      </c>
    </row>
    <row r="522" spans="1:1" x14ac:dyDescent="0.25">
      <c r="A522">
        <v>110.6447487269179</v>
      </c>
    </row>
    <row r="523" spans="1:1" x14ac:dyDescent="0.25">
      <c r="A523">
        <v>83.329689712263644</v>
      </c>
    </row>
    <row r="524" spans="1:1" x14ac:dyDescent="0.25">
      <c r="A524">
        <v>90.059177434886806</v>
      </c>
    </row>
    <row r="525" spans="1:1" x14ac:dyDescent="0.25">
      <c r="A525">
        <v>71.798206388484687</v>
      </c>
    </row>
    <row r="526" spans="1:1" x14ac:dyDescent="0.25">
      <c r="A526">
        <v>87.526871336740442</v>
      </c>
    </row>
    <row r="527" spans="1:1" x14ac:dyDescent="0.25">
      <c r="A527">
        <v>95.097505234298296</v>
      </c>
    </row>
    <row r="528" spans="1:1" x14ac:dyDescent="0.25">
      <c r="A528">
        <v>119.66145646292716</v>
      </c>
    </row>
    <row r="529" spans="1:1" x14ac:dyDescent="0.25">
      <c r="A529">
        <v>109.66651896305848</v>
      </c>
    </row>
    <row r="530" spans="1:1" x14ac:dyDescent="0.25">
      <c r="A530">
        <v>78.373352860216983</v>
      </c>
    </row>
    <row r="531" spans="1:1" x14ac:dyDescent="0.25">
      <c r="A531">
        <v>129.11137926275842</v>
      </c>
    </row>
    <row r="532" spans="1:1" x14ac:dyDescent="0.25">
      <c r="A532">
        <v>80.96636772970669</v>
      </c>
    </row>
    <row r="533" spans="1:1" x14ac:dyDescent="0.25">
      <c r="A533">
        <v>133.87904143892229</v>
      </c>
    </row>
    <row r="534" spans="1:1" x14ac:dyDescent="0.25">
      <c r="A534">
        <v>103.24007487506606</v>
      </c>
    </row>
    <row r="535" spans="1:1" x14ac:dyDescent="0.25">
      <c r="A535">
        <v>119.34881765919272</v>
      </c>
    </row>
    <row r="536" spans="1:1" x14ac:dyDescent="0.25">
      <c r="A536">
        <v>88.468493938853499</v>
      </c>
    </row>
    <row r="537" spans="1:1" x14ac:dyDescent="0.25">
      <c r="A537">
        <v>60.273817123379558</v>
      </c>
    </row>
    <row r="538" spans="1:1" x14ac:dyDescent="0.25">
      <c r="A538">
        <v>98.556768332491629</v>
      </c>
    </row>
    <row r="539" spans="1:1" x14ac:dyDescent="0.25">
      <c r="A539">
        <v>117.34911165840458</v>
      </c>
    </row>
    <row r="540" spans="1:1" x14ac:dyDescent="0.25">
      <c r="A540">
        <v>81.519749781000428</v>
      </c>
    </row>
    <row r="541" spans="1:1" x14ac:dyDescent="0.25">
      <c r="A541">
        <v>82.020426614326425</v>
      </c>
    </row>
    <row r="542" spans="1:1" x14ac:dyDescent="0.25">
      <c r="A542">
        <v>102.46718627749942</v>
      </c>
    </row>
    <row r="543" spans="1:1" x14ac:dyDescent="0.25">
      <c r="A543">
        <v>104.14120222558267</v>
      </c>
    </row>
    <row r="544" spans="1:1" x14ac:dyDescent="0.25">
      <c r="A544">
        <v>114.08698153682053</v>
      </c>
    </row>
    <row r="545" spans="1:1" x14ac:dyDescent="0.25">
      <c r="A545">
        <v>128.87945811380632</v>
      </c>
    </row>
    <row r="546" spans="1:1" x14ac:dyDescent="0.25">
      <c r="A546">
        <v>86.604643709142692</v>
      </c>
    </row>
    <row r="547" spans="1:1" x14ac:dyDescent="0.25">
      <c r="A547">
        <v>102.10068265005248</v>
      </c>
    </row>
    <row r="548" spans="1:1" x14ac:dyDescent="0.25">
      <c r="A548">
        <v>78.542791723157279</v>
      </c>
    </row>
    <row r="549" spans="1:1" x14ac:dyDescent="0.25">
      <c r="A549">
        <v>105.32932062924374</v>
      </c>
    </row>
    <row r="550" spans="1:1" x14ac:dyDescent="0.25">
      <c r="A550">
        <v>125.65784598118626</v>
      </c>
    </row>
    <row r="551" spans="1:1" x14ac:dyDescent="0.25">
      <c r="A551">
        <v>64.105154504068196</v>
      </c>
    </row>
    <row r="552" spans="1:1" x14ac:dyDescent="0.25">
      <c r="A552">
        <v>119.11080289573874</v>
      </c>
    </row>
    <row r="553" spans="1:1" x14ac:dyDescent="0.25">
      <c r="A553">
        <v>102.00684553419705</v>
      </c>
    </row>
    <row r="554" spans="1:1" x14ac:dyDescent="0.25">
      <c r="A554">
        <v>102.01453076442704</v>
      </c>
    </row>
    <row r="555" spans="1:1" x14ac:dyDescent="0.25">
      <c r="A555">
        <v>97.034024090680759</v>
      </c>
    </row>
    <row r="556" spans="1:1" x14ac:dyDescent="0.25">
      <c r="A556">
        <v>108.6991349235177</v>
      </c>
    </row>
    <row r="557" spans="1:1" x14ac:dyDescent="0.25">
      <c r="A557">
        <v>116.42042661842424</v>
      </c>
    </row>
    <row r="558" spans="1:1" x14ac:dyDescent="0.25">
      <c r="A558">
        <v>110.64299794961698</v>
      </c>
    </row>
    <row r="559" spans="1:1" x14ac:dyDescent="0.25">
      <c r="A559">
        <v>99.610599843435921</v>
      </c>
    </row>
    <row r="560" spans="1:1" x14ac:dyDescent="0.25">
      <c r="A560">
        <v>133.87267497600988</v>
      </c>
    </row>
    <row r="561" spans="1:1" x14ac:dyDescent="0.25">
      <c r="A561">
        <v>97.185523170628585</v>
      </c>
    </row>
    <row r="562" spans="1:1" x14ac:dyDescent="0.25">
      <c r="A562">
        <v>112.47685759153683</v>
      </c>
    </row>
    <row r="563" spans="1:1" x14ac:dyDescent="0.25">
      <c r="A563">
        <v>129.30246409960091</v>
      </c>
    </row>
    <row r="564" spans="1:1" x14ac:dyDescent="0.25">
      <c r="A564">
        <v>107.51469997339882</v>
      </c>
    </row>
    <row r="565" spans="1:1" x14ac:dyDescent="0.25">
      <c r="A565">
        <v>105.26595158589771</v>
      </c>
    </row>
    <row r="566" spans="1:1" x14ac:dyDescent="0.25">
      <c r="A566">
        <v>120.00419954129029</v>
      </c>
    </row>
    <row r="567" spans="1:1" x14ac:dyDescent="0.25">
      <c r="A567">
        <v>137.87008608924225</v>
      </c>
    </row>
    <row r="568" spans="1:1" x14ac:dyDescent="0.25">
      <c r="A568">
        <v>65.439928928390145</v>
      </c>
    </row>
    <row r="569" spans="1:1" x14ac:dyDescent="0.25">
      <c r="A569">
        <v>148.46551746595651</v>
      </c>
    </row>
    <row r="570" spans="1:1" x14ac:dyDescent="0.25">
      <c r="A570">
        <v>101.13354872155469</v>
      </c>
    </row>
    <row r="571" spans="1:1" x14ac:dyDescent="0.25">
      <c r="A571">
        <v>108.8389242591802</v>
      </c>
    </row>
    <row r="572" spans="1:1" x14ac:dyDescent="0.25">
      <c r="A572">
        <v>121.79763214371633</v>
      </c>
    </row>
    <row r="573" spans="1:1" x14ac:dyDescent="0.25">
      <c r="A573">
        <v>90.723699738737196</v>
      </c>
    </row>
    <row r="574" spans="1:1" x14ac:dyDescent="0.25">
      <c r="A574">
        <v>101.03395905171055</v>
      </c>
    </row>
    <row r="575" spans="1:1" x14ac:dyDescent="0.25">
      <c r="A575">
        <v>108.24556991574354</v>
      </c>
    </row>
    <row r="576" spans="1:1" x14ac:dyDescent="0.25">
      <c r="A576">
        <v>77.114521243493073</v>
      </c>
    </row>
    <row r="577" spans="1:1" x14ac:dyDescent="0.25">
      <c r="A577">
        <v>88.858371580136009</v>
      </c>
    </row>
    <row r="578" spans="1:1" x14ac:dyDescent="0.25">
      <c r="A578">
        <v>138.77157723763958</v>
      </c>
    </row>
    <row r="579" spans="1:1" x14ac:dyDescent="0.25">
      <c r="A579">
        <v>91.247022990137339</v>
      </c>
    </row>
    <row r="580" spans="1:1" x14ac:dyDescent="0.25">
      <c r="A580">
        <v>112.61282704945188</v>
      </c>
    </row>
    <row r="581" spans="1:1" x14ac:dyDescent="0.25">
      <c r="A581">
        <v>97.71769125800347</v>
      </c>
    </row>
    <row r="582" spans="1:1" x14ac:dyDescent="0.25">
      <c r="A582">
        <v>126.66192813194357</v>
      </c>
    </row>
    <row r="583" spans="1:1" x14ac:dyDescent="0.25">
      <c r="A583">
        <v>141.21902748011053</v>
      </c>
    </row>
    <row r="584" spans="1:1" x14ac:dyDescent="0.25">
      <c r="A584">
        <v>80.741358740488067</v>
      </c>
    </row>
    <row r="585" spans="1:1" x14ac:dyDescent="0.25">
      <c r="A585">
        <v>115.77109287609346</v>
      </c>
    </row>
    <row r="586" spans="1:1" x14ac:dyDescent="0.25">
      <c r="A586">
        <v>112.67446805286454</v>
      </c>
    </row>
    <row r="587" spans="1:1" x14ac:dyDescent="0.25">
      <c r="A587">
        <v>132.44595063733868</v>
      </c>
    </row>
    <row r="588" spans="1:1" x14ac:dyDescent="0.25">
      <c r="A588">
        <v>82.175722834654152</v>
      </c>
    </row>
    <row r="589" spans="1:1" x14ac:dyDescent="0.25">
      <c r="A589">
        <v>78.529194777365774</v>
      </c>
    </row>
    <row r="590" spans="1:1" x14ac:dyDescent="0.25">
      <c r="A590">
        <v>126.52118382684421</v>
      </c>
    </row>
    <row r="591" spans="1:1" x14ac:dyDescent="0.25">
      <c r="A591">
        <v>88.181843946222216</v>
      </c>
    </row>
    <row r="592" spans="1:1" x14ac:dyDescent="0.25">
      <c r="A592">
        <v>140.49179551657289</v>
      </c>
    </row>
    <row r="593" spans="1:1" x14ac:dyDescent="0.25">
      <c r="A593">
        <v>100.08797087502899</v>
      </c>
    </row>
    <row r="594" spans="1:1" x14ac:dyDescent="0.25">
      <c r="A594">
        <v>93.732353686937131</v>
      </c>
    </row>
    <row r="595" spans="1:1" x14ac:dyDescent="0.25">
      <c r="A595">
        <v>130.99348759860732</v>
      </c>
    </row>
    <row r="596" spans="1:1" x14ac:dyDescent="0.25">
      <c r="A596">
        <v>106.06069079367444</v>
      </c>
    </row>
    <row r="597" spans="1:1" x14ac:dyDescent="0.25">
      <c r="A597">
        <v>82.152939992374741</v>
      </c>
    </row>
    <row r="598" spans="1:1" x14ac:dyDescent="0.25">
      <c r="A598">
        <v>66.512586979661137</v>
      </c>
    </row>
    <row r="599" spans="1:1" x14ac:dyDescent="0.25">
      <c r="A599">
        <v>78.113464749185368</v>
      </c>
    </row>
    <row r="600" spans="1:1" x14ac:dyDescent="0.25">
      <c r="A600">
        <v>87.912974575010594</v>
      </c>
    </row>
    <row r="601" spans="1:1" x14ac:dyDescent="0.25">
      <c r="A601">
        <v>123.35400495212525</v>
      </c>
    </row>
    <row r="602" spans="1:1" x14ac:dyDescent="0.25">
      <c r="A602">
        <v>119.18824636959471</v>
      </c>
    </row>
    <row r="603" spans="1:1" x14ac:dyDescent="0.25">
      <c r="A603">
        <v>112.43226961378241</v>
      </c>
    </row>
    <row r="604" spans="1:1" x14ac:dyDescent="0.25">
      <c r="A604">
        <v>64.68723111320287</v>
      </c>
    </row>
    <row r="605" spans="1:1" x14ac:dyDescent="0.25">
      <c r="A605">
        <v>111.53694029198959</v>
      </c>
    </row>
    <row r="606" spans="1:1" x14ac:dyDescent="0.25">
      <c r="A606">
        <v>100.23026132112136</v>
      </c>
    </row>
    <row r="607" spans="1:1" x14ac:dyDescent="0.25">
      <c r="A607">
        <v>91.064828464004677</v>
      </c>
    </row>
    <row r="608" spans="1:1" x14ac:dyDescent="0.25">
      <c r="A608">
        <v>120.15867721638642</v>
      </c>
    </row>
    <row r="609" spans="1:1" x14ac:dyDescent="0.25">
      <c r="A609">
        <v>86.143484420608729</v>
      </c>
    </row>
    <row r="610" spans="1:1" x14ac:dyDescent="0.25">
      <c r="A610">
        <v>147.5130946142599</v>
      </c>
    </row>
    <row r="611" spans="1:1" x14ac:dyDescent="0.25">
      <c r="A611">
        <v>57.670115691144019</v>
      </c>
    </row>
    <row r="612" spans="1:1" x14ac:dyDescent="0.25">
      <c r="A612">
        <v>88.838681019842625</v>
      </c>
    </row>
    <row r="613" spans="1:1" x14ac:dyDescent="0.25">
      <c r="A613">
        <v>98.883322405163199</v>
      </c>
    </row>
    <row r="614" spans="1:1" x14ac:dyDescent="0.25">
      <c r="A614">
        <v>86.49723238486331</v>
      </c>
    </row>
    <row r="615" spans="1:1" x14ac:dyDescent="0.25">
      <c r="A615">
        <v>93.157598510151729</v>
      </c>
    </row>
    <row r="616" spans="1:1" x14ac:dyDescent="0.25">
      <c r="A616">
        <v>121.74506334995385</v>
      </c>
    </row>
    <row r="617" spans="1:1" x14ac:dyDescent="0.25">
      <c r="A617">
        <v>127.57487891358323</v>
      </c>
    </row>
    <row r="618" spans="1:1" x14ac:dyDescent="0.25">
      <c r="A618">
        <v>95.416965248296037</v>
      </c>
    </row>
    <row r="619" spans="1:1" x14ac:dyDescent="0.25">
      <c r="A619">
        <v>106.24354470346589</v>
      </c>
    </row>
    <row r="620" spans="1:1" x14ac:dyDescent="0.25">
      <c r="A620">
        <v>95.570738064998295</v>
      </c>
    </row>
    <row r="621" spans="1:1" x14ac:dyDescent="0.25">
      <c r="A621">
        <v>112.07968125527259</v>
      </c>
    </row>
    <row r="622" spans="1:1" x14ac:dyDescent="0.25">
      <c r="A622">
        <v>90.307696862146258</v>
      </c>
    </row>
    <row r="623" spans="1:1" x14ac:dyDescent="0.25">
      <c r="A623">
        <v>111.05597675632453</v>
      </c>
    </row>
    <row r="624" spans="1:1" x14ac:dyDescent="0.25">
      <c r="A624">
        <v>89.746333994844463</v>
      </c>
    </row>
    <row r="625" spans="1:1" x14ac:dyDescent="0.25">
      <c r="A625">
        <v>128.30138328135945</v>
      </c>
    </row>
    <row r="626" spans="1:1" x14ac:dyDescent="0.25">
      <c r="A626">
        <v>77.633842718205415</v>
      </c>
    </row>
    <row r="627" spans="1:1" x14ac:dyDescent="0.25">
      <c r="A627">
        <v>60.598506731912494</v>
      </c>
    </row>
    <row r="628" spans="1:1" x14ac:dyDescent="0.25">
      <c r="A628">
        <v>78.788719090516679</v>
      </c>
    </row>
    <row r="629" spans="1:1" x14ac:dyDescent="0.25">
      <c r="A629">
        <v>115.71479515405372</v>
      </c>
    </row>
    <row r="630" spans="1:1" x14ac:dyDescent="0.25">
      <c r="A630">
        <v>82.029567036079243</v>
      </c>
    </row>
    <row r="631" spans="1:1" x14ac:dyDescent="0.25">
      <c r="A631">
        <v>103.63290837412933</v>
      </c>
    </row>
    <row r="632" spans="1:1" x14ac:dyDescent="0.25">
      <c r="A632">
        <v>100.15070327208377</v>
      </c>
    </row>
    <row r="633" spans="1:1" x14ac:dyDescent="0.25">
      <c r="A633">
        <v>92.104631019174121</v>
      </c>
    </row>
    <row r="634" spans="1:1" x14ac:dyDescent="0.25">
      <c r="A634">
        <v>107.95162122813053</v>
      </c>
    </row>
    <row r="635" spans="1:1" x14ac:dyDescent="0.25">
      <c r="A635">
        <v>98.611974660889246</v>
      </c>
    </row>
    <row r="636" spans="1:1" x14ac:dyDescent="0.25">
      <c r="A636">
        <v>101.07072537502972</v>
      </c>
    </row>
    <row r="637" spans="1:1" x14ac:dyDescent="0.25">
      <c r="A637">
        <v>81.914743329980411</v>
      </c>
    </row>
    <row r="638" spans="1:1" x14ac:dyDescent="0.25">
      <c r="A638">
        <v>90.893752510601189</v>
      </c>
    </row>
    <row r="639" spans="1:1" x14ac:dyDescent="0.25">
      <c r="A639">
        <v>93.06182871805504</v>
      </c>
    </row>
    <row r="640" spans="1:1" x14ac:dyDescent="0.25">
      <c r="A640">
        <v>118.4380951395724</v>
      </c>
    </row>
    <row r="641" spans="1:1" x14ac:dyDescent="0.25">
      <c r="A641">
        <v>89.963839652773459</v>
      </c>
    </row>
    <row r="642" spans="1:1" x14ac:dyDescent="0.25">
      <c r="A642">
        <v>50.224446365609765</v>
      </c>
    </row>
    <row r="643" spans="1:1" x14ac:dyDescent="0.25">
      <c r="A643">
        <v>113.09433628193801</v>
      </c>
    </row>
    <row r="644" spans="1:1" x14ac:dyDescent="0.25">
      <c r="A644">
        <v>106.15686985838693</v>
      </c>
    </row>
    <row r="645" spans="1:1" x14ac:dyDescent="0.25">
      <c r="A645">
        <v>97.988516042823903</v>
      </c>
    </row>
    <row r="646" spans="1:1" x14ac:dyDescent="0.25">
      <c r="A646">
        <v>118.09908098948654</v>
      </c>
    </row>
    <row r="647" spans="1:1" x14ac:dyDescent="0.25">
      <c r="A647">
        <v>114.27583811164368</v>
      </c>
    </row>
    <row r="648" spans="1:1" x14ac:dyDescent="0.25">
      <c r="A648">
        <v>97.774671101069544</v>
      </c>
    </row>
    <row r="649" spans="1:1" x14ac:dyDescent="0.25">
      <c r="A649">
        <v>102.56127350439783</v>
      </c>
    </row>
    <row r="650" spans="1:1" x14ac:dyDescent="0.25">
      <c r="A650">
        <v>133.98881744942628</v>
      </c>
    </row>
    <row r="651" spans="1:1" x14ac:dyDescent="0.25">
      <c r="A651">
        <v>101.14121121441713</v>
      </c>
    </row>
    <row r="652" spans="1:1" x14ac:dyDescent="0.25">
      <c r="A652">
        <v>96.237920640851371</v>
      </c>
    </row>
    <row r="653" spans="1:1" x14ac:dyDescent="0.25">
      <c r="A653">
        <v>103.15792476612842</v>
      </c>
    </row>
    <row r="654" spans="1:1" x14ac:dyDescent="0.25">
      <c r="A654">
        <v>78.02974576188717</v>
      </c>
    </row>
    <row r="655" spans="1:1" x14ac:dyDescent="0.25">
      <c r="A655">
        <v>94.79737198271323</v>
      </c>
    </row>
    <row r="656" spans="1:1" x14ac:dyDescent="0.25">
      <c r="A656">
        <v>92.75389654940227</v>
      </c>
    </row>
    <row r="657" spans="1:1" x14ac:dyDescent="0.25">
      <c r="A657">
        <v>108.91659510671161</v>
      </c>
    </row>
    <row r="658" spans="1:1" x14ac:dyDescent="0.25">
      <c r="A658">
        <v>91.792719811201096</v>
      </c>
    </row>
    <row r="659" spans="1:1" x14ac:dyDescent="0.25">
      <c r="A659">
        <v>95.17315245611826</v>
      </c>
    </row>
    <row r="660" spans="1:1" x14ac:dyDescent="0.25">
      <c r="A660">
        <v>117.53933247528039</v>
      </c>
    </row>
    <row r="661" spans="1:1" x14ac:dyDescent="0.25">
      <c r="A661">
        <v>124.1056113736704</v>
      </c>
    </row>
    <row r="662" spans="1:1" x14ac:dyDescent="0.25">
      <c r="A662">
        <v>64.540802466217428</v>
      </c>
    </row>
    <row r="663" spans="1:1" x14ac:dyDescent="0.25">
      <c r="A663">
        <v>81.153223416185938</v>
      </c>
    </row>
    <row r="664" spans="1:1" x14ac:dyDescent="0.25">
      <c r="A664">
        <v>89.077468853793107</v>
      </c>
    </row>
    <row r="665" spans="1:1" x14ac:dyDescent="0.25">
      <c r="A665">
        <v>136.72139428090304</v>
      </c>
    </row>
    <row r="666" spans="1:1" x14ac:dyDescent="0.25">
      <c r="A666">
        <v>101.53222572407685</v>
      </c>
    </row>
    <row r="667" spans="1:1" x14ac:dyDescent="0.25">
      <c r="A667">
        <v>101.20865024655359</v>
      </c>
    </row>
    <row r="668" spans="1:1" x14ac:dyDescent="0.25">
      <c r="A668">
        <v>107.97315351519501</v>
      </c>
    </row>
    <row r="669" spans="1:1" x14ac:dyDescent="0.25">
      <c r="A669">
        <v>129.72055881400593</v>
      </c>
    </row>
    <row r="670" spans="1:1" x14ac:dyDescent="0.25">
      <c r="A670">
        <v>104.29138253821293</v>
      </c>
    </row>
    <row r="671" spans="1:1" x14ac:dyDescent="0.25">
      <c r="A671">
        <v>83.603129294351675</v>
      </c>
    </row>
    <row r="672" spans="1:1" x14ac:dyDescent="0.25">
      <c r="A672">
        <v>47.30751495808363</v>
      </c>
    </row>
    <row r="673" spans="1:1" x14ac:dyDescent="0.25">
      <c r="A673">
        <v>125.8471118286252</v>
      </c>
    </row>
    <row r="674" spans="1:1" x14ac:dyDescent="0.25">
      <c r="A674">
        <v>44.820592645555735</v>
      </c>
    </row>
    <row r="675" spans="1:1" x14ac:dyDescent="0.25">
      <c r="A675">
        <v>117.51463969412725</v>
      </c>
    </row>
    <row r="676" spans="1:1" x14ac:dyDescent="0.25">
      <c r="A676">
        <v>72.695695760194212</v>
      </c>
    </row>
    <row r="677" spans="1:1" x14ac:dyDescent="0.25">
      <c r="A677">
        <v>104.69776750833262</v>
      </c>
    </row>
    <row r="678" spans="1:1" x14ac:dyDescent="0.25">
      <c r="A678">
        <v>88.70075614831876</v>
      </c>
    </row>
    <row r="679" spans="1:1" x14ac:dyDescent="0.25">
      <c r="A679">
        <v>94.608833731035702</v>
      </c>
    </row>
    <row r="680" spans="1:1" x14ac:dyDescent="0.25">
      <c r="A680">
        <v>101.29143700178247</v>
      </c>
    </row>
    <row r="681" spans="1:1" x14ac:dyDescent="0.25">
      <c r="A681">
        <v>84.101214067777619</v>
      </c>
    </row>
    <row r="682" spans="1:1" x14ac:dyDescent="0.25">
      <c r="A682">
        <v>67.813710100017488</v>
      </c>
    </row>
    <row r="683" spans="1:1" x14ac:dyDescent="0.25">
      <c r="A683">
        <v>121.7312390304869</v>
      </c>
    </row>
    <row r="684" spans="1:1" x14ac:dyDescent="0.25">
      <c r="A684">
        <v>119.56987034645863</v>
      </c>
    </row>
    <row r="685" spans="1:1" x14ac:dyDescent="0.25">
      <c r="A685">
        <v>69.985492498381063</v>
      </c>
    </row>
    <row r="686" spans="1:1" x14ac:dyDescent="0.25">
      <c r="A686">
        <v>93.309893397963606</v>
      </c>
    </row>
    <row r="687" spans="1:1" x14ac:dyDescent="0.25">
      <c r="A687">
        <v>105.27229531144258</v>
      </c>
    </row>
    <row r="688" spans="1:1" x14ac:dyDescent="0.25">
      <c r="A688">
        <v>105.07293407281395</v>
      </c>
    </row>
    <row r="689" spans="1:1" x14ac:dyDescent="0.25">
      <c r="A689">
        <v>106.58501448924653</v>
      </c>
    </row>
    <row r="690" spans="1:1" x14ac:dyDescent="0.25">
      <c r="A690">
        <v>106.55595613352489</v>
      </c>
    </row>
    <row r="691" spans="1:1" x14ac:dyDescent="0.25">
      <c r="A691">
        <v>97.850090949214064</v>
      </c>
    </row>
    <row r="692" spans="1:1" x14ac:dyDescent="0.25">
      <c r="A692">
        <v>112.46012288902421</v>
      </c>
    </row>
    <row r="693" spans="1:1" x14ac:dyDescent="0.25">
      <c r="A693">
        <v>94.246172718703747</v>
      </c>
    </row>
    <row r="694" spans="1:1" x14ac:dyDescent="0.25">
      <c r="A694">
        <v>81.205610311008058</v>
      </c>
    </row>
    <row r="695" spans="1:1" x14ac:dyDescent="0.25">
      <c r="A695">
        <v>99.635087988281157</v>
      </c>
    </row>
    <row r="696" spans="1:1" x14ac:dyDescent="0.25">
      <c r="A696">
        <v>85.372596711385995</v>
      </c>
    </row>
    <row r="697" spans="1:1" x14ac:dyDescent="0.25">
      <c r="A697">
        <v>84.301871336356271</v>
      </c>
    </row>
    <row r="698" spans="1:1" x14ac:dyDescent="0.25">
      <c r="A698">
        <v>88.278273121977691</v>
      </c>
    </row>
    <row r="699" spans="1:1" x14ac:dyDescent="0.25">
      <c r="A699">
        <v>109.32059265323915</v>
      </c>
    </row>
    <row r="700" spans="1:1" x14ac:dyDescent="0.25">
      <c r="A700">
        <v>90.402193361660466</v>
      </c>
    </row>
    <row r="701" spans="1:1" x14ac:dyDescent="0.25">
      <c r="A701">
        <v>104.27257873525377</v>
      </c>
    </row>
    <row r="702" spans="1:1" x14ac:dyDescent="0.25">
      <c r="A702">
        <v>108.91488980414579</v>
      </c>
    </row>
    <row r="703" spans="1:1" x14ac:dyDescent="0.25">
      <c r="A703">
        <v>131.97583282599226</v>
      </c>
    </row>
    <row r="704" spans="1:1" x14ac:dyDescent="0.25">
      <c r="A704">
        <v>93.081314642040525</v>
      </c>
    </row>
    <row r="705" spans="1:1" x14ac:dyDescent="0.25">
      <c r="A705">
        <v>92.537823345628567</v>
      </c>
    </row>
    <row r="706" spans="1:1" x14ac:dyDescent="0.25">
      <c r="A706">
        <v>86.234752213931642</v>
      </c>
    </row>
    <row r="707" spans="1:1" x14ac:dyDescent="0.25">
      <c r="A707">
        <v>108.77989805303514</v>
      </c>
    </row>
    <row r="708" spans="1:1" x14ac:dyDescent="0.25">
      <c r="A708">
        <v>103.42777184414444</v>
      </c>
    </row>
    <row r="709" spans="1:1" x14ac:dyDescent="0.25">
      <c r="A709">
        <v>98.714702087454498</v>
      </c>
    </row>
    <row r="710" spans="1:1" x14ac:dyDescent="0.25">
      <c r="A710">
        <v>75.741866364842281</v>
      </c>
    </row>
    <row r="711" spans="1:1" x14ac:dyDescent="0.25">
      <c r="A711">
        <v>78.531923261471093</v>
      </c>
    </row>
    <row r="712" spans="1:1" x14ac:dyDescent="0.25">
      <c r="A712">
        <v>109.26265784073621</v>
      </c>
    </row>
    <row r="713" spans="1:1" x14ac:dyDescent="0.25">
      <c r="A713">
        <v>91.37146460270742</v>
      </c>
    </row>
    <row r="714" spans="1:1" x14ac:dyDescent="0.25">
      <c r="A714">
        <v>108.5145074990578</v>
      </c>
    </row>
    <row r="715" spans="1:1" x14ac:dyDescent="0.25">
      <c r="A715">
        <v>51.59196259919554</v>
      </c>
    </row>
    <row r="716" spans="1:1" x14ac:dyDescent="0.25">
      <c r="A716">
        <v>115.86940925335512</v>
      </c>
    </row>
    <row r="717" spans="1:1" x14ac:dyDescent="0.25">
      <c r="A717">
        <v>69.480631989426911</v>
      </c>
    </row>
    <row r="718" spans="1:1" x14ac:dyDescent="0.25">
      <c r="A718">
        <v>116.10105755389668</v>
      </c>
    </row>
    <row r="719" spans="1:1" x14ac:dyDescent="0.25">
      <c r="A719">
        <v>86.493412507115863</v>
      </c>
    </row>
    <row r="720" spans="1:1" x14ac:dyDescent="0.25">
      <c r="A720">
        <v>100.91906713350909</v>
      </c>
    </row>
    <row r="721" spans="1:1" x14ac:dyDescent="0.25">
      <c r="A721">
        <v>103.71226178685902</v>
      </c>
    </row>
    <row r="722" spans="1:1" x14ac:dyDescent="0.25">
      <c r="A722">
        <v>125.66480361565482</v>
      </c>
    </row>
    <row r="723" spans="1:1" x14ac:dyDescent="0.25">
      <c r="A723">
        <v>111.39628693636041</v>
      </c>
    </row>
    <row r="724" spans="1:1" x14ac:dyDescent="0.25">
      <c r="A724">
        <v>103.27106590702897</v>
      </c>
    </row>
    <row r="725" spans="1:1" x14ac:dyDescent="0.25">
      <c r="A725">
        <v>104.42455529992003</v>
      </c>
    </row>
    <row r="726" spans="1:1" x14ac:dyDescent="0.25">
      <c r="A726">
        <v>130.77675501117483</v>
      </c>
    </row>
    <row r="727" spans="1:1" x14ac:dyDescent="0.25">
      <c r="A727">
        <v>112.89404281124007</v>
      </c>
    </row>
    <row r="728" spans="1:1" x14ac:dyDescent="0.25">
      <c r="A728">
        <v>131.91016730852425</v>
      </c>
    </row>
    <row r="729" spans="1:1" x14ac:dyDescent="0.25">
      <c r="A729">
        <v>98.890962160658091</v>
      </c>
    </row>
    <row r="730" spans="1:1" x14ac:dyDescent="0.25">
      <c r="A730">
        <v>34.056540951132774</v>
      </c>
    </row>
    <row r="731" spans="1:1" x14ac:dyDescent="0.25">
      <c r="A731">
        <v>124.09296939731576</v>
      </c>
    </row>
    <row r="732" spans="1:1" x14ac:dyDescent="0.25">
      <c r="A732">
        <v>126.94732756935991</v>
      </c>
    </row>
    <row r="733" spans="1:1" x14ac:dyDescent="0.25">
      <c r="A733">
        <v>80.927805154351518</v>
      </c>
    </row>
    <row r="734" spans="1:1" x14ac:dyDescent="0.25">
      <c r="A734">
        <v>113.68589437333867</v>
      </c>
    </row>
    <row r="735" spans="1:1" x14ac:dyDescent="0.25">
      <c r="A735">
        <v>91.162758306018077</v>
      </c>
    </row>
    <row r="736" spans="1:1" x14ac:dyDescent="0.25">
      <c r="A736">
        <v>126.60617610672489</v>
      </c>
    </row>
    <row r="737" spans="1:1" x14ac:dyDescent="0.25">
      <c r="A737">
        <v>125.68922354839742</v>
      </c>
    </row>
    <row r="738" spans="1:1" x14ac:dyDescent="0.25">
      <c r="A738">
        <v>88.387094163044821</v>
      </c>
    </row>
    <row r="739" spans="1:1" x14ac:dyDescent="0.25">
      <c r="A739">
        <v>130.45088305952959</v>
      </c>
    </row>
    <row r="740" spans="1:1" x14ac:dyDescent="0.25">
      <c r="A740">
        <v>99.097781255841255</v>
      </c>
    </row>
    <row r="741" spans="1:1" x14ac:dyDescent="0.25">
      <c r="A741">
        <v>75.324772094609216</v>
      </c>
    </row>
    <row r="742" spans="1:1" x14ac:dyDescent="0.25">
      <c r="A742">
        <v>101.7241063687834</v>
      </c>
    </row>
    <row r="743" spans="1:1" x14ac:dyDescent="0.25">
      <c r="A743">
        <v>102.16377884498797</v>
      </c>
    </row>
    <row r="744" spans="1:1" x14ac:dyDescent="0.25">
      <c r="A744">
        <v>102.58748968917644</v>
      </c>
    </row>
    <row r="745" spans="1:1" x14ac:dyDescent="0.25">
      <c r="A745">
        <v>86.283182806801051</v>
      </c>
    </row>
    <row r="746" spans="1:1" x14ac:dyDescent="0.25">
      <c r="A746">
        <v>62.375113682355732</v>
      </c>
    </row>
    <row r="747" spans="1:1" x14ac:dyDescent="0.25">
      <c r="A747">
        <v>99.37949723971542</v>
      </c>
    </row>
    <row r="748" spans="1:1" x14ac:dyDescent="0.25">
      <c r="A748">
        <v>132.71707100793719</v>
      </c>
    </row>
    <row r="749" spans="1:1" x14ac:dyDescent="0.25">
      <c r="A749">
        <v>115.7064732775325</v>
      </c>
    </row>
    <row r="750" spans="1:1" x14ac:dyDescent="0.25">
      <c r="A750">
        <v>134.04729795875028</v>
      </c>
    </row>
    <row r="751" spans="1:1" x14ac:dyDescent="0.25">
      <c r="A751">
        <v>126.95114744710736</v>
      </c>
    </row>
    <row r="752" spans="1:1" x14ac:dyDescent="0.25">
      <c r="A752">
        <v>106.84401584294392</v>
      </c>
    </row>
    <row r="753" spans="1:1" x14ac:dyDescent="0.25">
      <c r="A753">
        <v>82.711005941382609</v>
      </c>
    </row>
    <row r="754" spans="1:1" x14ac:dyDescent="0.25">
      <c r="A754">
        <v>91.914091879152693</v>
      </c>
    </row>
    <row r="755" spans="1:1" x14ac:dyDescent="0.25">
      <c r="A755">
        <v>122.47802513011266</v>
      </c>
    </row>
    <row r="756" spans="1:1" x14ac:dyDescent="0.25">
      <c r="A756">
        <v>99.269266481860541</v>
      </c>
    </row>
    <row r="757" spans="1:1" x14ac:dyDescent="0.25">
      <c r="A757">
        <v>82.839608492213301</v>
      </c>
    </row>
    <row r="758" spans="1:1" x14ac:dyDescent="0.25">
      <c r="A758">
        <v>97.963914211140946</v>
      </c>
    </row>
    <row r="759" spans="1:1" x14ac:dyDescent="0.25">
      <c r="A759">
        <v>115.55695234856103</v>
      </c>
    </row>
    <row r="760" spans="1:1" x14ac:dyDescent="0.25">
      <c r="A760">
        <v>72.333807818358764</v>
      </c>
    </row>
    <row r="761" spans="1:1" x14ac:dyDescent="0.25">
      <c r="A761">
        <v>65.219831210561097</v>
      </c>
    </row>
    <row r="762" spans="1:1" x14ac:dyDescent="0.25">
      <c r="A762">
        <v>71.539455145830289</v>
      </c>
    </row>
    <row r="763" spans="1:1" x14ac:dyDescent="0.25">
      <c r="A763">
        <v>86.323791745235212</v>
      </c>
    </row>
    <row r="764" spans="1:1" x14ac:dyDescent="0.25">
      <c r="A764">
        <v>93.881624504865613</v>
      </c>
    </row>
    <row r="765" spans="1:1" x14ac:dyDescent="0.25">
      <c r="A765">
        <v>76.694289216538891</v>
      </c>
    </row>
    <row r="766" spans="1:1" x14ac:dyDescent="0.25">
      <c r="A766">
        <v>115.20734258519951</v>
      </c>
    </row>
    <row r="767" spans="1:1" x14ac:dyDescent="0.25">
      <c r="A767">
        <v>114.34896148566622</v>
      </c>
    </row>
    <row r="768" spans="1:1" x14ac:dyDescent="0.25">
      <c r="A768">
        <v>108.87266651261598</v>
      </c>
    </row>
    <row r="769" spans="1:1" x14ac:dyDescent="0.25">
      <c r="A769">
        <v>109.39057827054057</v>
      </c>
    </row>
    <row r="770" spans="1:1" x14ac:dyDescent="0.25">
      <c r="A770">
        <v>130.373121262528</v>
      </c>
    </row>
    <row r="771" spans="1:1" x14ac:dyDescent="0.25">
      <c r="A771">
        <v>93.700203049229458</v>
      </c>
    </row>
    <row r="772" spans="1:1" x14ac:dyDescent="0.25">
      <c r="A772">
        <v>115.07896740804426</v>
      </c>
    </row>
    <row r="773" spans="1:1" x14ac:dyDescent="0.25">
      <c r="A773">
        <v>126.34169504744932</v>
      </c>
    </row>
    <row r="774" spans="1:1" x14ac:dyDescent="0.25">
      <c r="A774">
        <v>103.53652467310894</v>
      </c>
    </row>
    <row r="775" spans="1:1" x14ac:dyDescent="0.25">
      <c r="A775">
        <v>116.26021912670694</v>
      </c>
    </row>
    <row r="776" spans="1:1" x14ac:dyDescent="0.25">
      <c r="A776">
        <v>117.87670953490306</v>
      </c>
    </row>
    <row r="777" spans="1:1" x14ac:dyDescent="0.25">
      <c r="A777">
        <v>82.85948095144704</v>
      </c>
    </row>
    <row r="778" spans="1:1" x14ac:dyDescent="0.25">
      <c r="A778">
        <v>108.90477167558856</v>
      </c>
    </row>
    <row r="779" spans="1:1" x14ac:dyDescent="0.25">
      <c r="A779">
        <v>142.30114427627996</v>
      </c>
    </row>
    <row r="780" spans="1:1" x14ac:dyDescent="0.25">
      <c r="A780">
        <v>101.44323166750837</v>
      </c>
    </row>
    <row r="781" spans="1:1" x14ac:dyDescent="0.25">
      <c r="A781">
        <v>122.03187250415795</v>
      </c>
    </row>
    <row r="782" spans="1:1" x14ac:dyDescent="0.25">
      <c r="A782">
        <v>83.609541231999174</v>
      </c>
    </row>
    <row r="783" spans="1:1" x14ac:dyDescent="0.25">
      <c r="A783">
        <v>118.36101546359714</v>
      </c>
    </row>
    <row r="784" spans="1:1" x14ac:dyDescent="0.25">
      <c r="A784">
        <v>99.941110218060203</v>
      </c>
    </row>
    <row r="785" spans="1:1" x14ac:dyDescent="0.25">
      <c r="A785">
        <v>72.317891661077738</v>
      </c>
    </row>
    <row r="786" spans="1:1" x14ac:dyDescent="0.25">
      <c r="A786">
        <v>96.197425389254931</v>
      </c>
    </row>
    <row r="787" spans="1:1" x14ac:dyDescent="0.25">
      <c r="A787">
        <v>114.4361592901987</v>
      </c>
    </row>
    <row r="788" spans="1:1" x14ac:dyDescent="0.25">
      <c r="A788">
        <v>83.658744895365089</v>
      </c>
    </row>
    <row r="789" spans="1:1" x14ac:dyDescent="0.25">
      <c r="A789">
        <v>90.871674526715651</v>
      </c>
    </row>
    <row r="790" spans="1:1" x14ac:dyDescent="0.25">
      <c r="A790">
        <v>107.55740074964706</v>
      </c>
    </row>
    <row r="791" spans="1:1" x14ac:dyDescent="0.25">
      <c r="A791">
        <v>78.218966134591028</v>
      </c>
    </row>
    <row r="792" spans="1:1" x14ac:dyDescent="0.25">
      <c r="A792">
        <v>91.363074514083564</v>
      </c>
    </row>
    <row r="793" spans="1:1" x14ac:dyDescent="0.25">
      <c r="A793">
        <v>74.505044519901276</v>
      </c>
    </row>
    <row r="794" spans="1:1" x14ac:dyDescent="0.25">
      <c r="A794">
        <v>81.141263560857624</v>
      </c>
    </row>
    <row r="795" spans="1:1" x14ac:dyDescent="0.25">
      <c r="A795">
        <v>60.140848997980356</v>
      </c>
    </row>
    <row r="796" spans="1:1" x14ac:dyDescent="0.25">
      <c r="A796">
        <v>82.583949531544931</v>
      </c>
    </row>
    <row r="797" spans="1:1" x14ac:dyDescent="0.25">
      <c r="A797">
        <v>88.347235557739623</v>
      </c>
    </row>
    <row r="798" spans="1:1" x14ac:dyDescent="0.25">
      <c r="A798">
        <v>98.592033989552874</v>
      </c>
    </row>
    <row r="799" spans="1:1" x14ac:dyDescent="0.25">
      <c r="A799">
        <v>89.982916304143146</v>
      </c>
    </row>
    <row r="800" spans="1:1" x14ac:dyDescent="0.25">
      <c r="A800">
        <v>111.74535100290086</v>
      </c>
    </row>
    <row r="801" spans="1:1" x14ac:dyDescent="0.25">
      <c r="A801">
        <v>112.99590621783864</v>
      </c>
    </row>
    <row r="802" spans="1:1" x14ac:dyDescent="0.25">
      <c r="A802">
        <v>90.578658071171958</v>
      </c>
    </row>
    <row r="803" spans="1:1" x14ac:dyDescent="0.25">
      <c r="A803">
        <v>127.41353455348872</v>
      </c>
    </row>
    <row r="804" spans="1:1" x14ac:dyDescent="0.25">
      <c r="A804">
        <v>128.57041181414388</v>
      </c>
    </row>
    <row r="805" spans="1:1" x14ac:dyDescent="0.25">
      <c r="A805">
        <v>109.5394625532208</v>
      </c>
    </row>
    <row r="806" spans="1:1" x14ac:dyDescent="0.25">
      <c r="A806">
        <v>58.95850588567555</v>
      </c>
    </row>
    <row r="807" spans="1:1" x14ac:dyDescent="0.25">
      <c r="A807">
        <v>112.7381099446211</v>
      </c>
    </row>
    <row r="808" spans="1:1" x14ac:dyDescent="0.25">
      <c r="A808">
        <v>80.695065460167825</v>
      </c>
    </row>
    <row r="809" spans="1:1" x14ac:dyDescent="0.25">
      <c r="A809">
        <v>91.186382430896629</v>
      </c>
    </row>
    <row r="810" spans="1:1" x14ac:dyDescent="0.25">
      <c r="A810">
        <v>94.653217072482221</v>
      </c>
    </row>
    <row r="811" spans="1:1" x14ac:dyDescent="0.25">
      <c r="A811">
        <v>91.277331901073921</v>
      </c>
    </row>
    <row r="812" spans="1:1" x14ac:dyDescent="0.25">
      <c r="A812">
        <v>87.198089002049528</v>
      </c>
    </row>
    <row r="813" spans="1:1" x14ac:dyDescent="0.25">
      <c r="A813">
        <v>92.249968272517435</v>
      </c>
    </row>
    <row r="814" spans="1:1" x14ac:dyDescent="0.25">
      <c r="A814">
        <v>108.3472741607693</v>
      </c>
    </row>
    <row r="815" spans="1:1" x14ac:dyDescent="0.25">
      <c r="A815">
        <v>122.291987988865</v>
      </c>
    </row>
    <row r="816" spans="1:1" x14ac:dyDescent="0.25">
      <c r="A816">
        <v>110.28161022986751</v>
      </c>
    </row>
    <row r="817" spans="1:1" x14ac:dyDescent="0.25">
      <c r="A817">
        <v>113.01291376876179</v>
      </c>
    </row>
    <row r="818" spans="1:1" x14ac:dyDescent="0.25">
      <c r="A818">
        <v>125.00946720829234</v>
      </c>
    </row>
    <row r="819" spans="1:1" x14ac:dyDescent="0.25">
      <c r="A819">
        <v>95.125881468993612</v>
      </c>
    </row>
    <row r="820" spans="1:1" x14ac:dyDescent="0.25">
      <c r="A820">
        <v>138.51437213597819</v>
      </c>
    </row>
    <row r="821" spans="1:1" x14ac:dyDescent="0.25">
      <c r="A821">
        <v>99.656506588507909</v>
      </c>
    </row>
    <row r="822" spans="1:1" x14ac:dyDescent="0.25">
      <c r="A822">
        <v>82.595136316376738</v>
      </c>
    </row>
    <row r="823" spans="1:1" x14ac:dyDescent="0.25">
      <c r="A823">
        <v>144.93413143791258</v>
      </c>
    </row>
    <row r="824" spans="1:1" x14ac:dyDescent="0.25">
      <c r="A824">
        <v>95.429516275180504</v>
      </c>
    </row>
    <row r="825" spans="1:1" x14ac:dyDescent="0.25">
      <c r="A825">
        <v>114.14191501680762</v>
      </c>
    </row>
    <row r="826" spans="1:1" x14ac:dyDescent="0.25">
      <c r="A826">
        <v>85.324575391132385</v>
      </c>
    </row>
    <row r="827" spans="1:1" x14ac:dyDescent="0.25">
      <c r="A827">
        <v>106.65613697492518</v>
      </c>
    </row>
    <row r="828" spans="1:1" x14ac:dyDescent="0.25">
      <c r="A828">
        <v>92.216999089578167</v>
      </c>
    </row>
    <row r="829" spans="1:1" x14ac:dyDescent="0.25">
      <c r="A829">
        <v>124.62293196003884</v>
      </c>
    </row>
    <row r="830" spans="1:1" x14ac:dyDescent="0.25">
      <c r="A830">
        <v>92.317543728859164</v>
      </c>
    </row>
    <row r="831" spans="1:1" x14ac:dyDescent="0.25">
      <c r="A831">
        <v>109.39742221817141</v>
      </c>
    </row>
    <row r="832" spans="1:1" x14ac:dyDescent="0.25">
      <c r="A832">
        <v>79.912399794557132</v>
      </c>
    </row>
    <row r="833" spans="1:1" x14ac:dyDescent="0.25">
      <c r="A833">
        <v>64.548169373301789</v>
      </c>
    </row>
    <row r="834" spans="1:1" x14ac:dyDescent="0.25">
      <c r="A834">
        <v>118.33304850151762</v>
      </c>
    </row>
    <row r="835" spans="1:1" x14ac:dyDescent="0.25">
      <c r="A835">
        <v>106.71439011057373</v>
      </c>
    </row>
    <row r="836" spans="1:1" x14ac:dyDescent="0.25">
      <c r="A836">
        <v>130.70690581807867</v>
      </c>
    </row>
    <row r="837" spans="1:1" x14ac:dyDescent="0.25">
      <c r="A837">
        <v>108.42746885609813</v>
      </c>
    </row>
    <row r="838" spans="1:1" x14ac:dyDescent="0.25">
      <c r="A838">
        <v>98.262069311749656</v>
      </c>
    </row>
    <row r="839" spans="1:1" x14ac:dyDescent="0.25">
      <c r="A839">
        <v>124.23262230877299</v>
      </c>
    </row>
    <row r="840" spans="1:1" x14ac:dyDescent="0.25">
      <c r="A840">
        <v>91.859249348635785</v>
      </c>
    </row>
    <row r="841" spans="1:1" x14ac:dyDescent="0.25">
      <c r="A841">
        <v>110.68001438397914</v>
      </c>
    </row>
    <row r="842" spans="1:1" x14ac:dyDescent="0.25">
      <c r="A842">
        <v>88.535273587331176</v>
      </c>
    </row>
    <row r="843" spans="1:1" x14ac:dyDescent="0.25">
      <c r="A843">
        <v>101.39571056934074</v>
      </c>
    </row>
    <row r="844" spans="1:1" x14ac:dyDescent="0.25">
      <c r="A844">
        <v>95.589564605324995</v>
      </c>
    </row>
    <row r="845" spans="1:1" x14ac:dyDescent="0.25">
      <c r="A845">
        <v>109.73880105448188</v>
      </c>
    </row>
    <row r="846" spans="1:1" x14ac:dyDescent="0.25">
      <c r="A846">
        <v>84.817168297013268</v>
      </c>
    </row>
    <row r="847" spans="1:1" x14ac:dyDescent="0.25">
      <c r="A847">
        <v>104.89144440507516</v>
      </c>
    </row>
    <row r="848" spans="1:1" x14ac:dyDescent="0.25">
      <c r="A848">
        <v>119.98150764848106</v>
      </c>
    </row>
    <row r="849" spans="1:1" x14ac:dyDescent="0.25">
      <c r="A849">
        <v>103.92260517401155</v>
      </c>
    </row>
    <row r="850" spans="1:1" x14ac:dyDescent="0.25">
      <c r="A850">
        <v>115.64403646625578</v>
      </c>
    </row>
    <row r="851" spans="1:1" x14ac:dyDescent="0.25">
      <c r="A851">
        <v>131.9319951813668</v>
      </c>
    </row>
    <row r="852" spans="1:1" x14ac:dyDescent="0.25">
      <c r="A852">
        <v>102.91802280116826</v>
      </c>
    </row>
    <row r="853" spans="1:1" x14ac:dyDescent="0.25">
      <c r="A853">
        <v>106.57048531138571</v>
      </c>
    </row>
    <row r="854" spans="1:1" x14ac:dyDescent="0.25">
      <c r="A854">
        <v>103.32224772137124</v>
      </c>
    </row>
    <row r="855" spans="1:1" x14ac:dyDescent="0.25">
      <c r="A855">
        <v>80.491747919586487</v>
      </c>
    </row>
    <row r="856" spans="1:1" x14ac:dyDescent="0.25">
      <c r="A856">
        <v>69.01669874205254</v>
      </c>
    </row>
    <row r="857" spans="1:1" x14ac:dyDescent="0.25">
      <c r="A857">
        <v>61.188404995482415</v>
      </c>
    </row>
    <row r="858" spans="1:1" x14ac:dyDescent="0.25">
      <c r="A858">
        <v>98.959924596420024</v>
      </c>
    </row>
    <row r="859" spans="1:1" x14ac:dyDescent="0.25">
      <c r="A859">
        <v>107.23302946425974</v>
      </c>
    </row>
    <row r="860" spans="1:1" x14ac:dyDescent="0.25">
      <c r="A860">
        <v>94.011363924073521</v>
      </c>
    </row>
    <row r="861" spans="1:1" x14ac:dyDescent="0.25">
      <c r="A861">
        <v>105.42290763405617</v>
      </c>
    </row>
    <row r="862" spans="1:1" x14ac:dyDescent="0.25">
      <c r="A862">
        <v>110.73653947969433</v>
      </c>
    </row>
    <row r="863" spans="1:1" x14ac:dyDescent="0.25">
      <c r="A863">
        <v>86.780289873422589</v>
      </c>
    </row>
    <row r="864" spans="1:1" x14ac:dyDescent="0.25">
      <c r="A864">
        <v>75.448736222460866</v>
      </c>
    </row>
    <row r="865" spans="1:1" x14ac:dyDescent="0.25">
      <c r="A865">
        <v>96.398196344671305</v>
      </c>
    </row>
    <row r="866" spans="1:1" x14ac:dyDescent="0.25">
      <c r="A866">
        <v>75.603986968053505</v>
      </c>
    </row>
    <row r="867" spans="1:1" x14ac:dyDescent="0.25">
      <c r="A867">
        <v>114.32322278560605</v>
      </c>
    </row>
    <row r="868" spans="1:1" x14ac:dyDescent="0.25">
      <c r="A868">
        <v>92.6983036857564</v>
      </c>
    </row>
    <row r="869" spans="1:1" x14ac:dyDescent="0.25">
      <c r="A869">
        <v>98.749967744515743</v>
      </c>
    </row>
    <row r="870" spans="1:1" x14ac:dyDescent="0.25">
      <c r="A870">
        <v>87.660385158960707</v>
      </c>
    </row>
    <row r="871" spans="1:1" x14ac:dyDescent="0.25">
      <c r="A871">
        <v>95.039161149179563</v>
      </c>
    </row>
    <row r="872" spans="1:1" x14ac:dyDescent="0.25">
      <c r="A872">
        <v>74.53951436909847</v>
      </c>
    </row>
    <row r="873" spans="1:1" x14ac:dyDescent="0.25">
      <c r="A873">
        <v>88.205536283203401</v>
      </c>
    </row>
    <row r="874" spans="1:1" x14ac:dyDescent="0.25">
      <c r="A874">
        <v>110.73653947969433</v>
      </c>
    </row>
    <row r="875" spans="1:1" x14ac:dyDescent="0.25">
      <c r="A875">
        <v>111.81997504318133</v>
      </c>
    </row>
    <row r="876" spans="1:1" x14ac:dyDescent="0.25">
      <c r="A876">
        <v>115.5714587890543</v>
      </c>
    </row>
    <row r="877" spans="1:1" x14ac:dyDescent="0.25">
      <c r="A877">
        <v>112.46198735316284</v>
      </c>
    </row>
    <row r="878" spans="1:1" x14ac:dyDescent="0.25">
      <c r="A878">
        <v>103.80102846975205</v>
      </c>
    </row>
    <row r="879" spans="1:1" x14ac:dyDescent="0.25">
      <c r="A879">
        <v>83.833276928635314</v>
      </c>
    </row>
    <row r="880" spans="1:1" x14ac:dyDescent="0.25">
      <c r="A880">
        <v>103.97096755477833</v>
      </c>
    </row>
    <row r="881" spans="1:1" x14ac:dyDescent="0.25">
      <c r="A881">
        <v>125.86830305517651</v>
      </c>
    </row>
    <row r="882" spans="1:1" x14ac:dyDescent="0.25">
      <c r="A882">
        <v>95.032840161002241</v>
      </c>
    </row>
    <row r="883" spans="1:1" x14ac:dyDescent="0.25">
      <c r="A883">
        <v>110.64122443494853</v>
      </c>
    </row>
    <row r="884" spans="1:1" x14ac:dyDescent="0.25">
      <c r="A884">
        <v>87.627074915508274</v>
      </c>
    </row>
    <row r="885" spans="1:1" x14ac:dyDescent="0.25">
      <c r="A885">
        <v>69.416785461362451</v>
      </c>
    </row>
    <row r="886" spans="1:1" x14ac:dyDescent="0.25">
      <c r="A886">
        <v>59.731212584301829</v>
      </c>
    </row>
    <row r="887" spans="1:1" x14ac:dyDescent="0.25">
      <c r="A887">
        <v>80.076381689286791</v>
      </c>
    </row>
    <row r="888" spans="1:1" x14ac:dyDescent="0.25">
      <c r="A888">
        <v>69.675263855606318</v>
      </c>
    </row>
    <row r="889" spans="1:1" x14ac:dyDescent="0.25">
      <c r="A889">
        <v>117.80608727131039</v>
      </c>
    </row>
    <row r="890" spans="1:1" x14ac:dyDescent="0.25">
      <c r="A890">
        <v>96.12105057167355</v>
      </c>
    </row>
    <row r="891" spans="1:1" x14ac:dyDescent="0.25">
      <c r="A891">
        <v>115.74398993398063</v>
      </c>
    </row>
    <row r="892" spans="1:1" x14ac:dyDescent="0.25">
      <c r="A892">
        <v>92.655784808448516</v>
      </c>
    </row>
    <row r="893" spans="1:1" x14ac:dyDescent="0.25">
      <c r="A893">
        <v>99.344299794756807</v>
      </c>
    </row>
    <row r="894" spans="1:1" x14ac:dyDescent="0.25">
      <c r="A894">
        <v>105.42768248124048</v>
      </c>
    </row>
    <row r="895" spans="1:1" x14ac:dyDescent="0.25">
      <c r="A895">
        <v>68.635165714658797</v>
      </c>
    </row>
    <row r="896" spans="1:1" x14ac:dyDescent="0.25">
      <c r="A896">
        <v>112.83760866499506</v>
      </c>
    </row>
    <row r="897" spans="1:1" x14ac:dyDescent="0.25">
      <c r="A897">
        <v>109.30012902244925</v>
      </c>
    </row>
    <row r="898" spans="1:1" x14ac:dyDescent="0.25">
      <c r="A898">
        <v>78.753794493968599</v>
      </c>
    </row>
    <row r="899" spans="1:1" x14ac:dyDescent="0.25">
      <c r="A899">
        <v>110.62712726707105</v>
      </c>
    </row>
    <row r="900" spans="1:1" x14ac:dyDescent="0.25">
      <c r="A900">
        <v>86.799321050057188</v>
      </c>
    </row>
    <row r="901" spans="1:1" x14ac:dyDescent="0.25">
      <c r="A901">
        <v>79.621406964724883</v>
      </c>
    </row>
    <row r="902" spans="1:1" x14ac:dyDescent="0.25">
      <c r="A902">
        <v>103.71226178685902</v>
      </c>
    </row>
    <row r="903" spans="1:1" x14ac:dyDescent="0.25">
      <c r="A903">
        <v>74.501588440034539</v>
      </c>
    </row>
    <row r="904" spans="1:1" x14ac:dyDescent="0.25">
      <c r="A904">
        <v>85.873796504165512</v>
      </c>
    </row>
    <row r="905" spans="1:1" x14ac:dyDescent="0.25">
      <c r="A905">
        <v>128.13994797179475</v>
      </c>
    </row>
    <row r="906" spans="1:1" x14ac:dyDescent="0.25">
      <c r="A906">
        <v>89.826528690173291</v>
      </c>
    </row>
    <row r="907" spans="1:1" x14ac:dyDescent="0.25">
      <c r="A907">
        <v>84.755868354113773</v>
      </c>
    </row>
    <row r="908" spans="1:1" x14ac:dyDescent="0.25">
      <c r="A908">
        <v>110.36551111610606</v>
      </c>
    </row>
    <row r="909" spans="1:1" x14ac:dyDescent="0.25">
      <c r="A909">
        <v>113.53928382741287</v>
      </c>
    </row>
    <row r="910" spans="1:1" x14ac:dyDescent="0.25">
      <c r="A910">
        <v>81.718110575457104</v>
      </c>
    </row>
    <row r="911" spans="1:1" x14ac:dyDescent="0.25">
      <c r="A911">
        <v>103.2090611057356</v>
      </c>
    </row>
    <row r="912" spans="1:1" x14ac:dyDescent="0.25">
      <c r="A912">
        <v>104.35245510743698</v>
      </c>
    </row>
    <row r="913" spans="1:1" x14ac:dyDescent="0.25">
      <c r="A913">
        <v>130.17585186171345</v>
      </c>
    </row>
    <row r="914" spans="1:1" x14ac:dyDescent="0.25">
      <c r="A914">
        <v>91.990398484631442</v>
      </c>
    </row>
    <row r="915" spans="1:1" x14ac:dyDescent="0.25">
      <c r="A915">
        <v>79.121412252425216</v>
      </c>
    </row>
    <row r="916" spans="1:1" x14ac:dyDescent="0.25">
      <c r="A916">
        <v>131.15719664492644</v>
      </c>
    </row>
    <row r="917" spans="1:1" x14ac:dyDescent="0.25">
      <c r="A917">
        <v>101.74561591848033</v>
      </c>
    </row>
    <row r="918" spans="1:1" x14ac:dyDescent="0.25">
      <c r="A918">
        <v>104.79376467410475</v>
      </c>
    </row>
    <row r="919" spans="1:1" x14ac:dyDescent="0.25">
      <c r="A919">
        <v>76.41448317153845</v>
      </c>
    </row>
    <row r="920" spans="1:1" x14ac:dyDescent="0.25">
      <c r="A920">
        <v>85.324575391132385</v>
      </c>
    </row>
    <row r="921" spans="1:1" x14ac:dyDescent="0.25">
      <c r="A921">
        <v>131.485797080677</v>
      </c>
    </row>
    <row r="922" spans="1:1" x14ac:dyDescent="0.25">
      <c r="A922">
        <v>120.84698280668817</v>
      </c>
    </row>
    <row r="923" spans="1:1" x14ac:dyDescent="0.25">
      <c r="A923">
        <v>131.96491888957098</v>
      </c>
    </row>
    <row r="924" spans="1:1" x14ac:dyDescent="0.25">
      <c r="A924">
        <v>122.24078343715519</v>
      </c>
    </row>
    <row r="925" spans="1:1" x14ac:dyDescent="0.25">
      <c r="A925">
        <v>153.36041795089841</v>
      </c>
    </row>
    <row r="926" spans="1:1" x14ac:dyDescent="0.25">
      <c r="A926">
        <v>127.20753400353715</v>
      </c>
    </row>
    <row r="927" spans="1:1" x14ac:dyDescent="0.25">
      <c r="A927">
        <v>115.36923264211509</v>
      </c>
    </row>
    <row r="928" spans="1:1" x14ac:dyDescent="0.25">
      <c r="A928">
        <v>85.830572768463753</v>
      </c>
    </row>
    <row r="929" spans="1:1" x14ac:dyDescent="0.25">
      <c r="A929">
        <v>98.08385382493725</v>
      </c>
    </row>
    <row r="930" spans="1:1" x14ac:dyDescent="0.25">
      <c r="A930">
        <v>79.466565491748042</v>
      </c>
    </row>
    <row r="931" spans="1:1" x14ac:dyDescent="0.25">
      <c r="A931">
        <v>159.63083822280169</v>
      </c>
    </row>
    <row r="932" spans="1:1" x14ac:dyDescent="0.25">
      <c r="A932">
        <v>85.332578944507986</v>
      </c>
    </row>
    <row r="933" spans="1:1" x14ac:dyDescent="0.25">
      <c r="A933">
        <v>78.580854076426476</v>
      </c>
    </row>
    <row r="934" spans="1:1" x14ac:dyDescent="0.25">
      <c r="A934">
        <v>89.821299095638096</v>
      </c>
    </row>
    <row r="935" spans="1:1" x14ac:dyDescent="0.25">
      <c r="A935">
        <v>97.960844666522462</v>
      </c>
    </row>
    <row r="936" spans="1:1" x14ac:dyDescent="0.25">
      <c r="A936">
        <v>104.18654053646605</v>
      </c>
    </row>
    <row r="937" spans="1:1" x14ac:dyDescent="0.25">
      <c r="A937">
        <v>95.179450706928037</v>
      </c>
    </row>
    <row r="938" spans="1:1" x14ac:dyDescent="0.25">
      <c r="A938">
        <v>56.969259073957801</v>
      </c>
    </row>
    <row r="939" spans="1:1" x14ac:dyDescent="0.25">
      <c r="A939">
        <v>99.584588294965215</v>
      </c>
    </row>
    <row r="940" spans="1:1" x14ac:dyDescent="0.25">
      <c r="A940">
        <v>59.436536300927401</v>
      </c>
    </row>
    <row r="941" spans="1:1" x14ac:dyDescent="0.25">
      <c r="A941">
        <v>95.305370248388499</v>
      </c>
    </row>
    <row r="942" spans="1:1" x14ac:dyDescent="0.25">
      <c r="A942">
        <v>88.592935551423579</v>
      </c>
    </row>
    <row r="943" spans="1:1" x14ac:dyDescent="0.25">
      <c r="A943">
        <v>81.179416863596998</v>
      </c>
    </row>
    <row r="944" spans="1:1" x14ac:dyDescent="0.25">
      <c r="A944">
        <v>103.61735601472901</v>
      </c>
    </row>
    <row r="945" spans="1:1" x14ac:dyDescent="0.25">
      <c r="A945">
        <v>116.81369212747086</v>
      </c>
    </row>
    <row r="946" spans="1:1" x14ac:dyDescent="0.25">
      <c r="A946">
        <v>99.230999492283445</v>
      </c>
    </row>
    <row r="947" spans="1:1" x14ac:dyDescent="0.25">
      <c r="A947">
        <v>126.66934051376302</v>
      </c>
    </row>
    <row r="948" spans="1:1" x14ac:dyDescent="0.25">
      <c r="A948">
        <v>131.6452315018978</v>
      </c>
    </row>
    <row r="949" spans="1:1" x14ac:dyDescent="0.25">
      <c r="A949">
        <v>82.332201398094185</v>
      </c>
    </row>
    <row r="950" spans="1:1" x14ac:dyDescent="0.25">
      <c r="A950">
        <v>74.331694829743356</v>
      </c>
    </row>
    <row r="951" spans="1:1" x14ac:dyDescent="0.25">
      <c r="A951">
        <v>120.41460902546532</v>
      </c>
    </row>
    <row r="952" spans="1:1" x14ac:dyDescent="0.25">
      <c r="A952">
        <v>95.04545939998934</v>
      </c>
    </row>
    <row r="953" spans="1:1" x14ac:dyDescent="0.25">
      <c r="A953">
        <v>78.373352860216983</v>
      </c>
    </row>
    <row r="954" spans="1:1" x14ac:dyDescent="0.25">
      <c r="A954">
        <v>119.3757387023652</v>
      </c>
    </row>
    <row r="955" spans="1:1" x14ac:dyDescent="0.25">
      <c r="A955">
        <v>80.454776959959418</v>
      </c>
    </row>
    <row r="956" spans="1:1" x14ac:dyDescent="0.25">
      <c r="A956">
        <v>64.759626891463995</v>
      </c>
    </row>
    <row r="957" spans="1:1" x14ac:dyDescent="0.25">
      <c r="A957">
        <v>49.58998286165297</v>
      </c>
    </row>
    <row r="958" spans="1:1" x14ac:dyDescent="0.25">
      <c r="A958">
        <v>87.060709827346727</v>
      </c>
    </row>
    <row r="959" spans="1:1" x14ac:dyDescent="0.25">
      <c r="A959">
        <v>113.9793428388657</v>
      </c>
    </row>
    <row r="960" spans="1:1" x14ac:dyDescent="0.25">
      <c r="A960">
        <v>119.33176463353448</v>
      </c>
    </row>
    <row r="961" spans="1:1" x14ac:dyDescent="0.25">
      <c r="A961">
        <v>92.575521901017055</v>
      </c>
    </row>
    <row r="962" spans="1:1" x14ac:dyDescent="0.25">
      <c r="A962">
        <v>107.75662556407042</v>
      </c>
    </row>
    <row r="963" spans="1:1" x14ac:dyDescent="0.25">
      <c r="A963">
        <v>92.66069607983809</v>
      </c>
    </row>
    <row r="964" spans="1:1" x14ac:dyDescent="0.25">
      <c r="A964">
        <v>96.102360455552116</v>
      </c>
    </row>
    <row r="965" spans="1:1" x14ac:dyDescent="0.25">
      <c r="A965">
        <v>88.749186741188169</v>
      </c>
    </row>
    <row r="966" spans="1:1" x14ac:dyDescent="0.25">
      <c r="A966">
        <v>80.937445798190311</v>
      </c>
    </row>
    <row r="967" spans="1:1" x14ac:dyDescent="0.25">
      <c r="A967">
        <v>105.47056515642907</v>
      </c>
    </row>
    <row r="968" spans="1:1" x14ac:dyDescent="0.25">
      <c r="A968">
        <v>144.4510078523308</v>
      </c>
    </row>
    <row r="969" spans="1:1" x14ac:dyDescent="0.25">
      <c r="A969">
        <v>95.504867911222391</v>
      </c>
    </row>
    <row r="970" spans="1:1" x14ac:dyDescent="0.25">
      <c r="A970">
        <v>66.146606311667711</v>
      </c>
    </row>
    <row r="971" spans="1:1" x14ac:dyDescent="0.25">
      <c r="A971">
        <v>79.129324856330641</v>
      </c>
    </row>
    <row r="972" spans="1:1" x14ac:dyDescent="0.25">
      <c r="A972">
        <v>78.745699991122819</v>
      </c>
    </row>
    <row r="973" spans="1:1" x14ac:dyDescent="0.25">
      <c r="A973">
        <v>115.25027073512319</v>
      </c>
    </row>
    <row r="974" spans="1:1" x14ac:dyDescent="0.25">
      <c r="A974">
        <v>127.26164893829264</v>
      </c>
    </row>
    <row r="975" spans="1:1" x14ac:dyDescent="0.25">
      <c r="A975">
        <v>83.765292199677788</v>
      </c>
    </row>
    <row r="976" spans="1:1" x14ac:dyDescent="0.25">
      <c r="A976">
        <v>88.043100529466756</v>
      </c>
    </row>
    <row r="977" spans="1:1" x14ac:dyDescent="0.25">
      <c r="A977">
        <v>101.49539118865505</v>
      </c>
    </row>
    <row r="978" spans="1:1" x14ac:dyDescent="0.25">
      <c r="A978">
        <v>140.35027814097703</v>
      </c>
    </row>
    <row r="979" spans="1:1" x14ac:dyDescent="0.25">
      <c r="A979">
        <v>114.6254024002701</v>
      </c>
    </row>
    <row r="980" spans="1:1" x14ac:dyDescent="0.25">
      <c r="A980">
        <v>81.409246174735017</v>
      </c>
    </row>
    <row r="981" spans="1:1" x14ac:dyDescent="0.25">
      <c r="A981">
        <v>103.80257461074507</v>
      </c>
    </row>
    <row r="982" spans="1:1" x14ac:dyDescent="0.25">
      <c r="A982">
        <v>77.830066200112924</v>
      </c>
    </row>
    <row r="983" spans="1:1" x14ac:dyDescent="0.25">
      <c r="A983">
        <v>116.85075403656811</v>
      </c>
    </row>
    <row r="984" spans="1:1" x14ac:dyDescent="0.25">
      <c r="A984">
        <v>97.434110809990671</v>
      </c>
    </row>
    <row r="985" spans="1:1" x14ac:dyDescent="0.25">
      <c r="A985">
        <v>64.737980917561799</v>
      </c>
    </row>
    <row r="986" spans="1:1" x14ac:dyDescent="0.25">
      <c r="A986">
        <v>111.7035597213544</v>
      </c>
    </row>
    <row r="987" spans="1:1" x14ac:dyDescent="0.25">
      <c r="A987">
        <v>107.14981069904752</v>
      </c>
    </row>
    <row r="988" spans="1:1" x14ac:dyDescent="0.25">
      <c r="A988">
        <v>101.53377186506987</v>
      </c>
    </row>
    <row r="989" spans="1:1" x14ac:dyDescent="0.25">
      <c r="A989">
        <v>116.38832145545166</v>
      </c>
    </row>
    <row r="990" spans="1:1" x14ac:dyDescent="0.25">
      <c r="A990">
        <v>69.11783455288969</v>
      </c>
    </row>
    <row r="991" spans="1:1" x14ac:dyDescent="0.25">
      <c r="A991">
        <v>149.41175575368106</v>
      </c>
    </row>
    <row r="992" spans="1:1" x14ac:dyDescent="0.25">
      <c r="A992">
        <v>115.17469172540586</v>
      </c>
    </row>
    <row r="993" spans="1:1" x14ac:dyDescent="0.25">
      <c r="A993">
        <v>120.21470209001563</v>
      </c>
    </row>
    <row r="994" spans="1:1" x14ac:dyDescent="0.25">
      <c r="A994">
        <v>96.778547028952744</v>
      </c>
    </row>
    <row r="995" spans="1:1" x14ac:dyDescent="0.25">
      <c r="A995">
        <v>107.10415406501852</v>
      </c>
    </row>
    <row r="996" spans="1:1" x14ac:dyDescent="0.25">
      <c r="A996">
        <v>99.653437043889426</v>
      </c>
    </row>
    <row r="997" spans="1:1" x14ac:dyDescent="0.25">
      <c r="A997">
        <v>120.1078819372924</v>
      </c>
    </row>
    <row r="998" spans="1:1" x14ac:dyDescent="0.25">
      <c r="A998">
        <v>108.01956048235297</v>
      </c>
    </row>
    <row r="999" spans="1:1" x14ac:dyDescent="0.25">
      <c r="A999">
        <v>91.405047694570385</v>
      </c>
    </row>
    <row r="1000" spans="1:1" x14ac:dyDescent="0.25">
      <c r="A1000">
        <v>91.742765814706217</v>
      </c>
    </row>
    <row r="1001" spans="1:1" x14ac:dyDescent="0.25">
      <c r="A1001">
        <v>101.27456587506458</v>
      </c>
    </row>
    <row r="1002" spans="1:1" x14ac:dyDescent="0.25">
      <c r="A1002">
        <v>124.06136445642915</v>
      </c>
    </row>
    <row r="1003" spans="1:1" x14ac:dyDescent="0.25">
      <c r="A1003">
        <v>137.17650542967021</v>
      </c>
    </row>
    <row r="1004" spans="1:1" x14ac:dyDescent="0.25">
      <c r="A1004">
        <v>145.83780537359416</v>
      </c>
    </row>
    <row r="1005" spans="1:1" x14ac:dyDescent="0.25">
      <c r="A1005">
        <v>91.821005096426234</v>
      </c>
    </row>
    <row r="1006" spans="1:1" x14ac:dyDescent="0.25">
      <c r="A1006">
        <v>123.13158802280668</v>
      </c>
    </row>
    <row r="1007" spans="1:1" x14ac:dyDescent="0.25">
      <c r="A1007">
        <v>99.775855030748062</v>
      </c>
    </row>
    <row r="1008" spans="1:1" x14ac:dyDescent="0.25">
      <c r="A1008">
        <v>98.325029082479887</v>
      </c>
    </row>
    <row r="1009" spans="1:1" x14ac:dyDescent="0.25">
      <c r="A1009">
        <v>69.278178468812257</v>
      </c>
    </row>
    <row r="1010" spans="1:1" x14ac:dyDescent="0.25">
      <c r="A1010">
        <v>87.237515597371385</v>
      </c>
    </row>
    <row r="1011" spans="1:1" x14ac:dyDescent="0.25">
      <c r="A1011">
        <v>108.50611741043394</v>
      </c>
    </row>
    <row r="1012" spans="1:1" x14ac:dyDescent="0.25">
      <c r="A1012">
        <v>70.562657836126164</v>
      </c>
    </row>
    <row r="1013" spans="1:1" x14ac:dyDescent="0.25">
      <c r="A1013">
        <v>107.8474158726749</v>
      </c>
    </row>
    <row r="1014" spans="1:1" x14ac:dyDescent="0.25">
      <c r="A1014">
        <v>71.263059705961496</v>
      </c>
    </row>
    <row r="1015" spans="1:1" x14ac:dyDescent="0.25">
      <c r="A1015">
        <v>73.968397171120159</v>
      </c>
    </row>
    <row r="1016" spans="1:1" x14ac:dyDescent="0.25">
      <c r="A1016">
        <v>88.070521794725209</v>
      </c>
    </row>
    <row r="1017" spans="1:1" x14ac:dyDescent="0.25">
      <c r="A1017">
        <v>81.620339895016514</v>
      </c>
    </row>
    <row r="1018" spans="1:1" x14ac:dyDescent="0.25">
      <c r="A1018">
        <v>78.823598212329671</v>
      </c>
    </row>
    <row r="1019" spans="1:1" x14ac:dyDescent="0.25">
      <c r="A1019">
        <v>111.95321601699106</v>
      </c>
    </row>
    <row r="1020" spans="1:1" x14ac:dyDescent="0.25">
      <c r="A1020">
        <v>101.51690073835198</v>
      </c>
    </row>
    <row r="1021" spans="1:1" ht="16.5" thickBot="1" x14ac:dyDescent="0.3">
      <c r="A1021" s="77"/>
    </row>
    <row r="1022" spans="1:1" ht="16.5" thickBot="1" x14ac:dyDescent="0.3">
      <c r="A1022" s="77"/>
    </row>
    <row r="1023" spans="1:1" ht="16.5" thickBot="1" x14ac:dyDescent="0.3">
      <c r="A1023" s="77"/>
    </row>
    <row r="1024" spans="1:1" ht="16.5" thickBot="1" x14ac:dyDescent="0.3">
      <c r="A1024" s="77"/>
    </row>
    <row r="1025" spans="1:1" ht="16.5" thickBot="1" x14ac:dyDescent="0.3">
      <c r="A1025" s="77"/>
    </row>
    <row r="1026" spans="1:1" ht="16.5" thickBot="1" x14ac:dyDescent="0.3">
      <c r="A1026" s="77"/>
    </row>
    <row r="1027" spans="1:1" ht="16.5" thickBot="1" x14ac:dyDescent="0.3">
      <c r="A1027" s="77"/>
    </row>
    <row r="1028" spans="1:1" ht="16.5" thickBot="1" x14ac:dyDescent="0.3">
      <c r="A1028" s="77"/>
    </row>
    <row r="1029" spans="1:1" ht="16.5" thickBot="1" x14ac:dyDescent="0.3">
      <c r="A1029" s="77"/>
    </row>
    <row r="1030" spans="1:1" ht="16.5" thickBot="1" x14ac:dyDescent="0.3">
      <c r="A1030" s="77"/>
    </row>
    <row r="1031" spans="1:1" ht="16.5" thickBot="1" x14ac:dyDescent="0.3">
      <c r="A1031" s="77"/>
    </row>
    <row r="1032" spans="1:1" ht="16.5" thickBot="1" x14ac:dyDescent="0.3">
      <c r="A1032" s="77"/>
    </row>
    <row r="1033" spans="1:1" ht="16.5" thickBot="1" x14ac:dyDescent="0.3">
      <c r="A1033" s="77"/>
    </row>
    <row r="1034" spans="1:1" ht="16.5" thickBot="1" x14ac:dyDescent="0.3">
      <c r="A1034" s="77"/>
    </row>
    <row r="1035" spans="1:1" ht="16.5" thickBot="1" x14ac:dyDescent="0.3">
      <c r="A1035" s="77"/>
    </row>
    <row r="1036" spans="1:1" ht="16.5" thickBot="1" x14ac:dyDescent="0.3">
      <c r="A1036" s="77"/>
    </row>
    <row r="1037" spans="1:1" ht="16.5" thickBot="1" x14ac:dyDescent="0.3">
      <c r="A1037" s="77"/>
    </row>
    <row r="1038" spans="1:1" ht="16.5" thickBot="1" x14ac:dyDescent="0.3">
      <c r="A1038" s="77"/>
    </row>
    <row r="1039" spans="1:1" ht="16.5" thickBot="1" x14ac:dyDescent="0.3">
      <c r="A1039" s="77"/>
    </row>
    <row r="1040" spans="1:1" ht="16.5" thickBot="1" x14ac:dyDescent="0.3">
      <c r="A1040" s="77"/>
    </row>
    <row r="1041" spans="1:1" ht="16.5" thickBot="1" x14ac:dyDescent="0.3">
      <c r="A1041" s="77"/>
    </row>
    <row r="1042" spans="1:1" ht="16.5" thickBot="1" x14ac:dyDescent="0.3">
      <c r="A1042" s="77"/>
    </row>
    <row r="1043" spans="1:1" ht="16.5" thickBot="1" x14ac:dyDescent="0.3">
      <c r="A1043" s="77"/>
    </row>
    <row r="1044" spans="1:1" ht="16.5" thickBot="1" x14ac:dyDescent="0.3">
      <c r="A1044" s="77"/>
    </row>
    <row r="1045" spans="1:1" ht="16.5" thickBot="1" x14ac:dyDescent="0.3">
      <c r="A1045" s="77"/>
    </row>
    <row r="1046" spans="1:1" ht="16.5" thickBot="1" x14ac:dyDescent="0.3">
      <c r="A1046" s="77"/>
    </row>
    <row r="1047" spans="1:1" ht="16.5" thickBot="1" x14ac:dyDescent="0.3">
      <c r="A1047" s="77"/>
    </row>
    <row r="1048" spans="1:1" ht="16.5" thickBot="1" x14ac:dyDescent="0.3">
      <c r="A1048" s="77"/>
    </row>
    <row r="1049" spans="1:1" ht="16.5" thickBot="1" x14ac:dyDescent="0.3">
      <c r="A1049" s="77"/>
    </row>
    <row r="1050" spans="1:1" ht="16.5" thickBot="1" x14ac:dyDescent="0.3">
      <c r="A1050" s="77"/>
    </row>
    <row r="1051" spans="1:1" ht="16.5" thickBot="1" x14ac:dyDescent="0.3">
      <c r="A1051" s="77"/>
    </row>
    <row r="1052" spans="1:1" ht="16.5" thickBot="1" x14ac:dyDescent="0.3">
      <c r="A1052" s="77"/>
    </row>
    <row r="1053" spans="1:1" x14ac:dyDescent="0.25">
      <c r="A1053" s="78"/>
    </row>
    <row r="1054" spans="1:1" x14ac:dyDescent="0.25">
      <c r="A1054" s="78"/>
    </row>
    <row r="1055" spans="1:1" x14ac:dyDescent="0.25">
      <c r="A1055" s="78"/>
    </row>
    <row r="1056" spans="1:1" x14ac:dyDescent="0.25">
      <c r="A1056" s="78"/>
    </row>
    <row r="1057" spans="1:1" x14ac:dyDescent="0.25">
      <c r="A1057" s="78"/>
    </row>
    <row r="1058" spans="1:1" x14ac:dyDescent="0.25">
      <c r="A1058" s="78"/>
    </row>
    <row r="1059" spans="1:1" x14ac:dyDescent="0.25">
      <c r="A1059" s="78"/>
    </row>
    <row r="1060" spans="1:1" x14ac:dyDescent="0.25">
      <c r="A1060" s="78"/>
    </row>
    <row r="1061" spans="1:1" x14ac:dyDescent="0.25">
      <c r="A1061" s="78"/>
    </row>
    <row r="1062" spans="1:1" x14ac:dyDescent="0.25">
      <c r="A1062" s="78"/>
    </row>
    <row r="1063" spans="1:1" x14ac:dyDescent="0.25">
      <c r="A1063" s="78"/>
    </row>
    <row r="1064" spans="1:1" x14ac:dyDescent="0.25">
      <c r="A1064" s="78"/>
    </row>
    <row r="1065" spans="1:1" x14ac:dyDescent="0.25">
      <c r="A1065" s="78"/>
    </row>
    <row r="1066" spans="1:1" x14ac:dyDescent="0.25">
      <c r="A1066" s="78"/>
    </row>
    <row r="1067" spans="1:1" x14ac:dyDescent="0.25">
      <c r="A1067" s="78"/>
    </row>
    <row r="1068" spans="1:1" x14ac:dyDescent="0.25">
      <c r="A1068" s="78"/>
    </row>
    <row r="1069" spans="1:1" x14ac:dyDescent="0.25">
      <c r="A1069" s="78"/>
    </row>
    <row r="1070" spans="1:1" x14ac:dyDescent="0.25">
      <c r="A1070" s="78"/>
    </row>
    <row r="1071" spans="1:1" x14ac:dyDescent="0.25">
      <c r="A1071" s="78"/>
    </row>
    <row r="1072" spans="1:1" x14ac:dyDescent="0.25">
      <c r="A1072" s="78"/>
    </row>
    <row r="1073" spans="1:1" x14ac:dyDescent="0.25">
      <c r="A1073" s="78"/>
    </row>
    <row r="1074" spans="1:1" x14ac:dyDescent="0.25">
      <c r="A1074" s="78"/>
    </row>
    <row r="1075" spans="1:1" x14ac:dyDescent="0.25">
      <c r="A1075" s="78"/>
    </row>
    <row r="1076" spans="1:1" x14ac:dyDescent="0.25">
      <c r="A1076" s="78"/>
    </row>
    <row r="1077" spans="1:1" x14ac:dyDescent="0.25">
      <c r="A1077" s="78"/>
    </row>
    <row r="1078" spans="1:1" x14ac:dyDescent="0.25">
      <c r="A1078" s="78"/>
    </row>
    <row r="1079" spans="1:1" x14ac:dyDescent="0.25">
      <c r="A1079" s="78"/>
    </row>
    <row r="1080" spans="1:1" x14ac:dyDescent="0.25">
      <c r="A1080" s="78"/>
    </row>
    <row r="1081" spans="1:1" x14ac:dyDescent="0.25">
      <c r="A1081" s="78"/>
    </row>
    <row r="1082" spans="1:1" x14ac:dyDescent="0.25">
      <c r="A1082" s="78"/>
    </row>
    <row r="1083" spans="1:1" x14ac:dyDescent="0.25">
      <c r="A1083" s="78"/>
    </row>
    <row r="1084" spans="1:1" x14ac:dyDescent="0.25">
      <c r="A1084" s="78"/>
    </row>
    <row r="1085" spans="1:1" x14ac:dyDescent="0.25">
      <c r="A1085" s="78"/>
    </row>
    <row r="1086" spans="1:1" x14ac:dyDescent="0.25">
      <c r="A1086" s="78"/>
    </row>
    <row r="1087" spans="1:1" x14ac:dyDescent="0.25">
      <c r="A1087" s="78"/>
    </row>
    <row r="1088" spans="1:1" x14ac:dyDescent="0.25">
      <c r="A1088" s="78"/>
    </row>
    <row r="1089" spans="1:1" x14ac:dyDescent="0.25">
      <c r="A1089" s="78"/>
    </row>
    <row r="1090" spans="1:1" x14ac:dyDescent="0.25">
      <c r="A1090" s="78"/>
    </row>
    <row r="1091" spans="1:1" x14ac:dyDescent="0.25">
      <c r="A1091" s="78"/>
    </row>
    <row r="1092" spans="1:1" x14ac:dyDescent="0.25">
      <c r="A1092" s="78"/>
    </row>
    <row r="1093" spans="1:1" x14ac:dyDescent="0.25">
      <c r="A1093" s="78"/>
    </row>
    <row r="1094" spans="1:1" x14ac:dyDescent="0.25">
      <c r="A1094" s="78"/>
    </row>
    <row r="1095" spans="1:1" x14ac:dyDescent="0.25">
      <c r="A1095" s="78"/>
    </row>
    <row r="1096" spans="1:1" x14ac:dyDescent="0.25">
      <c r="A1096" s="78"/>
    </row>
    <row r="1097" spans="1:1" x14ac:dyDescent="0.25">
      <c r="A1097" s="78"/>
    </row>
    <row r="1098" spans="1:1" x14ac:dyDescent="0.25">
      <c r="A1098" s="78"/>
    </row>
    <row r="1099" spans="1:1" x14ac:dyDescent="0.25">
      <c r="A1099" s="78"/>
    </row>
    <row r="1100" spans="1:1" x14ac:dyDescent="0.25">
      <c r="A1100" s="78"/>
    </row>
    <row r="1101" spans="1:1" x14ac:dyDescent="0.25">
      <c r="A1101" s="78"/>
    </row>
    <row r="1102" spans="1:1" x14ac:dyDescent="0.25">
      <c r="A1102" s="78"/>
    </row>
    <row r="1103" spans="1:1" x14ac:dyDescent="0.25">
      <c r="A1103" s="78"/>
    </row>
    <row r="1104" spans="1:1" x14ac:dyDescent="0.25">
      <c r="A1104" s="78"/>
    </row>
    <row r="1105" spans="1:1" x14ac:dyDescent="0.25">
      <c r="A1105" s="78"/>
    </row>
    <row r="1106" spans="1:1" x14ac:dyDescent="0.25">
      <c r="A1106" s="78"/>
    </row>
    <row r="1107" spans="1:1" x14ac:dyDescent="0.25">
      <c r="A1107" s="78"/>
    </row>
    <row r="1108" spans="1:1" x14ac:dyDescent="0.25">
      <c r="A1108" s="78"/>
    </row>
    <row r="1109" spans="1:1" x14ac:dyDescent="0.25">
      <c r="A1109" s="78"/>
    </row>
    <row r="1110" spans="1:1" x14ac:dyDescent="0.25">
      <c r="A1110" s="78"/>
    </row>
    <row r="1111" spans="1:1" x14ac:dyDescent="0.25">
      <c r="A1111" s="78"/>
    </row>
    <row r="1112" spans="1:1" x14ac:dyDescent="0.25">
      <c r="A1112" s="78"/>
    </row>
    <row r="1113" spans="1:1" x14ac:dyDescent="0.25">
      <c r="A1113" s="78"/>
    </row>
    <row r="1114" spans="1:1" x14ac:dyDescent="0.25">
      <c r="A1114" s="78"/>
    </row>
    <row r="1115" spans="1:1" x14ac:dyDescent="0.25">
      <c r="A1115" s="78"/>
    </row>
    <row r="1116" spans="1:1" x14ac:dyDescent="0.25">
      <c r="A1116" s="78"/>
    </row>
    <row r="1117" spans="1:1" x14ac:dyDescent="0.25">
      <c r="A1117" s="78"/>
    </row>
  </sheetData>
  <mergeCells count="17">
    <mergeCell ref="A3:I14"/>
    <mergeCell ref="A15:I15"/>
    <mergeCell ref="A17:B17"/>
    <mergeCell ref="A18:B18"/>
    <mergeCell ref="C19:F19"/>
    <mergeCell ref="B28:H32"/>
    <mergeCell ref="B24:B26"/>
    <mergeCell ref="C24:C26"/>
    <mergeCell ref="D24:D26"/>
    <mergeCell ref="E24:E26"/>
    <mergeCell ref="F24:F26"/>
    <mergeCell ref="G21:J26"/>
    <mergeCell ref="B21:B22"/>
    <mergeCell ref="C21:C22"/>
    <mergeCell ref="D21:D22"/>
    <mergeCell ref="E21:E22"/>
    <mergeCell ref="F21: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
  <sheetViews>
    <sheetView workbookViewId="0"/>
  </sheetViews>
  <sheetFormatPr defaultRowHeight="15.75" x14ac:dyDescent="0.25"/>
  <cols>
    <col min="2" max="11" width="9.25" customWidth="1"/>
  </cols>
  <sheetData>
    <row r="1" spans="1:11" ht="15.6" customHeight="1" x14ac:dyDescent="0.25">
      <c r="B1" s="80" t="s">
        <v>50</v>
      </c>
      <c r="C1" t="s">
        <v>105</v>
      </c>
    </row>
    <row r="3" spans="1:11" ht="116.25" customHeight="1" x14ac:dyDescent="0.25">
      <c r="B3" s="151" t="s">
        <v>104</v>
      </c>
      <c r="C3" s="151"/>
      <c r="D3" s="151"/>
      <c r="E3" s="151"/>
      <c r="F3" s="151"/>
      <c r="G3" s="151"/>
      <c r="H3" s="151"/>
      <c r="I3" s="151"/>
      <c r="J3" s="151"/>
      <c r="K3" s="151"/>
    </row>
    <row r="4" spans="1:11" ht="15.6" customHeight="1" x14ac:dyDescent="0.25"/>
    <row r="5" spans="1:11" ht="15.6" customHeight="1" x14ac:dyDescent="0.25"/>
    <row r="6" spans="1:11" ht="15.6" customHeight="1" x14ac:dyDescent="0.25">
      <c r="A6" s="81" t="s">
        <v>103</v>
      </c>
      <c r="B6" s="82">
        <v>0</v>
      </c>
      <c r="C6" s="82">
        <f>B6+0.01</f>
        <v>0.01</v>
      </c>
      <c r="D6" s="82">
        <f t="shared" ref="D6:K6" si="0">C6+0.01</f>
        <v>0.02</v>
      </c>
      <c r="E6" s="82">
        <f t="shared" si="0"/>
        <v>0.03</v>
      </c>
      <c r="F6" s="82">
        <f t="shared" si="0"/>
        <v>0.04</v>
      </c>
      <c r="G6" s="82">
        <f t="shared" si="0"/>
        <v>0.05</v>
      </c>
      <c r="H6" s="82">
        <f t="shared" si="0"/>
        <v>6.0000000000000005E-2</v>
      </c>
      <c r="I6" s="82">
        <f t="shared" si="0"/>
        <v>7.0000000000000007E-2</v>
      </c>
      <c r="J6" s="82">
        <f t="shared" si="0"/>
        <v>0.08</v>
      </c>
      <c r="K6" s="82">
        <f t="shared" si="0"/>
        <v>0.09</v>
      </c>
    </row>
    <row r="7" spans="1:11" ht="15.6" customHeight="1" x14ac:dyDescent="0.25">
      <c r="A7" s="83">
        <v>0</v>
      </c>
      <c r="B7" s="84">
        <f>_xlfn.NORM.DIST($A7+B$6,0,1,TRUE)-0.5</f>
        <v>0</v>
      </c>
      <c r="C7" s="84">
        <f t="shared" ref="C7:K22" si="1">_xlfn.NORM.DIST($A7+C$6,0,1,TRUE)-0.5</f>
        <v>3.989356314631598E-3</v>
      </c>
      <c r="D7" s="84">
        <f t="shared" si="1"/>
        <v>7.9783137169020524E-3</v>
      </c>
      <c r="E7" s="84">
        <f t="shared" si="1"/>
        <v>1.1966473414112722E-2</v>
      </c>
      <c r="F7" s="84">
        <f t="shared" si="1"/>
        <v>1.5953436852830682E-2</v>
      </c>
      <c r="G7" s="84">
        <f t="shared" si="1"/>
        <v>1.9938805838372486E-2</v>
      </c>
      <c r="H7" s="84">
        <f t="shared" si="1"/>
        <v>2.3922182654106838E-2</v>
      </c>
      <c r="I7" s="84">
        <f t="shared" si="1"/>
        <v>2.7903170180521131E-2</v>
      </c>
      <c r="J7" s="84">
        <f t="shared" si="1"/>
        <v>3.1881372013987441E-2</v>
      </c>
      <c r="K7" s="84">
        <f t="shared" si="1"/>
        <v>3.5856392585172037E-2</v>
      </c>
    </row>
    <row r="8" spans="1:11" ht="15.6" customHeight="1" x14ac:dyDescent="0.25">
      <c r="A8" s="83">
        <f>A7+0.1</f>
        <v>0.1</v>
      </c>
      <c r="B8" s="84">
        <f t="shared" ref="B8:K46" si="2">_xlfn.NORM.DIST($A8+B$6,0,1,TRUE)-0.5</f>
        <v>3.9827837277028988E-2</v>
      </c>
      <c r="C8" s="84">
        <f t="shared" si="1"/>
        <v>4.3795312542316722E-2</v>
      </c>
      <c r="D8" s="84">
        <f t="shared" si="1"/>
        <v>4.7758426020583888E-2</v>
      </c>
      <c r="E8" s="84">
        <f t="shared" si="1"/>
        <v>5.1716786654561142E-2</v>
      </c>
      <c r="F8" s="84">
        <f t="shared" si="1"/>
        <v>5.5670004805906448E-2</v>
      </c>
      <c r="G8" s="84">
        <f t="shared" si="1"/>
        <v>5.9617692370242503E-2</v>
      </c>
      <c r="H8" s="84">
        <f t="shared" si="1"/>
        <v>6.3559462891432883E-2</v>
      </c>
      <c r="I8" s="84">
        <f t="shared" si="1"/>
        <v>6.7494931675038394E-2</v>
      </c>
      <c r="J8" s="84">
        <f t="shared" si="1"/>
        <v>7.1423715900900797E-2</v>
      </c>
      <c r="K8" s="84">
        <f t="shared" si="1"/>
        <v>7.5345434734795491E-2</v>
      </c>
    </row>
    <row r="9" spans="1:11" ht="15.6" customHeight="1" x14ac:dyDescent="0.25">
      <c r="A9" s="83">
        <f t="shared" ref="A9:A47" si="3">A8+0.1</f>
        <v>0.2</v>
      </c>
      <c r="B9" s="84">
        <f t="shared" si="2"/>
        <v>7.9259709439102988E-2</v>
      </c>
      <c r="C9" s="84">
        <f t="shared" si="1"/>
        <v>8.3166163482442323E-2</v>
      </c>
      <c r="D9" s="84">
        <f t="shared" si="1"/>
        <v>8.7064422648214679E-2</v>
      </c>
      <c r="E9" s="84">
        <f t="shared" si="1"/>
        <v>9.0954115142005909E-2</v>
      </c>
      <c r="F9" s="84">
        <f t="shared" si="1"/>
        <v>9.4834871697795808E-2</v>
      </c>
      <c r="G9" s="84">
        <f t="shared" si="1"/>
        <v>9.8706325682923701E-2</v>
      </c>
      <c r="H9" s="84">
        <f t="shared" si="1"/>
        <v>0.10256811320176051</v>
      </c>
      <c r="I9" s="84">
        <f t="shared" si="1"/>
        <v>0.10641987319803947</v>
      </c>
      <c r="J9" s="84">
        <f t="shared" si="1"/>
        <v>0.11026124755579725</v>
      </c>
      <c r="K9" s="84">
        <f t="shared" si="1"/>
        <v>0.11409188119887737</v>
      </c>
    </row>
    <row r="10" spans="1:11" ht="15.6" customHeight="1" x14ac:dyDescent="0.25">
      <c r="A10" s="83">
        <f t="shared" si="3"/>
        <v>0.30000000000000004</v>
      </c>
      <c r="B10" s="84">
        <f t="shared" si="2"/>
        <v>0.11791142218895267</v>
      </c>
      <c r="C10" s="84">
        <f t="shared" si="1"/>
        <v>0.12171952182201928</v>
      </c>
      <c r="D10" s="84">
        <f t="shared" si="1"/>
        <v>0.12551583472332006</v>
      </c>
      <c r="E10" s="84">
        <f t="shared" si="1"/>
        <v>0.12930001894065357</v>
      </c>
      <c r="F10" s="84">
        <f t="shared" si="1"/>
        <v>0.13307173603602807</v>
      </c>
      <c r="G10" s="84">
        <f t="shared" si="1"/>
        <v>0.1368306511756191</v>
      </c>
      <c r="H10" s="84">
        <f t="shared" si="1"/>
        <v>0.14057643321799129</v>
      </c>
      <c r="I10" s="84">
        <f t="shared" si="1"/>
        <v>0.14430875480054683</v>
      </c>
      <c r="J10" s="84">
        <f t="shared" si="1"/>
        <v>0.14802729242416279</v>
      </c>
      <c r="K10" s="84">
        <f t="shared" si="1"/>
        <v>0.15173172653598244</v>
      </c>
    </row>
    <row r="11" spans="1:11" ht="15.6" customHeight="1" x14ac:dyDescent="0.25">
      <c r="A11" s="83">
        <f t="shared" si="3"/>
        <v>0.4</v>
      </c>
      <c r="B11" s="84">
        <f t="shared" si="2"/>
        <v>0.15542174161032429</v>
      </c>
      <c r="C11" s="84">
        <f t="shared" si="1"/>
        <v>0.15909702622767741</v>
      </c>
      <c r="D11" s="84">
        <f t="shared" si="1"/>
        <v>0.16275727315175059</v>
      </c>
      <c r="E11" s="84">
        <f t="shared" si="1"/>
        <v>0.16640217940454238</v>
      </c>
      <c r="F11" s="84">
        <f t="shared" si="1"/>
        <v>0.17003144633940637</v>
      </c>
      <c r="G11" s="84">
        <f t="shared" si="1"/>
        <v>0.17364477971208003</v>
      </c>
      <c r="H11" s="84">
        <f t="shared" si="1"/>
        <v>0.17724188974965227</v>
      </c>
      <c r="I11" s="84">
        <f t="shared" si="1"/>
        <v>0.1808224912174442</v>
      </c>
      <c r="J11" s="84">
        <f t="shared" si="1"/>
        <v>0.18438630348377749</v>
      </c>
      <c r="K11" s="84">
        <f t="shared" si="1"/>
        <v>0.18793305058260945</v>
      </c>
    </row>
    <row r="12" spans="1:11" ht="15.6" customHeight="1" x14ac:dyDescent="0.25">
      <c r="A12" s="83">
        <f t="shared" si="3"/>
        <v>0.5</v>
      </c>
      <c r="B12" s="84">
        <f t="shared" si="2"/>
        <v>0.19146246127401312</v>
      </c>
      <c r="C12" s="84">
        <f t="shared" si="1"/>
        <v>0.19497426910248061</v>
      </c>
      <c r="D12" s="84">
        <f t="shared" si="1"/>
        <v>0.19846821245303381</v>
      </c>
      <c r="E12" s="84">
        <f t="shared" si="1"/>
        <v>0.20194403460512356</v>
      </c>
      <c r="F12" s="84">
        <f t="shared" si="1"/>
        <v>0.20540148378430201</v>
      </c>
      <c r="G12" s="84">
        <f t="shared" si="1"/>
        <v>0.20884031321165364</v>
      </c>
      <c r="H12" s="84">
        <f t="shared" si="1"/>
        <v>0.21226028115097295</v>
      </c>
      <c r="I12" s="84">
        <f t="shared" si="1"/>
        <v>0.21566115095367588</v>
      </c>
      <c r="J12" s="84">
        <f t="shared" si="1"/>
        <v>0.2190426911014357</v>
      </c>
      <c r="K12" s="84">
        <f t="shared" si="1"/>
        <v>0.22240467524653507</v>
      </c>
    </row>
    <row r="13" spans="1:11" ht="15.6" customHeight="1" x14ac:dyDescent="0.25">
      <c r="A13" s="83">
        <f t="shared" si="3"/>
        <v>0.6</v>
      </c>
      <c r="B13" s="84">
        <f t="shared" si="2"/>
        <v>0.22574688224992645</v>
      </c>
      <c r="C13" s="84">
        <f t="shared" si="1"/>
        <v>0.22906909621699434</v>
      </c>
      <c r="D13" s="84">
        <f t="shared" si="1"/>
        <v>0.232371106531017</v>
      </c>
      <c r="E13" s="84">
        <f t="shared" si="1"/>
        <v>0.23565270788432247</v>
      </c>
      <c r="F13" s="84">
        <f t="shared" si="1"/>
        <v>0.23891370030713843</v>
      </c>
      <c r="G13" s="84">
        <f t="shared" si="1"/>
        <v>0.24215388919413527</v>
      </c>
      <c r="H13" s="84">
        <f t="shared" si="1"/>
        <v>0.24537308532866398</v>
      </c>
      <c r="I13" s="84">
        <f t="shared" si="1"/>
        <v>0.24857110490468992</v>
      </c>
      <c r="J13" s="84">
        <f t="shared" si="1"/>
        <v>0.25174776954642952</v>
      </c>
      <c r="K13" s="84">
        <f t="shared" si="1"/>
        <v>0.25490290632569057</v>
      </c>
    </row>
    <row r="14" spans="1:11" ht="15.6" customHeight="1" x14ac:dyDescent="0.25">
      <c r="A14" s="83">
        <f t="shared" si="3"/>
        <v>0.7</v>
      </c>
      <c r="B14" s="84">
        <f t="shared" si="2"/>
        <v>0.25803634777692697</v>
      </c>
      <c r="C14" s="84">
        <f t="shared" si="1"/>
        <v>0.26114793191001329</v>
      </c>
      <c r="D14" s="84">
        <f t="shared" si="1"/>
        <v>0.26423750222074882</v>
      </c>
      <c r="E14" s="84">
        <f t="shared" si="1"/>
        <v>0.26730490769910253</v>
      </c>
      <c r="F14" s="84">
        <f t="shared" si="1"/>
        <v>0.27035000283520938</v>
      </c>
      <c r="G14" s="84">
        <f t="shared" si="1"/>
        <v>0.27337264762313174</v>
      </c>
      <c r="H14" s="84">
        <f t="shared" si="1"/>
        <v>0.27637270756240062</v>
      </c>
      <c r="I14" s="84">
        <f t="shared" si="1"/>
        <v>0.27935005365735044</v>
      </c>
      <c r="J14" s="84">
        <f t="shared" si="1"/>
        <v>0.28230456241426682</v>
      </c>
      <c r="K14" s="84">
        <f t="shared" si="1"/>
        <v>0.28523611583636277</v>
      </c>
    </row>
    <row r="15" spans="1:11" ht="15.6" customHeight="1" x14ac:dyDescent="0.25">
      <c r="A15" s="83">
        <f t="shared" si="3"/>
        <v>0.79999999999999993</v>
      </c>
      <c r="B15" s="84">
        <f t="shared" si="2"/>
        <v>0.28814460141660336</v>
      </c>
      <c r="C15" s="84">
        <f t="shared" si="1"/>
        <v>0.29102991212839835</v>
      </c>
      <c r="D15" s="84">
        <f t="shared" si="1"/>
        <v>0.29389194641418692</v>
      </c>
      <c r="E15" s="84">
        <f t="shared" si="1"/>
        <v>0.29673060817193153</v>
      </c>
      <c r="F15" s="84">
        <f t="shared" si="1"/>
        <v>0.29954580673955034</v>
      </c>
      <c r="G15" s="84">
        <f t="shared" si="1"/>
        <v>0.30233745687730762</v>
      </c>
      <c r="H15" s="84">
        <f t="shared" si="1"/>
        <v>0.30510547874819172</v>
      </c>
      <c r="I15" s="84">
        <f t="shared" si="1"/>
        <v>0.30784979789630373</v>
      </c>
      <c r="J15" s="84">
        <f t="shared" si="1"/>
        <v>0.31057034522328786</v>
      </c>
      <c r="K15" s="84">
        <f t="shared" si="1"/>
        <v>0.31326705696282731</v>
      </c>
    </row>
    <row r="16" spans="1:11" ht="15.6" customHeight="1" x14ac:dyDescent="0.25">
      <c r="A16" s="83">
        <f t="shared" si="3"/>
        <v>0.89999999999999991</v>
      </c>
      <c r="B16" s="84">
        <f t="shared" si="2"/>
        <v>0.31593987465324047</v>
      </c>
      <c r="C16" s="84">
        <f t="shared" si="1"/>
        <v>0.31858874510820279</v>
      </c>
      <c r="D16" s="84">
        <f t="shared" si="1"/>
        <v>0.32121362038562828</v>
      </c>
      <c r="E16" s="84">
        <f t="shared" si="1"/>
        <v>0.32381445775474205</v>
      </c>
      <c r="F16" s="84">
        <f t="shared" si="1"/>
        <v>0.32639121966137541</v>
      </c>
      <c r="G16" s="84">
        <f t="shared" si="1"/>
        <v>0.32894387369151812</v>
      </c>
      <c r="H16" s="84">
        <f t="shared" si="1"/>
        <v>0.33147239253316219</v>
      </c>
      <c r="I16" s="84">
        <f t="shared" si="1"/>
        <v>0.33397675393647042</v>
      </c>
      <c r="J16" s="84">
        <f t="shared" si="1"/>
        <v>0.33645694067230769</v>
      </c>
      <c r="K16" s="84">
        <f t="shared" si="1"/>
        <v>0.33891294048916909</v>
      </c>
    </row>
    <row r="17" spans="1:11" ht="15.6" customHeight="1" x14ac:dyDescent="0.25">
      <c r="A17" s="83">
        <f t="shared" si="3"/>
        <v>0.99999999999999989</v>
      </c>
      <c r="B17" s="84">
        <f t="shared" si="2"/>
        <v>0.34134474606854281</v>
      </c>
      <c r="C17" s="84">
        <f t="shared" si="1"/>
        <v>0.34375235497874534</v>
      </c>
      <c r="D17" s="84">
        <f t="shared" si="1"/>
        <v>0.34613576962726511</v>
      </c>
      <c r="E17" s="84">
        <f t="shared" si="1"/>
        <v>0.34849499721165622</v>
      </c>
      <c r="F17" s="84">
        <f t="shared" si="1"/>
        <v>0.35083004966901854</v>
      </c>
      <c r="G17" s="84">
        <f t="shared" si="1"/>
        <v>0.35314094362410409</v>
      </c>
      <c r="H17" s="84">
        <f t="shared" si="1"/>
        <v>0.35542770033609039</v>
      </c>
      <c r="I17" s="84">
        <f t="shared" si="1"/>
        <v>0.35769034564406077</v>
      </c>
      <c r="J17" s="84">
        <f t="shared" si="1"/>
        <v>0.35992890991123094</v>
      </c>
      <c r="K17" s="84">
        <f t="shared" si="1"/>
        <v>0.3621434279679645</v>
      </c>
    </row>
    <row r="18" spans="1:11" ht="15.6" customHeight="1" x14ac:dyDescent="0.25">
      <c r="A18" s="83">
        <f t="shared" si="3"/>
        <v>1.0999999999999999</v>
      </c>
      <c r="B18" s="84">
        <f t="shared" si="2"/>
        <v>0.36433393905361733</v>
      </c>
      <c r="C18" s="84">
        <f t="shared" si="1"/>
        <v>0.36650048675725277</v>
      </c>
      <c r="D18" s="84">
        <f t="shared" si="1"/>
        <v>0.36864311895726931</v>
      </c>
      <c r="E18" s="84">
        <f t="shared" si="1"/>
        <v>0.3707618877599822</v>
      </c>
      <c r="F18" s="84">
        <f t="shared" si="1"/>
        <v>0.37285684943720176</v>
      </c>
      <c r="G18" s="84">
        <f t="shared" si="1"/>
        <v>0.37492806436284976</v>
      </c>
      <c r="H18" s="84">
        <f t="shared" si="1"/>
        <v>0.37697559694865657</v>
      </c>
      <c r="I18" s="84">
        <f t="shared" si="1"/>
        <v>0.37899951557898182</v>
      </c>
      <c r="J18" s="84">
        <f t="shared" si="1"/>
        <v>0.38099989254479927</v>
      </c>
      <c r="K18" s="84">
        <f t="shared" si="1"/>
        <v>0.38297680397689138</v>
      </c>
    </row>
    <row r="19" spans="1:11" ht="15.6" customHeight="1" x14ac:dyDescent="0.25">
      <c r="A19" s="83">
        <f t="shared" si="3"/>
        <v>1.2</v>
      </c>
      <c r="B19" s="84">
        <f t="shared" si="2"/>
        <v>0.38493032977829178</v>
      </c>
      <c r="C19" s="84">
        <f t="shared" si="1"/>
        <v>0.38686055355602278</v>
      </c>
      <c r="D19" s="84">
        <f t="shared" si="1"/>
        <v>0.38876756255216538</v>
      </c>
      <c r="E19" s="84">
        <f t="shared" si="1"/>
        <v>0.39065144757430814</v>
      </c>
      <c r="F19" s="84">
        <f t="shared" si="1"/>
        <v>0.39251230292541306</v>
      </c>
      <c r="G19" s="84">
        <f t="shared" si="1"/>
        <v>0.39435022633314476</v>
      </c>
      <c r="H19" s="84">
        <f t="shared" si="1"/>
        <v>0.39616531887869966</v>
      </c>
      <c r="I19" s="84">
        <f t="shared" si="1"/>
        <v>0.39795768492518091</v>
      </c>
      <c r="J19" s="84">
        <f t="shared" si="1"/>
        <v>0.39972743204555794</v>
      </c>
      <c r="K19" s="84">
        <f t="shared" si="1"/>
        <v>0.40147467095025213</v>
      </c>
    </row>
    <row r="20" spans="1:11" ht="15.6" customHeight="1" x14ac:dyDescent="0.25">
      <c r="A20" s="83">
        <f>A19+0.1</f>
        <v>1.3</v>
      </c>
      <c r="B20" s="84">
        <f t="shared" si="2"/>
        <v>0.4031995154143897</v>
      </c>
      <c r="C20" s="84">
        <f t="shared" si="1"/>
        <v>0.40490208220476098</v>
      </c>
      <c r="D20" s="84">
        <f t="shared" si="1"/>
        <v>0.40658249100652821</v>
      </c>
      <c r="E20" s="84">
        <f t="shared" si="1"/>
        <v>0.40824086434971918</v>
      </c>
      <c r="F20" s="84">
        <f t="shared" si="1"/>
        <v>0.40987732753554751</v>
      </c>
      <c r="G20" s="84">
        <f t="shared" si="1"/>
        <v>0.41149200856259804</v>
      </c>
      <c r="H20" s="84">
        <f t="shared" si="1"/>
        <v>0.41308503805291497</v>
      </c>
      <c r="I20" s="84">
        <f t="shared" si="1"/>
        <v>0.41465654917803307</v>
      </c>
      <c r="J20" s="84">
        <f t="shared" si="1"/>
        <v>0.41620667758498575</v>
      </c>
      <c r="K20" s="84">
        <f t="shared" si="1"/>
        <v>0.41773556132233114</v>
      </c>
    </row>
    <row r="21" spans="1:11" ht="15.6" customHeight="1" x14ac:dyDescent="0.25">
      <c r="A21" s="83">
        <f t="shared" si="3"/>
        <v>1.4000000000000001</v>
      </c>
      <c r="B21" s="84">
        <f t="shared" si="2"/>
        <v>0.41924334076622893</v>
      </c>
      <c r="C21" s="84">
        <f t="shared" si="1"/>
        <v>0.42073015854660767</v>
      </c>
      <c r="D21" s="84">
        <f t="shared" si="1"/>
        <v>0.42219615947345368</v>
      </c>
      <c r="E21" s="84">
        <f t="shared" si="1"/>
        <v>0.42364149046326094</v>
      </c>
      <c r="F21" s="84">
        <f t="shared" si="1"/>
        <v>0.42506630046567295</v>
      </c>
      <c r="G21" s="84">
        <f t="shared" si="1"/>
        <v>0.42647074039035171</v>
      </c>
      <c r="H21" s="84">
        <f t="shared" si="1"/>
        <v>0.42785496303410619</v>
      </c>
      <c r="I21" s="84">
        <f t="shared" si="1"/>
        <v>0.42921912300831455</v>
      </c>
      <c r="J21" s="84">
        <f t="shared" si="1"/>
        <v>0.43056337666666833</v>
      </c>
      <c r="K21" s="84">
        <f t="shared" si="1"/>
        <v>0.43188788203327455</v>
      </c>
    </row>
    <row r="22" spans="1:11" ht="15.6" customHeight="1" x14ac:dyDescent="0.25">
      <c r="A22" s="83">
        <f t="shared" si="3"/>
        <v>1.5000000000000002</v>
      </c>
      <c r="B22" s="84">
        <f t="shared" si="2"/>
        <v>0.43319279873114191</v>
      </c>
      <c r="C22" s="84">
        <f t="shared" si="1"/>
        <v>0.43447828791108356</v>
      </c>
      <c r="D22" s="84">
        <f t="shared" si="1"/>
        <v>0.43574451218106425</v>
      </c>
      <c r="E22" s="84">
        <f t="shared" si="1"/>
        <v>0.43699163553602161</v>
      </c>
      <c r="F22" s="84">
        <f t="shared" si="1"/>
        <v>0.4382198232881882</v>
      </c>
      <c r="G22" s="84">
        <f t="shared" si="1"/>
        <v>0.43942924199794109</v>
      </c>
      <c r="H22" s="84">
        <f t="shared" si="1"/>
        <v>0.44062005940520699</v>
      </c>
      <c r="I22" s="84">
        <f t="shared" si="1"/>
        <v>0.44179244436144705</v>
      </c>
      <c r="J22" s="84">
        <f t="shared" si="1"/>
        <v>0.44294656676224586</v>
      </c>
      <c r="K22" s="84">
        <f t="shared" si="1"/>
        <v>0.44408259748053058</v>
      </c>
    </row>
    <row r="23" spans="1:11" ht="15.6" customHeight="1" x14ac:dyDescent="0.25">
      <c r="A23" s="83">
        <f t="shared" si="3"/>
        <v>1.6000000000000003</v>
      </c>
      <c r="B23" s="84">
        <f t="shared" si="2"/>
        <v>0.44520070830044201</v>
      </c>
      <c r="C23" s="84">
        <f t="shared" si="2"/>
        <v>0.44630107185188028</v>
      </c>
      <c r="D23" s="84">
        <f t="shared" si="2"/>
        <v>0.44738386154574794</v>
      </c>
      <c r="E23" s="84">
        <f t="shared" si="2"/>
        <v>0.44844925150991066</v>
      </c>
      <c r="F23" s="84">
        <f t="shared" si="2"/>
        <v>0.44949741652589636</v>
      </c>
      <c r="G23" s="84">
        <f t="shared" si="2"/>
        <v>0.4505285319663519</v>
      </c>
      <c r="H23" s="84">
        <f t="shared" si="2"/>
        <v>0.45154277373327723</v>
      </c>
      <c r="I23" s="84">
        <f t="shared" si="2"/>
        <v>0.45254031819705276</v>
      </c>
      <c r="J23" s="84">
        <f t="shared" si="2"/>
        <v>0.45352134213628004</v>
      </c>
      <c r="K23" s="84">
        <f t="shared" si="2"/>
        <v>0.45448602267845017</v>
      </c>
    </row>
    <row r="24" spans="1:11" ht="15.6" customHeight="1" x14ac:dyDescent="0.25">
      <c r="A24" s="83">
        <f t="shared" si="3"/>
        <v>1.7000000000000004</v>
      </c>
      <c r="B24" s="84">
        <f t="shared" si="2"/>
        <v>0.45543453724145699</v>
      </c>
      <c r="C24" s="84">
        <f t="shared" si="2"/>
        <v>0.45636706347596812</v>
      </c>
      <c r="D24" s="84">
        <f t="shared" si="2"/>
        <v>0.45728377920867114</v>
      </c>
      <c r="E24" s="84">
        <f t="shared" si="2"/>
        <v>0.4581848623864051</v>
      </c>
      <c r="F24" s="84">
        <f t="shared" si="2"/>
        <v>0.45907049102119268</v>
      </c>
      <c r="G24" s="84">
        <f t="shared" si="2"/>
        <v>0.459940843136183</v>
      </c>
      <c r="H24" s="84">
        <f t="shared" si="2"/>
        <v>0.46079609671251742</v>
      </c>
      <c r="I24" s="84">
        <f t="shared" si="2"/>
        <v>0.46163642963712881</v>
      </c>
      <c r="J24" s="84">
        <f t="shared" si="2"/>
        <v>0.46246201965148326</v>
      </c>
      <c r="K24" s="84">
        <f t="shared" si="2"/>
        <v>0.4632730443012737</v>
      </c>
    </row>
    <row r="25" spans="1:11" ht="15.6" customHeight="1" x14ac:dyDescent="0.25">
      <c r="A25" s="83">
        <f t="shared" si="3"/>
        <v>1.8000000000000005</v>
      </c>
      <c r="B25" s="84">
        <f t="shared" si="2"/>
        <v>0.46406968088707423</v>
      </c>
      <c r="C25" s="84">
        <f t="shared" si="2"/>
        <v>0.4648521064159612</v>
      </c>
      <c r="D25" s="84">
        <f t="shared" si="2"/>
        <v>0.46562049755411006</v>
      </c>
      <c r="E25" s="84">
        <f t="shared" si="2"/>
        <v>0.46637503058037166</v>
      </c>
      <c r="F25" s="84">
        <f t="shared" si="2"/>
        <v>0.46711588134083615</v>
      </c>
      <c r="G25" s="84">
        <f t="shared" si="2"/>
        <v>0.46784322520438637</v>
      </c>
      <c r="H25" s="84">
        <f t="shared" si="2"/>
        <v>0.46855723701924734</v>
      </c>
      <c r="I25" s="84">
        <f t="shared" si="2"/>
        <v>0.46925809107053407</v>
      </c>
      <c r="J25" s="84">
        <f t="shared" si="2"/>
        <v>0.46994596103880026</v>
      </c>
      <c r="K25" s="84">
        <f t="shared" si="2"/>
        <v>0.4706210199595906</v>
      </c>
    </row>
    <row r="26" spans="1:11" ht="15.6" customHeight="1" x14ac:dyDescent="0.25">
      <c r="A26" s="83">
        <f>A25+0.1</f>
        <v>1.9000000000000006</v>
      </c>
      <c r="B26" s="84">
        <f t="shared" si="2"/>
        <v>0.47128344018399826</v>
      </c>
      <c r="C26" s="84">
        <f t="shared" si="2"/>
        <v>0.47193339334022755</v>
      </c>
      <c r="D26" s="84">
        <f t="shared" si="2"/>
        <v>0.4725710502961632</v>
      </c>
      <c r="E26" s="84">
        <f t="shared" si="2"/>
        <v>0.47319658112294505</v>
      </c>
      <c r="F26" s="84">
        <f t="shared" si="2"/>
        <v>0.47381015505954738</v>
      </c>
      <c r="G26" s="84">
        <f t="shared" si="2"/>
        <v>0.47441194047836144</v>
      </c>
      <c r="H26" s="84">
        <f t="shared" si="2"/>
        <v>0.47500210485177963</v>
      </c>
      <c r="I26" s="84">
        <f t="shared" si="2"/>
        <v>0.47558081471977753</v>
      </c>
      <c r="J26" s="84">
        <f t="shared" si="2"/>
        <v>0.47614823565849151</v>
      </c>
      <c r="K26" s="84">
        <f t="shared" si="2"/>
        <v>0.47670453224978826</v>
      </c>
    </row>
    <row r="27" spans="1:11" ht="15.6" customHeight="1" x14ac:dyDescent="0.25">
      <c r="A27" s="83">
        <f t="shared" si="3"/>
        <v>2.0000000000000004</v>
      </c>
      <c r="B27" s="84">
        <f t="shared" si="2"/>
        <v>0.47724986805182079</v>
      </c>
      <c r="C27" s="84">
        <f t="shared" si="2"/>
        <v>0.47778440557056856</v>
      </c>
      <c r="D27" s="84">
        <f t="shared" si="2"/>
        <v>0.47830830623235321</v>
      </c>
      <c r="E27" s="84">
        <f t="shared" si="2"/>
        <v>0.47882173035732778</v>
      </c>
      <c r="F27" s="84">
        <f t="shared" si="2"/>
        <v>0.47932483713393004</v>
      </c>
      <c r="G27" s="84">
        <f t="shared" si="2"/>
        <v>0.47981778459429558</v>
      </c>
      <c r="H27" s="84">
        <f t="shared" si="2"/>
        <v>0.48030072959062309</v>
      </c>
      <c r="I27" s="84">
        <f t="shared" si="2"/>
        <v>0.48077382777248279</v>
      </c>
      <c r="J27" s="84">
        <f t="shared" si="2"/>
        <v>0.48123723356506232</v>
      </c>
      <c r="K27" s="84">
        <f t="shared" si="2"/>
        <v>0.48169110014834104</v>
      </c>
    </row>
    <row r="28" spans="1:11" ht="15.6" customHeight="1" x14ac:dyDescent="0.25">
      <c r="A28" s="83">
        <f t="shared" si="3"/>
        <v>2.1000000000000005</v>
      </c>
      <c r="B28" s="84">
        <f t="shared" si="2"/>
        <v>0.48213557943718344</v>
      </c>
      <c r="C28" s="84">
        <f t="shared" si="2"/>
        <v>0.48257082206234292</v>
      </c>
      <c r="D28" s="84">
        <f t="shared" si="2"/>
        <v>0.48299697735236724</v>
      </c>
      <c r="E28" s="84">
        <f t="shared" si="2"/>
        <v>0.48341419331639501</v>
      </c>
      <c r="F28" s="84">
        <f t="shared" si="2"/>
        <v>0.48382261662783388</v>
      </c>
      <c r="G28" s="84">
        <f t="shared" si="2"/>
        <v>0.48422239260890954</v>
      </c>
      <c r="H28" s="84">
        <f t="shared" si="2"/>
        <v>0.48461366521607463</v>
      </c>
      <c r="I28" s="84">
        <f t="shared" si="2"/>
        <v>0.48499657702626786</v>
      </c>
      <c r="J28" s="84">
        <f t="shared" si="2"/>
        <v>0.48537126922401075</v>
      </c>
      <c r="K28" s="84">
        <f t="shared" si="2"/>
        <v>0.48573788158933118</v>
      </c>
    </row>
    <row r="29" spans="1:11" ht="15.6" customHeight="1" x14ac:dyDescent="0.25">
      <c r="A29" s="83">
        <f t="shared" si="3"/>
        <v>2.2000000000000006</v>
      </c>
      <c r="B29" s="84">
        <f t="shared" si="2"/>
        <v>0.48609655248650141</v>
      </c>
      <c r="C29" s="84">
        <f t="shared" si="2"/>
        <v>0.48644741885358</v>
      </c>
      <c r="D29" s="84">
        <f t="shared" si="2"/>
        <v>0.48679061619274377</v>
      </c>
      <c r="E29" s="84">
        <f t="shared" si="2"/>
        <v>0.48712627856139801</v>
      </c>
      <c r="F29" s="84">
        <f t="shared" si="2"/>
        <v>0.48745453856405341</v>
      </c>
      <c r="G29" s="84">
        <f t="shared" si="2"/>
        <v>0.48777552734495533</v>
      </c>
      <c r="H29" s="84">
        <f t="shared" si="2"/>
        <v>0.48808937458145296</v>
      </c>
      <c r="I29" s="84">
        <f t="shared" si="2"/>
        <v>0.48839620847809651</v>
      </c>
      <c r="J29" s="84">
        <f t="shared" si="2"/>
        <v>0.4886961557614472</v>
      </c>
      <c r="K29" s="84">
        <f t="shared" si="2"/>
        <v>0.48898934167558861</v>
      </c>
    </row>
    <row r="30" spans="1:11" ht="15.6" customHeight="1" x14ac:dyDescent="0.25">
      <c r="A30" s="83">
        <f t="shared" si="3"/>
        <v>2.3000000000000007</v>
      </c>
      <c r="B30" s="84">
        <f t="shared" si="2"/>
        <v>0.48927588997832416</v>
      </c>
      <c r="C30" s="84">
        <f t="shared" si="2"/>
        <v>0.48955592293804895</v>
      </c>
      <c r="D30" s="84">
        <f t="shared" si="2"/>
        <v>0.48982956133128031</v>
      </c>
      <c r="E30" s="84">
        <f t="shared" si="2"/>
        <v>0.49009692444083575</v>
      </c>
      <c r="F30" s="84">
        <f t="shared" si="2"/>
        <v>0.49035813005464168</v>
      </c>
      <c r="G30" s="84">
        <f t="shared" si="2"/>
        <v>0.49061329446516144</v>
      </c>
      <c r="H30" s="84">
        <f t="shared" si="2"/>
        <v>0.49086253246942735</v>
      </c>
      <c r="I30" s="84">
        <f t="shared" si="2"/>
        <v>0.49110595736966323</v>
      </c>
      <c r="J30" s="84">
        <f t="shared" si="2"/>
        <v>0.49134368097448344</v>
      </c>
      <c r="K30" s="84">
        <f t="shared" si="2"/>
        <v>0.49157581360065428</v>
      </c>
    </row>
    <row r="31" spans="1:11" ht="15.6" customHeight="1" x14ac:dyDescent="0.25">
      <c r="A31" s="83">
        <f t="shared" si="3"/>
        <v>2.4000000000000008</v>
      </c>
      <c r="B31" s="84">
        <f t="shared" si="2"/>
        <v>0.49180246407540384</v>
      </c>
      <c r="C31" s="84">
        <f t="shared" si="2"/>
        <v>0.49202373973926627</v>
      </c>
      <c r="D31" s="84">
        <f t="shared" si="2"/>
        <v>0.49223974644944635</v>
      </c>
      <c r="E31" s="84">
        <f t="shared" si="2"/>
        <v>0.49245058858369084</v>
      </c>
      <c r="F31" s="84">
        <f t="shared" si="2"/>
        <v>0.49265636904465171</v>
      </c>
      <c r="G31" s="84">
        <f t="shared" si="2"/>
        <v>0.49285718926472855</v>
      </c>
      <c r="H31" s="84">
        <f t="shared" si="2"/>
        <v>0.49305314921137566</v>
      </c>
      <c r="I31" s="84">
        <f t="shared" si="2"/>
        <v>0.49324434739285938</v>
      </c>
      <c r="J31" s="84">
        <f t="shared" si="2"/>
        <v>0.4934308808644533</v>
      </c>
      <c r="K31" s="84">
        <f t="shared" si="2"/>
        <v>0.49361284523505689</v>
      </c>
    </row>
    <row r="32" spans="1:11" ht="15.6" customHeight="1" x14ac:dyDescent="0.25">
      <c r="A32" s="83">
        <f t="shared" si="3"/>
        <v>2.5000000000000009</v>
      </c>
      <c r="B32" s="84">
        <f t="shared" si="2"/>
        <v>0.49379033467422384</v>
      </c>
      <c r="C32" s="84">
        <f t="shared" si="2"/>
        <v>0.49396344191958741</v>
      </c>
      <c r="D32" s="84">
        <f t="shared" si="2"/>
        <v>0.49413225828466745</v>
      </c>
      <c r="E32" s="84">
        <f t="shared" si="2"/>
        <v>0.49429687366704933</v>
      </c>
      <c r="F32" s="84">
        <f t="shared" si="2"/>
        <v>0.49445737655691746</v>
      </c>
      <c r="G32" s="84">
        <f t="shared" si="2"/>
        <v>0.49461385404593328</v>
      </c>
      <c r="H32" s="84">
        <f t="shared" si="2"/>
        <v>0.49476639183644422</v>
      </c>
      <c r="I32" s="84">
        <f t="shared" si="2"/>
        <v>0.494915074251009</v>
      </c>
      <c r="J32" s="84">
        <f t="shared" si="2"/>
        <v>0.49505998424222941</v>
      </c>
      <c r="K32" s="84">
        <f t="shared" si="2"/>
        <v>0.49520120340287388</v>
      </c>
    </row>
    <row r="33" spans="1:11" ht="15.6" customHeight="1" x14ac:dyDescent="0.25">
      <c r="A33" s="83">
        <f t="shared" si="3"/>
        <v>2.600000000000001</v>
      </c>
      <c r="B33" s="84">
        <f t="shared" si="2"/>
        <v>0.49533881197628127</v>
      </c>
      <c r="C33" s="84">
        <f t="shared" si="2"/>
        <v>0.49547288886703267</v>
      </c>
      <c r="D33" s="84">
        <f t="shared" si="2"/>
        <v>0.49560351165187866</v>
      </c>
      <c r="E33" s="84">
        <f t="shared" si="2"/>
        <v>0.4957307565909107</v>
      </c>
      <c r="F33" s="84">
        <f t="shared" si="2"/>
        <v>0.49585469863896392</v>
      </c>
      <c r="G33" s="84">
        <f t="shared" si="2"/>
        <v>0.49597541145724167</v>
      </c>
      <c r="H33" s="84">
        <f t="shared" si="2"/>
        <v>0.49609296742514719</v>
      </c>
      <c r="I33" s="84">
        <f t="shared" si="2"/>
        <v>0.49620743765231456</v>
      </c>
      <c r="J33" s="84">
        <f t="shared" si="2"/>
        <v>0.49631889199082502</v>
      </c>
      <c r="K33" s="84">
        <f t="shared" si="2"/>
        <v>0.49642739904760025</v>
      </c>
    </row>
    <row r="34" spans="1:11" ht="15.6" customHeight="1" x14ac:dyDescent="0.25">
      <c r="A34" s="83">
        <f t="shared" si="3"/>
        <v>2.7000000000000011</v>
      </c>
      <c r="B34" s="84">
        <f t="shared" si="2"/>
        <v>0.49653302619695938</v>
      </c>
      <c r="C34" s="84">
        <f t="shared" si="2"/>
        <v>0.4966358395933308</v>
      </c>
      <c r="D34" s="84">
        <f t="shared" si="2"/>
        <v>0.49673590418410873</v>
      </c>
      <c r="E34" s="84">
        <f t="shared" si="2"/>
        <v>0.49683328372264224</v>
      </c>
      <c r="F34" s="84">
        <f t="shared" si="2"/>
        <v>0.49692804078134956</v>
      </c>
      <c r="G34" s="84">
        <f t="shared" si="2"/>
        <v>0.49702023676494544</v>
      </c>
      <c r="H34" s="84">
        <f t="shared" si="2"/>
        <v>0.49710993192377384</v>
      </c>
      <c r="I34" s="84">
        <f t="shared" si="2"/>
        <v>0.49719718536723501</v>
      </c>
      <c r="J34" s="84">
        <f t="shared" si="2"/>
        <v>0.49728205507729872</v>
      </c>
      <c r="K34" s="84">
        <f t="shared" si="2"/>
        <v>0.49736459792209509</v>
      </c>
    </row>
    <row r="35" spans="1:11" ht="15.6" customHeight="1" x14ac:dyDescent="0.25">
      <c r="A35" s="83">
        <f t="shared" si="3"/>
        <v>2.8000000000000012</v>
      </c>
      <c r="B35" s="84">
        <f t="shared" si="2"/>
        <v>0.49744486966957213</v>
      </c>
      <c r="C35" s="84">
        <f t="shared" si="2"/>
        <v>0.4975229250012142</v>
      </c>
      <c r="D35" s="84">
        <f t="shared" si="2"/>
        <v>0.49759881752581081</v>
      </c>
      <c r="E35" s="84">
        <f t="shared" si="2"/>
        <v>0.4976725997932685</v>
      </c>
      <c r="F35" s="84">
        <f t="shared" si="2"/>
        <v>0.49774432330845764</v>
      </c>
      <c r="G35" s="84">
        <f t="shared" si="2"/>
        <v>0.49781403854508677</v>
      </c>
      <c r="H35" s="84">
        <f t="shared" si="2"/>
        <v>0.49788179495959539</v>
      </c>
      <c r="I35" s="84">
        <f t="shared" si="2"/>
        <v>0.49794764100506028</v>
      </c>
      <c r="J35" s="84">
        <f t="shared" si="2"/>
        <v>0.49801162414510569</v>
      </c>
      <c r="K35" s="84">
        <f t="shared" si="2"/>
        <v>0.49807379086781212</v>
      </c>
    </row>
    <row r="36" spans="1:11" ht="15.6" customHeight="1" x14ac:dyDescent="0.25">
      <c r="A36" s="83">
        <f t="shared" si="3"/>
        <v>2.9000000000000012</v>
      </c>
      <c r="B36" s="84">
        <f t="shared" si="2"/>
        <v>0.49813418669961596</v>
      </c>
      <c r="C36" s="84">
        <f t="shared" si="2"/>
        <v>0.49819285621919362</v>
      </c>
      <c r="D36" s="84">
        <f t="shared" si="2"/>
        <v>0.49824984307132392</v>
      </c>
      <c r="E36" s="84">
        <f t="shared" si="2"/>
        <v>0.49830518998072271</v>
      </c>
      <c r="F36" s="84">
        <f t="shared" si="2"/>
        <v>0.49835893876584303</v>
      </c>
      <c r="G36" s="84">
        <f t="shared" si="2"/>
        <v>0.49841113035263518</v>
      </c>
      <c r="H36" s="84">
        <f t="shared" si="2"/>
        <v>0.49846180478826196</v>
      </c>
      <c r="I36" s="84">
        <f t="shared" si="2"/>
        <v>0.49851100125476255</v>
      </c>
      <c r="J36" s="84">
        <f t="shared" si="2"/>
        <v>0.49855875808266004</v>
      </c>
      <c r="K36" s="84">
        <f t="shared" si="2"/>
        <v>0.49860511276450781</v>
      </c>
    </row>
    <row r="37" spans="1:11" ht="15.6" customHeight="1" x14ac:dyDescent="0.25">
      <c r="A37" s="83">
        <f t="shared" si="3"/>
        <v>3.0000000000000013</v>
      </c>
      <c r="B37" s="84">
        <f t="shared" si="2"/>
        <v>0.4986501019683699</v>
      </c>
      <c r="C37" s="84">
        <f t="shared" si="2"/>
        <v>0.49869376155123057</v>
      </c>
      <c r="D37" s="84">
        <f t="shared" si="2"/>
        <v>0.49873612657232769</v>
      </c>
      <c r="E37" s="84">
        <f t="shared" si="2"/>
        <v>0.49877723130640772</v>
      </c>
      <c r="F37" s="84">
        <f t="shared" si="2"/>
        <v>0.4988171092568956</v>
      </c>
      <c r="G37" s="84">
        <f t="shared" si="2"/>
        <v>0.49885579316897732</v>
      </c>
      <c r="H37" s="84">
        <f t="shared" si="2"/>
        <v>0.49889331504259071</v>
      </c>
      <c r="I37" s="84">
        <f t="shared" si="2"/>
        <v>0.49892970614532106</v>
      </c>
      <c r="J37" s="84">
        <f t="shared" si="2"/>
        <v>0.49896499702519714</v>
      </c>
      <c r="K37" s="84">
        <f t="shared" si="2"/>
        <v>0.49899921752338594</v>
      </c>
    </row>
    <row r="38" spans="1:11" ht="15.6" customHeight="1" x14ac:dyDescent="0.25">
      <c r="A38" s="83">
        <f t="shared" si="3"/>
        <v>3.1000000000000014</v>
      </c>
      <c r="B38" s="84">
        <f t="shared" si="2"/>
        <v>0.49903239678678168</v>
      </c>
      <c r="C38" s="84">
        <f t="shared" si="2"/>
        <v>0.49906456328048587</v>
      </c>
      <c r="D38" s="84">
        <f t="shared" si="2"/>
        <v>0.49909574480017771</v>
      </c>
      <c r="E38" s="84">
        <f t="shared" si="2"/>
        <v>0.49912596848436841</v>
      </c>
      <c r="F38" s="84">
        <f t="shared" si="2"/>
        <v>0.49915526082654138</v>
      </c>
      <c r="G38" s="84">
        <f t="shared" si="2"/>
        <v>0.49918364768717149</v>
      </c>
      <c r="H38" s="84">
        <f t="shared" si="2"/>
        <v>0.49921115430562446</v>
      </c>
      <c r="I38" s="84">
        <f t="shared" si="2"/>
        <v>0.49923780531193274</v>
      </c>
      <c r="J38" s="84">
        <f t="shared" si="2"/>
        <v>0.4992636247384461</v>
      </c>
      <c r="K38" s="84">
        <f t="shared" si="2"/>
        <v>0.49928863603135465</v>
      </c>
    </row>
    <row r="39" spans="1:11" ht="15.6" customHeight="1" x14ac:dyDescent="0.25">
      <c r="A39" s="83">
        <f t="shared" si="3"/>
        <v>3.2000000000000015</v>
      </c>
      <c r="B39" s="84">
        <f t="shared" si="2"/>
        <v>0.49931286206208414</v>
      </c>
      <c r="C39" s="84">
        <f t="shared" si="2"/>
        <v>0.49933632513856008</v>
      </c>
      <c r="D39" s="84">
        <f t="shared" si="2"/>
        <v>0.49935904701633993</v>
      </c>
      <c r="E39" s="84">
        <f t="shared" si="2"/>
        <v>0.49938104890961321</v>
      </c>
      <c r="F39" s="84">
        <f t="shared" si="2"/>
        <v>0.49940235150206558</v>
      </c>
      <c r="G39" s="84">
        <f t="shared" si="2"/>
        <v>0.49942297495760923</v>
      </c>
      <c r="H39" s="84">
        <f t="shared" si="2"/>
        <v>0.49944293893097536</v>
      </c>
      <c r="I39" s="84">
        <f t="shared" si="2"/>
        <v>0.49946226257817028</v>
      </c>
      <c r="J39" s="84">
        <f t="shared" si="2"/>
        <v>0.49948096456679303</v>
      </c>
      <c r="K39" s="84">
        <f t="shared" si="2"/>
        <v>0.49949906308621428</v>
      </c>
    </row>
    <row r="40" spans="1:11" ht="15.6" customHeight="1" x14ac:dyDescent="0.25">
      <c r="A40" s="83">
        <f t="shared" si="3"/>
        <v>3.3000000000000016</v>
      </c>
      <c r="B40" s="84">
        <f t="shared" si="2"/>
        <v>0.49951657585761622</v>
      </c>
      <c r="C40" s="84">
        <f t="shared" si="2"/>
        <v>0.49953352014389241</v>
      </c>
      <c r="D40" s="84">
        <f t="shared" si="2"/>
        <v>0.49954991275940785</v>
      </c>
      <c r="E40" s="84">
        <f t="shared" si="2"/>
        <v>0.49956577007961833</v>
      </c>
      <c r="F40" s="84">
        <f t="shared" si="2"/>
        <v>0.49958110805054967</v>
      </c>
      <c r="G40" s="84">
        <f t="shared" si="2"/>
        <v>0.49959594219813597</v>
      </c>
      <c r="H40" s="84">
        <f t="shared" si="2"/>
        <v>0.49961028763741799</v>
      </c>
      <c r="I40" s="84">
        <f t="shared" si="2"/>
        <v>0.49962415908159996</v>
      </c>
      <c r="J40" s="84">
        <f t="shared" si="2"/>
        <v>0.49963757085096694</v>
      </c>
      <c r="K40" s="84">
        <f t="shared" si="2"/>
        <v>0.49965053688166206</v>
      </c>
    </row>
    <row r="41" spans="1:11" ht="15.6" customHeight="1" x14ac:dyDescent="0.25">
      <c r="A41" s="83">
        <f t="shared" si="3"/>
        <v>3.4000000000000017</v>
      </c>
      <c r="B41" s="84">
        <f t="shared" si="2"/>
        <v>0.49966307073432314</v>
      </c>
      <c r="C41" s="84">
        <f t="shared" si="2"/>
        <v>0.49967518560258117</v>
      </c>
      <c r="D41" s="84">
        <f t="shared" si="2"/>
        <v>0.49968689432141877</v>
      </c>
      <c r="E41" s="84">
        <f t="shared" si="2"/>
        <v>0.49969820937539133</v>
      </c>
      <c r="F41" s="84">
        <f t="shared" si="2"/>
        <v>0.49970914290670931</v>
      </c>
      <c r="G41" s="84">
        <f t="shared" si="2"/>
        <v>0.49971970672318378</v>
      </c>
      <c r="H41" s="84">
        <f t="shared" si="2"/>
        <v>0.49972991230603647</v>
      </c>
      <c r="I41" s="84">
        <f t="shared" si="2"/>
        <v>0.49973977081757248</v>
      </c>
      <c r="J41" s="84">
        <f t="shared" si="2"/>
        <v>0.49974929310871952</v>
      </c>
      <c r="K41" s="84">
        <f t="shared" si="2"/>
        <v>0.49975848972643222</v>
      </c>
    </row>
    <row r="42" spans="1:11" ht="15.6" customHeight="1" x14ac:dyDescent="0.25">
      <c r="A42" s="83">
        <f t="shared" si="3"/>
        <v>3.5000000000000018</v>
      </c>
      <c r="B42" s="84">
        <f t="shared" si="2"/>
        <v>0.49976737092096446</v>
      </c>
      <c r="C42" s="84">
        <f t="shared" si="2"/>
        <v>0.49977594665300895</v>
      </c>
      <c r="D42" s="84">
        <f t="shared" si="2"/>
        <v>0.49978422660070532</v>
      </c>
      <c r="E42" s="84">
        <f t="shared" si="2"/>
        <v>0.49979222016651936</v>
      </c>
      <c r="F42" s="84">
        <f t="shared" si="2"/>
        <v>0.49979993648399268</v>
      </c>
      <c r="G42" s="84">
        <f t="shared" si="2"/>
        <v>0.49980738442436434</v>
      </c>
      <c r="H42" s="84">
        <f t="shared" si="2"/>
        <v>0.49981457260306672</v>
      </c>
      <c r="I42" s="84">
        <f t="shared" si="2"/>
        <v>0.49982150938609515</v>
      </c>
      <c r="J42" s="84">
        <f t="shared" si="2"/>
        <v>0.49982820289625407</v>
      </c>
      <c r="K42" s="84">
        <f t="shared" si="2"/>
        <v>0.49983466101927987</v>
      </c>
    </row>
    <row r="43" spans="1:11" ht="15.6" customHeight="1" x14ac:dyDescent="0.25">
      <c r="A43" s="83">
        <f t="shared" si="3"/>
        <v>3.6000000000000019</v>
      </c>
      <c r="B43" s="84">
        <f t="shared" si="2"/>
        <v>0.49984089140984245</v>
      </c>
      <c r="C43" s="84">
        <f t="shared" si="2"/>
        <v>0.49984690149742628</v>
      </c>
      <c r="D43" s="84">
        <f t="shared" si="2"/>
        <v>0.49985269849209257</v>
      </c>
      <c r="E43" s="84">
        <f t="shared" si="2"/>
        <v>0.49985828939012422</v>
      </c>
      <c r="F43" s="84">
        <f t="shared" si="2"/>
        <v>0.49986368097955425</v>
      </c>
      <c r="G43" s="84">
        <f t="shared" si="2"/>
        <v>0.49986887984557948</v>
      </c>
      <c r="H43" s="84">
        <f t="shared" si="2"/>
        <v>0.49987389237586155</v>
      </c>
      <c r="I43" s="84">
        <f t="shared" si="2"/>
        <v>0.4998787247657146</v>
      </c>
      <c r="J43" s="84">
        <f t="shared" si="2"/>
        <v>0.49988338302318458</v>
      </c>
      <c r="K43" s="84">
        <f t="shared" si="2"/>
        <v>0.49988787297401771</v>
      </c>
    </row>
    <row r="44" spans="1:11" ht="15.6" customHeight="1" x14ac:dyDescent="0.25">
      <c r="A44" s="83">
        <f t="shared" si="3"/>
        <v>3.700000000000002</v>
      </c>
      <c r="B44" s="84">
        <f t="shared" si="2"/>
        <v>0.49989220026652259</v>
      </c>
      <c r="C44" s="84">
        <f t="shared" si="2"/>
        <v>0.49989637037632595</v>
      </c>
      <c r="D44" s="84">
        <f t="shared" si="2"/>
        <v>0.49990038861102404</v>
      </c>
      <c r="E44" s="84">
        <f t="shared" si="2"/>
        <v>0.4999042601147311</v>
      </c>
      <c r="F44" s="84">
        <f t="shared" si="2"/>
        <v>0.49990798987252594</v>
      </c>
      <c r="G44" s="84">
        <f t="shared" si="2"/>
        <v>0.49991158271479919</v>
      </c>
      <c r="H44" s="84">
        <f t="shared" si="2"/>
        <v>0.49991504332150205</v>
      </c>
      <c r="I44" s="84">
        <f t="shared" si="2"/>
        <v>0.49991837622629731</v>
      </c>
      <c r="J44" s="84">
        <f t="shared" si="2"/>
        <v>0.49992158582061641</v>
      </c>
      <c r="K44" s="84">
        <f t="shared" si="2"/>
        <v>0.49992467635762128</v>
      </c>
    </row>
    <row r="45" spans="1:11" ht="15.6" customHeight="1" x14ac:dyDescent="0.25">
      <c r="A45" s="83">
        <f t="shared" si="3"/>
        <v>3.800000000000002</v>
      </c>
      <c r="B45" s="84">
        <f t="shared" si="2"/>
        <v>0.49992765195607491</v>
      </c>
      <c r="C45" s="84">
        <f t="shared" si="2"/>
        <v>0.49993051660412013</v>
      </c>
      <c r="D45" s="84">
        <f t="shared" si="2"/>
        <v>0.49993327416297029</v>
      </c>
      <c r="E45" s="84">
        <f t="shared" si="2"/>
        <v>0.49993592837051115</v>
      </c>
      <c r="F45" s="84">
        <f t="shared" si="2"/>
        <v>0.49993848284481679</v>
      </c>
      <c r="G45" s="84">
        <f t="shared" si="2"/>
        <v>0.49994094108758103</v>
      </c>
      <c r="H45" s="84">
        <f t="shared" si="2"/>
        <v>0.49994330648746577</v>
      </c>
      <c r="I45" s="84">
        <f t="shared" si="2"/>
        <v>0.49994558232336628</v>
      </c>
      <c r="J45" s="84">
        <f t="shared" si="2"/>
        <v>0.49994777176759819</v>
      </c>
      <c r="K45" s="84">
        <f t="shared" si="2"/>
        <v>0.4999498778890038</v>
      </c>
    </row>
    <row r="46" spans="1:11" ht="15.6" customHeight="1" x14ac:dyDescent="0.25">
      <c r="A46" s="83">
        <f t="shared" si="3"/>
        <v>3.9000000000000021</v>
      </c>
      <c r="B46" s="84">
        <f t="shared" si="2"/>
        <v>0.49995190365598241</v>
      </c>
      <c r="C46" s="84">
        <f t="shared" si="2"/>
        <v>0.49995385193944375</v>
      </c>
      <c r="D46" s="84">
        <f t="shared" si="2"/>
        <v>0.4999557255156879</v>
      </c>
      <c r="E46" s="84">
        <f t="shared" si="2"/>
        <v>0.49995752706921126</v>
      </c>
      <c r="F46" s="84">
        <f t="shared" si="2"/>
        <v>0.49995925919544149</v>
      </c>
      <c r="G46" s="84">
        <f t="shared" si="2"/>
        <v>0.49996092440340223</v>
      </c>
      <c r="H46" s="84">
        <f t="shared" si="2"/>
        <v>0.49996252511830896</v>
      </c>
      <c r="I46" s="84">
        <f t="shared" si="2"/>
        <v>0.49996406368409718</v>
      </c>
      <c r="J46" s="84">
        <f t="shared" si="2"/>
        <v>0.49996554236588497</v>
      </c>
      <c r="K46" s="84">
        <f t="shared" si="2"/>
        <v>0.49996696335237056</v>
      </c>
    </row>
    <row r="47" spans="1:11" ht="15.6" customHeight="1" x14ac:dyDescent="0.25">
      <c r="A47" s="83">
        <f t="shared" si="3"/>
        <v>4.0000000000000018</v>
      </c>
      <c r="B47" s="84">
        <f t="shared" ref="B47:K47" si="4">_xlfn.NORM.DIST($A47+B$6,0,1,TRUE)-0.5</f>
        <v>0.49996832875816688</v>
      </c>
      <c r="C47" s="84">
        <f t="shared" si="4"/>
        <v>0.49996964062607341</v>
      </c>
      <c r="D47" s="84">
        <f t="shared" si="4"/>
        <v>0.49997090092928809</v>
      </c>
      <c r="E47" s="84">
        <f t="shared" si="4"/>
        <v>0.49997211157355947</v>
      </c>
      <c r="F47" s="84">
        <f t="shared" si="4"/>
        <v>0.49997327439928052</v>
      </c>
      <c r="G47" s="84">
        <f t="shared" si="4"/>
        <v>0.49997439118352593</v>
      </c>
      <c r="H47" s="84">
        <f t="shared" si="4"/>
        <v>0.4999754636420336</v>
      </c>
      <c r="I47" s="84">
        <f t="shared" si="4"/>
        <v>0.49997649343113137</v>
      </c>
      <c r="J47" s="84">
        <f t="shared" si="4"/>
        <v>0.49997748214961146</v>
      </c>
      <c r="K47" s="84">
        <f t="shared" si="4"/>
        <v>0.49997843134055187</v>
      </c>
    </row>
    <row r="48" spans="1:11" ht="22.5" customHeight="1" x14ac:dyDescent="0.25"/>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2018-10-28T16:29:54Z</dcterms:modified>
</cp:coreProperties>
</file>