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vba\Documents\Data Analytics Bootcamp\Homework\01\"/>
    </mc:Choice>
  </mc:AlternateContent>
  <bookViews>
    <workbookView xWindow="0" yWindow="0" windowWidth="23040" windowHeight="8808" activeTab="4"/>
  </bookViews>
  <sheets>
    <sheet name="Data" sheetId="1" r:id="rId1"/>
    <sheet name="Pivot - Category" sheetId="4" r:id="rId2"/>
    <sheet name="Pivot - Sub-Category" sheetId="5" r:id="rId3"/>
    <sheet name="Pivot - Date Created" sheetId="6" r:id="rId4"/>
    <sheet name="Bonus" sheetId="7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B3" i="7"/>
  <c r="E3" i="7" s="1"/>
  <c r="B2" i="7"/>
  <c r="E2" i="7" s="1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6" i="7"/>
  <c r="B5" i="7"/>
  <c r="B7" i="7"/>
  <c r="B4" i="7"/>
  <c r="D2" i="7"/>
  <c r="C2" i="7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<sst xmlns="http://schemas.openxmlformats.org/spreadsheetml/2006/main" count="24820" uniqueCount="8401">
  <si>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</si>
  <si>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</si>
  <si>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</si>
  <si>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</si>
  <si>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</si>
  <si>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</si>
  <si>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</si>
  <si>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</si>
  <si>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</si>
  <si>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</si>
  <si>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</si>
  <si>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</si>
  <si>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</si>
  <si>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</si>
  <si>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</si>
  <si>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</si>
  <si>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</si>
  <si>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</si>
  <si>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</si>
  <si>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</si>
  <si>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</si>
  <si>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</si>
  <si>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</si>
  <si>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</si>
  <si>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</si>
  <si>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</si>
  <si>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</si>
  <si>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</si>
  <si>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</si>
  <si>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</si>
  <si>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</si>
  <si>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</si>
  <si>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</si>
  <si>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</si>
  <si>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</si>
  <si>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</si>
  <si>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</si>
  <si>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</si>
  <si>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</si>
  <si>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</si>
  <si>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</si>
  <si>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</si>
  <si>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</si>
  <si>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</si>
  <si>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</si>
  <si>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</si>
  <si>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</si>
  <si>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</si>
  <si>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</si>
  <si>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</si>
  <si>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</si>
  <si>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</si>
  <si>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</si>
  <si>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</si>
  <si>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</si>
  <si>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</si>
  <si>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</si>
  <si>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</si>
  <si>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</si>
  <si>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</si>
  <si>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</si>
  <si>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</si>
  <si>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</si>
  <si>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</si>
  <si>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</si>
  <si>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</si>
  <si>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</si>
  <si>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</si>
  <si>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</si>
  <si>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</si>
  <si>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</si>
  <si>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</si>
  <si>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</si>
  <si>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</si>
  <si>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</si>
  <si>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</si>
  <si>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</si>
  <si>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</si>
  <si>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</si>
  <si>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</si>
  <si>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</si>
  <si>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</si>
  <si>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</si>
  <si>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</si>
  <si>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</si>
  <si>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</si>
  <si>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</si>
  <si>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</si>
  <si>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</si>
  <si>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</si>
  <si>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</si>
  <si>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</si>
  <si>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</si>
  <si>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</si>
  <si>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</si>
  <si>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</si>
  <si>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</si>
  <si>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</si>
  <si>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</si>
  <si>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</si>
  <si>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</si>
  <si>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</si>
  <si>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</si>
  <si>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</si>
  <si>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</si>
  <si>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</si>
  <si>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</si>
  <si>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</si>
  <si>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</si>
  <si>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</si>
  <si>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</si>
  <si>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</si>
  <si>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</si>
  <si>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</si>
  <si>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</si>
  <si>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</si>
  <si>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</si>
  <si>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</si>
  <si>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</si>
  <si>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</si>
  <si>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</si>
  <si>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</si>
  <si>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</si>
  <si>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</si>
  <si>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</si>
  <si>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</si>
  <si>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</si>
  <si>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</si>
  <si>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</si>
  <si>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</si>
  <si>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</si>
  <si>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</si>
  <si>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</si>
  <si>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</si>
  <si>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</si>
  <si>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</si>
  <si>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</si>
  <si>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</si>
  <si>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</si>
  <si>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</si>
  <si>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</si>
  <si>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</si>
  <si>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</si>
  <si>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</si>
  <si>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</si>
  <si>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</si>
  <si>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</si>
  <si>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</si>
  <si>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</si>
  <si>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</si>
  <si>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</si>
  <si>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</si>
  <si>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</si>
  <si>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</si>
  <si>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</si>
  <si>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</si>
  <si>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</si>
  <si>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</si>
  <si>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</si>
  <si>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</si>
  <si>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</si>
  <si>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</si>
  <si>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</si>
  <si>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</si>
  <si>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</si>
  <si>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</si>
  <si>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</si>
  <si>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</si>
  <si>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</si>
  <si>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</si>
  <si>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</si>
  <si>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</si>
  <si>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</si>
  <si>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</si>
  <si>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</si>
  <si>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</si>
  <si>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</si>
  <si>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</si>
  <si>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</si>
  <si>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</si>
  <si>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</si>
  <si>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</si>
  <si>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</si>
  <si>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</si>
  <si>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</si>
  <si>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</si>
  <si>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</si>
  <si>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</si>
  <si>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</si>
  <si>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</si>
  <si>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</si>
  <si>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</si>
  <si>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</si>
  <si>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</si>
  <si>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</si>
  <si>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</si>
  <si>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</si>
  <si>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</si>
  <si>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</si>
  <si>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</si>
  <si>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</si>
  <si>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</si>
  <si>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</si>
  <si>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</si>
  <si>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</si>
  <si>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</si>
  <si>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</si>
  <si>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</si>
  <si>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</si>
  <si>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</si>
  <si>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</si>
  <si>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</si>
  <si>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</si>
  <si>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</si>
  <si>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</si>
  <si>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</si>
  <si>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</si>
  <si>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</si>
  <si>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</si>
  <si>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</si>
  <si>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</si>
  <si>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</si>
  <si>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</si>
  <si>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</si>
  <si>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</si>
  <si>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</si>
  <si>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</si>
  <si>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</si>
  <si>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</si>
  <si>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</si>
  <si>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</si>
  <si>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</si>
  <si>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</si>
  <si>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</si>
  <si>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</si>
  <si>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</si>
  <si>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</si>
  <si>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</si>
  <si>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</si>
  <si>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</si>
  <si>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</si>
  <si>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</si>
  <si>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</si>
  <si>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</si>
  <si>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</si>
  <si>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</si>
  <si>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</si>
  <si>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</si>
  <si>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</si>
  <si>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</si>
  <si>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</si>
  <si>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</si>
  <si>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</si>
  <si>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</si>
  <si>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</si>
  <si>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</si>
  <si>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</si>
  <si>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</si>
  <si>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</si>
  <si>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</si>
  <si>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</si>
  <si>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</si>
  <si>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</si>
  <si>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</si>
  <si>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</si>
  <si>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</si>
  <si>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</si>
  <si>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</si>
  <si>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</si>
  <si>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</si>
  <si>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</si>
  <si>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</si>
  <si>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</si>
  <si>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</si>
  <si>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</si>
  <si>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</si>
  <si>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</si>
  <si>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</si>
  <si>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</si>
  <si>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</si>
  <si>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</si>
  <si>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</si>
  <si>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</si>
  <si>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</si>
  <si>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</si>
  <si>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</si>
  <si>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</si>
  <si>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</si>
  <si>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</si>
  <si>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</si>
  <si>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</si>
  <si>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</si>
  <si>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</si>
  <si>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</si>
  <si>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</si>
  <si>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</si>
  <si>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</si>
  <si>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</si>
  <si>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</si>
  <si>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</si>
  <si>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</si>
  <si>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</si>
  <si>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</si>
  <si>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</si>
  <si>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</si>
  <si>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</si>
  <si>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</si>
  <si>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</si>
  <si>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</si>
  <si>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</si>
  <si>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</si>
  <si>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</si>
  <si>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</si>
  <si>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</si>
  <si>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</si>
  <si>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</si>
  <si>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</si>
  <si>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</si>
  <si>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</si>
  <si>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</si>
  <si>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</si>
  <si>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</si>
  <si>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</si>
  <si>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</si>
  <si>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</si>
  <si>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</si>
  <si>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</si>
  <si>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</si>
  <si>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</si>
  <si>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</si>
  <si>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</si>
  <si>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</si>
  <si>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</si>
  <si>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</si>
  <si>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</si>
  <si>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</si>
  <si>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</si>
  <si>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</si>
  <si>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</si>
  <si>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</si>
  <si>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</si>
  <si>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</si>
  <si>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</si>
  <si>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</si>
  <si>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</si>
  <si>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</si>
  <si>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</si>
  <si>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</si>
  <si>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</si>
  <si>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</si>
  <si>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</si>
  <si>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</si>
  <si>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</si>
  <si>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</si>
  <si>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</si>
  <si>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</si>
  <si>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</si>
  <si>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</si>
  <si>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</si>
  <si>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</si>
  <si>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</si>
  <si>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</si>
  <si>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</si>
  <si>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</si>
  <si>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</si>
  <si>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</si>
  <si>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</si>
  <si>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</si>
  <si>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</si>
  <si>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</si>
  <si>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</si>
  <si>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</si>
  <si>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</si>
  <si>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</si>
  <si>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</si>
  <si>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</si>
  <si>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</si>
  <si>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</si>
  <si>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</si>
  <si>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</si>
  <si>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</si>
  <si>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</si>
  <si>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</si>
  <si>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</si>
  <si>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</si>
  <si>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</si>
  <si>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</si>
  <si>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</si>
  <si>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</si>
  <si>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</si>
  <si>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</si>
  <si>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</si>
  <si>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</si>
  <si>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</si>
  <si>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</si>
  <si>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</si>
  <si>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</si>
  <si>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</si>
  <si>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</si>
  <si>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</si>
  <si>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</si>
  <si>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</si>
  <si>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</si>
  <si>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</si>
  <si>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</si>
  <si>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</si>
  <si>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</si>
  <si>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</si>
  <si>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</si>
  <si>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</si>
  <si>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</si>
  <si>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</si>
  <si>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</si>
  <si>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</si>
  <si>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</si>
  <si>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</si>
  <si>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</si>
  <si>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</si>
  <si>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</si>
  <si>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</si>
  <si>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</si>
  <si>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</si>
  <si>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</si>
  <si>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</si>
  <si>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</si>
  <si>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</si>
  <si>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</si>
  <si>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</si>
  <si>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</si>
  <si>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</si>
  <si>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</si>
  <si>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</si>
  <si>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</si>
  <si>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</si>
  <si>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</si>
  <si>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</si>
  <si>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</si>
  <si>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</si>
  <si>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</si>
  <si>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</si>
  <si>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</si>
  <si>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</si>
  <si>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</si>
  <si>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</si>
  <si>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</si>
  <si>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</si>
  <si>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</si>
  <si>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</si>
  <si>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</si>
  <si>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</si>
  <si>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</si>
  <si>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</si>
  <si>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</si>
  <si>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</si>
  <si>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</si>
  <si>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</si>
  <si>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</si>
  <si>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</si>
  <si>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</si>
  <si>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</si>
  <si>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</si>
  <si>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</si>
  <si>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</si>
  <si>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</si>
  <si>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</si>
  <si>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</si>
  <si>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</si>
  <si>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</si>
  <si>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</si>
  <si>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</si>
  <si>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</si>
  <si>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</si>
  <si>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</si>
  <si>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</si>
  <si>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</si>
  <si>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</si>
  <si>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</si>
  <si>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</si>
  <si>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</si>
  <si>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</si>
  <si>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</si>
  <si>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</si>
  <si>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</si>
  <si>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</si>
  <si>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</si>
  <si>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</si>
  <si>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</si>
  <si>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</si>
  <si>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</si>
  <si>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</si>
  <si>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</si>
  <si>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</si>
  <si>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</si>
  <si>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</si>
  <si>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</si>
  <si>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</si>
  <si>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</si>
  <si>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</si>
  <si>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</si>
  <si>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</si>
  <si>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</si>
  <si>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</si>
  <si>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</si>
  <si>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</si>
  <si>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</si>
  <si>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</si>
  <si>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</si>
  <si>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</si>
  <si>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</si>
  <si>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</si>
  <si>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</si>
  <si>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</si>
  <si>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</si>
  <si>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</si>
  <si>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</si>
  <si>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</si>
  <si>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</si>
  <si>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</si>
  <si>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</si>
  <si>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</si>
  <si>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</si>
  <si>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</si>
  <si>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</si>
  <si>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</si>
  <si>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</si>
  <si>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</si>
  <si>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</si>
  <si>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</si>
  <si>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</si>
  <si>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</si>
  <si>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</si>
  <si>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</si>
  <si>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</si>
  <si>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</si>
  <si>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</si>
  <si>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</si>
  <si>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</si>
  <si>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</si>
  <si>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</si>
  <si>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</si>
  <si>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</si>
  <si>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</si>
  <si>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</si>
  <si>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</si>
  <si>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</si>
  <si>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</si>
  <si>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</si>
  <si>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</si>
  <si>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</si>
  <si>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</si>
  <si>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</si>
  <si>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</si>
  <si>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</si>
  <si>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</si>
  <si>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</si>
  <si>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</si>
  <si>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</si>
  <si>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</si>
  <si>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</si>
  <si>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</si>
  <si>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</si>
  <si>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</si>
  <si>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</si>
  <si>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</si>
  <si>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</si>
  <si>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</si>
  <si>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</si>
  <si>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</si>
  <si>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</si>
  <si>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</si>
  <si>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</si>
  <si>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</si>
  <si>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</si>
  <si>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</si>
  <si>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</si>
  <si>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</si>
  <si>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</si>
  <si>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</si>
  <si>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</si>
  <si>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</si>
  <si>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</si>
  <si>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</si>
  <si>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</si>
  <si>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</si>
  <si>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</si>
  <si>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</si>
  <si>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</si>
  <si>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</si>
  <si>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</si>
  <si>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</si>
  <si>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</si>
  <si>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</si>
  <si>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</si>
  <si>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</si>
  <si>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</si>
  <si>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</si>
  <si>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</si>
  <si>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</si>
  <si>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</si>
  <si>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</si>
  <si>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</si>
  <si>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</si>
  <si>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</si>
  <si>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</si>
  <si>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</si>
  <si>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</si>
  <si>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</si>
  <si>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</si>
  <si>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</si>
  <si>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</si>
  <si>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</si>
  <si>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</si>
  <si>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</si>
  <si>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</si>
  <si>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</si>
  <si>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</si>
  <si>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</si>
  <si>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</si>
  <si>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</si>
  <si>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</si>
  <si>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</si>
  <si>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</si>
  <si>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</si>
  <si>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</si>
  <si>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</si>
  <si>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</si>
  <si>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</si>
  <si>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</si>
  <si>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</si>
  <si>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</si>
  <si>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</si>
  <si>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</si>
  <si>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</si>
  <si>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</si>
  <si>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</si>
  <si>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</si>
  <si>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</si>
  <si>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</si>
  <si>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</si>
  <si>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</si>
  <si>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</si>
  <si>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</si>
  <si>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</si>
  <si>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</si>
  <si>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</si>
  <si>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</si>
  <si>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</si>
  <si>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</si>
  <si>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</si>
  <si>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</si>
  <si>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</si>
  <si>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</si>
  <si>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</si>
  <si>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</si>
  <si>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</si>
  <si>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</si>
  <si>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</si>
  <si>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</si>
  <si>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</si>
  <si>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</si>
  <si>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</si>
  <si>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</si>
  <si>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</si>
  <si>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</si>
  <si>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</si>
  <si>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</si>
  <si>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</si>
  <si>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</si>
  <si>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</si>
  <si>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</si>
  <si>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</si>
  <si>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</si>
  <si>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</si>
  <si>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</si>
  <si>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</si>
  <si>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</si>
  <si>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</si>
  <si>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</si>
  <si>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</si>
  <si>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</si>
  <si>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</si>
  <si>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</si>
  <si>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</si>
  <si>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</si>
  <si>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</si>
  <si>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</si>
  <si>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</si>
  <si>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</si>
  <si>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</si>
  <si>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</si>
  <si>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</si>
  <si>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</si>
  <si>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</si>
  <si>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</si>
  <si>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</si>
  <si>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</si>
  <si>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</si>
  <si>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</si>
  <si>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</si>
  <si>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</si>
  <si>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</si>
  <si>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</si>
  <si>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</si>
  <si>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</si>
  <si>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</si>
  <si>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</si>
  <si>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</si>
  <si>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</si>
  <si>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</si>
  <si>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</si>
  <si>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</si>
  <si>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</si>
  <si>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</si>
  <si>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</si>
  <si>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</si>
  <si>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</si>
  <si>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</si>
  <si>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</si>
  <si>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</si>
  <si>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</si>
  <si>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</si>
  <si>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</si>
  <si>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</si>
  <si>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</si>
  <si>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</si>
  <si>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</si>
  <si>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</si>
  <si>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</si>
  <si>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</si>
  <si>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</si>
  <si>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</si>
  <si>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</si>
  <si>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</si>
  <si>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</si>
  <si>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</si>
  <si>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</si>
  <si>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</si>
  <si>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</si>
  <si>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</si>
  <si>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</si>
  <si>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</si>
  <si>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</si>
  <si>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</si>
  <si>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</si>
  <si>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</si>
  <si>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</si>
  <si>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</si>
  <si>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</si>
  <si>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</si>
  <si>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</si>
  <si>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</si>
  <si>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</si>
  <si>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</si>
  <si>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</si>
  <si>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</si>
  <si>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</si>
  <si>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</si>
  <si>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</si>
  <si>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</si>
  <si>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</si>
  <si>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</si>
  <si>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</si>
  <si>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</si>
  <si>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</si>
  <si>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</si>
  <si>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</si>
  <si>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</si>
  <si>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</si>
  <si>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</si>
  <si>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</si>
  <si>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</si>
  <si>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</si>
  <si>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</si>
  <si>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</si>
  <si>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</si>
  <si>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</si>
  <si>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</si>
  <si>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</si>
  <si>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</si>
  <si>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</si>
  <si>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</si>
  <si>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</si>
  <si>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</si>
  <si>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</si>
  <si>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</si>
  <si>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</si>
  <si>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</si>
  <si>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</si>
  <si>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</si>
  <si>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</si>
  <si>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</si>
  <si>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</si>
  <si>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</si>
  <si>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</si>
  <si>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</si>
  <si>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</si>
  <si>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</si>
  <si>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</si>
  <si>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</si>
  <si>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</si>
  <si>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</si>
  <si>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</si>
  <si>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</si>
  <si>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</si>
  <si>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</si>
  <si>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</si>
  <si>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</si>
  <si>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</si>
  <si>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</si>
  <si>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</si>
  <si>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</si>
  <si>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</si>
  <si>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</si>
  <si>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</si>
  <si>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</si>
  <si>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</si>
  <si>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</si>
  <si>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</si>
  <si>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</si>
  <si>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</si>
  <si>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</si>
  <si>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</si>
  <si>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</si>
  <si>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</si>
  <si>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</si>
  <si>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</si>
  <si>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</si>
  <si>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</si>
  <si>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</si>
  <si>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</si>
  <si>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</si>
  <si>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</si>
  <si>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</si>
  <si>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</si>
  <si>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</si>
  <si>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</si>
  <si>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</si>
  <si>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</si>
  <si>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</si>
  <si>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</si>
  <si>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</si>
  <si>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</si>
  <si>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</si>
  <si>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</si>
  <si>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</si>
  <si>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</si>
  <si>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</si>
  <si>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</si>
  <si>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</si>
  <si>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</si>
  <si>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</si>
  <si>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</si>
  <si>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</si>
  <si>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</si>
  <si>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</si>
  <si>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</si>
  <si>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</si>
  <si>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</si>
  <si>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</si>
  <si>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</si>
  <si>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</si>
  <si>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</si>
  <si>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</si>
  <si>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</si>
  <si>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</si>
  <si>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</si>
  <si>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</si>
  <si>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</si>
  <si>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</si>
  <si>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</si>
  <si>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</si>
  <si>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</si>
  <si>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</si>
  <si>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</si>
  <si>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</si>
  <si>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</si>
  <si>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</si>
  <si>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</si>
  <si>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</si>
  <si>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</si>
  <si>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</si>
  <si>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</si>
  <si>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</si>
  <si>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</si>
  <si>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</si>
  <si>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</si>
  <si>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</si>
  <si>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</si>
  <si>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</si>
  <si>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</si>
  <si>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</si>
  <si>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</si>
  <si>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</si>
  <si>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</si>
  <si>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</si>
  <si>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</si>
  <si>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</si>
  <si>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</si>
  <si>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</si>
  <si>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</si>
  <si>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</si>
  <si>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</si>
  <si>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</si>
  <si>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</si>
  <si>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</si>
  <si>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</si>
  <si>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</si>
  <si>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</si>
  <si>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</si>
  <si>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</si>
  <si>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</si>
  <si>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</si>
  <si>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</si>
  <si>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</si>
  <si>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</si>
  <si>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</si>
  <si>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</si>
  <si>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</si>
  <si>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</si>
  <si>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</si>
  <si>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</si>
  <si>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</si>
  <si>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</si>
  <si>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</si>
  <si>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</si>
  <si>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</si>
  <si>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</si>
  <si>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</si>
  <si>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</si>
  <si>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</si>
  <si>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</si>
  <si>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</si>
  <si>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</si>
  <si>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</si>
  <si>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</si>
  <si>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</si>
  <si>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</si>
  <si>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</si>
  <si>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</si>
  <si>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</si>
  <si>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</si>
  <si>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</si>
  <si>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</si>
  <si>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</si>
  <si>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</si>
  <si>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</si>
  <si>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</si>
  <si>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</si>
  <si>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</si>
  <si>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</si>
  <si>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</si>
  <si>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</si>
  <si>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</si>
  <si>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</si>
  <si>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</si>
  <si>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</si>
  <si>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</si>
  <si>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</si>
  <si>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</si>
  <si>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</si>
  <si>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</si>
  <si>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</si>
  <si>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</si>
  <si>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</si>
  <si>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</si>
  <si>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</si>
  <si>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</si>
  <si>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</si>
  <si>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</si>
  <si>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</si>
  <si>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</si>
  <si>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</si>
  <si>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</si>
  <si>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</si>
  <si>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</si>
  <si>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</si>
  <si>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</si>
  <si>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</si>
  <si>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</si>
  <si>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</si>
  <si>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</si>
  <si>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</si>
  <si>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</si>
  <si>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</si>
  <si>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</si>
  <si>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</si>
  <si>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</si>
  <si>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</si>
  <si>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</si>
  <si>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</si>
  <si>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</si>
  <si>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</si>
  <si>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</si>
  <si>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</si>
  <si>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</si>
  <si>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</si>
  <si>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</si>
  <si>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</si>
  <si>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</si>
  <si>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</si>
  <si>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</si>
  <si>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</si>
  <si>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</si>
  <si>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</si>
  <si>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</si>
  <si>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</si>
  <si>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</si>
  <si>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</si>
  <si>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</si>
  <si>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</si>
  <si>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</si>
  <si>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</si>
  <si>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</si>
  <si>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</si>
  <si>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</si>
  <si>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</si>
  <si>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</si>
  <si>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</si>
  <si>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</si>
  <si>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</si>
  <si>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</si>
  <si>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</si>
  <si>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</si>
  <si>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</si>
  <si>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</si>
  <si>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</si>
  <si>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</si>
  <si>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</si>
  <si>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</si>
  <si>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</si>
  <si>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</si>
  <si>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</si>
  <si>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</si>
  <si>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</si>
  <si>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</si>
  <si>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</si>
  <si>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</si>
  <si>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</si>
  <si>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</si>
  <si>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</si>
  <si>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</si>
  <si>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</si>
  <si>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</si>
  <si>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</si>
  <si>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</si>
  <si>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</si>
  <si>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</si>
  <si>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</si>
  <si>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</si>
  <si>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</si>
  <si>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</si>
  <si>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</si>
  <si>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</si>
  <si>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</si>
  <si>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</si>
  <si>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</si>
  <si>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</si>
  <si>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</si>
  <si>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</si>
  <si>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</si>
  <si>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</si>
  <si>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</si>
  <si>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</si>
  <si>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</si>
  <si>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</si>
  <si>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</si>
  <si>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</si>
  <si>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</si>
  <si>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</si>
  <si>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</si>
  <si>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</si>
  <si>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</si>
  <si>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</si>
  <si>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</si>
  <si>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</si>
  <si>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</si>
  <si>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</si>
  <si>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</si>
  <si>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</si>
  <si>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</si>
  <si>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</si>
  <si>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</si>
  <si>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</si>
  <si>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</si>
  <si>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</si>
  <si>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</si>
  <si>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</si>
  <si>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</si>
  <si>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</si>
  <si>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</si>
  <si>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</si>
  <si>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</si>
  <si>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</si>
  <si>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</si>
  <si>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</si>
  <si>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</si>
  <si>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</si>
  <si>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</si>
  <si>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</si>
  <si>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</si>
  <si>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</si>
  <si>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</si>
  <si>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</si>
  <si>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</si>
  <si>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</si>
  <si>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</si>
  <si>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</si>
  <si>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</si>
  <si>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</si>
  <si>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</si>
  <si>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</si>
  <si>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</si>
  <si>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</si>
  <si>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</si>
  <si>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</si>
  <si>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</si>
  <si>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</si>
  <si>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</si>
  <si>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</si>
  <si>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</si>
  <si>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</si>
  <si>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</si>
  <si>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</si>
  <si>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</si>
  <si>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</si>
  <si>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</si>
  <si>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</si>
  <si>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</si>
  <si>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</si>
  <si>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</si>
  <si>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</si>
  <si>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</si>
  <si>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</si>
  <si>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</si>
  <si>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</si>
  <si>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</si>
  <si>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</si>
  <si>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</si>
  <si>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</si>
  <si>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</si>
  <si>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</si>
  <si>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</si>
  <si>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</si>
  <si>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</si>
  <si>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</si>
  <si>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</si>
  <si>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</si>
  <si>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</si>
  <si>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</si>
  <si>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</si>
  <si>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</si>
  <si>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</si>
  <si>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</si>
  <si>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</si>
  <si>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</si>
  <si>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</si>
  <si>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</si>
  <si>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</si>
  <si>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</si>
  <si>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</si>
  <si>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</si>
  <si>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</si>
  <si>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</si>
  <si>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</si>
  <si>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</si>
  <si>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</si>
  <si>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</si>
  <si>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</si>
  <si>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</si>
  <si>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</si>
  <si>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</si>
  <si>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</si>
  <si>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</si>
  <si>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</si>
  <si>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</si>
  <si>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</si>
  <si>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</si>
  <si>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</si>
  <si>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</si>
  <si>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</si>
  <si>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</si>
  <si>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</si>
  <si>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</si>
  <si>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</si>
  <si>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</si>
  <si>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</si>
  <si>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</si>
  <si>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</si>
  <si>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</si>
  <si>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</si>
  <si>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</si>
  <si>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</si>
  <si>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</si>
  <si>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</si>
  <si>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</si>
  <si>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</si>
  <si>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</si>
  <si>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</si>
  <si>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</si>
  <si>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</si>
  <si>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</si>
  <si>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</si>
  <si>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</si>
  <si>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</si>
  <si>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</si>
  <si>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</si>
  <si>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</si>
  <si>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</si>
  <si>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</si>
  <si>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</si>
  <si>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</si>
  <si>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</si>
  <si>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</si>
  <si>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</si>
  <si>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</si>
  <si>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</si>
  <si>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</si>
  <si>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</si>
  <si>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</si>
  <si>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</si>
  <si>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</si>
  <si>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</si>
  <si>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</si>
  <si>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</si>
  <si>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</si>
  <si>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</si>
  <si>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</si>
  <si>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</si>
  <si>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</si>
  <si>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</si>
  <si>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</si>
  <si>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</si>
  <si>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</si>
  <si>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</si>
  <si>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</si>
  <si>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</si>
  <si>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</si>
  <si>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</si>
  <si>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</si>
  <si>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</si>
  <si>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</si>
  <si>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</si>
  <si>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</si>
  <si>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</si>
  <si>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</si>
  <si>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</si>
  <si>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</si>
  <si>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</si>
  <si>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</si>
  <si>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</si>
  <si>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</si>
  <si>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</si>
  <si>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</si>
  <si>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</si>
  <si>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</si>
  <si>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</si>
  <si>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</si>
  <si>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</si>
  <si>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</si>
  <si>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</si>
  <si>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</si>
  <si>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</si>
  <si>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</si>
  <si>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</si>
  <si>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</si>
  <si>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</si>
  <si>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</si>
  <si>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</si>
  <si>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</si>
  <si>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</si>
  <si>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</si>
  <si>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</si>
  <si>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</si>
  <si>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</si>
  <si>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</si>
  <si>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</si>
  <si>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</si>
  <si>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</si>
  <si>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</si>
  <si>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</si>
  <si>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</si>
  <si>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</si>
  <si>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</si>
  <si>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</si>
  <si>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</si>
  <si>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</si>
  <si>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</si>
  <si>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</si>
  <si>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</si>
  <si>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</si>
  <si>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</si>
  <si>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</si>
  <si>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</si>
  <si>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</si>
  <si>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</si>
  <si>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</si>
  <si>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</si>
  <si>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</si>
  <si>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</si>
  <si>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</si>
  <si>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</si>
  <si>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</si>
  <si>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</si>
  <si>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</si>
  <si>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</si>
  <si>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</si>
  <si>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</si>
  <si>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</si>
  <si>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</si>
  <si>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</si>
  <si>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</si>
  <si>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</si>
  <si>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</si>
  <si>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</si>
  <si>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</si>
  <si>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</si>
  <si>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</si>
  <si>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</si>
  <si>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</si>
  <si>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</si>
  <si>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</si>
  <si>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</si>
  <si>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</si>
  <si>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</si>
  <si>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</si>
  <si>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</si>
  <si>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</si>
  <si>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</si>
  <si>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</si>
  <si>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</si>
  <si>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</si>
  <si>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</si>
  <si>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</si>
  <si>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</si>
  <si>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</si>
  <si>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</si>
  <si>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</si>
  <si>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</si>
  <si>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</si>
  <si>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</si>
  <si>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</si>
  <si>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</si>
  <si>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</si>
  <si>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</si>
  <si>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</si>
  <si>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</si>
  <si>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</si>
  <si>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</si>
  <si>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</si>
  <si>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</si>
  <si>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</si>
  <si>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</si>
  <si>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</si>
  <si>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</si>
  <si>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</si>
  <si>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</si>
  <si>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</si>
  <si>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</si>
  <si>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</si>
  <si>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</si>
  <si>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</si>
  <si>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</si>
  <si>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</si>
  <si>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</si>
  <si>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</si>
  <si>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</si>
  <si>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</si>
  <si>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</si>
  <si>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</si>
  <si>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</si>
  <si>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</si>
  <si>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</si>
  <si>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</si>
  <si>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</si>
  <si>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</si>
  <si>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</si>
  <si>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</si>
  <si>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</si>
  <si>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</si>
  <si>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</si>
  <si>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</si>
  <si>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</si>
  <si>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</si>
  <si>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</si>
  <si>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</si>
  <si>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</si>
  <si>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</si>
  <si>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</si>
  <si>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</si>
  <si>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</si>
  <si>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</si>
  <si>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</si>
  <si>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</si>
  <si>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</si>
  <si>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</si>
  <si>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</si>
  <si>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</si>
  <si>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</si>
  <si>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</si>
  <si>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</si>
  <si>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</si>
  <si>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</si>
  <si>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</si>
  <si>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</si>
  <si>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</si>
  <si>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</si>
  <si>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</si>
  <si>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</si>
  <si>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</si>
  <si>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</si>
  <si>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</si>
  <si>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</si>
  <si>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</si>
  <si>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</si>
  <si>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</si>
  <si>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</si>
  <si>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</si>
  <si>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</si>
  <si>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</si>
  <si>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</si>
  <si>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</si>
  <si>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</si>
  <si>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</si>
  <si>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</si>
  <si>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</si>
  <si>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</si>
  <si>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</si>
  <si>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</si>
  <si>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</si>
  <si>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</si>
  <si>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</si>
  <si>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</si>
  <si>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</si>
  <si>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</si>
  <si>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</si>
  <si>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</si>
  <si>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</si>
  <si>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</si>
  <si>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</si>
  <si>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</si>
  <si>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</si>
  <si>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</si>
  <si>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</si>
  <si>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</si>
  <si>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</si>
  <si>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</si>
  <si>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</si>
  <si>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</si>
  <si>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</si>
  <si>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</si>
  <si>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</si>
  <si>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</si>
  <si>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</si>
  <si>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</si>
  <si>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</si>
  <si>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</si>
  <si>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</si>
  <si>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</si>
  <si>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</si>
  <si>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</si>
  <si>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</si>
  <si>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</si>
  <si>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</si>
  <si>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</si>
  <si>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</si>
  <si>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</si>
  <si>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</si>
  <si>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</si>
  <si>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</si>
  <si>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</si>
  <si>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</si>
  <si>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</si>
  <si>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</si>
  <si>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</si>
  <si>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</si>
  <si>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</si>
  <si>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</si>
  <si>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</si>
  <si>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</si>
  <si>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</si>
  <si>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</si>
  <si>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</si>
  <si>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</si>
  <si>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</si>
  <si>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</si>
  <si>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</si>
  <si>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</si>
  <si>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</si>
  <si>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</si>
  <si>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</si>
  <si>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</si>
  <si>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</si>
  <si>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</si>
  <si>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</si>
  <si>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</si>
  <si>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</si>
  <si>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</si>
  <si>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</si>
  <si>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</si>
  <si>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</si>
  <si>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</si>
  <si>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</si>
  <si>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</si>
  <si>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</si>
  <si>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</si>
  <si>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</si>
  <si>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</si>
  <si>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</si>
  <si>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</si>
  <si>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</si>
  <si>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</si>
  <si>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</si>
  <si>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</si>
  <si>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</si>
  <si>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</si>
  <si>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</si>
  <si>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</si>
  <si>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</si>
  <si>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</si>
  <si>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</si>
  <si>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</si>
  <si>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</si>
  <si>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</si>
  <si>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</si>
  <si>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</si>
  <si>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</si>
  <si>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</si>
  <si>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</si>
  <si>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</si>
  <si>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</si>
  <si>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</si>
  <si>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</si>
  <si>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</si>
  <si>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</si>
  <si>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</si>
  <si>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</si>
  <si>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</si>
  <si>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</si>
  <si>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</si>
  <si>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</si>
  <si>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</si>
  <si>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</si>
  <si>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</si>
  <si>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</si>
  <si>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</si>
  <si>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</si>
  <si>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</si>
  <si>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</si>
  <si>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</si>
  <si>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</si>
  <si>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</si>
  <si>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</si>
  <si>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</si>
  <si>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</si>
  <si>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</si>
  <si>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</si>
  <si>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</si>
  <si>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</si>
  <si>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</si>
  <si>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</si>
  <si>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</si>
  <si>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</si>
  <si>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</si>
  <si>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</si>
  <si>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</si>
  <si>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</si>
  <si>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</si>
  <si>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</si>
  <si>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</si>
  <si>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</si>
  <si>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</si>
  <si>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</si>
  <si>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</si>
  <si>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</si>
  <si>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</si>
  <si>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</si>
  <si>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</si>
  <si>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</si>
  <si>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</si>
  <si>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</si>
  <si>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</si>
  <si>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</si>
  <si>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</si>
  <si>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</si>
  <si>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</si>
  <si>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</si>
  <si>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</si>
  <si>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</si>
  <si>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</si>
  <si>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</si>
  <si>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</si>
  <si>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</si>
  <si>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</si>
  <si>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</si>
  <si>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</si>
  <si>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</si>
  <si>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</si>
  <si>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</si>
  <si>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</si>
  <si>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</si>
  <si>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</si>
  <si>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</si>
  <si>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</si>
  <si>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</si>
  <si>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</si>
  <si>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</si>
  <si>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</si>
  <si>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</si>
  <si>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</si>
  <si>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</si>
  <si>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</si>
  <si>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</si>
  <si>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</si>
  <si>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</si>
  <si>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</si>
  <si>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</si>
  <si>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</si>
  <si>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</si>
  <si>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</si>
  <si>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</si>
  <si>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</si>
  <si>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</si>
  <si>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</si>
  <si>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</si>
  <si>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</si>
  <si>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</si>
  <si>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</si>
  <si>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</si>
  <si>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</si>
  <si>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</si>
  <si>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</si>
  <si>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</si>
  <si>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</si>
  <si>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</si>
  <si>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</si>
  <si>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</si>
  <si>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</si>
  <si>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</si>
  <si>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</si>
  <si>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</si>
  <si>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</si>
  <si>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</si>
  <si>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</si>
  <si>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</si>
  <si>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</si>
  <si>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</si>
  <si>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</si>
  <si>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</si>
  <si>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</si>
  <si>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</si>
  <si>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</si>
  <si>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</si>
  <si>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</si>
  <si>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</si>
  <si>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</si>
  <si>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</si>
  <si>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</si>
  <si>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</si>
  <si>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</si>
  <si>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</si>
  <si>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</si>
  <si>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</si>
  <si>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</si>
  <si>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</si>
  <si>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</si>
  <si>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</si>
  <si>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</si>
  <si>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</si>
  <si>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</si>
  <si>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</si>
  <si>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</si>
  <si>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</si>
  <si>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</si>
  <si>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</si>
  <si>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</si>
  <si>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</si>
  <si>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</si>
  <si>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</si>
  <si>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</si>
  <si>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</si>
  <si>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</si>
  <si>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</si>
  <si>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</si>
  <si>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</si>
  <si>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</si>
  <si>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</si>
  <si>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</si>
  <si>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</si>
  <si>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</si>
  <si>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</si>
  <si>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</si>
  <si>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</si>
  <si>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</si>
  <si>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</si>
  <si>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</si>
  <si>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</si>
  <si>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</si>
  <si>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</si>
  <si>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</si>
  <si>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</si>
  <si>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</si>
  <si>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</si>
  <si>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</si>
  <si>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</si>
  <si>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</si>
  <si>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</si>
  <si>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</si>
  <si>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</si>
  <si>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</si>
  <si>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</si>
  <si>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</si>
  <si>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</si>
  <si>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</si>
  <si>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</si>
  <si>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</si>
  <si>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</si>
  <si>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</si>
  <si>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</si>
  <si>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</si>
  <si>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</si>
  <si>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</si>
  <si>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</si>
  <si>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</si>
  <si>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</si>
  <si>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</si>
  <si>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</si>
  <si>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</si>
  <si>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</si>
  <si>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</si>
  <si>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</si>
  <si>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</si>
  <si>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</si>
  <si>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</si>
  <si>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</si>
  <si>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</si>
  <si>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</si>
  <si>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</si>
  <si>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</si>
  <si>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</si>
  <si>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</si>
  <si>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</si>
  <si>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</si>
  <si>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</si>
  <si>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</si>
  <si>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</si>
  <si>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</si>
  <si>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</si>
  <si>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</si>
  <si>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</si>
  <si>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</si>
  <si>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</si>
  <si>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</si>
  <si>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</si>
  <si>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</si>
  <si>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</si>
  <si>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</si>
  <si>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</si>
  <si>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</si>
  <si>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</si>
  <si>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</si>
  <si>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</si>
  <si>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</si>
  <si>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</si>
  <si>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</si>
  <si>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</si>
  <si>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</si>
  <si>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</si>
  <si>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</si>
  <si>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</si>
  <si>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</si>
  <si>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</si>
  <si>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</si>
  <si>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</si>
  <si>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</si>
  <si>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</si>
  <si>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</si>
  <si>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</si>
  <si>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</si>
  <si>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</si>
  <si>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</si>
  <si>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</si>
  <si>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</si>
  <si>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</si>
  <si>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</si>
  <si>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</si>
  <si>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</si>
  <si>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</si>
  <si>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</si>
  <si>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</si>
  <si>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</si>
  <si>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</si>
  <si>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</si>
  <si>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</si>
  <si>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</si>
  <si>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</si>
  <si>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</si>
  <si>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</si>
  <si>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</si>
  <si>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</si>
  <si>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</si>
  <si>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</si>
  <si>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</si>
  <si>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</si>
  <si>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</si>
  <si>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</si>
  <si>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</si>
  <si>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</si>
  <si>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</si>
  <si>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</si>
  <si>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</si>
  <si>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</si>
  <si>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</si>
  <si>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</si>
  <si>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</si>
  <si>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</si>
  <si>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</si>
  <si>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</si>
  <si>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</si>
  <si>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</si>
  <si>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</si>
  <si>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</si>
  <si>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</si>
  <si>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</si>
  <si>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</si>
  <si>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</si>
  <si>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</si>
  <si>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</si>
  <si>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</si>
  <si>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</si>
  <si>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</si>
  <si>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</si>
  <si>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</si>
  <si>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</si>
  <si>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</si>
  <si>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</si>
  <si>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</si>
  <si>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</si>
  <si>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</si>
  <si>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</si>
  <si>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</si>
  <si>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</si>
  <si>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</si>
  <si>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</si>
  <si>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</si>
  <si>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</si>
  <si>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</si>
  <si>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</si>
  <si>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</si>
  <si>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</si>
  <si>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</si>
  <si>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</si>
  <si>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</si>
  <si>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</si>
  <si>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</si>
  <si>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</si>
  <si>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</si>
  <si>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</si>
  <si>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</si>
  <si>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</si>
  <si>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</si>
  <si>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</si>
  <si>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</si>
  <si>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</si>
  <si>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</si>
  <si>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</si>
  <si>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</si>
  <si>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</si>
  <si>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</si>
  <si>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</si>
  <si>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</si>
  <si>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</si>
  <si>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</si>
  <si>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</si>
  <si>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</si>
  <si>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</si>
  <si>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</si>
  <si>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</si>
  <si>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</si>
  <si>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</si>
  <si>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</si>
  <si>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</si>
  <si>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</si>
  <si>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</si>
  <si>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</si>
  <si>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</si>
  <si>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</si>
  <si>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</si>
  <si>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</si>
  <si>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</si>
  <si>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</si>
  <si>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</si>
  <si>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</si>
  <si>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</si>
  <si>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</si>
  <si>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</si>
  <si>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</si>
  <si>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</si>
  <si>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</si>
  <si>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</si>
  <si>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</si>
  <si>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</si>
  <si>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</si>
  <si>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</si>
  <si>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</si>
  <si>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</si>
  <si>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</si>
  <si>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</si>
  <si>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</si>
  <si>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</si>
  <si>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</si>
  <si>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</si>
  <si>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</si>
  <si>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</si>
  <si>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</si>
  <si>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</si>
  <si>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</si>
  <si>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</si>
  <si>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</si>
  <si>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</si>
  <si>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</si>
  <si>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</si>
  <si>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</si>
  <si>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</si>
  <si>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</si>
  <si>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</si>
  <si>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</si>
  <si>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</si>
  <si>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</si>
  <si>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</si>
  <si>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</si>
  <si>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</si>
  <si>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</si>
  <si>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</si>
  <si>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</si>
  <si>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</si>
  <si>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</si>
  <si>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</si>
  <si>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</si>
  <si>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</si>
  <si>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</si>
  <si>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</si>
  <si>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</si>
  <si>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</si>
  <si>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</si>
  <si>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</si>
  <si>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</si>
  <si>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</si>
  <si>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</si>
  <si>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</si>
  <si>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</si>
  <si>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</si>
  <si>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</si>
  <si>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</si>
  <si>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</si>
  <si>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</si>
  <si>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</si>
  <si>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</si>
  <si>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</si>
  <si>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</si>
  <si>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</si>
  <si>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</si>
  <si>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</si>
  <si>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</si>
  <si>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</si>
  <si>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</si>
  <si>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</si>
  <si>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</si>
  <si>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</si>
  <si>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</si>
  <si>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</si>
  <si>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</si>
  <si>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</si>
  <si>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</si>
  <si>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</si>
  <si>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</si>
  <si>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</si>
  <si>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</si>
  <si>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</si>
  <si>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</si>
  <si>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</si>
  <si>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</si>
  <si>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</si>
  <si>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</si>
  <si>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</si>
  <si>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</si>
  <si>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</si>
  <si>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</si>
  <si>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</si>
  <si>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</si>
  <si>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</si>
  <si>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</si>
  <si>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</si>
  <si>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</si>
  <si>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</si>
  <si>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</si>
  <si>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</si>
  <si>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</si>
  <si>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</si>
  <si>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</si>
  <si>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</si>
  <si>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</si>
  <si>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</si>
  <si>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</si>
  <si>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</si>
  <si>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</si>
  <si>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</si>
  <si>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</si>
  <si>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</si>
  <si>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</si>
  <si>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</si>
  <si>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</si>
  <si>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</si>
  <si>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</si>
  <si>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</si>
  <si>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</si>
  <si>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</si>
  <si>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</si>
  <si>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</si>
  <si>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</si>
  <si>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</si>
  <si>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</si>
  <si>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</si>
  <si>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</si>
  <si>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</si>
  <si>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</si>
  <si>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</si>
  <si>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</si>
  <si>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</si>
  <si>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</si>
  <si>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</si>
  <si>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</si>
  <si>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</si>
  <si>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</si>
  <si>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</si>
  <si>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</si>
  <si>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</si>
  <si>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</si>
  <si>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</si>
  <si>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</si>
  <si>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</si>
  <si>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</si>
  <si>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</si>
  <si>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</si>
  <si>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</si>
  <si>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</si>
  <si>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</si>
  <si>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</si>
  <si>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</si>
  <si>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</si>
  <si>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</si>
  <si>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</si>
  <si>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</si>
  <si>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</si>
  <si>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</si>
  <si>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</si>
  <si>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</si>
  <si>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</si>
  <si>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</si>
  <si>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</si>
  <si>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</si>
  <si>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</si>
  <si>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</si>
  <si>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</si>
  <si>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</si>
  <si>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</si>
  <si>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</si>
  <si>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</si>
  <si>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</si>
  <si>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</si>
  <si>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</si>
  <si>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</si>
  <si>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</si>
  <si>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</si>
  <si>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</si>
  <si>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</si>
  <si>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</si>
  <si>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</si>
  <si>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</si>
  <si>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</si>
  <si>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</si>
  <si>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</si>
  <si>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</si>
  <si>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</si>
  <si>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</si>
  <si>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</si>
  <si>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</si>
  <si>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</si>
  <si>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</si>
  <si>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</si>
  <si>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</si>
  <si>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</si>
  <si>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</si>
  <si>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</si>
  <si>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</si>
  <si>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</si>
  <si>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</si>
  <si>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</si>
  <si>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</si>
  <si>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</si>
  <si>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</si>
  <si>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</si>
  <si>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</si>
  <si>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</si>
  <si>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</si>
  <si>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</si>
  <si>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</si>
  <si>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</si>
  <si>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</si>
  <si>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</si>
  <si>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</si>
  <si>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</si>
  <si>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</si>
  <si>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</si>
  <si>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</si>
  <si>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</si>
  <si>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</si>
  <si>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</si>
  <si>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</si>
  <si>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</si>
  <si>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</si>
  <si>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</si>
  <si>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</si>
  <si>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</si>
  <si>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</si>
  <si>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</si>
  <si>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</si>
  <si>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</si>
  <si>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</si>
  <si>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</si>
  <si>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</si>
  <si>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</si>
  <si>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</si>
  <si>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</si>
  <si>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</si>
  <si>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</si>
  <si>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</si>
  <si>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</si>
  <si>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</si>
  <si>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</si>
  <si>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</si>
  <si>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</si>
  <si>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</si>
  <si>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</si>
  <si>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</si>
  <si>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</si>
  <si>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</si>
  <si>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</si>
  <si>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</si>
  <si>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</si>
  <si>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</si>
  <si>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</si>
  <si>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</si>
  <si>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</si>
  <si>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</si>
  <si>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</si>
  <si>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</si>
  <si>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</si>
  <si>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</si>
  <si>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</si>
  <si>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</si>
  <si>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</si>
  <si>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</si>
  <si>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</si>
  <si>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</si>
  <si>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</si>
  <si>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</si>
  <si>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</si>
  <si>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</si>
  <si>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</si>
  <si>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</si>
  <si>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</si>
  <si>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</si>
  <si>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</si>
  <si>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</si>
  <si>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</si>
  <si>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</si>
  <si>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</si>
  <si>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</si>
  <si>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</si>
  <si>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</si>
  <si>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</si>
  <si>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</si>
  <si>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</si>
  <si>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</si>
  <si>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</si>
  <si>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</si>
  <si>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</si>
  <si>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</si>
  <si>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</si>
  <si>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</si>
  <si>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</si>
  <si>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</si>
  <si>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</si>
  <si>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</si>
  <si>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</si>
  <si>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</si>
  <si>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</si>
  <si>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</si>
  <si>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</si>
  <si>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</si>
  <si>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</si>
  <si>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</si>
  <si>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</si>
  <si>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</si>
  <si>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</si>
  <si>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</si>
  <si>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</si>
  <si>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</si>
  <si>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</si>
  <si>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</si>
  <si>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</si>
  <si>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</si>
  <si>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</si>
  <si>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</si>
  <si>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</si>
  <si>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</si>
  <si>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</si>
  <si>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</si>
  <si>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</si>
  <si>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</si>
  <si>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</si>
  <si>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</si>
  <si>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</si>
  <si>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</si>
  <si>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</si>
  <si>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</si>
  <si>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</si>
  <si>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</si>
  <si>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</si>
  <si>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</si>
  <si>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</si>
  <si>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</si>
  <si>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</si>
  <si>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</si>
  <si>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</si>
  <si>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</si>
  <si>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</si>
  <si>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</si>
  <si>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</si>
  <si>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</si>
  <si>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</si>
  <si>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</si>
  <si>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</si>
  <si>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</si>
  <si>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</si>
  <si>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</si>
  <si>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</si>
  <si>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</si>
  <si>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</si>
  <si>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</si>
  <si>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</si>
  <si>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</si>
  <si>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</si>
  <si>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</si>
  <si>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</si>
  <si>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</si>
  <si>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</si>
  <si>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</si>
  <si>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</si>
  <si>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</si>
  <si>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</si>
  <si>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</si>
  <si>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</si>
  <si>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</si>
  <si>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</si>
  <si>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</si>
  <si>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</si>
  <si>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</si>
  <si>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</si>
  <si>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</si>
  <si>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</si>
  <si>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</si>
  <si>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</si>
  <si>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</si>
  <si>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</si>
  <si>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</si>
  <si>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</si>
  <si>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</si>
  <si>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</si>
  <si>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</si>
  <si>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</si>
  <si>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</si>
  <si>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</si>
  <si>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</si>
  <si>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</si>
  <si>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</si>
  <si>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</si>
  <si>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</si>
  <si>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</si>
  <si>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</si>
  <si>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</si>
  <si>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</si>
  <si>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</si>
  <si>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</si>
  <si>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</si>
  <si>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</si>
  <si>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</si>
  <si>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</si>
  <si>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</si>
  <si>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</si>
  <si>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</si>
  <si>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</si>
  <si>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</si>
  <si>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</si>
  <si>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</si>
  <si>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</si>
  <si>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</si>
  <si>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</si>
  <si>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</si>
  <si>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</si>
  <si>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</si>
  <si>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</si>
  <si>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</si>
  <si>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</si>
  <si>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</si>
  <si>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</si>
  <si>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</si>
  <si>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</si>
  <si>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</si>
  <si>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</si>
  <si>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</si>
  <si>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</si>
  <si>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</si>
  <si>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</si>
  <si>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</si>
  <si>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</si>
  <si>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</si>
  <si>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</si>
  <si>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</si>
  <si>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</si>
  <si>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</si>
  <si>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</si>
  <si>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</si>
  <si>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</si>
  <si>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</si>
  <si>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</si>
  <si>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</si>
  <si>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</si>
  <si>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</si>
  <si>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</si>
  <si>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</si>
  <si>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</si>
  <si>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</si>
  <si>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</si>
  <si>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</si>
  <si>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</si>
  <si>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</si>
  <si>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</si>
  <si>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</si>
  <si>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</si>
  <si>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</si>
  <si>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</si>
  <si>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</si>
  <si>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</si>
  <si>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</si>
  <si>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</si>
  <si>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</si>
  <si>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</si>
  <si>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</si>
  <si>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</si>
  <si>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</si>
  <si>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</si>
  <si>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</si>
  <si>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</si>
  <si>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</si>
  <si>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</si>
  <si>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</si>
  <si>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</si>
  <si>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</si>
  <si>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</si>
  <si>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</si>
  <si>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</si>
  <si>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</si>
  <si>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</si>
  <si>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</si>
  <si>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</si>
  <si>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</si>
  <si>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</si>
  <si>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</si>
  <si>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</si>
  <si>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</si>
  <si>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</si>
  <si>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</si>
  <si>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</si>
  <si>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</si>
  <si>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</si>
  <si>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</si>
  <si>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</si>
  <si>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</si>
  <si>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</si>
  <si>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</si>
  <si>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</si>
  <si>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</si>
  <si>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</si>
  <si>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</si>
  <si>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</si>
  <si>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</si>
  <si>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</si>
  <si>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</si>
  <si>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</si>
  <si>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</si>
  <si>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</si>
  <si>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</si>
  <si>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</si>
  <si>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</si>
  <si>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</si>
  <si>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</si>
  <si>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</si>
  <si>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</si>
  <si>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</si>
  <si>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</si>
  <si>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</si>
  <si>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</si>
  <si>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</si>
  <si>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</si>
  <si>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</si>
  <si>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</si>
  <si>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</si>
  <si>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</si>
  <si>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</si>
  <si>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</si>
  <si>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</si>
  <si>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</si>
  <si>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</si>
  <si>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</si>
  <si>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</si>
  <si>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</si>
  <si>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</si>
  <si>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</si>
  <si>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</si>
  <si>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</si>
  <si>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</si>
  <si>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</si>
  <si>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</si>
  <si>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</si>
  <si>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</si>
  <si>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</si>
  <si>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</si>
  <si>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</si>
  <si>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</si>
  <si>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</si>
  <si>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</si>
  <si>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</si>
  <si>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</si>
  <si>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</si>
  <si>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</si>
  <si>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</si>
  <si>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</si>
  <si>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</si>
  <si>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</si>
  <si>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</si>
  <si>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</si>
  <si>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</si>
  <si>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</si>
  <si>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</si>
  <si>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</si>
  <si>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</si>
  <si>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</si>
  <si>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</si>
  <si>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</si>
  <si>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</si>
  <si>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</si>
  <si>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</si>
  <si>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</si>
  <si>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</si>
  <si>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</si>
  <si>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</si>
  <si>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</si>
  <si>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</si>
  <si>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</si>
  <si>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</si>
  <si>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</si>
  <si>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</si>
  <si>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</si>
  <si>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</si>
  <si>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</si>
  <si>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</si>
  <si>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</si>
  <si>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</si>
  <si>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</si>
  <si>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</si>
  <si>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</si>
  <si>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</si>
  <si>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</si>
  <si>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</si>
  <si>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</si>
  <si>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</si>
  <si>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</si>
  <si>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</si>
  <si>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</si>
  <si>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</si>
  <si>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</si>
  <si>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</si>
  <si>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</si>
  <si>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</si>
  <si>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</si>
  <si>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</si>
  <si>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</si>
  <si>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</si>
  <si>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</si>
  <si>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</si>
  <si>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</si>
  <si>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</si>
  <si>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</si>
  <si>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</si>
  <si>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</si>
  <si>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</si>
  <si>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</si>
  <si>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</si>
  <si>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</si>
  <si>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</si>
  <si>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</si>
  <si>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</si>
  <si>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</si>
  <si>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</si>
  <si>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</si>
  <si>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</si>
  <si>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</si>
  <si>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</si>
  <si>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</si>
  <si>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</si>
  <si>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</si>
  <si>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</si>
  <si>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</si>
  <si>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</si>
  <si>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</si>
  <si>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</si>
  <si>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</si>
  <si>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</si>
  <si>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</si>
  <si>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</si>
  <si>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</si>
  <si>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</si>
  <si>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</si>
  <si>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</si>
  <si>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</si>
  <si>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</si>
  <si>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</si>
  <si>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</si>
  <si>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</si>
  <si>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</si>
  <si>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</si>
  <si>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</si>
  <si>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</si>
  <si>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</si>
  <si>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</si>
  <si>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</si>
  <si>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</si>
  <si>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</si>
  <si>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</si>
  <si>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</si>
  <si>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</si>
  <si>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</si>
  <si>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</si>
  <si>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</si>
  <si>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</si>
  <si>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</si>
  <si>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</si>
  <si>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</si>
  <si>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</si>
  <si>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</si>
  <si>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</si>
  <si>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</si>
  <si>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</si>
  <si>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</si>
  <si>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</si>
  <si>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</si>
  <si>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</si>
  <si>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</si>
  <si>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</si>
  <si>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</si>
  <si>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</si>
  <si>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</si>
  <si>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</si>
  <si>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</si>
  <si>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</si>
  <si>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</si>
  <si>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</si>
  <si>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</si>
  <si>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</si>
  <si>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</si>
  <si>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</si>
  <si>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</si>
  <si>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</si>
  <si>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</si>
  <si>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</si>
  <si>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</si>
  <si>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</si>
  <si>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</si>
  <si>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</si>
  <si>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</si>
  <si>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</si>
  <si>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</si>
  <si>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</si>
  <si>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</si>
  <si>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</si>
  <si>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</si>
  <si>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</si>
  <si>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</si>
  <si>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</si>
  <si>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</si>
  <si>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</si>
  <si>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</si>
  <si>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</si>
  <si>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</si>
  <si>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</si>
  <si>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</si>
  <si>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</si>
  <si>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</si>
  <si>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</si>
  <si>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</si>
  <si>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</si>
  <si>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</si>
  <si>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</si>
  <si>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</si>
  <si>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</si>
  <si>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</si>
  <si>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</si>
  <si>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</si>
  <si>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</si>
  <si>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</si>
  <si>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</si>
  <si>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</si>
  <si>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</si>
  <si>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</si>
  <si>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</si>
  <si>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</si>
  <si>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</si>
  <si>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</si>
  <si>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</si>
  <si>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</si>
  <si>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</si>
  <si>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</si>
  <si>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</si>
  <si>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</si>
  <si>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</si>
  <si>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</si>
  <si>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</si>
  <si>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</si>
  <si>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</si>
  <si>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</si>
  <si>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</si>
  <si>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</si>
  <si>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</si>
  <si>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</si>
  <si>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</si>
  <si>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</si>
  <si>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</si>
  <si>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</si>
  <si>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</si>
  <si>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</si>
  <si>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</si>
  <si>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</si>
  <si>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</si>
  <si>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</si>
  <si>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</si>
  <si>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</si>
  <si>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</si>
  <si>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</si>
  <si>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</si>
  <si>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</si>
  <si>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</si>
  <si>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</si>
  <si>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</si>
  <si>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</si>
  <si>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</si>
  <si>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</si>
  <si>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</si>
  <si>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</si>
  <si>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</si>
  <si>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</si>
  <si>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</si>
  <si>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</si>
  <si>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</si>
  <si>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</si>
  <si>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</si>
  <si>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</si>
  <si>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</si>
  <si>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</si>
  <si>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</si>
  <si>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</si>
  <si>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</si>
  <si>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</si>
  <si>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</si>
  <si>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</si>
  <si>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</si>
  <si>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</si>
  <si>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</si>
  <si>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</si>
  <si>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</si>
  <si>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</si>
  <si>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</si>
  <si>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</si>
  <si>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</si>
  <si>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</si>
  <si>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</si>
  <si>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</si>
  <si>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</si>
  <si>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</si>
  <si>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</si>
  <si>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</si>
  <si>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</si>
  <si>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</si>
  <si>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</si>
  <si>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</si>
  <si>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</si>
  <si>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</si>
  <si>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</si>
  <si>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</si>
  <si>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</si>
  <si>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</si>
  <si>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</si>
  <si>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</si>
  <si>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</si>
  <si>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</si>
  <si>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</si>
  <si>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</si>
  <si>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</si>
  <si>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</si>
  <si>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</si>
  <si>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</si>
  <si>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</si>
  <si>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</si>
  <si>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</si>
  <si>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</si>
  <si>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</si>
  <si>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</si>
  <si>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</si>
  <si>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</si>
  <si>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</si>
  <si>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</si>
  <si>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</si>
  <si>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</si>
  <si>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</si>
  <si>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</si>
  <si>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</si>
  <si>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</si>
  <si>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</si>
  <si>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</si>
  <si>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</si>
  <si>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</si>
  <si>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</si>
  <si>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</si>
  <si>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</si>
  <si>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</si>
  <si>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</si>
  <si>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</si>
  <si>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</si>
  <si>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</si>
  <si>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</si>
  <si>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</si>
  <si>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</si>
  <si>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</si>
  <si>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</si>
  <si>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</si>
  <si>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</si>
  <si>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</si>
  <si>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</si>
  <si>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</si>
  <si>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</si>
  <si>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</si>
  <si>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</si>
  <si>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</si>
  <si>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</si>
  <si>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</si>
  <si>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</si>
  <si>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</si>
  <si>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</si>
  <si>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</si>
  <si>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</si>
  <si>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</si>
  <si>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</si>
  <si>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</si>
  <si>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</si>
  <si>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</si>
  <si>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</si>
  <si>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</si>
  <si>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</si>
  <si>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</si>
  <si>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</si>
  <si>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</si>
  <si>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</si>
  <si>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</si>
  <si>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</si>
  <si>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</si>
  <si>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</si>
  <si>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</si>
  <si>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</si>
  <si>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</si>
  <si>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</si>
  <si>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</si>
  <si>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</si>
  <si>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</si>
  <si>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</si>
  <si>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</si>
  <si>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</si>
  <si>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</si>
  <si>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</si>
  <si>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</si>
  <si>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</si>
  <si>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</si>
  <si>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</si>
  <si>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</si>
  <si>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</si>
  <si>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</si>
  <si>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</si>
  <si>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</si>
  <si>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</si>
  <si>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</si>
  <si>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</si>
  <si>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</si>
  <si>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</si>
  <si>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</si>
  <si>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</si>
  <si>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</si>
  <si>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</si>
  <si>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</si>
  <si>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</si>
  <si>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</si>
  <si>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</si>
  <si>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</si>
  <si>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</si>
  <si>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</si>
  <si>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</si>
  <si>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</si>
  <si>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</si>
  <si>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</si>
  <si>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</si>
  <si>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</si>
  <si>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</si>
  <si>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</si>
  <si>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</si>
  <si>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</si>
  <si>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</si>
  <si>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</si>
  <si>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</si>
  <si>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</si>
  <si>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</si>
  <si>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</si>
  <si>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</si>
  <si>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</si>
  <si>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</si>
  <si>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</si>
  <si>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</si>
  <si>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</si>
  <si>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</si>
  <si>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</si>
  <si>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</si>
  <si>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</si>
  <si>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</si>
  <si>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</si>
  <si>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</si>
  <si>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</si>
  <si>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</si>
  <si>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</si>
  <si>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</si>
  <si>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</si>
  <si>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</si>
  <si>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</si>
  <si>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</si>
  <si>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</si>
  <si>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</si>
  <si>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</si>
  <si>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</si>
  <si>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</si>
  <si>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</si>
  <si>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</si>
  <si>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</si>
  <si>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</si>
  <si>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</si>
  <si>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</si>
  <si>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</si>
  <si>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</si>
  <si>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</si>
  <si>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</si>
  <si>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</si>
  <si>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</si>
  <si>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</si>
  <si>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</si>
  <si>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</si>
  <si>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</si>
  <si>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</si>
  <si>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</si>
  <si>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</si>
  <si>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</si>
  <si>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</si>
  <si>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</si>
  <si>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</si>
  <si>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</si>
  <si>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</si>
  <si>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</si>
  <si>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</si>
  <si>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</si>
  <si>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</si>
  <si>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</si>
  <si>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</si>
  <si>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</si>
  <si>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</si>
  <si>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</si>
  <si>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</si>
  <si>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</si>
  <si>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</si>
  <si>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</si>
  <si>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</si>
  <si>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</si>
  <si>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</si>
  <si>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</si>
  <si>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</si>
  <si>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</si>
  <si>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</si>
  <si>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</si>
  <si>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</si>
  <si>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</si>
  <si>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</si>
  <si>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</si>
  <si>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</si>
  <si>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</si>
  <si>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</si>
  <si>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</si>
  <si>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</si>
  <si>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</si>
  <si>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</si>
  <si>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</si>
  <si>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</si>
  <si>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</si>
  <si>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</si>
  <si>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</si>
  <si>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</si>
  <si>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</si>
  <si>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</si>
  <si>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</si>
  <si>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</si>
  <si>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</si>
  <si>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</si>
  <si>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</si>
  <si>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</si>
  <si>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</si>
  <si>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</si>
  <si>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</si>
  <si>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</si>
  <si>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</si>
  <si>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</si>
  <si>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</si>
  <si>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</si>
  <si>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</si>
  <si>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</si>
  <si>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</si>
  <si>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</si>
  <si>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</si>
  <si>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</si>
  <si>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</si>
  <si>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</si>
  <si>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</si>
  <si>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</si>
  <si>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</si>
  <si>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</si>
  <si>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</si>
  <si>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</si>
  <si>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</si>
  <si>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</si>
  <si>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</si>
  <si>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</si>
  <si>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</si>
  <si>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</si>
  <si>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</si>
  <si>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</si>
  <si>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</si>
  <si>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</si>
  <si>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</si>
  <si>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</si>
  <si>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</si>
  <si>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</si>
  <si>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</si>
  <si>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</si>
  <si>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</si>
  <si>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</si>
  <si>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</si>
  <si>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</si>
  <si>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</si>
  <si>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</si>
  <si>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</si>
  <si>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</si>
  <si>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</si>
  <si>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</si>
  <si>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</si>
  <si>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</si>
  <si>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</si>
  <si>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</si>
  <si>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</si>
  <si>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</si>
  <si>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</si>
  <si>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</si>
  <si>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</si>
  <si>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</si>
  <si>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</si>
  <si>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</si>
  <si>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</si>
  <si>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</si>
  <si>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</si>
  <si>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</si>
  <si>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</si>
  <si>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</si>
  <si>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</si>
  <si>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</si>
  <si>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</si>
  <si>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</si>
  <si>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</si>
  <si>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</si>
  <si>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</si>
  <si>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</si>
  <si>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</si>
  <si>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</si>
  <si>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</si>
  <si>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</si>
  <si>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</si>
  <si>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</si>
  <si>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</si>
  <si>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</si>
  <si>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</si>
  <si>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</si>
  <si>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</si>
  <si>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</si>
  <si>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</si>
  <si>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</si>
  <si>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</si>
  <si>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</si>
  <si>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</si>
  <si>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</si>
  <si>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</si>
  <si>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</si>
  <si>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</si>
  <si>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</si>
  <si>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</si>
  <si>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</si>
  <si>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</si>
  <si>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</si>
  <si>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</si>
  <si>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</si>
  <si>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</si>
  <si>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</si>
  <si>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</si>
  <si>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</si>
  <si>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</si>
  <si>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</si>
  <si>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</si>
  <si>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</si>
  <si>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</si>
  <si>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</si>
  <si>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</si>
  <si>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</si>
  <si>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</si>
  <si>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</si>
  <si>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</si>
  <si>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</si>
  <si>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</si>
  <si>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</si>
  <si>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</si>
  <si>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</si>
  <si>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</si>
  <si>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</si>
  <si>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</si>
  <si>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</si>
  <si>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</si>
  <si>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</si>
  <si>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</si>
  <si>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</si>
  <si>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</si>
  <si>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</si>
  <si>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</si>
  <si>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</si>
  <si>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</si>
  <si>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</si>
  <si>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</si>
  <si>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</si>
  <si>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</si>
  <si>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</si>
  <si>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</si>
  <si>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</si>
  <si>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</si>
  <si>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</si>
  <si>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</si>
  <si>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</si>
  <si>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</si>
  <si>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</si>
  <si>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</si>
  <si>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</si>
  <si>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</si>
  <si>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</si>
  <si>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</si>
  <si>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</si>
  <si>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</si>
  <si>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</si>
  <si>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</si>
  <si>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</si>
  <si>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</si>
  <si>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</si>
  <si>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</si>
  <si>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</si>
  <si>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</si>
  <si>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</si>
  <si>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</si>
  <si>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</si>
  <si>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</si>
  <si>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</si>
  <si>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</si>
  <si>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</si>
  <si>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</si>
  <si>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</si>
  <si>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</si>
  <si>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</si>
  <si>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</si>
  <si>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</si>
  <si>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</si>
  <si>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</si>
  <si>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</si>
  <si>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</si>
  <si>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</si>
  <si>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</si>
  <si>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</si>
  <si>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</si>
  <si>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</si>
  <si>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</si>
  <si>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</si>
  <si>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</si>
  <si>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</si>
  <si>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</si>
  <si>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</si>
  <si>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</si>
  <si>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</si>
  <si>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</si>
  <si>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</si>
  <si>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</si>
  <si>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</si>
  <si>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</si>
  <si>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</si>
  <si>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</si>
  <si>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</si>
  <si>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</si>
  <si>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</si>
  <si>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</si>
  <si>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</si>
  <si>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</si>
  <si>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</si>
  <si>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</si>
  <si>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</si>
  <si>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</si>
  <si>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</si>
  <si>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</si>
  <si>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</si>
  <si>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</si>
  <si>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</si>
  <si>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</si>
  <si>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</si>
  <si>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</si>
  <si>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</si>
  <si>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</si>
  <si>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</si>
  <si>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</si>
  <si>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</si>
  <si>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</si>
  <si>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</si>
  <si>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</si>
  <si>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</si>
  <si>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</si>
  <si>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</si>
  <si>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</si>
  <si>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</si>
  <si>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</si>
  <si>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</si>
  <si>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</si>
  <si>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</si>
  <si>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</si>
  <si>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</si>
  <si>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</si>
  <si>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</si>
  <si>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</si>
  <si>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</si>
  <si>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</si>
  <si>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</si>
  <si>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</si>
  <si>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</si>
  <si>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</si>
  <si>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</si>
  <si>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</si>
  <si>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</si>
  <si>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</si>
  <si>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</si>
  <si>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</si>
  <si>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</si>
  <si>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</si>
  <si>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</si>
  <si>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</si>
  <si>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</si>
  <si>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</si>
  <si>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</si>
  <si>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</si>
  <si>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</si>
  <si>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</si>
  <si>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</si>
  <si>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</si>
  <si>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</si>
  <si>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</si>
  <si>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</si>
  <si>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</si>
  <si>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</si>
  <si>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</si>
  <si>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</si>
  <si>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</si>
  <si>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</si>
  <si>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</si>
  <si>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</si>
  <si>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</si>
  <si>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</si>
  <si>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</si>
  <si>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</si>
  <si>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</si>
  <si>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</si>
  <si>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</si>
  <si>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</si>
  <si>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</si>
  <si>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</si>
  <si>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</si>
  <si>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</si>
  <si>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</si>
  <si>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</si>
  <si>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</si>
  <si>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</si>
  <si>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</si>
  <si>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</si>
  <si>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</si>
  <si>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</si>
  <si>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</si>
  <si>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</si>
  <si>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</si>
  <si>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</si>
  <si>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</si>
  <si>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</si>
  <si>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</si>
  <si>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</si>
  <si>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</si>
  <si>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</si>
  <si>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</si>
  <si>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</si>
  <si>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</si>
  <si>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</si>
  <si>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</si>
  <si>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</si>
  <si>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</si>
  <si>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</si>
  <si>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</si>
  <si>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</si>
  <si>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</si>
  <si>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</si>
  <si>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</si>
  <si>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</si>
  <si>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</si>
  <si>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</si>
  <si>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</si>
  <si>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</si>
  <si>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</si>
  <si>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</si>
  <si>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</si>
  <si>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</si>
  <si>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</si>
  <si>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</si>
  <si>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</si>
  <si>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</si>
  <si>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</si>
  <si>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</si>
  <si>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</si>
  <si>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</si>
  <si>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</si>
  <si>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</si>
  <si>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</si>
  <si>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</si>
  <si>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</si>
  <si>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</si>
  <si>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</si>
  <si>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</si>
  <si>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</si>
  <si>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</si>
  <si>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</si>
  <si>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</si>
  <si>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</si>
  <si>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</si>
  <si>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</si>
  <si>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</si>
  <si>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</si>
  <si>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</si>
  <si>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</si>
  <si>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</si>
  <si>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</si>
  <si>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</si>
  <si>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</si>
  <si>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</si>
  <si>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</si>
  <si>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</si>
  <si>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</si>
  <si>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</si>
  <si>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</si>
  <si>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</si>
  <si>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</si>
  <si>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</si>
  <si>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</si>
  <si>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</si>
  <si>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</si>
  <si>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</si>
  <si>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</si>
  <si>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</si>
  <si>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</si>
  <si>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</si>
  <si>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</si>
  <si>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</si>
  <si>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</si>
  <si>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</si>
  <si>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</si>
  <si>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</si>
  <si>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</si>
  <si>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</si>
  <si>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</si>
  <si>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</si>
  <si>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</si>
  <si>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</si>
  <si>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</si>
  <si>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</si>
  <si>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</si>
  <si>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</si>
  <si>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</si>
  <si>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</si>
  <si>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</si>
  <si>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</si>
  <si>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</si>
  <si>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</si>
  <si>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</si>
  <si>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</si>
  <si>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</si>
  <si>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</si>
  <si>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</si>
  <si>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</si>
  <si>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</si>
  <si>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</si>
  <si>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</si>
  <si>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</si>
  <si>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</si>
  <si>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</si>
  <si>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</si>
  <si>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</si>
  <si>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</si>
  <si>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</si>
  <si>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</si>
  <si>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</si>
  <si>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</si>
  <si>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</si>
  <si>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</si>
  <si>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</si>
  <si>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</si>
  <si>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</si>
  <si>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</si>
  <si>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</si>
  <si>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</si>
  <si>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</si>
  <si>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</si>
  <si>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</si>
  <si>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</si>
  <si>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</si>
  <si>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</si>
  <si>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</si>
  <si>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</si>
  <si>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</si>
  <si>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</si>
  <si>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</si>
  <si>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</si>
  <si>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</si>
  <si>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</si>
  <si>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</si>
  <si>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</si>
  <si>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</si>
  <si>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</si>
  <si>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</si>
  <si>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</si>
  <si>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</si>
  <si>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</si>
  <si>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</si>
  <si>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</si>
  <si>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</si>
  <si>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</si>
  <si>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</si>
  <si>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</si>
  <si>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</si>
  <si>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</si>
  <si>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</si>
  <si>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</si>
  <si>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</si>
  <si>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</si>
  <si>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</si>
  <si>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</si>
  <si>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</si>
  <si>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</si>
  <si>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</si>
  <si>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</si>
  <si>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</si>
  <si>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</si>
  <si>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</si>
  <si>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</si>
  <si>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</si>
  <si>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</si>
  <si>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</si>
  <si>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</si>
  <si>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</si>
  <si>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</si>
  <si>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</si>
  <si>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</si>
  <si>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</si>
  <si>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</si>
  <si>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</si>
  <si>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</si>
  <si>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</si>
  <si>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</si>
  <si>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</si>
  <si>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</si>
  <si>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</si>
  <si>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</si>
  <si>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</si>
  <si>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</si>
  <si>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</si>
  <si>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</si>
  <si>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</si>
  <si>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</si>
  <si>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</si>
  <si>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</si>
  <si>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</si>
  <si>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</si>
  <si>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</si>
  <si>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</si>
  <si>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</si>
  <si>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</si>
  <si>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</si>
  <si>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</si>
  <si>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</si>
  <si>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</si>
  <si>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</si>
  <si>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</si>
  <si>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</si>
  <si>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</si>
  <si>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</si>
  <si>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</si>
  <si>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</si>
  <si>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</si>
  <si>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</si>
  <si>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</si>
  <si>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</si>
  <si>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</si>
  <si>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</si>
  <si>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</si>
  <si>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</si>
  <si>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</si>
  <si>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</si>
  <si>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</si>
  <si>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</si>
  <si>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</si>
  <si>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</si>
  <si>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</si>
  <si>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</si>
  <si>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</si>
  <si>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</si>
  <si>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</si>
  <si>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</si>
  <si>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</si>
  <si>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</si>
  <si>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</si>
  <si>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</si>
  <si>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</si>
  <si>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</si>
  <si>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</si>
  <si>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</si>
  <si>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</si>
  <si>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</si>
  <si>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</si>
  <si>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</si>
  <si>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</si>
  <si>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</si>
  <si>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</si>
  <si>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</si>
  <si>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</si>
  <si>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</si>
  <si>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</si>
  <si>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</si>
  <si>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</si>
  <si>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</si>
  <si>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</si>
  <si>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</si>
  <si>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</si>
  <si>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</si>
  <si>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</si>
  <si>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</si>
  <si>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</si>
  <si>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</si>
  <si>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</si>
  <si>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</si>
  <si>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</si>
  <si>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</si>
  <si>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</si>
  <si>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</si>
  <si>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</si>
  <si>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</si>
  <si>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</si>
  <si>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</si>
  <si>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</si>
  <si>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</si>
  <si>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</si>
  <si>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</si>
  <si>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</si>
  <si>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</si>
  <si>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</si>
  <si>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</si>
  <si>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</si>
  <si>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</si>
  <si>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</si>
  <si>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</si>
  <si>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</si>
  <si>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</si>
  <si>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</si>
  <si>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</si>
  <si>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</si>
  <si>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</si>
  <si>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</si>
  <si>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</si>
  <si>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</si>
  <si>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</si>
  <si>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</si>
  <si>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</si>
  <si>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</si>
  <si>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</si>
  <si>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</si>
  <si>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</si>
  <si>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</si>
  <si>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</si>
  <si>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</si>
  <si>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</si>
  <si>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</si>
  <si>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</si>
  <si>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</si>
  <si>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</si>
  <si>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</si>
  <si>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</si>
  <si>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</si>
  <si>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</si>
  <si>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</si>
  <si>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</si>
  <si>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</si>
  <si>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</si>
  <si>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</si>
  <si>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</si>
  <si>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</si>
  <si>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</si>
  <si>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</si>
  <si>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</si>
  <si>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</si>
  <si>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</si>
  <si>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</si>
  <si>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</si>
  <si>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</si>
  <si>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</si>
  <si>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</si>
  <si>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</si>
  <si>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</si>
  <si>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</si>
  <si>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</si>
  <si>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</si>
  <si>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</si>
  <si>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</si>
  <si>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</si>
  <si>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</si>
  <si>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</si>
  <si>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</si>
  <si>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</si>
  <si>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</si>
  <si>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</si>
  <si>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</si>
  <si>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</si>
  <si>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</si>
  <si>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</si>
  <si>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</si>
  <si>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</si>
  <si>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</si>
  <si>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</si>
  <si>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</si>
  <si>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</si>
  <si>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</si>
  <si>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</si>
  <si>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</si>
  <si>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</si>
  <si>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</si>
  <si>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</si>
  <si>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</si>
  <si>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</si>
  <si>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</si>
  <si>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</si>
  <si>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</si>
  <si>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</si>
  <si>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</si>
  <si>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</si>
  <si>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</si>
  <si>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</si>
  <si>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</si>
  <si>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</si>
  <si>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</si>
  <si>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</si>
  <si>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</si>
  <si>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</si>
  <si>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</si>
  <si>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</si>
  <si>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</si>
  <si>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</si>
  <si>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</si>
  <si>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</si>
  <si>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</si>
  <si>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</si>
  <si>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</si>
  <si>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</si>
  <si>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</si>
  <si>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</si>
  <si>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</si>
  <si>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</si>
  <si>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</si>
  <si>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</si>
  <si>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</si>
  <si>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</si>
  <si>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</si>
  <si>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</si>
  <si>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</si>
  <si>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</si>
  <si>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</si>
  <si>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</si>
  <si>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</si>
  <si>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</si>
  <si>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</si>
  <si>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</si>
  <si>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</si>
  <si>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</si>
  <si>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</si>
  <si>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</si>
  <si>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</si>
  <si>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</si>
  <si>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</si>
  <si>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</si>
  <si>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</si>
  <si>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</si>
  <si>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</si>
  <si>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</si>
  <si>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</si>
  <si>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</si>
  <si>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</si>
  <si>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</si>
  <si>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</si>
  <si>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</si>
  <si>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</si>
  <si>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</si>
  <si>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</si>
  <si>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</si>
  <si>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</si>
  <si>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</si>
  <si>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</si>
  <si>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</si>
  <si>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</si>
  <si>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</si>
  <si>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</si>
  <si>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</si>
  <si>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</si>
  <si>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</si>
  <si>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</si>
  <si>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</si>
  <si>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</si>
  <si>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</si>
  <si>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</si>
  <si>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</si>
  <si>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</si>
  <si>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</si>
  <si>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</si>
  <si>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</si>
  <si>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</si>
  <si>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</si>
  <si>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</si>
  <si>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</si>
  <si>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</si>
  <si>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</si>
  <si>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</si>
  <si>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</si>
  <si>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</si>
  <si>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</si>
  <si>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</si>
  <si>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</si>
  <si>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</si>
  <si>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</si>
  <si>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</si>
  <si>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</si>
  <si>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</si>
  <si>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</si>
  <si>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</si>
  <si>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</si>
  <si>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</si>
  <si>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</si>
  <si>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</si>
  <si>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</si>
  <si>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</si>
  <si>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</si>
  <si>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</si>
  <si>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</si>
  <si>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</si>
  <si>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</si>
  <si>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</si>
  <si>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</si>
  <si>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</si>
  <si>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</si>
  <si>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</si>
  <si>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</si>
  <si>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</si>
  <si>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</si>
  <si>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</si>
  <si>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</si>
  <si>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</si>
  <si>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</si>
  <si>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</si>
  <si>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</si>
  <si>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</si>
  <si>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</si>
  <si>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</si>
  <si>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</si>
  <si>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</si>
  <si>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</si>
  <si>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</si>
  <si>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</si>
  <si>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</si>
  <si>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</si>
  <si>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</si>
  <si>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</si>
  <si>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</si>
  <si>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</si>
  <si>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</si>
  <si>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</si>
  <si>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</si>
  <si>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</si>
  <si>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</si>
  <si>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</si>
  <si>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</si>
  <si>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</si>
  <si>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</si>
  <si>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</si>
  <si>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</si>
  <si>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</si>
  <si>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</si>
  <si>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</si>
  <si>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</si>
  <si>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</si>
  <si>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</si>
  <si>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</si>
  <si>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</si>
  <si>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</si>
  <si>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</si>
  <si>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</si>
  <si>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</si>
  <si>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</si>
  <si>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</si>
  <si>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</si>
  <si>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</si>
  <si>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</si>
  <si>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</si>
  <si>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</si>
  <si>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</si>
  <si>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</si>
  <si>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</si>
  <si>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</si>
  <si>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</si>
  <si>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</si>
  <si>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</si>
  <si>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</si>
  <si>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</si>
  <si>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</si>
  <si>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</si>
  <si>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</si>
  <si>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</si>
  <si>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</si>
  <si>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</si>
  <si>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</si>
  <si>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</si>
  <si>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</si>
  <si>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</si>
  <si>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</si>
  <si>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</si>
  <si>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</si>
  <si>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</si>
  <si>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</si>
  <si>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</si>
  <si>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</si>
  <si>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</si>
  <si>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</si>
  <si>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</si>
  <si>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</si>
  <si>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</si>
  <si>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</si>
  <si>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</si>
  <si>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</si>
  <si>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</si>
  <si>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</si>
  <si>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</si>
  <si>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</si>
  <si>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</si>
  <si>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</si>
  <si>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</si>
  <si>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</si>
  <si>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</si>
  <si>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</si>
  <si>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</si>
  <si>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</si>
  <si>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</si>
  <si>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</si>
  <si>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</si>
  <si>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</si>
  <si>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</si>
  <si>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</si>
  <si>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</si>
  <si>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</si>
  <si>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</si>
  <si>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</si>
  <si>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</si>
  <si>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</si>
  <si>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</si>
  <si>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</si>
  <si>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</si>
  <si>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</si>
  <si>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</si>
  <si>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</si>
  <si>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</si>
  <si>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</si>
  <si>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</si>
  <si>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</si>
  <si>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</si>
  <si>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</si>
  <si>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</si>
  <si>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</si>
  <si>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</si>
  <si>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</si>
  <si>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</si>
  <si>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</si>
  <si>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</si>
  <si>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</si>
  <si>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</si>
  <si>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</si>
  <si>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</si>
  <si>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</si>
  <si>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</si>
  <si>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</si>
  <si>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</si>
  <si>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</si>
  <si>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</si>
  <si>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</si>
  <si>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</si>
  <si>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</si>
  <si>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</si>
  <si>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</si>
  <si>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</si>
  <si>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</si>
  <si>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</si>
  <si>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</si>
  <si>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</si>
  <si>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</si>
  <si>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</si>
  <si>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</si>
  <si>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</si>
  <si>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</si>
  <si>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</si>
  <si>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</si>
  <si>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</si>
  <si>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</si>
  <si>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</si>
  <si>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</si>
  <si>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</si>
  <si>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</si>
  <si>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</si>
  <si>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</si>
  <si>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</si>
  <si>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</si>
  <si>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</si>
  <si>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</si>
  <si>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</si>
  <si>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</si>
  <si>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</si>
  <si>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</si>
  <si>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</si>
  <si>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</si>
  <si>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</si>
  <si>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</si>
  <si>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</si>
  <si>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</si>
  <si>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</si>
  <si>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</si>
  <si>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</si>
  <si>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</si>
  <si>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</si>
  <si>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</si>
  <si>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</si>
  <si>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</si>
  <si>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</si>
  <si>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</si>
  <si>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</si>
  <si>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</si>
  <si>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</si>
  <si>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</si>
  <si>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</si>
  <si>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</si>
  <si>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</si>
  <si>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</si>
  <si>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</si>
  <si>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</si>
  <si>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</si>
  <si>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</si>
  <si>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</si>
  <si>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</si>
  <si>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</si>
  <si>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</si>
  <si>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</si>
  <si>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</si>
  <si>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</si>
  <si>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</si>
  <si>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</si>
  <si>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</si>
  <si>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</si>
  <si>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</si>
  <si>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</si>
  <si>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</si>
  <si>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</si>
  <si>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</si>
  <si>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</si>
  <si>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</si>
  <si>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</si>
  <si>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</si>
  <si>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</si>
  <si>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</si>
  <si>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</si>
  <si>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</si>
  <si>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</si>
  <si>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</si>
  <si>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</si>
  <si>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</si>
  <si>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</si>
  <si>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</si>
  <si>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</si>
  <si>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</si>
  <si>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</si>
  <si>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</si>
  <si>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</si>
  <si>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</si>
  <si>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</si>
  <si>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</si>
  <si>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</si>
  <si>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</si>
  <si>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</si>
  <si>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</si>
  <si>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</si>
  <si>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</si>
  <si>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</si>
  <si>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</si>
  <si>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</si>
  <si>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</si>
  <si>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</si>
  <si>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</si>
  <si>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</si>
  <si>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</si>
  <si>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</si>
  <si>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</si>
  <si>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</si>
  <si>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</si>
  <si>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</si>
  <si>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</si>
  <si>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</si>
  <si>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</si>
  <si>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</si>
  <si>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</si>
  <si>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</si>
  <si>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</si>
  <si>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</si>
  <si>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</si>
  <si>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</si>
  <si>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</si>
  <si>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</si>
  <si>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</si>
  <si>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</si>
  <si>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</si>
  <si>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</si>
  <si>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</si>
  <si>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</si>
  <si>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</si>
  <si>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</si>
  <si>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</si>
  <si>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</si>
  <si>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</si>
  <si>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</si>
  <si>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</si>
  <si>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</si>
  <si>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</si>
  <si>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</si>
  <si>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</si>
  <si>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</si>
  <si>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</si>
  <si>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</si>
  <si>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</si>
  <si>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</si>
  <si>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</si>
  <si>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</si>
  <si>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</si>
  <si>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</si>
  <si>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</si>
  <si>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</si>
  <si>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</si>
  <si>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</si>
  <si>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</si>
  <si>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</si>
  <si>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</si>
  <si>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</si>
  <si>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</si>
  <si>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</si>
  <si>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</si>
  <si>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</si>
  <si>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</si>
  <si>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</si>
  <si>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</si>
  <si>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</si>
  <si>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</si>
  <si>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</si>
  <si>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</si>
  <si>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</si>
  <si>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</si>
  <si>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</si>
  <si>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</si>
  <si>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</si>
  <si>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</si>
  <si>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</si>
  <si>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</si>
  <si>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</si>
  <si>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</si>
  <si>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</si>
  <si>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</si>
  <si>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</si>
  <si>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</si>
  <si>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</si>
  <si>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</si>
  <si>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</si>
  <si>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</si>
  <si>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</si>
  <si>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</si>
  <si>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</si>
  <si>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</si>
  <si>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</si>
  <si>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</si>
  <si>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</si>
  <si>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</si>
  <si>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</si>
  <si>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</si>
  <si>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</si>
  <si>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</si>
  <si>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</si>
  <si>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</si>
  <si>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</si>
  <si>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</si>
  <si>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</si>
  <si>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</si>
  <si>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</si>
  <si>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</si>
  <si>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</si>
  <si>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</si>
  <si>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</si>
  <si>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</si>
  <si>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</si>
  <si>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</si>
  <si>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</si>
  <si>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</si>
  <si>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</si>
  <si>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</si>
  <si>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</si>
  <si>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</si>
  <si>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</si>
  <si>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</si>
  <si>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</si>
  <si>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</si>
  <si>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</si>
  <si>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</si>
  <si>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</si>
  <si>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</si>
  <si>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</si>
  <si>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</si>
  <si>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</si>
  <si>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</si>
  <si>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</si>
  <si>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</si>
  <si>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</si>
  <si>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</si>
  <si>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</si>
  <si>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</si>
  <si>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</si>
  <si>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</si>
  <si>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</si>
  <si>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</si>
  <si>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</si>
  <si>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</si>
  <si>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</si>
  <si>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</si>
  <si>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</si>
  <si>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</si>
  <si>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</si>
  <si>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</si>
  <si>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</si>
  <si>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</si>
  <si>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</si>
  <si>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</si>
  <si>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</si>
  <si>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</si>
  <si>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</si>
  <si>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</si>
  <si>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</si>
  <si>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</si>
  <si>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</si>
  <si>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</si>
  <si>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</si>
  <si>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</si>
  <si>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</si>
  <si>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</si>
  <si>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</si>
  <si>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</si>
  <si>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</si>
  <si>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</si>
  <si>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</si>
  <si>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</si>
  <si>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</si>
  <si>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</si>
  <si>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</si>
  <si>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</si>
  <si>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</si>
  <si>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</si>
  <si>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</si>
  <si>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</si>
  <si>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</si>
  <si>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</si>
  <si>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</si>
  <si>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</si>
  <si>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</si>
  <si>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</si>
  <si>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</si>
  <si>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</si>
  <si>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</si>
  <si>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</si>
  <si>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</si>
  <si>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</si>
  <si>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</si>
  <si>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</si>
  <si>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</si>
  <si>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</si>
  <si>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</si>
  <si>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</si>
  <si>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</si>
  <si>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</si>
  <si>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</si>
  <si>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</si>
  <si>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</si>
  <si>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</si>
  <si>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</si>
  <si>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</si>
  <si>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</si>
  <si>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</si>
  <si>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</si>
  <si>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</si>
  <si>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</si>
  <si>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</si>
  <si>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</si>
  <si>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</si>
  <si>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</si>
  <si>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</si>
  <si>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</si>
  <si>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</si>
  <si>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</si>
  <si>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</si>
  <si>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</si>
  <si>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</si>
  <si>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</si>
  <si>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</si>
  <si>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</si>
  <si>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</si>
  <si>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</si>
  <si>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</si>
  <si>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</si>
  <si>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</si>
  <si>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</si>
  <si>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</si>
  <si>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</si>
  <si>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</si>
  <si>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</si>
  <si>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</si>
  <si>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</si>
  <si>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</si>
  <si>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</si>
  <si>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</si>
  <si>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</si>
  <si>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</si>
  <si>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</si>
  <si>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</si>
  <si>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</si>
  <si>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</si>
  <si>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</si>
  <si>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</si>
  <si>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</si>
  <si>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</si>
  <si>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</si>
  <si>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</si>
  <si>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</si>
  <si>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</si>
  <si>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</si>
  <si>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</si>
  <si>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</si>
  <si>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</si>
  <si>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</si>
  <si>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</si>
  <si>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</si>
  <si>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</si>
  <si>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</si>
  <si>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</si>
  <si>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</si>
  <si>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</si>
  <si>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</si>
  <si>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</si>
  <si>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</si>
  <si>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</si>
  <si>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</si>
  <si>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</si>
  <si>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</si>
  <si>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</si>
  <si>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</si>
  <si>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</si>
  <si>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</si>
  <si>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</si>
  <si>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</si>
  <si>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</si>
  <si>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</si>
  <si>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</si>
  <si>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</si>
  <si>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</si>
  <si>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</si>
  <si>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</si>
  <si>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</si>
  <si>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</si>
  <si>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</si>
  <si>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</si>
  <si>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</si>
  <si>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</si>
  <si>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</si>
  <si>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</si>
  <si>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</si>
  <si>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</si>
  <si>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</si>
  <si>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</si>
  <si>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</si>
  <si>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</si>
  <si>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</si>
  <si>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</si>
  <si>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</si>
  <si>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</si>
  <si>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</si>
  <si>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</si>
  <si>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</si>
  <si>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</si>
  <si>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</si>
  <si>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</si>
  <si>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</si>
  <si>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</si>
  <si>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</si>
  <si>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</si>
  <si>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</si>
  <si>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</si>
  <si>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</si>
  <si>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</si>
  <si>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</si>
  <si>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</si>
  <si>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</si>
  <si>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</si>
  <si>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</si>
  <si>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</si>
  <si>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</si>
  <si>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</si>
  <si>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</si>
  <si>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</si>
  <si>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</si>
  <si>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</si>
  <si>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</si>
  <si>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</si>
  <si>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</si>
  <si>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</si>
  <si>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</si>
  <si>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</si>
  <si>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</si>
  <si>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</si>
  <si>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</si>
  <si>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</si>
  <si>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</si>
  <si>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</si>
  <si>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</si>
  <si>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</si>
  <si>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</si>
  <si>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</si>
  <si>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</si>
  <si>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</si>
  <si>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</si>
  <si>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</si>
  <si>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</si>
  <si>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</si>
  <si>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</si>
  <si>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</si>
  <si>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</si>
  <si>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</si>
  <si>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</si>
  <si>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</si>
  <si>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</si>
  <si>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</si>
  <si>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</si>
  <si>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</si>
  <si>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</si>
  <si>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</si>
  <si>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</si>
  <si>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</si>
  <si>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</si>
  <si>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</si>
  <si>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</si>
  <si>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</si>
  <si>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</si>
  <si>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</si>
  <si>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</si>
  <si>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</si>
  <si>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</si>
  <si>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</si>
  <si>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</si>
  <si>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</si>
  <si>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</si>
  <si>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</si>
  <si>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</si>
  <si>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</si>
  <si>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</si>
  <si>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</si>
  <si>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</si>
  <si>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</si>
  <si>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</si>
  <si>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</si>
  <si>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</si>
  <si>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</si>
  <si>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</si>
  <si>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</si>
  <si>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</si>
  <si>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</si>
  <si>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</si>
  <si>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</si>
  <si>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</si>
  <si>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</si>
  <si>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</si>
  <si>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</si>
  <si>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</si>
  <si>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</si>
  <si>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</si>
  <si>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</si>
  <si>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</si>
  <si>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</si>
  <si>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</si>
  <si>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</si>
  <si>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</si>
  <si>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</si>
  <si>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</si>
  <si>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</si>
  <si>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</si>
  <si>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</si>
  <si>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</si>
  <si>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</si>
  <si>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</si>
  <si>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</si>
  <si>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</si>
  <si>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</si>
  <si>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</si>
  <si>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</si>
  <si>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</si>
  <si>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</si>
  <si>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</si>
  <si>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</si>
  <si>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</si>
  <si>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</si>
  <si>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</si>
  <si>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</si>
  <si>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</si>
  <si>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</si>
  <si>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</si>
  <si>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</si>
  <si>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</si>
  <si>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</si>
  <si>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</si>
  <si>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</si>
  <si>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</si>
  <si>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</si>
  <si>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</si>
  <si>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</si>
  <si>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</si>
  <si>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</si>
  <si>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</si>
  <si>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</si>
  <si>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</si>
  <si>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</si>
  <si>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</si>
  <si>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</si>
  <si>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</si>
  <si>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</si>
  <si>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</si>
  <si>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</si>
  <si>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</si>
  <si>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</si>
  <si>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</si>
  <si>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</si>
  <si>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</si>
  <si>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</si>
  <si>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</si>
  <si>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</si>
  <si>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</si>
  <si>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</si>
  <si>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</si>
  <si>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</si>
  <si>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</si>
  <si>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</si>
  <si>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</si>
  <si>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</si>
  <si>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</si>
  <si>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</si>
  <si>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</si>
  <si>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</si>
  <si>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</si>
  <si>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</si>
  <si>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</si>
  <si>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</si>
  <si>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</si>
  <si>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</si>
  <si>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</si>
  <si>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</si>
  <si>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</si>
  <si>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</si>
  <si>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</si>
  <si>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</si>
  <si>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</si>
  <si>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</si>
  <si>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</si>
  <si>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</si>
  <si>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</si>
  <si>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</si>
  <si>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</si>
  <si>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</si>
  <si>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</si>
  <si>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</si>
  <si>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</si>
  <si>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</si>
  <si>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</si>
  <si>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</si>
  <si>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</si>
  <si>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</si>
  <si>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</si>
  <si>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</si>
  <si>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</si>
  <si>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</si>
  <si>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</si>
  <si>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</si>
  <si>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</si>
  <si>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</si>
  <si>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</si>
  <si>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</si>
  <si>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</si>
  <si>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</si>
  <si>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</si>
  <si>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</si>
  <si>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</si>
  <si>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</si>
  <si>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</si>
  <si>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</si>
  <si>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</si>
  <si>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</si>
  <si>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</si>
  <si>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</si>
  <si>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</si>
  <si>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</si>
  <si>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</si>
  <si>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</si>
  <si>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</si>
  <si>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</si>
  <si>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</si>
  <si>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</si>
  <si>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</si>
  <si>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</si>
  <si>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</si>
  <si>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</si>
  <si>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</si>
  <si>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</si>
  <si>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</si>
  <si>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</si>
  <si>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</si>
  <si>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</si>
  <si>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</si>
  <si>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</si>
  <si>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</si>
  <si>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</si>
  <si>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</si>
  <si>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</si>
  <si>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</si>
  <si>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</si>
  <si>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</si>
  <si>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</si>
  <si>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</si>
  <si>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</si>
  <si>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</si>
  <si>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</si>
  <si>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</si>
  <si>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</si>
  <si>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</si>
  <si>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</si>
  <si>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</si>
  <si>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</si>
  <si>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</si>
  <si>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</si>
  <si>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</si>
  <si>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</si>
  <si>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</si>
  <si>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</si>
  <si>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</si>
  <si>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</si>
  <si>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</si>
  <si>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</si>
  <si>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</si>
  <si>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</si>
  <si>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</si>
  <si>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</si>
  <si>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</si>
  <si>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</si>
  <si>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</si>
  <si>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</si>
  <si>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</si>
  <si>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</si>
  <si>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</si>
  <si>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</si>
  <si>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</si>
  <si>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</si>
  <si>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</si>
  <si>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</si>
  <si>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</si>
  <si>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</si>
  <si>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</si>
  <si>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</si>
  <si>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</si>
  <si>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</si>
  <si>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</si>
  <si>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</si>
  <si>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</si>
  <si>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</si>
  <si>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</si>
  <si>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</si>
  <si>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</si>
  <si>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</si>
  <si>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</si>
  <si>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</si>
  <si>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</si>
  <si>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</si>
  <si>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</si>
  <si>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</si>
  <si>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</si>
  <si>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</si>
  <si>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</si>
  <si>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</si>
  <si>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</si>
  <si>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</si>
  <si>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</si>
  <si>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</si>
  <si>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</si>
  <si>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</si>
  <si>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</si>
  <si>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</si>
  <si>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</si>
  <si>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</si>
  <si>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</si>
  <si>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</si>
  <si>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</si>
  <si>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</si>
  <si>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</si>
  <si>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</si>
  <si>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</si>
  <si>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</si>
  <si>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</si>
  <si>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</si>
  <si>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</si>
  <si>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</si>
  <si>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</si>
  <si>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</si>
  <si>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</si>
  <si>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</si>
  <si>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</si>
  <si>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</si>
  <si>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</si>
  <si>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</si>
  <si>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</si>
  <si>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</si>
  <si>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</si>
  <si>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</si>
  <si>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</si>
  <si>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</si>
  <si>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</si>
  <si>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</si>
  <si>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</si>
  <si>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</si>
  <si>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</si>
  <si>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</si>
  <si>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</si>
  <si>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</si>
  <si>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</si>
  <si>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</si>
  <si>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</si>
  <si>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</si>
  <si>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</si>
  <si>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</si>
  <si>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</si>
  <si>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</si>
  <si>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</si>
  <si>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</si>
  <si>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</si>
  <si>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</si>
  <si>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</si>
  <si>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</si>
  <si>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</si>
  <si>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</si>
  <si>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</si>
  <si>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</si>
  <si>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</si>
  <si>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</si>
  <si>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</si>
  <si>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</si>
  <si>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</si>
  <si>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</si>
  <si>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</si>
  <si>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</si>
  <si>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</si>
  <si>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</si>
  <si>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</si>
  <si>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</si>
  <si>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</si>
  <si>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</si>
  <si>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</si>
  <si>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</si>
  <si>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</si>
  <si>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</si>
  <si>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</si>
  <si>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</si>
  <si>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</si>
  <si>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</si>
  <si>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</si>
  <si>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</si>
  <si>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</si>
  <si>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</si>
  <si>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</si>
  <si>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</si>
  <si>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</si>
  <si>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</si>
  <si>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</si>
  <si>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</si>
  <si>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</si>
  <si>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</si>
  <si>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</si>
  <si>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</si>
  <si>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</si>
  <si>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</si>
  <si>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</si>
  <si>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</si>
  <si>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</si>
  <si>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</si>
  <si>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</si>
  <si>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</si>
  <si>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</si>
  <si>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</si>
  <si>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</si>
  <si>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</si>
  <si>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</si>
  <si>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</si>
  <si>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</si>
  <si>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</si>
  <si>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</si>
  <si>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</si>
  <si>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</si>
  <si>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</si>
  <si>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</si>
  <si>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</si>
  <si>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</si>
  <si>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</si>
  <si>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</si>
  <si>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</si>
  <si>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</si>
  <si>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</si>
  <si>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</si>
  <si>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</si>
  <si>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</si>
  <si>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</si>
  <si>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</si>
  <si>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</si>
  <si>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</si>
  <si>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</si>
  <si>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</si>
  <si>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</si>
  <si>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</si>
  <si>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</si>
  <si>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</si>
  <si>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</si>
  <si>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</si>
  <si>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</si>
  <si>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</si>
  <si>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</si>
  <si>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</si>
  <si>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</si>
  <si>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</si>
  <si>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</si>
  <si>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</si>
  <si>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</si>
  <si>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</si>
  <si>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</si>
  <si>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</si>
  <si>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</si>
  <si>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</si>
  <si>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</si>
  <si>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</si>
  <si>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</si>
  <si>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</si>
  <si>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</si>
  <si>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</si>
  <si>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</si>
  <si>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</si>
  <si>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</si>
  <si>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</si>
  <si>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</si>
  <si>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</si>
  <si>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</si>
  <si>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</si>
  <si>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</si>
  <si>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</si>
  <si>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</si>
  <si>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</si>
  <si>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</si>
  <si>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</si>
  <si>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</si>
  <si>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</si>
  <si>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</si>
  <si>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</si>
  <si>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</si>
  <si>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</si>
  <si>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</si>
  <si>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</si>
  <si>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</si>
  <si>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</si>
  <si>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</si>
  <si>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</si>
  <si>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</si>
  <si>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</si>
  <si>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</si>
  <si>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</si>
  <si>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</si>
  <si>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</si>
  <si>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</si>
  <si>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</si>
  <si>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</si>
  <si>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</si>
  <si>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</si>
  <si>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</si>
  <si>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</si>
  <si>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</si>
  <si>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</si>
  <si>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</si>
  <si>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</si>
  <si>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</si>
  <si>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</si>
  <si>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</si>
  <si>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</si>
  <si>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</si>
  <si>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</si>
  <si>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</si>
  <si>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</si>
  <si>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</si>
  <si>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</si>
  <si>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</si>
  <si>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</si>
  <si>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</si>
  <si>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</si>
  <si>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</si>
  <si>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</si>
  <si>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</si>
  <si>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</si>
  <si>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</si>
  <si>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</si>
  <si>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</si>
  <si>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</si>
  <si>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</si>
  <si>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</si>
  <si>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</si>
  <si>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</si>
  <si>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</si>
  <si>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</si>
  <si>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</si>
  <si>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</si>
  <si>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</si>
  <si>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</si>
  <si>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</si>
  <si>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</si>
  <si>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</si>
  <si>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</si>
  <si>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</si>
  <si>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</si>
  <si>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</si>
  <si>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</si>
  <si>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</si>
  <si>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</si>
  <si>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</si>
  <si>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</si>
  <si>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</si>
  <si>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</si>
  <si>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</si>
  <si>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</si>
  <si>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</si>
  <si>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</si>
  <si>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</si>
  <si>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</si>
  <si>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</si>
  <si>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</si>
  <si>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</si>
  <si>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</si>
  <si>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</si>
  <si>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</si>
  <si>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</si>
  <si>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</si>
  <si>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</si>
  <si>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</si>
  <si>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</si>
  <si>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</si>
  <si>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</si>
  <si>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</si>
  <si>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</si>
  <si>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</si>
  <si>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</si>
  <si>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</si>
  <si>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</si>
  <si>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</si>
  <si>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</si>
  <si>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</si>
  <si>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</si>
  <si>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</si>
  <si>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</si>
  <si>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</si>
  <si>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</si>
  <si>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</si>
  <si>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</si>
  <si>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</si>
  <si>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</si>
  <si>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</si>
  <si>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</si>
  <si>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</si>
  <si>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</si>
  <si>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</si>
  <si>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</si>
  <si>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</si>
  <si>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</si>
  <si>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</si>
  <si>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</si>
  <si>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</si>
  <si>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</si>
  <si>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</si>
  <si>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</si>
  <si>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</si>
  <si>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</si>
  <si>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</si>
  <si>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</si>
  <si>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</si>
  <si>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</si>
  <si>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</si>
  <si>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</si>
  <si>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</si>
  <si>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</si>
  <si>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</si>
  <si>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</si>
  <si>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</si>
  <si>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</si>
  <si>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</si>
  <si>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</si>
  <si>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</si>
  <si>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</si>
  <si>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</si>
  <si>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</si>
  <si>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</si>
  <si>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</si>
  <si>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</si>
  <si>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</si>
  <si>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</si>
  <si>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</si>
  <si>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</si>
  <si>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</si>
  <si>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</si>
  <si>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</si>
  <si>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</si>
  <si>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</si>
  <si>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</si>
  <si>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</si>
  <si>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</si>
  <si>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</si>
  <si>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</si>
  <si>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</si>
  <si>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</si>
  <si>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</si>
  <si>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</si>
  <si>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</si>
  <si>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</si>
  <si>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</si>
  <si>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</si>
  <si>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</si>
  <si>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</si>
  <si>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</si>
  <si>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</si>
  <si>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</si>
  <si>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</si>
  <si>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</si>
  <si>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</si>
  <si>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</si>
  <si>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</si>
  <si>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</si>
  <si>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</si>
  <si>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</si>
  <si>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</si>
  <si>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</si>
  <si>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</si>
  <si>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</si>
  <si>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</si>
  <si>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</si>
  <si>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</si>
  <si>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</si>
  <si>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</si>
  <si>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</si>
  <si>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</si>
  <si>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</si>
  <si>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</si>
  <si>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</si>
  <si>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</si>
  <si>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</si>
  <si>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</si>
  <si>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</si>
  <si>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</si>
  <si>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</si>
  <si>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</si>
  <si>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</si>
  <si>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</si>
  <si>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</si>
  <si>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</si>
  <si>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</si>
  <si>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</si>
  <si>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</si>
  <si>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</si>
  <si>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</si>
  <si>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</si>
  <si>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</si>
  <si>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</si>
  <si>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</si>
  <si>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</si>
  <si>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</si>
  <si>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</si>
  <si>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</si>
  <si>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</si>
  <si>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</si>
  <si>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</si>
  <si>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</si>
  <si>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</si>
  <si>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</si>
  <si>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</si>
  <si>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</si>
  <si>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</si>
  <si>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</si>
  <si>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</si>
  <si>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</si>
  <si>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</si>
  <si>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</si>
  <si>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</si>
  <si>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</si>
  <si>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</si>
  <si>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</si>
  <si>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</si>
  <si>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</si>
  <si>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</si>
  <si>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</si>
  <si>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</si>
  <si>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</si>
  <si>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</si>
  <si>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</si>
  <si>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</si>
  <si>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</si>
  <si>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</si>
  <si>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</si>
  <si>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</si>
  <si>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</si>
  <si>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</si>
  <si>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</si>
  <si>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</si>
  <si>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</si>
  <si>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</si>
  <si>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</si>
  <si>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</si>
  <si>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</si>
  <si>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</si>
  <si>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</si>
  <si>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</si>
  <si>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</si>
  <si>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</si>
  <si>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</si>
  <si>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</si>
  <si>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</si>
  <si>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</si>
  <si>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</si>
  <si>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</si>
  <si>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</si>
  <si>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</si>
  <si>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</si>
  <si>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</si>
  <si>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</si>
  <si>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</si>
  <si>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</si>
  <si>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</si>
  <si>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</si>
  <si>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</si>
  <si>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</si>
  <si>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</si>
  <si>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</si>
  <si>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</si>
  <si>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</si>
  <si>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</si>
  <si>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</si>
  <si>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</si>
  <si>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</si>
  <si>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</si>
  <si>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</si>
  <si>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</si>
  <si>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</si>
  <si>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</si>
  <si>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</si>
  <si>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</si>
  <si>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</si>
  <si>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</si>
  <si>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</si>
  <si>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</si>
  <si>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</si>
  <si>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</si>
  <si>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</si>
  <si>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</si>
  <si>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</si>
  <si>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</si>
  <si>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</si>
  <si>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</si>
  <si>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</si>
  <si>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</si>
  <si>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</si>
  <si>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</si>
  <si>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</si>
  <si>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</si>
  <si>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</si>
  <si>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</si>
  <si>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</si>
  <si>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</si>
  <si>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</si>
  <si>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</si>
  <si>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</si>
  <si>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</si>
  <si>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</si>
  <si>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</si>
  <si>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</si>
  <si>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</si>
  <si>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</si>
  <si>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</si>
  <si>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</si>
  <si>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</si>
  <si>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</si>
  <si>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</si>
  <si>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</si>
  <si>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</si>
  <si>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</si>
  <si>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</si>
  <si>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</si>
  <si>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</si>
  <si>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</si>
  <si>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</si>
  <si>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</si>
  <si>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</si>
  <si>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</si>
  <si>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</si>
  <si>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</si>
  <si>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</si>
  <si>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</si>
  <si>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</si>
  <si>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</si>
  <si>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</si>
  <si>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</si>
  <si>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</si>
  <si>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</si>
  <si>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</si>
  <si>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</si>
  <si>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</si>
  <si>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</si>
  <si>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</si>
  <si>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</si>
  <si>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</si>
  <si>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</si>
  <si>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</si>
  <si>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</si>
  <si>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</si>
  <si>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</si>
  <si>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</si>
  <si>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</si>
  <si>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</si>
  <si>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</si>
  <si>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</si>
  <si>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</si>
  <si>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</si>
  <si>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</si>
  <si>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</si>
  <si>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</si>
  <si>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</si>
  <si>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</si>
  <si>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</si>
  <si>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</si>
  <si>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</si>
  <si>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</si>
  <si>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</si>
  <si>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</si>
  <si>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</si>
  <si>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</si>
  <si>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</si>
  <si>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</si>
  <si>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</si>
  <si>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</si>
  <si>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</si>
  <si>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</si>
  <si>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</si>
  <si>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</si>
  <si>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</si>
  <si>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</si>
  <si>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</si>
  <si>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</si>
  <si>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</si>
  <si>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</si>
  <si>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</si>
  <si>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</si>
  <si>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</si>
  <si>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</si>
  <si>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</si>
  <si>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</si>
  <si>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</si>
  <si>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</si>
  <si>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</si>
  <si>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</si>
  <si>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</si>
  <si>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</si>
  <si>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</si>
  <si>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</si>
  <si>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</si>
  <si>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</si>
  <si>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</si>
  <si>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</si>
  <si>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</si>
  <si>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</si>
  <si>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</si>
  <si>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</si>
  <si>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</si>
  <si>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</si>
  <si>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</si>
  <si>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</si>
  <si>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</si>
  <si>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</si>
  <si>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</si>
  <si>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</si>
  <si>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</si>
  <si>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</si>
  <si>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</si>
  <si>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</si>
  <si>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</si>
  <si>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</si>
  <si>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</si>
  <si>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</si>
  <si>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</si>
  <si>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</si>
  <si>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</si>
  <si>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</si>
  <si>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</si>
  <si>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</si>
  <si>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</si>
  <si>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</si>
  <si>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</si>
  <si>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</si>
  <si>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</si>
  <si>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</si>
  <si>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</si>
  <si>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</si>
  <si>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</si>
  <si>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</si>
  <si>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</si>
  <si>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</si>
  <si>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</si>
  <si>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</si>
  <si>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</si>
  <si>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</si>
  <si>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</si>
  <si>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</si>
  <si>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</si>
  <si>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</si>
  <si>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</si>
  <si>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</si>
  <si>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</si>
  <si>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</si>
  <si>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</si>
  <si>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</si>
  <si>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</si>
  <si>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</si>
  <si>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</si>
  <si>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</si>
  <si>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</si>
  <si>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</si>
  <si>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</si>
  <si>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</si>
  <si>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</si>
  <si>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</si>
  <si>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</si>
  <si>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</si>
  <si>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</si>
  <si>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</si>
  <si>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</si>
  <si>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</si>
  <si>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</si>
  <si>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</si>
  <si>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</si>
  <si>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</si>
  <si>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</si>
  <si>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</si>
  <si>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</si>
  <si>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</si>
  <si>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</si>
  <si>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</si>
  <si>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</si>
  <si>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</si>
  <si>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</si>
  <si>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</si>
  <si>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</si>
  <si>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</si>
  <si>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</si>
  <si>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</si>
  <si>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</si>
  <si>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</si>
  <si>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</si>
  <si>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</si>
  <si>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</si>
  <si>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</si>
  <si>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</si>
  <si>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</si>
  <si>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</si>
  <si>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</si>
  <si>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</si>
  <si>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</si>
  <si>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</si>
  <si>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</si>
  <si>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</si>
  <si>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</si>
  <si>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</si>
  <si>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</si>
  <si>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</si>
  <si>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</si>
  <si>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</si>
  <si>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</si>
  <si>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</si>
  <si>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</si>
  <si>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</si>
  <si>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</si>
  <si>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</si>
  <si>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</si>
  <si>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</si>
  <si>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</si>
  <si>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</si>
  <si>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</si>
  <si>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</si>
  <si>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</si>
  <si>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</si>
  <si>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</si>
  <si>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</si>
  <si>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</si>
  <si>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</si>
  <si>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</si>
  <si>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</si>
  <si>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</si>
  <si>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</si>
  <si>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</si>
  <si>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</si>
  <si>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</si>
  <si>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</si>
  <si>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</si>
  <si>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</si>
  <si>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</si>
  <si>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</si>
  <si>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</si>
  <si>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</si>
  <si>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</si>
  <si>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</si>
  <si>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</si>
  <si>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</si>
  <si>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</si>
  <si>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</si>
  <si>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</si>
  <si>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</si>
  <si>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</si>
  <si>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</si>
  <si>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</si>
  <si>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</si>
  <si>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</si>
  <si>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</si>
  <si>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</si>
  <si>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</si>
  <si>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</si>
  <si>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</si>
  <si>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</si>
  <si>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</si>
  <si>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</si>
  <si>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</si>
  <si>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</si>
  <si>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</si>
  <si>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</si>
  <si>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</si>
  <si>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</si>
  <si>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</si>
  <si>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</si>
  <si>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</si>
  <si>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</si>
  <si>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</si>
  <si>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</si>
  <si>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</si>
  <si>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</si>
  <si>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</si>
  <si>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</si>
  <si>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</si>
  <si>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</si>
  <si>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</si>
  <si>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</si>
  <si>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</si>
  <si>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</si>
  <si>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</si>
  <si>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</si>
  <si>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</si>
  <si>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</si>
  <si>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</si>
  <si>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</si>
  <si>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</si>
  <si>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</si>
  <si>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</si>
  <si>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</si>
  <si>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</si>
  <si>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</si>
  <si>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</si>
  <si>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</si>
  <si>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</si>
  <si>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</si>
  <si>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</si>
  <si>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</si>
  <si>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</si>
  <si>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</si>
  <si>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</si>
  <si>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</si>
  <si>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</si>
  <si>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</si>
  <si>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</si>
  <si>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</si>
  <si>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</si>
  <si>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</si>
  <si>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</si>
  <si>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</si>
  <si>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</si>
  <si>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</si>
  <si>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</si>
  <si>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</si>
  <si>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</si>
  <si>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</si>
  <si>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</si>
  <si>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</si>
  <si>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</si>
  <si>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</si>
  <si>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</si>
  <si>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</si>
  <si>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</si>
  <si>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</si>
  <si>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</si>
  <si>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</si>
  <si>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</si>
  <si>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</si>
  <si>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</si>
  <si>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</si>
  <si>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</si>
  <si>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</si>
  <si>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</si>
  <si>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</si>
  <si>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</si>
  <si>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</si>
  <si>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</si>
  <si>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</si>
  <si>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</si>
  <si>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</si>
  <si>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</si>
  <si>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</si>
  <si>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</si>
  <si>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</si>
  <si>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</si>
  <si>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</si>
  <si>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</si>
  <si>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</si>
  <si>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</si>
  <si>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</si>
  <si>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</si>
  <si>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</si>
  <si>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</si>
  <si>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</si>
  <si>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</si>
  <si>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</si>
  <si>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</si>
  <si>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</si>
  <si>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</si>
  <si>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</si>
  <si>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</si>
  <si>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</si>
  <si>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</si>
  <si>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</si>
  <si>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</si>
  <si>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</si>
  <si>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</si>
  <si>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</si>
  <si>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</si>
  <si>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</si>
  <si>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</si>
  <si>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</si>
  <si>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</si>
  <si>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</si>
  <si>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</si>
  <si>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</si>
  <si>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</si>
  <si>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</si>
  <si>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</si>
  <si>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</si>
  <si>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</si>
  <si>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</si>
  <si>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</si>
  <si>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</si>
  <si>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</si>
  <si>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</si>
  <si>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</si>
  <si>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</si>
  <si>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</si>
  <si>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</si>
  <si>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</si>
  <si>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</si>
  <si>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</si>
  <si>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</si>
  <si>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</si>
  <si>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</si>
  <si>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</si>
  <si>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</si>
  <si>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</si>
  <si>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</si>
  <si>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</si>
  <si>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</si>
  <si>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</si>
  <si>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</si>
  <si>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</si>
  <si>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</si>
  <si>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</si>
  <si>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</si>
  <si>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</si>
  <si>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</si>
  <si>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</si>
  <si>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</si>
  <si>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</si>
  <si>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</si>
  <si>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</si>
  <si>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</si>
  <si>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</si>
  <si>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</si>
  <si>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</si>
  <si>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</si>
  <si>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</si>
  <si>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</si>
  <si>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</si>
  <si>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</si>
  <si>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</si>
  <si>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</si>
  <si>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</si>
  <si>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</si>
  <si>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</si>
  <si>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</si>
  <si>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</si>
  <si>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</si>
  <si>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</si>
  <si>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</si>
  <si>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</si>
  <si>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</si>
  <si>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</si>
  <si>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</si>
  <si>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</si>
  <si>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</si>
  <si>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</si>
  <si>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</si>
  <si>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</si>
  <si>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</si>
  <si>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</si>
  <si>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</si>
  <si>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</si>
  <si>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</si>
  <si>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</si>
  <si>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</si>
  <si>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</si>
  <si>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</si>
  <si>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</si>
  <si>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</si>
  <si>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</si>
  <si>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</si>
  <si>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</si>
  <si>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</si>
  <si>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</si>
  <si>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</si>
  <si>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</si>
  <si>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</si>
  <si>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</si>
  <si>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</si>
  <si>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</si>
  <si>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</si>
  <si>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</si>
  <si>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</si>
  <si>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</si>
  <si>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</si>
  <si>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</si>
  <si>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</si>
  <si>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</si>
  <si>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</si>
  <si>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</si>
  <si>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</si>
  <si>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</si>
  <si>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</si>
  <si>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</si>
  <si>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</si>
  <si>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</si>
  <si>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</si>
  <si>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</si>
  <si>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</si>
  <si>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</si>
  <si>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</si>
  <si>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</si>
  <si>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</si>
  <si>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</si>
  <si>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</si>
  <si>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</si>
  <si>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</si>
  <si>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</si>
  <si>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</si>
  <si>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</si>
  <si>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</si>
  <si>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</si>
  <si>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</si>
  <si>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</si>
  <si>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</si>
  <si>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</si>
  <si>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</si>
  <si>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</si>
  <si>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</si>
  <si>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</si>
  <si>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</si>
  <si>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</si>
  <si>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</si>
  <si>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</si>
  <si>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</si>
  <si>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</si>
  <si>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</si>
  <si>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</si>
  <si>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</si>
  <si>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</si>
  <si>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</si>
  <si>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</si>
  <si>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</si>
  <si>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</si>
  <si>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</si>
  <si>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</si>
  <si>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</si>
  <si>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</si>
  <si>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</si>
  <si>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</si>
  <si>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</si>
  <si>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</si>
  <si>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</si>
  <si>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</si>
  <si>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</si>
  <si>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</si>
  <si>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</si>
  <si>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</si>
  <si>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</si>
  <si>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</si>
  <si>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</si>
  <si>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</si>
  <si>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</si>
  <si>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</si>
  <si>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</si>
  <si>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</si>
  <si>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</si>
  <si>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</si>
  <si>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</si>
  <si>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</si>
  <si>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</si>
  <si>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</si>
  <si>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</si>
  <si>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</si>
  <si>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</si>
  <si>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</si>
  <si>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</si>
  <si>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</si>
  <si>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</si>
  <si>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</si>
  <si>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</si>
  <si>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</si>
  <si>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</si>
  <si>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</si>
  <si>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</si>
  <si>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</si>
  <si>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</si>
  <si>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</si>
  <si>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</si>
  <si>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</si>
  <si>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</si>
  <si>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</si>
  <si>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</si>
  <si>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</si>
  <si>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</si>
  <si>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</si>
  <si>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</si>
  <si>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</si>
  <si>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</si>
  <si>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</si>
  <si>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</si>
  <si>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</si>
  <si>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</si>
  <si>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</si>
  <si>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</si>
  <si>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</si>
  <si>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</si>
  <si>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</si>
  <si>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</si>
  <si>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</si>
  <si>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</si>
  <si>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</si>
  <si>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</si>
  <si>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</si>
  <si>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</si>
  <si>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</si>
  <si>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</si>
  <si>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</si>
  <si>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</si>
  <si>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</si>
  <si>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</si>
  <si>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</si>
  <si>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</si>
  <si>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</si>
  <si>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</si>
  <si>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</si>
  <si>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</si>
  <si>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</si>
  <si>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</si>
  <si>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</si>
  <si>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</si>
  <si>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</si>
  <si>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</si>
  <si>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</si>
  <si>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</si>
  <si>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</si>
  <si>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</si>
  <si>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</si>
  <si>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</si>
  <si>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</si>
  <si>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</si>
  <si>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</si>
  <si>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</si>
  <si>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</si>
  <si>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</si>
  <si>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</si>
  <si>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</si>
  <si>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</si>
  <si>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</si>
  <si>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</si>
  <si>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</si>
  <si>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</si>
  <si>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</si>
  <si>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</si>
  <si>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</si>
  <si>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</si>
  <si>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</si>
  <si>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</si>
  <si>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</si>
  <si>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</si>
  <si>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</si>
  <si>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</si>
  <si>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</si>
  <si>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</si>
  <si>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</si>
  <si>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</si>
  <si>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</si>
  <si>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</si>
  <si>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</si>
  <si>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</si>
  <si>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</si>
  <si>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</si>
  <si>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</si>
  <si>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</si>
  <si>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</si>
  <si>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</si>
  <si>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</si>
  <si>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</si>
  <si>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</si>
  <si>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</si>
  <si>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</si>
  <si>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</si>
  <si>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</si>
  <si>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</si>
  <si>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</si>
  <si>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</si>
  <si>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</si>
  <si>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</si>
  <si>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</si>
  <si>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</si>
  <si>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</si>
  <si>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</si>
  <si>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</si>
  <si>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</si>
  <si>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</si>
  <si>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</si>
  <si>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</si>
  <si>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</si>
  <si>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</si>
  <si>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</si>
  <si>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</si>
  <si>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</si>
  <si>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</si>
  <si>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</si>
  <si>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</si>
  <si>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</si>
  <si>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</si>
  <si>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</si>
  <si>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</si>
  <si>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</si>
  <si>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</si>
  <si>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</si>
  <si>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</si>
  <si>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</si>
  <si>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</si>
  <si>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</si>
  <si>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</si>
  <si>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</si>
  <si>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</si>
  <si>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</si>
  <si>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</si>
  <si>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</si>
  <si>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</si>
  <si>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</si>
  <si>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</si>
  <si>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</si>
  <si>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</si>
  <si>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</si>
  <si>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</si>
  <si>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</si>
  <si>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</si>
  <si>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</si>
  <si>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</si>
  <si>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</si>
  <si>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</si>
  <si>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</si>
  <si>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</si>
  <si>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</si>
  <si>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</si>
  <si>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</si>
  <si>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</si>
  <si>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</si>
  <si>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</si>
  <si>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</si>
  <si>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</si>
  <si>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</si>
  <si>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</si>
  <si>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</si>
  <si>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</si>
  <si>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</si>
  <si>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</si>
  <si>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</si>
  <si>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</si>
  <si>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</si>
  <si>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</si>
  <si>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</si>
  <si>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</si>
  <si>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</si>
  <si>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</si>
  <si>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</si>
  <si>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</si>
  <si>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</si>
  <si>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</si>
  <si>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</si>
  <si>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</si>
  <si>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</si>
  <si>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</si>
  <si>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</si>
  <si>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</si>
  <si>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</si>
  <si>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</si>
  <si>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</si>
  <si>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</si>
  <si>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</si>
  <si>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</si>
  <si>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</si>
  <si>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</si>
  <si>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</si>
  <si>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</si>
  <si>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</si>
  <si>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</si>
  <si>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</si>
  <si>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</si>
  <si>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</si>
  <si>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</si>
  <si>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</si>
  <si>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</si>
  <si>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</si>
  <si>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</si>
  <si>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</si>
  <si>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</si>
  <si>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</si>
  <si>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</si>
  <si>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</si>
  <si>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</si>
  <si>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</si>
  <si>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</si>
  <si>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</si>
  <si>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</si>
  <si>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</si>
  <si>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</si>
  <si>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</si>
  <si>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</si>
  <si>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</si>
  <si>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</si>
  <si>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</si>
  <si>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</si>
  <si>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</si>
  <si>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</si>
  <si>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</si>
  <si>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</si>
  <si>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</si>
  <si>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</si>
  <si>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</si>
  <si>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</si>
  <si>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</si>
  <si>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</si>
  <si>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</si>
  <si>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</si>
  <si>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</si>
  <si>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</si>
  <si>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</si>
  <si>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</si>
  <si>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</si>
  <si>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</si>
  <si>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</si>
  <si>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</si>
  <si>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</si>
  <si>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</si>
  <si>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</si>
  <si>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</si>
  <si>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</si>
  <si>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</si>
  <si>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</si>
  <si>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</si>
  <si>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</si>
  <si>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</si>
  <si>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</si>
  <si>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</si>
  <si>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</si>
  <si>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</si>
  <si>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</si>
  <si>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</si>
  <si>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</si>
  <si>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</si>
  <si>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</si>
  <si>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</si>
  <si>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</si>
  <si>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</si>
  <si>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</si>
  <si>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</si>
  <si>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</si>
  <si>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</si>
  <si>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</si>
  <si>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</si>
  <si>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</si>
  <si>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</si>
  <si>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</si>
  <si>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</si>
  <si>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</si>
  <si>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</si>
  <si>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</si>
  <si>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</si>
  <si>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</si>
  <si>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</si>
  <si>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</si>
  <si>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</si>
  <si>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</si>
  <si>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</si>
  <si>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</si>
  <si>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</si>
  <si>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</si>
  <si>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</si>
  <si>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</si>
  <si>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</si>
  <si>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</si>
  <si>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</si>
  <si>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</si>
  <si>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</si>
  <si>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</si>
  <si>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</si>
  <si>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</si>
  <si>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</si>
  <si>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</si>
  <si>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</si>
  <si>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</si>
  <si>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</si>
  <si>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</si>
  <si>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</si>
  <si>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</si>
  <si>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</si>
  <si>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</si>
  <si>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</si>
  <si>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</si>
  <si>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</si>
  <si>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</si>
  <si>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</si>
  <si>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</si>
  <si>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</si>
  <si>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</si>
  <si>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</si>
  <si>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</si>
  <si>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</si>
  <si>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</si>
  <si>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</si>
  <si>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</si>
  <si>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</si>
  <si>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</si>
  <si>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</si>
  <si>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</si>
  <si>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</si>
  <si>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</si>
  <si>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</si>
  <si>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</si>
  <si>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</si>
  <si>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</si>
  <si>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</si>
  <si>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</si>
  <si>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</si>
  <si>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</si>
  <si>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</si>
  <si>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</si>
  <si>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</si>
  <si>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</si>
  <si>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</si>
  <si>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</si>
  <si>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</si>
  <si>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</si>
  <si>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</si>
  <si>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</si>
  <si>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</si>
  <si>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</si>
  <si>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</si>
  <si>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</si>
  <si>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</si>
  <si>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</si>
  <si>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</si>
  <si>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</si>
  <si>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</si>
  <si>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</si>
  <si>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</si>
  <si>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</si>
  <si>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</si>
  <si>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</si>
  <si>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</si>
  <si>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</si>
  <si>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</si>
  <si>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</si>
  <si>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</si>
  <si>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</si>
  <si>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</si>
  <si>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</si>
  <si>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</si>
  <si>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</si>
  <si>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</si>
  <si>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</si>
  <si>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</si>
  <si>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</si>
  <si>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</si>
  <si>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</si>
  <si>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</si>
  <si>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</si>
  <si>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</si>
  <si>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</si>
  <si>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</si>
  <si>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</si>
  <si>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</si>
  <si>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</si>
  <si>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</si>
  <si>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</si>
  <si>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</si>
  <si>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</si>
  <si>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</si>
  <si>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</si>
  <si>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</si>
  <si>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</si>
  <si>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</si>
  <si>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</si>
  <si>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</si>
  <si>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</si>
  <si>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</si>
  <si>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</si>
  <si>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</si>
  <si>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</si>
  <si>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</si>
  <si>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</si>
  <si>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</si>
  <si>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</si>
  <si>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</si>
  <si>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</si>
  <si>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</si>
  <si>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</si>
  <si>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</si>
  <si>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</si>
  <si>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</si>
  <si>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</si>
  <si>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</si>
  <si>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</si>
  <si>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</si>
  <si>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</si>
  <si>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</si>
  <si>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</si>
  <si>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</si>
  <si>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</si>
  <si>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</si>
  <si>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</si>
  <si>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</si>
  <si>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</si>
  <si>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</si>
  <si>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</si>
  <si>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</si>
  <si>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</si>
  <si>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</si>
  <si>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</si>
  <si>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</si>
  <si>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</si>
  <si>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</si>
  <si>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</si>
  <si>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</si>
  <si>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</si>
  <si>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</si>
  <si>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</si>
  <si>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</si>
  <si>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</si>
  <si>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</si>
  <si>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</si>
  <si>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</si>
  <si>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</si>
  <si>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</si>
  <si>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</si>
  <si>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</si>
  <si>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</si>
  <si>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</si>
  <si>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</si>
  <si>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</si>
  <si>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</si>
  <si>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</si>
  <si>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</si>
  <si>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</si>
  <si>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</si>
  <si>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</si>
  <si>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</si>
  <si>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</si>
  <si>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</si>
  <si>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</si>
  <si>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</si>
  <si>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</si>
  <si>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</si>
  <si>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</si>
  <si>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</si>
  <si>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</si>
  <si>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</si>
  <si>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</si>
  <si>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</si>
  <si>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</si>
  <si>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</si>
  <si>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</si>
  <si>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</si>
  <si>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</si>
  <si>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</si>
  <si>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</si>
  <si>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</si>
  <si>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</si>
  <si>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</si>
  <si>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</si>
  <si>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</si>
  <si>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</si>
  <si>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</si>
  <si>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</si>
  <si>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</si>
  <si>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</si>
  <si>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</si>
  <si>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</si>
  <si>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</si>
  <si>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</si>
  <si>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</si>
  <si>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</si>
  <si>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</si>
  <si>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</si>
  <si>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</si>
  <si>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</si>
  <si>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</si>
  <si>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</si>
  <si>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</si>
  <si>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</si>
  <si>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</si>
  <si>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</si>
  <si>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</si>
  <si>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</si>
  <si>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</si>
  <si>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</si>
  <si>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</si>
  <si>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</si>
  <si>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</si>
  <si>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</si>
  <si>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</si>
  <si>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</si>
  <si>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</si>
  <si>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</si>
  <si>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</si>
  <si>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</si>
  <si>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</si>
  <si>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</si>
  <si>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</si>
  <si>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</si>
  <si>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</si>
  <si>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</si>
  <si>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</si>
  <si>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</si>
  <si>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</si>
  <si>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</si>
  <si>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</si>
  <si>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</si>
  <si>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</si>
  <si>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</si>
  <si>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</si>
  <si>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</si>
  <si>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</si>
  <si>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</si>
  <si>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</si>
  <si>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</si>
  <si>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</si>
  <si>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</si>
  <si>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</si>
  <si>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</si>
  <si>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</si>
  <si>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</si>
  <si>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</si>
  <si>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</si>
  <si>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</si>
  <si>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</si>
  <si>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</si>
  <si>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</si>
  <si>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</si>
  <si>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</si>
  <si>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</si>
  <si>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</si>
  <si>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</si>
  <si>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</si>
  <si>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</si>
  <si>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</si>
  <si>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</si>
  <si>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</si>
  <si>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</si>
  <si>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</si>
  <si>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</si>
  <si>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</si>
  <si>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</si>
  <si>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</si>
  <si>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</si>
  <si>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</si>
  <si>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</si>
  <si>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</si>
  <si>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</si>
  <si>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</si>
  <si>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</si>
  <si>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</si>
  <si>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</si>
  <si>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</si>
  <si>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</si>
  <si>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</si>
  <si>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</si>
  <si>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</si>
  <si>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</si>
  <si>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</si>
  <si>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</si>
  <si>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</si>
  <si>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</si>
  <si>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</si>
  <si>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</si>
  <si>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</si>
  <si>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</si>
  <si>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</si>
  <si>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</si>
  <si>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</si>
  <si>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</si>
  <si>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</si>
  <si>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</si>
  <si>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</si>
  <si>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</si>
  <si>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</si>
  <si>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</si>
  <si>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</si>
  <si>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</si>
  <si>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</si>
  <si>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</si>
  <si>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</si>
  <si>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</si>
  <si>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</si>
  <si>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</si>
  <si>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</si>
  <si>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</si>
  <si>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</si>
  <si>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</si>
  <si>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</si>
  <si>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</si>
  <si>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</si>
  <si>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</si>
  <si>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</si>
  <si>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</si>
  <si>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</si>
  <si>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</si>
  <si>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</si>
  <si>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</si>
  <si>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</si>
  <si>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</si>
  <si>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</si>
  <si>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</si>
  <si>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</si>
  <si>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</si>
  <si>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</si>
  <si>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</si>
  <si>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</si>
  <si>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</si>
  <si>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</si>
  <si>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</si>
  <si>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</si>
  <si>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</si>
  <si>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</si>
  <si>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</si>
  <si>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</si>
  <si>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</si>
  <si>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</si>
  <si>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</si>
  <si>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</si>
  <si>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</si>
  <si>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</si>
  <si>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</si>
  <si>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</si>
  <si>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</si>
  <si>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</si>
  <si>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</si>
  <si>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</si>
  <si>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</si>
  <si>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</si>
  <si>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</si>
  <si>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</si>
  <si>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</si>
  <si>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</si>
  <si>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</si>
  <si>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</si>
  <si>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</si>
  <si>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</si>
  <si>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</si>
  <si>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</si>
  <si>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</si>
  <si>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</si>
  <si>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</si>
  <si>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</si>
  <si>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</si>
  <si>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</si>
  <si>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</si>
  <si>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</si>
  <si>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</si>
  <si>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</si>
  <si>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</si>
  <si>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</si>
  <si>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</si>
  <si>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</si>
  <si>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</si>
  <si>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</si>
  <si>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</si>
  <si>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</si>
  <si>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</si>
  <si>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</si>
  <si>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</si>
  <si>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</si>
  <si>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</si>
  <si>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</si>
  <si>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</si>
  <si>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</si>
  <si>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</si>
  <si>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</si>
  <si>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</si>
  <si>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</si>
  <si>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</si>
  <si>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</si>
  <si>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</si>
  <si>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</si>
  <si>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</si>
  <si>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</si>
  <si>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</si>
  <si>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</si>
  <si>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</si>
  <si>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</si>
  <si>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</si>
  <si>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</si>
  <si>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</si>
  <si>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</si>
  <si>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</si>
  <si>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</si>
  <si>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</si>
  <si>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</si>
  <si>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</si>
  <si>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</si>
  <si>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</si>
  <si>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</si>
  <si>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</si>
  <si>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</si>
  <si>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</si>
  <si>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</si>
  <si>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</si>
  <si>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</si>
  <si>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</si>
  <si>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</si>
  <si>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</si>
  <si>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</si>
  <si>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</si>
  <si>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</si>
  <si>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</si>
  <si>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</si>
  <si>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</si>
  <si>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</si>
  <si>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</si>
  <si>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</si>
  <si>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</si>
  <si>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</si>
  <si>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</si>
  <si>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</si>
  <si>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</si>
  <si>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</si>
  <si>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</si>
  <si>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</si>
  <si>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</si>
  <si>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</si>
  <si>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</si>
  <si>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</si>
  <si>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</si>
  <si>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</si>
  <si>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</si>
  <si>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</si>
  <si>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</si>
  <si>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</si>
  <si>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</si>
  <si>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</si>
  <si>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</si>
  <si>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</si>
  <si>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</si>
  <si>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</si>
  <si>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</si>
  <si>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</si>
  <si>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</si>
  <si>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</si>
  <si>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</si>
  <si>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</si>
  <si>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</si>
  <si>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</si>
  <si>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</si>
  <si>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</si>
  <si>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</si>
  <si>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</si>
  <si>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</si>
  <si>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</si>
  <si>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</si>
  <si>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</si>
  <si>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</si>
  <si>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</si>
  <si>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</si>
  <si>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</si>
  <si>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</si>
  <si>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</si>
  <si>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</si>
  <si>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</si>
  <si>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</si>
  <si>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</si>
  <si>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</si>
  <si>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</si>
  <si>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</si>
  <si>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</si>
  <si>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</si>
  <si>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</si>
  <si>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</si>
  <si>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</si>
  <si>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</si>
  <si>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</si>
  <si>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</si>
  <si>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</si>
  <si>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</si>
  <si>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</si>
  <si>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</si>
  <si>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</si>
  <si>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</si>
  <si>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</si>
  <si>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</si>
  <si>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</si>
  <si>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</si>
  <si>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</si>
  <si>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</si>
  <si>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</si>
  <si>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</si>
  <si>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</si>
  <si>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</si>
  <si>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</si>
  <si>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</si>
  <si>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</si>
  <si>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</si>
  <si>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</si>
  <si>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</si>
  <si>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</si>
  <si>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</si>
  <si>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</si>
  <si>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</si>
  <si>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</si>
  <si>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</si>
  <si>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</si>
  <si>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</si>
  <si>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</si>
  <si>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</si>
  <si>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</si>
  <si>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</si>
  <si>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</si>
  <si>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</si>
  <si>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</si>
  <si>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</si>
  <si>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</si>
  <si>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</si>
  <si>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</si>
  <si>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</si>
  <si>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</si>
  <si>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</si>
  <si>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</si>
  <si>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</si>
  <si>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</si>
  <si>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</si>
  <si>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</si>
  <si>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</si>
  <si>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</si>
  <si>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</si>
  <si>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</si>
  <si>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</si>
  <si>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</si>
  <si>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</si>
  <si>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</si>
  <si>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</si>
  <si>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</si>
  <si>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</si>
  <si>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</si>
  <si>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</si>
  <si>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</si>
  <si>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</si>
  <si>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</si>
  <si>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</si>
  <si>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</si>
  <si>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</si>
  <si>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</si>
  <si>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</si>
  <si>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</si>
  <si>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</si>
  <si>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</si>
  <si>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</si>
  <si>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</si>
  <si>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</si>
  <si>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</si>
  <si>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</si>
  <si>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</si>
  <si>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</si>
  <si>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</si>
  <si>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</si>
  <si>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</si>
  <si>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</si>
  <si>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</si>
  <si>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</si>
  <si>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</si>
  <si>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</si>
  <si>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</si>
  <si>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</si>
  <si>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</si>
  <si>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</si>
  <si>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</si>
  <si>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</si>
  <si>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</si>
  <si>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</si>
  <si>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</si>
  <si>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</si>
  <si>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</si>
  <si>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</si>
  <si>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</si>
  <si>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</si>
  <si>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</si>
  <si>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</si>
  <si>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</si>
  <si>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</si>
  <si>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</si>
  <si>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</si>
  <si>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</si>
  <si>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</si>
  <si>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</si>
  <si>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</si>
  <si>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</si>
  <si>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</si>
  <si>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</si>
  <si>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</si>
  <si>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</si>
  <si>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</si>
  <si>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</si>
  <si>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</si>
  <si>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</si>
  <si>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</si>
  <si>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</si>
  <si>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</si>
  <si>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</si>
  <si>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</si>
  <si>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</si>
  <si>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</si>
  <si>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</si>
  <si>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</si>
  <si>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</si>
  <si>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</si>
  <si>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</si>
  <si>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</si>
  <si>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</si>
  <si>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</si>
  <si>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</si>
  <si>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</si>
  <si>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</si>
  <si>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</si>
  <si>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</si>
  <si>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</si>
  <si>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</si>
  <si>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</si>
  <si>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</si>
  <si>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</si>
  <si>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</si>
  <si>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</si>
  <si>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</si>
  <si>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</si>
  <si>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</si>
  <si>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</si>
  <si>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</si>
  <si>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</si>
  <si>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</si>
  <si>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</si>
  <si>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</si>
  <si>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</si>
  <si>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</si>
  <si>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</si>
  <si>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</si>
  <si>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</si>
  <si>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</si>
  <si>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</si>
  <si>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</si>
  <si>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</si>
  <si>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</si>
  <si>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</si>
  <si>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</si>
  <si>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</si>
  <si>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</si>
  <si>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</si>
  <si>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</si>
  <si>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</si>
  <si>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</si>
  <si>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</si>
  <si>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</si>
  <si>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</si>
  <si>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</si>
  <si>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</si>
  <si>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</si>
  <si>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</si>
  <si>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</si>
  <si>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</si>
  <si>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</si>
  <si>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</si>
  <si>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</si>
  <si>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</si>
  <si>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</si>
  <si>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</si>
  <si>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</si>
  <si>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</si>
  <si>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</si>
  <si>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</si>
  <si>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</si>
  <si>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</si>
  <si>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</si>
  <si>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</si>
  <si>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</si>
  <si>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</si>
  <si>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</si>
  <si>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</si>
  <si>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</si>
  <si>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</si>
  <si>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</si>
  <si>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</si>
  <si>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</si>
  <si>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</si>
  <si>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</si>
  <si>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</si>
  <si>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</si>
  <si>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</si>
  <si>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</si>
  <si>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</si>
  <si>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</si>
  <si>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</si>
  <si>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</si>
  <si>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</si>
  <si>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</si>
  <si>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</si>
  <si>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</si>
  <si>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</si>
  <si>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</si>
  <si>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</si>
  <si>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</si>
  <si>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</si>
  <si>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</si>
  <si>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</si>
  <si>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</si>
  <si>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</si>
  <si>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</si>
  <si>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</si>
  <si>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</si>
  <si>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</si>
  <si>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</si>
  <si>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</si>
  <si>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</si>
  <si>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</si>
  <si>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</si>
  <si>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</si>
  <si>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</si>
  <si>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</si>
  <si>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</si>
  <si>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</si>
  <si>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</si>
  <si>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</si>
  <si>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</si>
  <si>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</si>
  <si>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</si>
  <si>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</si>
  <si>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</si>
  <si>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</si>
  <si>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</si>
  <si>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</si>
  <si>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</si>
  <si>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</si>
  <si>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</si>
  <si>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</si>
  <si>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</si>
  <si>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</si>
  <si>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</si>
  <si>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</si>
  <si>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</si>
  <si>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</si>
  <si>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</si>
  <si>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</si>
  <si>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</si>
  <si>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</si>
  <si>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</si>
  <si>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</si>
  <si>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</si>
  <si>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</si>
  <si>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</si>
  <si>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</si>
  <si>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</si>
  <si>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</si>
  <si>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</si>
  <si>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</si>
  <si>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</si>
  <si>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</si>
  <si>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</si>
  <si>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</si>
  <si>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</si>
  <si>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</si>
  <si>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</si>
  <si>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</si>
  <si>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</si>
  <si>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</si>
  <si>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</si>
  <si>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</si>
  <si>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</si>
  <si>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</si>
  <si>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</si>
  <si>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</si>
  <si>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</si>
  <si>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</si>
  <si>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</si>
  <si>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</si>
  <si>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</si>
  <si>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</si>
  <si>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</si>
  <si>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</si>
  <si>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</si>
  <si>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</si>
  <si>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</si>
  <si>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</si>
  <si>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</si>
  <si>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</si>
  <si>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</si>
  <si>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</si>
  <si>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</si>
  <si>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</si>
  <si>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</si>
  <si>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</si>
  <si>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</si>
  <si>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</si>
  <si>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</si>
  <si>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</si>
  <si>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</si>
  <si>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</si>
  <si>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</si>
  <si>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</si>
  <si>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</si>
  <si>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</si>
  <si>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</si>
  <si>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</si>
  <si>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</si>
  <si>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</si>
  <si>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</si>
  <si>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</si>
  <si>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</si>
  <si>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</si>
  <si>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</si>
  <si>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</si>
  <si>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</si>
  <si>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</si>
  <si>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</si>
  <si>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</si>
  <si>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</si>
  <si>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</si>
  <si>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</si>
  <si>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</si>
  <si>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</si>
  <si>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</si>
  <si>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</si>
  <si>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</si>
  <si>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</si>
  <si>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</si>
  <si>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</si>
  <si>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</si>
  <si>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</si>
  <si>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</si>
  <si>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</si>
  <si>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</si>
  <si>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</si>
  <si>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</si>
  <si>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</si>
  <si>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</si>
  <si>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</si>
  <si>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</si>
  <si>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</si>
  <si>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</si>
  <si>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</si>
  <si>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</si>
  <si>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</si>
  <si>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</si>
  <si>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</si>
  <si>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</si>
  <si>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</si>
  <si>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</si>
  <si>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</si>
  <si>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</si>
  <si>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</si>
  <si>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</si>
  <si>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</si>
  <si>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</si>
  <si>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</si>
  <si>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</si>
  <si>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</si>
  <si>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</si>
  <si>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</si>
  <si>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</si>
  <si>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</si>
  <si>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</si>
  <si>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</si>
  <si>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</si>
  <si>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</si>
  <si>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</si>
  <si>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</si>
  <si>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</si>
  <si>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</si>
  <si>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</si>
  <si>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</si>
  <si>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</si>
  <si>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</si>
  <si>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</si>
  <si>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</si>
  <si>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</si>
  <si>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</si>
  <si>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</si>
  <si>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</si>
  <si>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</si>
  <si>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</si>
  <si>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</si>
  <si>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</si>
  <si>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</si>
  <si>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</si>
  <si>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</si>
  <si>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</si>
  <si>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</si>
  <si>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</si>
  <si>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</si>
  <si>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</si>
  <si>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</si>
  <si>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</si>
  <si>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</si>
  <si>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</si>
  <si>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</si>
  <si>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</si>
  <si>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</si>
  <si>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</si>
  <si>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</si>
  <si>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</si>
  <si>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</si>
  <si>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</si>
  <si>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</si>
  <si>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</si>
  <si>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</si>
  <si>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</si>
  <si>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</si>
  <si>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</si>
  <si>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</si>
  <si>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</si>
  <si>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</si>
  <si>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</si>
  <si>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</si>
  <si>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</si>
  <si>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</si>
  <si>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</si>
  <si>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</si>
  <si>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</si>
  <si>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</si>
  <si>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</si>
  <si>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</si>
  <si>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</si>
  <si>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</si>
  <si>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</si>
  <si>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</si>
  <si>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</si>
  <si>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</si>
  <si>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</si>
  <si>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</si>
  <si>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</si>
  <si>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</si>
  <si>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</si>
  <si>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</si>
  <si>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</si>
  <si>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</si>
  <si>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</si>
  <si>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</si>
  <si>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</si>
  <si>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</si>
  <si>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</si>
  <si>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</si>
  <si>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</si>
  <si>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</si>
  <si>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</si>
  <si>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</si>
  <si>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</si>
  <si>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</si>
  <si>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</si>
  <si>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</si>
  <si>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</si>
  <si>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</si>
  <si>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</si>
  <si>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</si>
  <si>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</si>
  <si>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</si>
  <si>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</si>
  <si>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</si>
  <si>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</si>
  <si>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</si>
  <si>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</si>
  <si>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</si>
  <si>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</si>
  <si>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</si>
  <si>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</si>
  <si>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</si>
  <si>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</si>
  <si>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</si>
  <si>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</si>
  <si>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</si>
  <si>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</si>
  <si>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</si>
  <si>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</si>
  <si>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</si>
  <si>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</si>
  <si>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</si>
  <si>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</si>
  <si>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</si>
  <si>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</si>
  <si>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</si>
  <si>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</si>
  <si>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</si>
  <si>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</si>
  <si>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</si>
  <si>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</si>
  <si>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</si>
  <si>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</si>
  <si>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</si>
  <si>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</si>
  <si>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</si>
  <si>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</si>
  <si>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</si>
  <si>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</si>
  <si>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</si>
  <si>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</si>
  <si>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</si>
  <si>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</si>
  <si>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</si>
  <si>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</si>
  <si>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</si>
  <si>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</si>
  <si>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</si>
  <si>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</si>
  <si>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</si>
  <si>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</si>
  <si>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</si>
  <si>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</si>
  <si>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</si>
  <si>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</si>
  <si>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</si>
  <si>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</si>
  <si>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</si>
  <si>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</si>
  <si>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</si>
  <si>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</si>
  <si>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</si>
  <si>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</si>
  <si>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</si>
  <si>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</si>
  <si>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</si>
  <si>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</si>
  <si>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</si>
  <si>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</si>
  <si>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</si>
  <si>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</si>
  <si>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</si>
  <si>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</si>
  <si>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</si>
  <si>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</si>
  <si>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</si>
  <si>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</si>
  <si>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</si>
  <si>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</si>
  <si>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</si>
  <si>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</si>
  <si>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</si>
  <si>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</si>
  <si>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</si>
  <si>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</si>
  <si>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</si>
  <si>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</si>
  <si>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</si>
  <si>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</si>
  <si>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</si>
  <si>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</si>
  <si>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</si>
  <si>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</si>
  <si>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</si>
  <si>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</si>
  <si>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</si>
  <si>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</si>
  <si>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</si>
  <si>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</si>
  <si>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</si>
  <si>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</si>
  <si>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</si>
  <si>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</si>
  <si>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</si>
  <si>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</si>
  <si>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</si>
  <si>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</si>
  <si>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</si>
  <si>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</si>
  <si>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</si>
  <si>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</si>
  <si>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</si>
  <si>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</si>
  <si>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</si>
  <si>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</si>
  <si>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</si>
  <si>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</si>
  <si>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</si>
  <si>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</si>
  <si>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</si>
  <si>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</si>
  <si>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</si>
  <si>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</si>
  <si>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</si>
  <si>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</si>
  <si>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</si>
  <si>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</si>
  <si>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</si>
  <si>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</si>
  <si>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</si>
  <si>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</si>
  <si>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</si>
  <si>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</si>
  <si>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</si>
  <si>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</si>
  <si>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</si>
  <si>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</si>
  <si>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</si>
  <si>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</si>
  <si>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</si>
  <si>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</si>
  <si>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</si>
  <si>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</si>
  <si>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</si>
  <si>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</si>
  <si>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</si>
  <si>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</si>
  <si>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</si>
  <si>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</si>
  <si>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</si>
  <si>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</si>
  <si>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</si>
  <si>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</si>
  <si>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</si>
  <si>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</si>
  <si>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</si>
  <si>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</si>
  <si>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</si>
  <si>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</si>
  <si>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</si>
  <si>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</si>
  <si>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</si>
  <si>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</si>
  <si>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</si>
  <si>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</si>
  <si>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</si>
  <si>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</si>
  <si>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</si>
  <si>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</si>
  <si>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</si>
  <si>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</si>
  <si>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</si>
  <si>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</si>
  <si>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</si>
  <si>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</si>
  <si>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</si>
  <si>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</si>
  <si>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</si>
  <si>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</si>
  <si>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</si>
  <si>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</si>
  <si>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</si>
  <si>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</si>
  <si>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</si>
  <si>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</si>
  <si>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</si>
  <si>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</si>
  <si>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</si>
  <si>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</si>
  <si>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</si>
  <si>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</si>
  <si>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</si>
  <si>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</si>
  <si>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</si>
  <si>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</si>
  <si>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</si>
  <si>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</si>
  <si>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</si>
  <si>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</si>
  <si>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</si>
  <si>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</si>
  <si>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</si>
  <si>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</si>
  <si>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</si>
  <si>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</si>
  <si>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</si>
  <si>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</si>
  <si>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</si>
  <si>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</si>
  <si>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</si>
  <si>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</si>
  <si>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</si>
  <si>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</si>
  <si>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</si>
  <si>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</si>
  <si>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</si>
  <si>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</si>
  <si>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</si>
  <si>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</si>
  <si>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</si>
  <si>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</si>
  <si>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</si>
  <si>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</si>
  <si>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</si>
  <si>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</si>
  <si>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</si>
  <si>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</si>
  <si>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</si>
  <si>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</si>
  <si>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</si>
  <si>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</si>
  <si>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</si>
  <si>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</si>
  <si>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</si>
  <si>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</si>
  <si>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</si>
  <si>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</si>
  <si>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</si>
  <si>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</si>
  <si>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</si>
  <si>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</si>
  <si>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</si>
  <si>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</si>
  <si>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</si>
  <si>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</si>
  <si>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</si>
  <si>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</si>
  <si>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</si>
  <si>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</si>
  <si>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</si>
  <si>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</si>
  <si>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</si>
  <si>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</si>
  <si>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</si>
  <si>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</si>
  <si>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</si>
  <si>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</si>
  <si>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</si>
  <si>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</si>
  <si>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</si>
  <si>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</si>
  <si>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</si>
  <si>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</si>
  <si>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</si>
  <si>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</si>
  <si>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</si>
  <si>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</si>
  <si>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</si>
  <si>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</si>
  <si>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</si>
  <si>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</si>
  <si>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</si>
  <si>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</si>
  <si>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</si>
  <si>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</si>
  <si>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</si>
  <si>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</si>
  <si>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</si>
  <si>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</si>
  <si>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</si>
  <si>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</si>
  <si>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</si>
  <si>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</si>
  <si>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</si>
  <si>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</si>
  <si>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</si>
  <si>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</si>
  <si>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</si>
  <si>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</si>
  <si>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</si>
  <si>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</si>
  <si>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</si>
  <si>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</si>
  <si>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</si>
  <si>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</si>
  <si>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</si>
  <si>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</si>
  <si>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</si>
  <si>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</si>
  <si>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</si>
  <si>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</si>
  <si>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</si>
  <si>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</si>
  <si>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</si>
  <si>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</si>
  <si>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</si>
  <si>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</si>
  <si>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</si>
  <si>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</si>
  <si>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</si>
  <si>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</si>
  <si>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</si>
  <si>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</si>
  <si>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</si>
  <si>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</si>
  <si>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</si>
  <si>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</si>
  <si>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</si>
  <si>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</si>
  <si>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</si>
  <si>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</si>
  <si>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</si>
  <si>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</si>
  <si>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</si>
  <si>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</si>
  <si>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</si>
  <si>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</si>
  <si>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</si>
  <si>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</si>
  <si>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</si>
  <si>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</si>
  <si>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</si>
  <si>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</si>
  <si>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</si>
  <si>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</si>
  <si>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</si>
  <si>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</si>
  <si>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</si>
  <si>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</si>
  <si>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</si>
  <si>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</si>
  <si>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</si>
  <si>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</si>
  <si>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</si>
  <si>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</si>
  <si>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</si>
  <si>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</si>
  <si>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</si>
  <si>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</si>
  <si>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</si>
  <si>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</si>
  <si>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</si>
  <si>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</si>
  <si>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</si>
  <si>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</si>
  <si>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</si>
  <si>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</si>
  <si>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</si>
  <si>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</si>
  <si>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</si>
  <si>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</si>
  <si>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</si>
  <si>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</si>
  <si>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</si>
  <si>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</si>
  <si>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</si>
  <si>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</si>
  <si>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</si>
  <si>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</si>
  <si>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</si>
  <si>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</si>
  <si>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</si>
  <si>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</si>
  <si>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</si>
  <si>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</si>
  <si>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</si>
  <si>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</si>
  <si>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</si>
  <si>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</si>
  <si>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</si>
  <si>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</si>
  <si>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</si>
  <si>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</si>
  <si>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</si>
  <si>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</si>
  <si>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</si>
  <si>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</si>
  <si>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</si>
  <si>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</si>
  <si>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</si>
  <si>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</si>
  <si>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</si>
  <si>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</si>
  <si>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</si>
  <si>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</si>
  <si>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</si>
  <si>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</si>
  <si>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</si>
  <si>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</si>
  <si>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</si>
  <si>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</si>
  <si>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</si>
  <si>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</si>
  <si>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</si>
  <si>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</si>
  <si>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</si>
  <si>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</si>
  <si>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</si>
  <si>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</si>
  <si>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</si>
  <si>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</si>
  <si>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</si>
  <si>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</si>
  <si>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</si>
  <si>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</si>
  <si>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</si>
  <si>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</si>
  <si>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</si>
  <si>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</si>
  <si>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</si>
  <si>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</si>
  <si>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</si>
  <si>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</si>
  <si>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</si>
  <si>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</si>
  <si>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</si>
  <si>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</si>
  <si>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</si>
  <si>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</si>
  <si>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</si>
  <si>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</si>
  <si>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</si>
  <si>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</si>
  <si>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</si>
  <si>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</si>
  <si>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</si>
  <si>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</si>
  <si>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</si>
  <si>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</si>
  <si>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</si>
  <si>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</si>
  <si>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</si>
  <si>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</si>
  <si>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</si>
  <si>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</si>
  <si>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</si>
  <si>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</si>
  <si>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</si>
  <si>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</si>
  <si>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</si>
  <si>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</si>
  <si>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</si>
  <si>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</si>
  <si>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</si>
  <si>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</si>
  <si>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</si>
  <si>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</si>
  <si>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</si>
  <si>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</si>
  <si>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</si>
  <si>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</si>
  <si>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</si>
  <si>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</si>
  <si>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</si>
  <si>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</si>
  <si>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</si>
  <si>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</si>
  <si>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</si>
  <si>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</si>
  <si>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</si>
  <si>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</si>
  <si>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</si>
  <si>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</si>
  <si>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</si>
  <si>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</si>
  <si>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</si>
  <si>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</si>
  <si>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</si>
  <si>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</si>
  <si>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</si>
  <si>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</si>
  <si>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</si>
  <si>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</si>
  <si>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</si>
  <si>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</si>
  <si>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</si>
  <si>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</si>
  <si>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</si>
  <si>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</si>
  <si>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</si>
  <si>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</si>
  <si>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</si>
  <si>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</si>
  <si>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</si>
  <si>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</si>
  <si>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</si>
  <si>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</si>
  <si>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</si>
  <si>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</si>
  <si>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</si>
  <si>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</si>
  <si>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</si>
  <si>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</si>
  <si>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</si>
  <si>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</si>
  <si>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</si>
  <si>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</si>
  <si>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</si>
  <si>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</si>
  <si>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</si>
  <si>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</si>
  <si>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</si>
  <si>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</si>
  <si>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</si>
  <si>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</si>
  <si>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</si>
  <si>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</si>
  <si>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</si>
  <si>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</si>
  <si>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</si>
  <si>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</si>
  <si>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</si>
  <si>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</si>
  <si>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</si>
  <si>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</si>
  <si>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</si>
  <si>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</si>
  <si>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</si>
  <si>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</si>
  <si>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</si>
  <si>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</si>
  <si>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</si>
  <si>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</si>
  <si>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</si>
  <si>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</si>
  <si>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</si>
  <si>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</si>
  <si>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</si>
  <si>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</si>
  <si>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</si>
  <si>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</si>
  <si>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</si>
  <si>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</si>
  <si>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</si>
  <si>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</si>
  <si>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</si>
  <si>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</si>
  <si>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</si>
  <si>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</si>
  <si>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</si>
  <si>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</si>
  <si>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</si>
  <si>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</si>
  <si>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</si>
  <si>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</si>
  <si>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</si>
  <si>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</si>
  <si>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</si>
  <si>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</si>
  <si>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</si>
  <si>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</si>
  <si>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</si>
  <si>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</si>
  <si>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</si>
  <si>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</si>
  <si>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</si>
  <si>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</si>
  <si>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</si>
  <si>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</si>
  <si>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</si>
  <si>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</si>
  <si>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</si>
  <si>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</si>
  <si>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</si>
  <si>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</si>
  <si>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</si>
  <si>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</si>
  <si>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</si>
  <si>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</si>
  <si>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</si>
  <si>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</si>
  <si>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</si>
  <si>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</si>
  <si>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</si>
  <si>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</si>
  <si>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</si>
  <si>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</si>
  <si>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</si>
  <si>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</si>
  <si>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</si>
  <si>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</si>
  <si>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</si>
  <si>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</si>
  <si>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</si>
  <si>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</si>
  <si>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</si>
  <si>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</si>
  <si>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</si>
  <si>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</si>
  <si>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</si>
  <si>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</si>
  <si>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</si>
  <si>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</si>
  <si>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</si>
  <si>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</si>
  <si>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</si>
  <si>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</si>
  <si>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</si>
  <si>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</si>
  <si>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</si>
  <si>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</si>
  <si>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</si>
  <si>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</si>
  <si>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</si>
  <si>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</si>
  <si>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</si>
  <si>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</si>
  <si>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</si>
  <si>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</si>
  <si>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</si>
  <si>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</si>
  <si>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</si>
  <si>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</si>
  <si>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</si>
  <si>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</si>
  <si>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</si>
  <si>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</si>
  <si>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</si>
  <si>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</si>
  <si>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</si>
  <si>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</si>
  <si>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</si>
  <si>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</si>
  <si>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</si>
  <si>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</si>
  <si>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</si>
  <si>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</si>
  <si>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</si>
  <si>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</si>
  <si>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</si>
  <si>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</si>
  <si>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</si>
  <si>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</si>
  <si>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</si>
  <si>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</si>
  <si>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</si>
  <si>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</si>
  <si>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</si>
  <si>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</si>
  <si>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</si>
  <si>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</si>
  <si>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</si>
  <si>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</si>
  <si>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</si>
  <si>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</si>
  <si>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</si>
  <si>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</si>
  <si>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</si>
  <si>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</si>
  <si>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</si>
  <si>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</si>
  <si>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</si>
  <si>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</si>
  <si>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</si>
  <si>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</si>
  <si>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</si>
  <si>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</si>
  <si>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</si>
  <si>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</si>
  <si>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</si>
  <si>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</si>
  <si>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</si>
  <si>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</si>
  <si>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</si>
  <si>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</si>
  <si>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</si>
  <si>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</si>
  <si>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</si>
  <si>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</si>
  <si>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</si>
  <si>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</si>
  <si>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</si>
  <si>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</si>
  <si>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</si>
  <si>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</si>
  <si>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</si>
  <si>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</si>
  <si>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</si>
  <si>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</si>
  <si>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</si>
  <si>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</si>
  <si>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</si>
  <si>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</si>
  <si>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</si>
  <si>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</si>
  <si>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</si>
  <si>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</si>
  <si>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</si>
  <si>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</si>
  <si>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</si>
  <si>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</si>
  <si>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</si>
  <si>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</si>
  <si>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</si>
  <si>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</si>
  <si>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</si>
  <si>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</si>
  <si>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</si>
  <si>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</si>
  <si>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</si>
  <si>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</si>
  <si>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</si>
  <si>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</si>
  <si>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</si>
  <si>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</si>
  <si>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</si>
  <si>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</si>
  <si>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</si>
  <si>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</si>
  <si>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</si>
  <si>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</si>
  <si>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</si>
  <si>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</si>
  <si>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</si>
  <si>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</si>
  <si>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</si>
  <si>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</si>
  <si>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</si>
  <si>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</si>
  <si>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</si>
  <si>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</si>
  <si>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</si>
  <si>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</si>
  <si>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</si>
  <si>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</si>
  <si>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</si>
  <si>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</si>
  <si>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</si>
  <si>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</si>
  <si>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</si>
  <si>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</si>
  <si>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</si>
  <si>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</si>
  <si>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</si>
  <si>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</si>
  <si>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</si>
  <si>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</si>
  <si>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</si>
  <si>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</si>
  <si>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</si>
  <si>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</si>
  <si>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</si>
  <si>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</si>
  <si>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</si>
  <si>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</si>
  <si>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</si>
  <si>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</si>
  <si>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</si>
  <si>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</si>
  <si>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</si>
  <si>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</si>
  <si>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</si>
  <si>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</si>
  <si>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</si>
  <si>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</si>
  <si>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</si>
  <si>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</si>
  <si>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</si>
  <si>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</si>
  <si>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</si>
  <si>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</si>
  <si>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</si>
  <si>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</si>
  <si>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</si>
  <si>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</si>
  <si>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</si>
  <si>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</si>
  <si>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</si>
  <si>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</si>
  <si>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</si>
  <si>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</si>
  <si>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</si>
  <si>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</si>
  <si>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</si>
  <si>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</si>
  <si>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</si>
  <si>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</si>
  <si>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</si>
  <si>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</si>
  <si>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</si>
  <si>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</si>
  <si>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</si>
  <si>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</si>
  <si>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</si>
  <si>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</si>
  <si>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</si>
  <si>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</si>
  <si>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</si>
  <si>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</si>
  <si>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</si>
  <si>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</si>
  <si>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</si>
  <si>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</si>
  <si>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</si>
  <si>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</si>
  <si>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</si>
  <si>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</si>
  <si>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</si>
  <si>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</si>
  <si>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</si>
  <si>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</si>
  <si>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</si>
  <si>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</si>
  <si>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</si>
  <si>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</si>
  <si>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</si>
  <si>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</si>
  <si>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</si>
  <si>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</si>
  <si>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</si>
  <si>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</si>
  <si>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</si>
  <si>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</si>
  <si>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</si>
  <si>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</si>
  <si>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</si>
  <si>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</si>
  <si>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</si>
  <si>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</si>
  <si>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</si>
  <si>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</si>
  <si>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</si>
  <si>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</si>
  <si>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</si>
  <si>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</si>
  <si>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</si>
  <si>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</si>
  <si>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</si>
  <si>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</si>
  <si>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</si>
  <si>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</si>
  <si>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</si>
  <si>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</si>
  <si>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</si>
  <si>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</si>
  <si>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</si>
  <si>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</si>
  <si>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</si>
  <si>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</si>
  <si>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</si>
  <si>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</si>
  <si>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</si>
  <si>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</si>
  <si>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</si>
  <si>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</si>
  <si>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</si>
  <si>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</si>
  <si>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</si>
  <si>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</si>
  <si>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</si>
  <si>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</si>
  <si>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</si>
  <si>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</si>
  <si>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</si>
  <si>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</si>
  <si>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</si>
  <si>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</si>
  <si>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</si>
  <si>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</si>
  <si>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</si>
  <si>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</si>
  <si>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</si>
  <si>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</si>
  <si>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</si>
  <si>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</si>
  <si>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</si>
  <si>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</si>
  <si>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</si>
  <si>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</si>
  <si>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</si>
  <si>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</si>
  <si>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</si>
  <si>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</si>
  <si>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</si>
  <si>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</si>
  <si>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</si>
  <si>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</si>
  <si>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</si>
  <si>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</si>
  <si>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</si>
  <si>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</si>
  <si>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</si>
  <si>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</si>
  <si>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</si>
  <si>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</si>
  <si>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</si>
  <si>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</si>
  <si>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</si>
  <si>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</si>
  <si>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</si>
  <si>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</si>
  <si>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</si>
  <si>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</si>
  <si>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</si>
  <si>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</si>
  <si>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</si>
  <si>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</si>
  <si>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</si>
  <si>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</si>
  <si>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</si>
  <si>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</si>
  <si>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</si>
  <si>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</si>
  <si>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</si>
  <si>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</si>
  <si>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</si>
  <si>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</si>
  <si>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</si>
  <si>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</si>
  <si>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</si>
  <si>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</si>
  <si>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</si>
  <si>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</si>
  <si>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</si>
  <si>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</si>
  <si>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</si>
  <si>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</si>
  <si>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</si>
  <si>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</si>
  <si>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</si>
  <si>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</si>
  <si>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</si>
  <si>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</si>
  <si>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</si>
  <si>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</si>
  <si>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</si>
  <si>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</si>
  <si>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</si>
  <si>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</si>
  <si>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</si>
  <si>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</si>
  <si>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</si>
  <si>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</si>
  <si>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</si>
  <si>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</si>
  <si>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</si>
  <si>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</si>
  <si>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</si>
  <si>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</si>
  <si>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</si>
  <si>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</si>
  <si>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</si>
  <si>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</si>
  <si>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</si>
  <si>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</si>
  <si>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</si>
  <si>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</si>
  <si>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</si>
  <si>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</si>
  <si>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</si>
  <si>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</si>
  <si>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</si>
  <si>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</si>
  <si>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</si>
  <si>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</si>
  <si>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</si>
  <si>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</si>
  <si>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</si>
  <si>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</si>
  <si>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</si>
  <si>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</si>
  <si>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</si>
  <si>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</si>
  <si>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</si>
  <si>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</si>
  <si>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</si>
  <si>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</si>
  <si>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</si>
  <si>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</si>
  <si>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</si>
  <si>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</si>
  <si>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</si>
  <si>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</si>
  <si>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</si>
  <si>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</si>
  <si>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</si>
  <si>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</si>
  <si>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</si>
  <si>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</si>
  <si>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</si>
  <si>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</si>
  <si>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</si>
  <si>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</si>
  <si>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</si>
  <si>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</si>
  <si>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</si>
  <si>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</si>
  <si>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</si>
  <si>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</si>
  <si>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</si>
  <si>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</si>
  <si>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</si>
  <si>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</si>
  <si>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</si>
  <si>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</si>
  <si>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</si>
  <si>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</si>
  <si>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</si>
  <si>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</si>
  <si>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</si>
  <si>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</si>
  <si>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</si>
  <si>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</si>
  <si>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</si>
  <si>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</si>
  <si>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</si>
  <si>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</si>
  <si>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</si>
  <si>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</si>
  <si>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</si>
  <si>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</si>
  <si>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</si>
  <si>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</si>
  <si>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</si>
  <si>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</si>
  <si>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</si>
  <si>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</si>
  <si>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</si>
  <si>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</si>
  <si>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</si>
  <si>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</si>
  <si>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</si>
  <si>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</si>
  <si>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</si>
  <si>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</si>
  <si>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</si>
  <si>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</si>
  <si>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</si>
  <si>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</si>
  <si>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</si>
  <si>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</si>
  <si>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</si>
  <si>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</si>
  <si>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</si>
  <si>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</si>
  <si>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</si>
  <si>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</si>
  <si>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</si>
  <si>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</si>
  <si>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</si>
  <si>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</si>
  <si>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</si>
  <si>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</si>
  <si>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</si>
  <si>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</si>
  <si>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</si>
  <si>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</si>
  <si>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</si>
  <si>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</si>
  <si>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</si>
  <si>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</si>
  <si>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</si>
  <si>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</si>
  <si>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</si>
  <si>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</si>
  <si>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</si>
  <si>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</si>
  <si>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</si>
  <si>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</si>
  <si>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</si>
  <si>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</si>
  <si>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</si>
  <si>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</si>
  <si>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</si>
  <si>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</si>
  <si>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</si>
  <si>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</si>
  <si>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</si>
  <si>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</si>
  <si>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</si>
  <si>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</si>
  <si>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</si>
  <si>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</si>
  <si>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</si>
  <si>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</si>
  <si>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</si>
  <si>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</si>
  <si>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</si>
  <si>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</si>
  <si>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</si>
  <si>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</si>
  <si>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</si>
  <si>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</si>
  <si>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</si>
  <si>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</si>
  <si>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</si>
  <si>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</si>
  <si>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</si>
  <si>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</si>
  <si>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</si>
  <si>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</si>
  <si>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</si>
  <si>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</si>
  <si>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</si>
  <si>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</si>
  <si>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</si>
  <si>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</si>
  <si>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</si>
  <si>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</si>
  <si>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</si>
  <si>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</si>
  <si>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</si>
  <si>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</si>
  <si>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</si>
  <si>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</si>
  <si>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</si>
  <si>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</si>
  <si>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</si>
  <si>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</si>
  <si>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</si>
  <si>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</si>
  <si>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</si>
  <si>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</si>
  <si>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</si>
  <si>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</si>
  <si>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</si>
  <si>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</si>
  <si>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</si>
  <si>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</si>
  <si>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</si>
  <si>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</si>
  <si>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</si>
  <si>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</si>
  <si>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</si>
  <si>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</si>
  <si>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</si>
  <si>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</si>
  <si>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</si>
  <si>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</si>
  <si>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</si>
  <si>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</si>
  <si>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</si>
  <si>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</si>
  <si>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</si>
  <si>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</si>
  <si>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</si>
  <si>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</si>
  <si>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</si>
  <si>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</si>
  <si>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</si>
  <si>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</si>
  <si>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</si>
  <si>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</si>
  <si>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</si>
  <si>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</si>
  <si>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</si>
  <si>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</si>
  <si>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</si>
  <si>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</si>
  <si>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</si>
  <si>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</si>
  <si>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</si>
  <si>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</si>
  <si>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</si>
  <si>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</si>
  <si>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</si>
  <si>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</si>
  <si>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</si>
  <si>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</si>
  <si>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</si>
  <si>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</si>
  <si>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</si>
  <si>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</si>
  <si>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</si>
  <si>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</si>
  <si>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</si>
  <si>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</si>
  <si>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</si>
  <si>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</si>
  <si>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</si>
  <si>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</si>
  <si>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</si>
  <si>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</si>
  <si>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</si>
  <si>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</si>
  <si>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</si>
  <si>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</si>
  <si>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</si>
  <si>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</si>
  <si>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</si>
  <si>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</si>
  <si>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</si>
  <si>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</si>
  <si>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</si>
  <si>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</si>
  <si>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</si>
  <si>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</si>
  <si>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</si>
  <si>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</si>
  <si>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</si>
  <si>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</si>
  <si>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</si>
  <si>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</si>
  <si>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</si>
  <si>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</si>
  <si>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</si>
  <si>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</si>
  <si>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</si>
  <si>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</si>
  <si>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</si>
  <si>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</si>
  <si>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</si>
  <si>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</si>
  <si>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</si>
  <si>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</si>
  <si>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</si>
  <si>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</si>
  <si>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</si>
  <si>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</si>
  <si>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</si>
  <si>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</si>
  <si>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</si>
  <si>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</si>
  <si>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</si>
  <si>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</si>
  <si>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</si>
  <si>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</si>
  <si>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</si>
  <si>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</si>
  <si>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</si>
  <si>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</si>
  <si>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</si>
  <si>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</si>
  <si>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</si>
  <si>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</si>
  <si>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</si>
  <si>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</si>
  <si>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</si>
  <si>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</si>
  <si>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</si>
  <si>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</si>
  <si>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</si>
  <si>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</si>
  <si>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</si>
  <si>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</si>
  <si>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</si>
  <si>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</si>
  <si>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</si>
  <si>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</si>
  <si>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</si>
  <si>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</si>
  <si>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</si>
  <si>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</si>
  <si>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</si>
  <si>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</si>
  <si>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</si>
  <si>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</si>
  <si>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</si>
  <si>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</si>
  <si>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</si>
  <si>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</si>
  <si>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</si>
  <si>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</si>
  <si>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</si>
  <si>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</si>
  <si>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</si>
  <si>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</si>
  <si>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</si>
  <si>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</si>
  <si>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</si>
  <si>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</si>
  <si>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</si>
  <si>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</si>
  <si>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</si>
  <si>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</si>
  <si>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</si>
  <si>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</si>
  <si>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</si>
  <si>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</si>
  <si>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</si>
  <si>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</si>
  <si>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</si>
  <si>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</si>
  <si>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</si>
  <si>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</si>
  <si>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</si>
  <si>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</si>
  <si>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</si>
  <si>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</si>
  <si>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</si>
  <si>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</si>
  <si>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</si>
  <si>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</si>
  <si>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</si>
  <si>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</si>
  <si>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</si>
  <si>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</si>
  <si>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</si>
  <si>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</si>
  <si>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</si>
  <si>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</si>
  <si>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</si>
  <si>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</si>
  <si>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</si>
  <si>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</si>
  <si>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</si>
  <si>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</si>
  <si>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</si>
  <si>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</si>
  <si>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</si>
  <si>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</si>
  <si>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</si>
  <si>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</si>
  <si>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</si>
  <si>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</si>
  <si>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</si>
  <si>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</si>
  <si>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</si>
  <si>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</si>
  <si>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</si>
  <si>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</si>
  <si>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</si>
  <si>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</si>
  <si>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</si>
  <si>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</si>
  <si>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</si>
  <si>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</si>
  <si>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</si>
  <si>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</si>
  <si>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</si>
  <si>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</si>
  <si>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</si>
  <si>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</si>
  <si>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</si>
  <si>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</si>
  <si>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</si>
  <si>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</si>
  <si>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</si>
  <si>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</si>
  <si>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</si>
  <si>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</si>
  <si>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</si>
  <si>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</si>
  <si>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</si>
  <si>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</si>
  <si>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</si>
  <si>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</si>
  <si>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</si>
  <si>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</si>
  <si>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</si>
  <si>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</si>
  <si>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</si>
  <si>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</si>
  <si>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</si>
  <si>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</si>
  <si>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</si>
  <si>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</si>
  <si>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</si>
  <si>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</si>
  <si>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</si>
  <si>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</si>
  <si>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</si>
  <si>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</si>
  <si>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</si>
  <si>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</si>
  <si>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</si>
  <si>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</si>
  <si>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</si>
  <si>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</si>
  <si>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</si>
  <si>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</si>
  <si>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</si>
  <si>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</si>
  <si>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</si>
  <si>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</si>
  <si>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</si>
  <si>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</si>
  <si>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</si>
  <si>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</si>
  <si>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</si>
  <si>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</si>
  <si>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</si>
  <si>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</si>
  <si>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</si>
  <si>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</si>
  <si>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</si>
  <si>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</si>
  <si>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</si>
  <si>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</si>
  <si>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</si>
  <si>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</si>
  <si>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</si>
  <si>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</si>
  <si>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</si>
  <si>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</si>
  <si>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</si>
  <si>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</si>
  <si>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</si>
  <si>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</si>
  <si>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</si>
  <si>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</si>
  <si>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</si>
  <si>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</si>
  <si>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</si>
  <si>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</si>
  <si>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</si>
  <si>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</si>
  <si>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</si>
  <si>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</si>
  <si>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</si>
  <si>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</si>
  <si>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</si>
  <si>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</si>
  <si>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</si>
  <si>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</si>
  <si>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</si>
  <si>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</si>
  <si>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</si>
  <si>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</si>
  <si>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</si>
  <si>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</si>
  <si>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</si>
  <si>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</si>
  <si>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</si>
  <si>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</si>
  <si>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</si>
  <si>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</si>
  <si>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</si>
  <si>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</si>
  <si>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</si>
  <si>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</si>
  <si>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</si>
  <si>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</si>
  <si>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</si>
  <si>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</si>
  <si>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</si>
  <si>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</si>
  <si>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</si>
  <si>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</si>
  <si>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</si>
  <si>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</si>
  <si>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</si>
  <si>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</si>
  <si>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</si>
  <si>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</si>
  <si>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</si>
  <si>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</si>
  <si>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</si>
  <si>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</si>
  <si>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</si>
  <si>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</si>
  <si>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</si>
  <si>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</si>
  <si>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</si>
  <si>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</si>
  <si>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</si>
  <si>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</si>
  <si>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</si>
  <si>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</si>
  <si>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</si>
  <si>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</si>
  <si>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</si>
  <si>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</si>
  <si>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</si>
  <si>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</si>
  <si>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</si>
  <si>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</si>
  <si>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</si>
  <si>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</si>
  <si>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</si>
  <si>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</si>
  <si>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</si>
  <si>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</si>
  <si>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</si>
  <si>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</si>
  <si>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</si>
  <si>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</si>
  <si>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</si>
  <si>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</si>
  <si>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</si>
  <si>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</si>
  <si>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</si>
  <si>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</si>
  <si>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</si>
  <si>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</si>
  <si>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Goal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</si>
  <si>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</si>
  <si>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</si>
  <si>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</si>
  <si>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</si>
  <si>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</si>
  <si>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</si>
  <si>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</si>
  <si>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</si>
  <si>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</si>
  <si>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</si>
  <si>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</si>
  <si>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</si>
  <si>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</si>
  <si>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</si>
  <si>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</si>
  <si>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</si>
  <si>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</si>
  <si>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15000 to 19999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</si>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</sst>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CC0000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FF66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NB.xlsx]Pivot - Category!PivotTable6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2-43EC-85DA-BC8D86DA9CF7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2-43EC-85DA-BC8D86DA9CF7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12-43EC-85DA-BC8D86DA9CF7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2-43EC-85DA-BC8D86DA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528640"/>
        <c:axId val="630530608"/>
      </c:barChart>
      <c:catAx>
        <c:axId val="63052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0608"/>
        <c:crosses val="autoZero"/>
        <c:auto val="1"/>
        <c:lblAlgn val="ctr"/>
        <c:lblOffset val="100"/>
        <c:noMultiLvlLbl val="0"/>
      </c:catAx>
      <c:valAx>
        <c:axId val="6305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2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NB.xlsx]Pivot - Sub-Category!PivotTable8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8-4CFF-B70C-FB8F6E3E6C67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D8-4CFF-B70C-FB8F6E3E6C67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D8-4CFF-B70C-FB8F6E3E6C67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D8-4CFF-B70C-FB8F6E3E6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988776"/>
        <c:axId val="542981232"/>
      </c:barChart>
      <c:catAx>
        <c:axId val="54298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81232"/>
        <c:crosses val="autoZero"/>
        <c:auto val="1"/>
        <c:lblAlgn val="ctr"/>
        <c:lblOffset val="100"/>
        <c:noMultiLvlLbl val="0"/>
      </c:catAx>
      <c:valAx>
        <c:axId val="5429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8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NB.xlsx]Pivot - Date Created!PivotTable9</c:name>
    <c:fmtId val="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A-4141-9E67-825430E4786C}"/>
            </c:ext>
          </c:extLst>
        </c:ser>
        <c:ser>
          <c:idx val="1"/>
          <c:order val="1"/>
          <c:tx>
            <c:strRef>
              <c:f>'Pivot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A-4141-9E67-825430E4786C}"/>
            </c:ext>
          </c:extLst>
        </c:ser>
        <c:ser>
          <c:idx val="2"/>
          <c:order val="2"/>
          <c:tx>
            <c:strRef>
              <c:f>'Pivot - Date Created'!$D$4:$D$5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F-4829-AD11-0F6ACCAA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90192"/>
        <c:axId val="427390848"/>
      </c:lineChart>
      <c:catAx>
        <c:axId val="4273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0848"/>
        <c:crosses val="autoZero"/>
        <c:auto val="1"/>
        <c:lblAlgn val="ctr"/>
        <c:lblOffset val="100"/>
        <c:noMultiLvlLbl val="0"/>
      </c:catAx>
      <c:valAx>
        <c:axId val="4273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D-4758-8310-6F5A8EC1ED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D-4758-8310-6F5A8EC1ED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D-4758-8310-6F5A8EC1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06096"/>
        <c:axId val="528908720"/>
      </c:lineChart>
      <c:catAx>
        <c:axId val="52890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720"/>
        <c:crosses val="autoZero"/>
        <c:auto val="1"/>
        <c:lblAlgn val="ctr"/>
        <c:lblOffset val="100"/>
        <c:noMultiLvlLbl val="0"/>
      </c:catAx>
      <c:valAx>
        <c:axId val="5289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169544</xdr:rowOff>
    </xdr:from>
    <xdr:to>
      <xdr:col>16</xdr:col>
      <xdr:colOff>548640</xdr:colOff>
      <xdr:row>27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E74D5-D889-4029-B260-73A173504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3</xdr:row>
      <xdr:rowOff>13334</xdr:rowOff>
    </xdr:from>
    <xdr:to>
      <xdr:col>17</xdr:col>
      <xdr:colOff>586740</xdr:colOff>
      <xdr:row>32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A5744-5D6D-4417-8438-D3F6C5083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40004</xdr:rowOff>
    </xdr:from>
    <xdr:to>
      <xdr:col>13</xdr:col>
      <xdr:colOff>205740</xdr:colOff>
      <xdr:row>21</xdr:row>
      <xdr:rowOff>91439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91A84-665A-4BFB-BDF1-536932021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392430</xdr:colOff>
      <xdr:row>13</xdr:row>
      <xdr:rowOff>100964</xdr:rowOff>
    </xdr:from>
    <xdr:to>
      <xdr:col>9</xdr:col>
      <xdr:colOff>175260</xdr:colOff>
      <xdr:row>41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99CA1-7B8E-4D73-9A4F-6BF46A023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vba" refreshedDate="43115.83151400463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vba" refreshedDate="43115.83182881944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3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68" zoomScaleNormal="68" workbookViewId="0">
      <selection activeCell="V16" sqref="V1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5234375" customWidth="1"/>
    <col min="16" max="16" width="19.68359375" customWidth="1"/>
    <col min="17" max="17" width="16" customWidth="1"/>
    <col min="18" max="18" width="20.5234375" customWidth="1"/>
    <col min="19" max="19" width="27.7890625" customWidth="1"/>
    <col min="20" max="20" width="21.47265625" customWidth="1"/>
  </cols>
  <sheetData>
    <row r="1" spans="1:20" x14ac:dyDescent="0.55000000000000004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1" t="s">
        <v>8035</v>
      </c>
      <c r="P1" s="1" t="s">
        <v>8036</v>
      </c>
      <c r="Q1" s="1" t="s">
        <v>8037</v>
      </c>
      <c r="R1" s="1" t="s">
        <v>8038</v>
      </c>
      <c r="S1" s="1" t="s">
        <v>8095</v>
      </c>
      <c r="T1" s="1" t="s">
        <v>8096</v>
      </c>
    </row>
    <row r="2" spans="1:20" ht="43.2" x14ac:dyDescent="0.55000000000000004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5">
        <f>(E2/D2)*100</f>
        <v>136.85882352941178</v>
      </c>
      <c r="P2" s="6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x14ac:dyDescent="0.55000000000000004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3.2" x14ac:dyDescent="0.55000000000000004">
      <c r="A122">
        <v>120</v>
      </c>
      <c r="B122" s="3" t="s">
        <v>8110</v>
      </c>
      <c r="C122" s="3" t="s">
        <v>3961</v>
      </c>
      <c r="D122">
        <v>70000</v>
      </c>
      <c r="E122">
        <v>10</v>
      </c>
      <c r="F122" t="s">
        <v>8111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3.2" x14ac:dyDescent="0.55000000000000004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8111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55000000000000004">
      <c r="A124">
        <v>122</v>
      </c>
      <c r="B124" s="3" t="s">
        <v>8112</v>
      </c>
      <c r="C124" s="3" t="s">
        <v>3963</v>
      </c>
      <c r="D124">
        <v>100000000</v>
      </c>
      <c r="E124">
        <v>0</v>
      </c>
      <c r="F124" t="s">
        <v>8111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55000000000000004">
      <c r="A125">
        <v>123</v>
      </c>
      <c r="B125" s="3" t="s">
        <v>8113</v>
      </c>
      <c r="C125" s="3" t="s">
        <v>3964</v>
      </c>
      <c r="D125">
        <v>55000</v>
      </c>
      <c r="E125">
        <v>151</v>
      </c>
      <c r="F125" t="s">
        <v>8111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55000000000000004">
      <c r="A126">
        <v>124</v>
      </c>
      <c r="B126" s="3" t="s">
        <v>8114</v>
      </c>
      <c r="C126" s="3" t="s">
        <v>3965</v>
      </c>
      <c r="D126">
        <v>4000</v>
      </c>
      <c r="E126">
        <v>0</v>
      </c>
      <c r="F126" t="s">
        <v>8111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55000000000000004">
      <c r="A127">
        <v>125</v>
      </c>
      <c r="B127" s="3" t="s">
        <v>8115</v>
      </c>
      <c r="C127" s="3" t="s">
        <v>3966</v>
      </c>
      <c r="D127">
        <v>500</v>
      </c>
      <c r="E127">
        <v>70</v>
      </c>
      <c r="F127" t="s">
        <v>8111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55000000000000004">
      <c r="A128">
        <v>126</v>
      </c>
      <c r="B128" s="3" t="s">
        <v>8116</v>
      </c>
      <c r="C128" s="3" t="s">
        <v>3967</v>
      </c>
      <c r="D128">
        <v>25000</v>
      </c>
      <c r="E128">
        <v>1387</v>
      </c>
      <c r="F128" t="s">
        <v>8111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55000000000000004">
      <c r="A129">
        <v>127</v>
      </c>
      <c r="B129" s="3" t="s">
        <v>8117</v>
      </c>
      <c r="C129" s="3" t="s">
        <v>3968</v>
      </c>
      <c r="D129">
        <v>8000</v>
      </c>
      <c r="E129">
        <v>190</v>
      </c>
      <c r="F129" t="s">
        <v>8111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55000000000000004">
      <c r="A130">
        <v>128</v>
      </c>
      <c r="B130" s="3" t="s">
        <v>8118</v>
      </c>
      <c r="C130" s="3" t="s">
        <v>3969</v>
      </c>
      <c r="D130">
        <v>100000</v>
      </c>
      <c r="E130">
        <v>1867</v>
      </c>
      <c r="F130" t="s">
        <v>8111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3.2" x14ac:dyDescent="0.55000000000000004">
      <c r="A131">
        <v>129</v>
      </c>
      <c r="B131" s="3" t="s">
        <v>8119</v>
      </c>
      <c r="C131" s="3" t="s">
        <v>3970</v>
      </c>
      <c r="D131">
        <v>20000</v>
      </c>
      <c r="E131">
        <v>0</v>
      </c>
      <c r="F131" t="s">
        <v>8111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2" x14ac:dyDescent="0.55000000000000004">
      <c r="A132">
        <v>130</v>
      </c>
      <c r="B132" s="3" t="s">
        <v>8120</v>
      </c>
      <c r="C132" s="3" t="s">
        <v>3971</v>
      </c>
      <c r="D132">
        <v>600</v>
      </c>
      <c r="E132">
        <v>0</v>
      </c>
      <c r="F132" t="s">
        <v>8111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55000000000000004">
      <c r="A133">
        <v>131</v>
      </c>
      <c r="B133" s="3" t="s">
        <v>8121</v>
      </c>
      <c r="C133" s="3" t="s">
        <v>3972</v>
      </c>
      <c r="D133">
        <v>1200</v>
      </c>
      <c r="E133">
        <v>0</v>
      </c>
      <c r="F133" t="s">
        <v>8111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55000000000000004">
      <c r="A134">
        <v>132</v>
      </c>
      <c r="B134" s="3" t="s">
        <v>8122</v>
      </c>
      <c r="C134" s="3" t="s">
        <v>3973</v>
      </c>
      <c r="D134">
        <v>80000</v>
      </c>
      <c r="E134">
        <v>7655</v>
      </c>
      <c r="F134" t="s">
        <v>8111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55000000000000004">
      <c r="A135">
        <v>133</v>
      </c>
      <c r="B135" s="3" t="s">
        <v>8123</v>
      </c>
      <c r="C135" s="3" t="s">
        <v>3974</v>
      </c>
      <c r="D135">
        <v>71764</v>
      </c>
      <c r="E135">
        <v>0</v>
      </c>
      <c r="F135" t="s">
        <v>8111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55000000000000004">
      <c r="A136">
        <v>134</v>
      </c>
      <c r="B136" s="3" t="s">
        <v>8124</v>
      </c>
      <c r="C136" s="3" t="s">
        <v>3975</v>
      </c>
      <c r="D136">
        <v>5000</v>
      </c>
      <c r="E136">
        <v>0</v>
      </c>
      <c r="F136" t="s">
        <v>8111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55000000000000004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8111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3.2" x14ac:dyDescent="0.55000000000000004">
      <c r="A138">
        <v>136</v>
      </c>
      <c r="B138" s="3" t="s">
        <v>8125</v>
      </c>
      <c r="C138" s="3" t="s">
        <v>3962</v>
      </c>
      <c r="D138">
        <v>3000</v>
      </c>
      <c r="E138">
        <v>0</v>
      </c>
      <c r="F138" t="s">
        <v>8111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55000000000000004">
      <c r="A139">
        <v>137</v>
      </c>
      <c r="B139" s="3" t="s">
        <v>8126</v>
      </c>
      <c r="C139" s="3" t="s">
        <v>3977</v>
      </c>
      <c r="D139">
        <v>55000</v>
      </c>
      <c r="E139">
        <v>0</v>
      </c>
      <c r="F139" t="s">
        <v>8111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55000000000000004">
      <c r="A140">
        <v>138</v>
      </c>
      <c r="B140" s="3" t="s">
        <v>8127</v>
      </c>
      <c r="C140" s="3" t="s">
        <v>3978</v>
      </c>
      <c r="D140">
        <v>150000</v>
      </c>
      <c r="E140">
        <v>4712</v>
      </c>
      <c r="F140" t="s">
        <v>8111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55000000000000004">
      <c r="A141">
        <v>139</v>
      </c>
      <c r="B141" s="3" t="s">
        <v>8128</v>
      </c>
      <c r="C141" s="3" t="s">
        <v>3979</v>
      </c>
      <c r="D141">
        <v>500</v>
      </c>
      <c r="E141">
        <v>500</v>
      </c>
      <c r="F141" t="s">
        <v>8111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55000000000000004">
      <c r="A142">
        <v>140</v>
      </c>
      <c r="B142" s="3" t="s">
        <v>8129</v>
      </c>
      <c r="C142" s="3" t="s">
        <v>3980</v>
      </c>
      <c r="D142">
        <v>200000</v>
      </c>
      <c r="E142">
        <v>0</v>
      </c>
      <c r="F142" t="s">
        <v>8111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55000000000000004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8111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55000000000000004">
      <c r="A144">
        <v>142</v>
      </c>
      <c r="B144" s="3" t="s">
        <v>8130</v>
      </c>
      <c r="C144" s="3" t="s">
        <v>3982</v>
      </c>
      <c r="D144">
        <v>3000</v>
      </c>
      <c r="E144">
        <v>10</v>
      </c>
      <c r="F144" t="s">
        <v>8111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55000000000000004">
      <c r="A145">
        <v>143</v>
      </c>
      <c r="B145" s="3" t="s">
        <v>8131</v>
      </c>
      <c r="C145" s="3" t="s">
        <v>3983</v>
      </c>
      <c r="D145">
        <v>5500</v>
      </c>
      <c r="E145">
        <v>0</v>
      </c>
      <c r="F145" t="s">
        <v>8111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2" x14ac:dyDescent="0.55000000000000004">
      <c r="A146">
        <v>144</v>
      </c>
      <c r="B146" s="3" t="s">
        <v>8132</v>
      </c>
      <c r="C146" s="3" t="s">
        <v>3984</v>
      </c>
      <c r="D146">
        <v>7500</v>
      </c>
      <c r="E146">
        <v>2070</v>
      </c>
      <c r="F146" t="s">
        <v>8111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55000000000000004">
      <c r="A147">
        <v>145</v>
      </c>
      <c r="B147" s="3" t="s">
        <v>8133</v>
      </c>
      <c r="C147" s="3" t="s">
        <v>3985</v>
      </c>
      <c r="D147">
        <v>4500</v>
      </c>
      <c r="E147">
        <v>338</v>
      </c>
      <c r="F147" t="s">
        <v>8111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55000000000000004">
      <c r="A148">
        <v>146</v>
      </c>
      <c r="B148" s="3" t="s">
        <v>8134</v>
      </c>
      <c r="C148" s="3" t="s">
        <v>3986</v>
      </c>
      <c r="D148">
        <v>20000</v>
      </c>
      <c r="E148">
        <v>115</v>
      </c>
      <c r="F148" t="s">
        <v>8111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55000000000000004">
      <c r="A149">
        <v>147</v>
      </c>
      <c r="B149" s="3" t="s">
        <v>8135</v>
      </c>
      <c r="C149" s="3" t="s">
        <v>3987</v>
      </c>
      <c r="D149">
        <v>7000</v>
      </c>
      <c r="E149">
        <v>0</v>
      </c>
      <c r="F149" t="s">
        <v>8111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55000000000000004">
      <c r="A150">
        <v>148</v>
      </c>
      <c r="B150" s="3" t="s">
        <v>8136</v>
      </c>
      <c r="C150" s="3" t="s">
        <v>3988</v>
      </c>
      <c r="D150">
        <v>50000</v>
      </c>
      <c r="E150">
        <v>40</v>
      </c>
      <c r="F150" t="s">
        <v>8111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55000000000000004">
      <c r="A151">
        <v>149</v>
      </c>
      <c r="B151" s="3" t="s">
        <v>8137</v>
      </c>
      <c r="C151" s="3" t="s">
        <v>3989</v>
      </c>
      <c r="D151">
        <v>10000</v>
      </c>
      <c r="E151">
        <v>92</v>
      </c>
      <c r="F151" t="s">
        <v>8111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55000000000000004">
      <c r="A152">
        <v>150</v>
      </c>
      <c r="B152" s="3" t="s">
        <v>8138</v>
      </c>
      <c r="C152" s="3" t="s">
        <v>3990</v>
      </c>
      <c r="D152">
        <v>130000</v>
      </c>
      <c r="E152">
        <v>30112</v>
      </c>
      <c r="F152" t="s">
        <v>8111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55000000000000004">
      <c r="A153">
        <v>151</v>
      </c>
      <c r="B153" s="3" t="s">
        <v>8139</v>
      </c>
      <c r="C153" s="3" t="s">
        <v>3991</v>
      </c>
      <c r="D153">
        <v>250000</v>
      </c>
      <c r="E153">
        <v>140</v>
      </c>
      <c r="F153" t="s">
        <v>8111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55000000000000004">
      <c r="A154">
        <v>152</v>
      </c>
      <c r="B154" s="3" t="s">
        <v>8140</v>
      </c>
      <c r="C154" s="3" t="s">
        <v>3992</v>
      </c>
      <c r="D154">
        <v>380000</v>
      </c>
      <c r="E154">
        <v>30</v>
      </c>
      <c r="F154" t="s">
        <v>8111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2" x14ac:dyDescent="0.55000000000000004">
      <c r="A155">
        <v>153</v>
      </c>
      <c r="B155" s="3" t="s">
        <v>8141</v>
      </c>
      <c r="C155" s="3" t="s">
        <v>3993</v>
      </c>
      <c r="D155">
        <v>50000</v>
      </c>
      <c r="E155">
        <v>359</v>
      </c>
      <c r="F155" t="s">
        <v>8111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8.8" x14ac:dyDescent="0.55000000000000004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8111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55000000000000004">
      <c r="A157">
        <v>155</v>
      </c>
      <c r="B157" s="3" t="s">
        <v>8142</v>
      </c>
      <c r="C157" s="3" t="s">
        <v>3995</v>
      </c>
      <c r="D157">
        <v>1350000</v>
      </c>
      <c r="E157">
        <v>81</v>
      </c>
      <c r="F157" t="s">
        <v>8111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3.2" x14ac:dyDescent="0.55000000000000004">
      <c r="A158">
        <v>156</v>
      </c>
      <c r="B158" s="3" t="s">
        <v>8143</v>
      </c>
      <c r="C158" s="3" t="s">
        <v>3996</v>
      </c>
      <c r="D158">
        <v>35000</v>
      </c>
      <c r="E158">
        <v>1785</v>
      </c>
      <c r="F158" t="s">
        <v>8111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55000000000000004">
      <c r="A159">
        <v>157</v>
      </c>
      <c r="B159" s="3" t="s">
        <v>8144</v>
      </c>
      <c r="C159" s="3" t="s">
        <v>3997</v>
      </c>
      <c r="D159">
        <v>2995</v>
      </c>
      <c r="E159">
        <v>8</v>
      </c>
      <c r="F159" t="s">
        <v>8111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55000000000000004">
      <c r="A160">
        <v>158</v>
      </c>
      <c r="B160" s="3" t="s">
        <v>8145</v>
      </c>
      <c r="C160" s="3" t="s">
        <v>3998</v>
      </c>
      <c r="D160">
        <v>5000</v>
      </c>
      <c r="E160">
        <v>0</v>
      </c>
      <c r="F160" t="s">
        <v>8111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55000000000000004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8111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55000000000000004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2" x14ac:dyDescent="0.55000000000000004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55000000000000004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55000000000000004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55000000000000004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55000000000000004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55000000000000004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55000000000000004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55000000000000004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55000000000000004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55000000000000004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55000000000000004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55000000000000004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2" x14ac:dyDescent="0.55000000000000004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55000000000000004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55000000000000004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55000000000000004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55000000000000004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55000000000000004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55000000000000004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55000000000000004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55000000000000004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55000000000000004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55000000000000004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55000000000000004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55000000000000004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55000000000000004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8.8" x14ac:dyDescent="0.55000000000000004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55000000000000004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55000000000000004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55000000000000004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55000000000000004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3.2" x14ac:dyDescent="0.55000000000000004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3.2" x14ac:dyDescent="0.55000000000000004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2" x14ac:dyDescent="0.55000000000000004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55000000000000004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55000000000000004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55000000000000004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55000000000000004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55000000000000004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55000000000000004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2" x14ac:dyDescent="0.55000000000000004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55000000000000004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55000000000000004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55000000000000004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55000000000000004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55000000000000004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55000000000000004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55000000000000004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55000000000000004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55000000000000004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55000000000000004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8.8" x14ac:dyDescent="0.55000000000000004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55000000000000004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55000000000000004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55000000000000004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55000000000000004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55000000000000004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55000000000000004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55000000000000004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55000000000000004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55000000000000004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55000000000000004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55000000000000004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55000000000000004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55000000000000004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55000000000000004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55000000000000004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55000000000000004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55000000000000004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55000000000000004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2" x14ac:dyDescent="0.55000000000000004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2" x14ac:dyDescent="0.55000000000000004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55000000000000004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55000000000000004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55000000000000004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55000000000000004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55000000000000004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55000000000000004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2" x14ac:dyDescent="0.55000000000000004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3.2" x14ac:dyDescent="0.55000000000000004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55000000000000004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55000000000000004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55000000000000004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2" x14ac:dyDescent="0.55000000000000004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55000000000000004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55000000000000004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55000000000000004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55000000000000004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55000000000000004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55000000000000004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55000000000000004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3.2" x14ac:dyDescent="0.55000000000000004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55000000000000004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8.8" x14ac:dyDescent="0.55000000000000004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55000000000000004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55000000000000004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3.2" x14ac:dyDescent="0.55000000000000004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3.2" x14ac:dyDescent="0.55000000000000004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55000000000000004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55000000000000004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55000000000000004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55000000000000004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55000000000000004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55000000000000004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7.6" x14ac:dyDescent="0.55000000000000004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55000000000000004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55000000000000004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55000000000000004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55000000000000004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2" x14ac:dyDescent="0.55000000000000004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2" x14ac:dyDescent="0.55000000000000004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55000000000000004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55000000000000004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55000000000000004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55000000000000004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3.2" x14ac:dyDescent="0.55000000000000004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55000000000000004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55000000000000004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55000000000000004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2" x14ac:dyDescent="0.55000000000000004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55000000000000004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55000000000000004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55000000000000004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55000000000000004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55000000000000004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8.8" x14ac:dyDescent="0.55000000000000004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55000000000000004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55000000000000004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55000000000000004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55000000000000004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3.2" x14ac:dyDescent="0.55000000000000004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55000000000000004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57.6" x14ac:dyDescent="0.55000000000000004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55000000000000004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55000000000000004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55000000000000004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8.8" x14ac:dyDescent="0.55000000000000004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3.2" x14ac:dyDescent="0.55000000000000004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55000000000000004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55000000000000004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55000000000000004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55000000000000004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8.8" x14ac:dyDescent="0.55000000000000004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28.8" x14ac:dyDescent="0.55000000000000004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55000000000000004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55000000000000004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2" x14ac:dyDescent="0.55000000000000004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55000000000000004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55000000000000004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55000000000000004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3.2" x14ac:dyDescent="0.55000000000000004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55000000000000004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55000000000000004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55000000000000004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55000000000000004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55000000000000004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55000000000000004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55000000000000004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55000000000000004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55000000000000004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2" x14ac:dyDescent="0.55000000000000004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55000000000000004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55000000000000004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55000000000000004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55000000000000004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55000000000000004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55000000000000004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55000000000000004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55000000000000004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55000000000000004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55000000000000004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55000000000000004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3.2" x14ac:dyDescent="0.55000000000000004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55000000000000004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55000000000000004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55000000000000004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55000000000000004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55000000000000004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55000000000000004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55000000000000004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55000000000000004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55000000000000004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55000000000000004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55000000000000004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55000000000000004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2" x14ac:dyDescent="0.55000000000000004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55000000000000004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55000000000000004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55000000000000004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55000000000000004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55000000000000004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55000000000000004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55000000000000004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8.8" x14ac:dyDescent="0.55000000000000004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8.8" x14ac:dyDescent="0.55000000000000004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55000000000000004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55000000000000004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55000000000000004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2" x14ac:dyDescent="0.55000000000000004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55000000000000004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3.2" x14ac:dyDescent="0.55000000000000004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3.2" x14ac:dyDescent="0.55000000000000004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55000000000000004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55000000000000004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55000000000000004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2" x14ac:dyDescent="0.55000000000000004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55000000000000004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55000000000000004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55000000000000004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55000000000000004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55000000000000004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55000000000000004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55000000000000004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55000000000000004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55000000000000004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55000000000000004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55000000000000004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55000000000000004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3.2" x14ac:dyDescent="0.55000000000000004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55000000000000004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3.2" x14ac:dyDescent="0.55000000000000004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55000000000000004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55000000000000004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55000000000000004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2" x14ac:dyDescent="0.55000000000000004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3.2" x14ac:dyDescent="0.55000000000000004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55000000000000004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3.2" x14ac:dyDescent="0.55000000000000004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2" x14ac:dyDescent="0.55000000000000004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55000000000000004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2" x14ac:dyDescent="0.55000000000000004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8.8" x14ac:dyDescent="0.55000000000000004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55000000000000004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55000000000000004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55000000000000004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7.6" x14ac:dyDescent="0.55000000000000004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55000000000000004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55000000000000004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55000000000000004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55000000000000004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55000000000000004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55000000000000004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55000000000000004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28.8" x14ac:dyDescent="0.55000000000000004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55000000000000004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55000000000000004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55000000000000004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55000000000000004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55000000000000004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2" x14ac:dyDescent="0.55000000000000004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55000000000000004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55000000000000004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55000000000000004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55000000000000004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55000000000000004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55000000000000004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2" x14ac:dyDescent="0.55000000000000004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55000000000000004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55000000000000004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55000000000000004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55000000000000004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2" x14ac:dyDescent="0.55000000000000004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55000000000000004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55000000000000004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55000000000000004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3.2" x14ac:dyDescent="0.55000000000000004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8.8" x14ac:dyDescent="0.55000000000000004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55000000000000004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55000000000000004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55000000000000004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3.2" x14ac:dyDescent="0.55000000000000004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55000000000000004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3.2" x14ac:dyDescent="0.55000000000000004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3.2" x14ac:dyDescent="0.55000000000000004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55000000000000004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55000000000000004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55000000000000004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55000000000000004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2" x14ac:dyDescent="0.55000000000000004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55000000000000004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55000000000000004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55000000000000004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55000000000000004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55000000000000004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55000000000000004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55000000000000004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55000000000000004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55000000000000004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2" x14ac:dyDescent="0.55000000000000004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55000000000000004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55000000000000004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2" x14ac:dyDescent="0.55000000000000004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55000000000000004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55000000000000004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3.2" x14ac:dyDescent="0.55000000000000004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2" x14ac:dyDescent="0.55000000000000004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55000000000000004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55000000000000004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55000000000000004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55000000000000004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55000000000000004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2" x14ac:dyDescent="0.55000000000000004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55000000000000004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55000000000000004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55000000000000004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55000000000000004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55000000000000004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8.8" x14ac:dyDescent="0.55000000000000004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55000000000000004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55000000000000004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55000000000000004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55000000000000004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55000000000000004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3.2" x14ac:dyDescent="0.55000000000000004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55000000000000004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3.2" x14ac:dyDescent="0.55000000000000004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55000000000000004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55000000000000004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55000000000000004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2" x14ac:dyDescent="0.55000000000000004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55000000000000004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3.2" x14ac:dyDescent="0.55000000000000004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55000000000000004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8.8" x14ac:dyDescent="0.55000000000000004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2" x14ac:dyDescent="0.55000000000000004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55000000000000004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55000000000000004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55000000000000004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55000000000000004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2" x14ac:dyDescent="0.55000000000000004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2" x14ac:dyDescent="0.55000000000000004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55000000000000004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3.2" x14ac:dyDescent="0.55000000000000004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55000000000000004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55000000000000004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55000000000000004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55000000000000004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55000000000000004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55000000000000004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2" x14ac:dyDescent="0.55000000000000004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3.2" x14ac:dyDescent="0.55000000000000004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55000000000000004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55000000000000004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55000000000000004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55000000000000004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55000000000000004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55000000000000004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55000000000000004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55000000000000004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55000000000000004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55000000000000004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55000000000000004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2" x14ac:dyDescent="0.55000000000000004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55000000000000004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55000000000000004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55000000000000004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55000000000000004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55000000000000004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2" x14ac:dyDescent="0.55000000000000004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55000000000000004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55000000000000004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55000000000000004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55000000000000004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3.2" x14ac:dyDescent="0.55000000000000004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55000000000000004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55000000000000004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55000000000000004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55000000000000004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55000000000000004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55000000000000004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55000000000000004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55000000000000004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55000000000000004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8.8" x14ac:dyDescent="0.55000000000000004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3.2" x14ac:dyDescent="0.55000000000000004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2" x14ac:dyDescent="0.55000000000000004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55000000000000004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55000000000000004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55000000000000004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55000000000000004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55000000000000004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55000000000000004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55000000000000004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55000000000000004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55000000000000004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3.2" x14ac:dyDescent="0.55000000000000004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55000000000000004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3.2" x14ac:dyDescent="0.55000000000000004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55000000000000004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55000000000000004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55000000000000004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55000000000000004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55000000000000004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55000000000000004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55000000000000004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55000000000000004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55000000000000004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55000000000000004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55000000000000004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55000000000000004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55000000000000004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2" x14ac:dyDescent="0.55000000000000004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55000000000000004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55000000000000004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2" x14ac:dyDescent="0.55000000000000004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55000000000000004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55000000000000004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55000000000000004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55000000000000004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2" x14ac:dyDescent="0.55000000000000004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55000000000000004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3.2" x14ac:dyDescent="0.55000000000000004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55000000000000004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55000000000000004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55000000000000004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55000000000000004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8.8" x14ac:dyDescent="0.55000000000000004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55000000000000004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55000000000000004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55000000000000004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55000000000000004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55000000000000004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8.8" x14ac:dyDescent="0.55000000000000004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55000000000000004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55000000000000004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55000000000000004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55000000000000004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55000000000000004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3.2" x14ac:dyDescent="0.55000000000000004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55000000000000004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55000000000000004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55000000000000004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55000000000000004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55000000000000004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28.8" x14ac:dyDescent="0.55000000000000004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55000000000000004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55000000000000004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55000000000000004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55000000000000004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8111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55000000000000004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8111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55000000000000004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8111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55000000000000004">
      <c r="A605">
        <v>603</v>
      </c>
      <c r="B605" s="3" t="s">
        <v>8146</v>
      </c>
      <c r="C605" s="3" t="s">
        <v>4443</v>
      </c>
      <c r="D605">
        <v>15000</v>
      </c>
      <c r="E605">
        <v>590.02</v>
      </c>
      <c r="F605" t="s">
        <v>8111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55000000000000004">
      <c r="A606">
        <v>604</v>
      </c>
      <c r="B606" s="3" t="s">
        <v>8147</v>
      </c>
      <c r="C606" s="3" t="s">
        <v>4444</v>
      </c>
      <c r="D606">
        <v>1500</v>
      </c>
      <c r="E606">
        <v>0</v>
      </c>
      <c r="F606" t="s">
        <v>8111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55000000000000004">
      <c r="A607">
        <v>605</v>
      </c>
      <c r="B607" s="3" t="s">
        <v>8148</v>
      </c>
      <c r="C607" s="3" t="s">
        <v>4445</v>
      </c>
      <c r="D607">
        <v>5000</v>
      </c>
      <c r="E607">
        <v>131</v>
      </c>
      <c r="F607" t="s">
        <v>8111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3.2" x14ac:dyDescent="0.55000000000000004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8111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55000000000000004">
      <c r="A609">
        <v>607</v>
      </c>
      <c r="B609" s="3" t="s">
        <v>8149</v>
      </c>
      <c r="C609" s="3" t="s">
        <v>4447</v>
      </c>
      <c r="D609">
        <v>250</v>
      </c>
      <c r="E609">
        <v>0</v>
      </c>
      <c r="F609" t="s">
        <v>8111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55000000000000004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8111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55000000000000004">
      <c r="A611">
        <v>609</v>
      </c>
      <c r="B611" s="3" t="s">
        <v>8150</v>
      </c>
      <c r="C611" s="3" t="s">
        <v>4449</v>
      </c>
      <c r="D611">
        <v>780</v>
      </c>
      <c r="E611">
        <v>5</v>
      </c>
      <c r="F611" t="s">
        <v>8111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55000000000000004">
      <c r="A612">
        <v>610</v>
      </c>
      <c r="B612" s="3" t="s">
        <v>8151</v>
      </c>
      <c r="C612" s="3" t="s">
        <v>4450</v>
      </c>
      <c r="D612">
        <v>13803</v>
      </c>
      <c r="E612">
        <v>0</v>
      </c>
      <c r="F612" t="s">
        <v>8111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55000000000000004">
      <c r="A613">
        <v>611</v>
      </c>
      <c r="B613" s="3" t="s">
        <v>8152</v>
      </c>
      <c r="C613" s="3" t="s">
        <v>4451</v>
      </c>
      <c r="D613">
        <v>80000</v>
      </c>
      <c r="E613">
        <v>0</v>
      </c>
      <c r="F613" t="s">
        <v>8111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55000000000000004">
      <c r="A614">
        <v>612</v>
      </c>
      <c r="B614" s="3" t="s">
        <v>8153</v>
      </c>
      <c r="C614" s="3" t="s">
        <v>4452</v>
      </c>
      <c r="D614">
        <v>10000</v>
      </c>
      <c r="E614">
        <v>0</v>
      </c>
      <c r="F614" t="s">
        <v>8111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2" x14ac:dyDescent="0.55000000000000004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8111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55000000000000004">
      <c r="A616">
        <v>614</v>
      </c>
      <c r="B616" s="3" t="s">
        <v>8154</v>
      </c>
      <c r="C616" s="3" t="s">
        <v>4454</v>
      </c>
      <c r="D616">
        <v>10000</v>
      </c>
      <c r="E616">
        <v>0</v>
      </c>
      <c r="F616" t="s">
        <v>8111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55000000000000004">
      <c r="A617">
        <v>615</v>
      </c>
      <c r="B617" s="3" t="s">
        <v>8155</v>
      </c>
      <c r="C617" s="3" t="s">
        <v>4455</v>
      </c>
      <c r="D617">
        <v>515</v>
      </c>
      <c r="E617">
        <v>0</v>
      </c>
      <c r="F617" t="s">
        <v>8111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55000000000000004">
      <c r="A618">
        <v>616</v>
      </c>
      <c r="B618" s="3" t="s">
        <v>8156</v>
      </c>
      <c r="C618" s="3" t="s">
        <v>4456</v>
      </c>
      <c r="D618">
        <v>5000</v>
      </c>
      <c r="E618">
        <v>0</v>
      </c>
      <c r="F618" t="s">
        <v>8111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3.2" x14ac:dyDescent="0.55000000000000004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8111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55000000000000004">
      <c r="A620">
        <v>618</v>
      </c>
      <c r="B620" s="3" t="s">
        <v>8157</v>
      </c>
      <c r="C620" s="3" t="s">
        <v>4458</v>
      </c>
      <c r="D620">
        <v>400</v>
      </c>
      <c r="E620">
        <v>0</v>
      </c>
      <c r="F620" t="s">
        <v>8111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55000000000000004">
      <c r="A621">
        <v>619</v>
      </c>
      <c r="B621" s="3" t="s">
        <v>8158</v>
      </c>
      <c r="C621" s="3" t="s">
        <v>4459</v>
      </c>
      <c r="D621">
        <v>2500000</v>
      </c>
      <c r="E621">
        <v>1</v>
      </c>
      <c r="F621" t="s">
        <v>8111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55000000000000004">
      <c r="A622">
        <v>620</v>
      </c>
      <c r="B622" s="3" t="s">
        <v>8159</v>
      </c>
      <c r="C622" s="3" t="s">
        <v>4460</v>
      </c>
      <c r="D622">
        <v>30000</v>
      </c>
      <c r="E622">
        <v>300</v>
      </c>
      <c r="F622" t="s">
        <v>8111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55000000000000004">
      <c r="A623">
        <v>621</v>
      </c>
      <c r="B623" s="3" t="s">
        <v>8160</v>
      </c>
      <c r="C623" s="3" t="s">
        <v>4461</v>
      </c>
      <c r="D623">
        <v>25000</v>
      </c>
      <c r="E623">
        <v>261</v>
      </c>
      <c r="F623" t="s">
        <v>8111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55000000000000004">
      <c r="A624">
        <v>622</v>
      </c>
      <c r="B624" s="3" t="s">
        <v>8161</v>
      </c>
      <c r="C624" s="3" t="s">
        <v>4462</v>
      </c>
      <c r="D624">
        <v>6000</v>
      </c>
      <c r="E624">
        <v>341</v>
      </c>
      <c r="F624" t="s">
        <v>8111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3.2" x14ac:dyDescent="0.55000000000000004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8111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55000000000000004">
      <c r="A626">
        <v>624</v>
      </c>
      <c r="B626" s="3" t="s">
        <v>8162</v>
      </c>
      <c r="C626" s="3" t="s">
        <v>4464</v>
      </c>
      <c r="D626">
        <v>5000</v>
      </c>
      <c r="E626">
        <v>0</v>
      </c>
      <c r="F626" t="s">
        <v>8111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55000000000000004">
      <c r="A627">
        <v>625</v>
      </c>
      <c r="B627" s="3" t="s">
        <v>8163</v>
      </c>
      <c r="C627" s="3" t="s">
        <v>4465</v>
      </c>
      <c r="D627">
        <v>25000</v>
      </c>
      <c r="E627">
        <v>0</v>
      </c>
      <c r="F627" t="s">
        <v>8111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55000000000000004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8111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55000000000000004">
      <c r="A629">
        <v>627</v>
      </c>
      <c r="B629" s="3" t="s">
        <v>8164</v>
      </c>
      <c r="C629" s="3" t="s">
        <v>4467</v>
      </c>
      <c r="D629">
        <v>450000</v>
      </c>
      <c r="E629">
        <v>90</v>
      </c>
      <c r="F629" t="s">
        <v>8111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55000000000000004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8111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55000000000000004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8111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3.2" x14ac:dyDescent="0.55000000000000004">
      <c r="A632">
        <v>630</v>
      </c>
      <c r="B632" s="3" t="s">
        <v>8165</v>
      </c>
      <c r="C632" s="3" t="s">
        <v>4470</v>
      </c>
      <c r="D632">
        <v>11999</v>
      </c>
      <c r="E632">
        <v>10</v>
      </c>
      <c r="F632" t="s">
        <v>8111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55000000000000004">
      <c r="A633">
        <v>631</v>
      </c>
      <c r="B633" s="3" t="s">
        <v>8166</v>
      </c>
      <c r="C633" s="3" t="s">
        <v>4471</v>
      </c>
      <c r="D633">
        <v>50000</v>
      </c>
      <c r="E633">
        <v>690</v>
      </c>
      <c r="F633" t="s">
        <v>8111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55000000000000004">
      <c r="A634">
        <v>632</v>
      </c>
      <c r="B634" s="3" t="s">
        <v>8167</v>
      </c>
      <c r="C634" s="3" t="s">
        <v>4472</v>
      </c>
      <c r="D634">
        <v>20000</v>
      </c>
      <c r="E634">
        <v>0</v>
      </c>
      <c r="F634" t="s">
        <v>8111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55000000000000004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8111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8.8" x14ac:dyDescent="0.55000000000000004">
      <c r="A636">
        <v>634</v>
      </c>
      <c r="B636" s="3" t="s">
        <v>8168</v>
      </c>
      <c r="C636" s="3" t="s">
        <v>4474</v>
      </c>
      <c r="D636">
        <v>5000</v>
      </c>
      <c r="E636">
        <v>1</v>
      </c>
      <c r="F636" t="s">
        <v>8111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55000000000000004">
      <c r="A637">
        <v>635</v>
      </c>
      <c r="B637" s="3" t="s">
        <v>8169</v>
      </c>
      <c r="C637" s="3" t="s">
        <v>4475</v>
      </c>
      <c r="D637">
        <v>25000</v>
      </c>
      <c r="E637">
        <v>2</v>
      </c>
      <c r="F637" t="s">
        <v>8111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28.8" x14ac:dyDescent="0.55000000000000004">
      <c r="A638">
        <v>636</v>
      </c>
      <c r="B638" s="3" t="s">
        <v>8170</v>
      </c>
      <c r="C638" s="3" t="s">
        <v>4476</v>
      </c>
      <c r="D638">
        <v>2000</v>
      </c>
      <c r="E638">
        <v>4</v>
      </c>
      <c r="F638" t="s">
        <v>8111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55000000000000004">
      <c r="A639">
        <v>637</v>
      </c>
      <c r="B639" s="3" t="s">
        <v>8171</v>
      </c>
      <c r="C639" s="3" t="s">
        <v>4477</v>
      </c>
      <c r="D639">
        <v>100000</v>
      </c>
      <c r="E639">
        <v>0</v>
      </c>
      <c r="F639" t="s">
        <v>8111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55000000000000004">
      <c r="A640">
        <v>638</v>
      </c>
      <c r="B640" s="3" t="s">
        <v>8172</v>
      </c>
      <c r="C640" s="3" t="s">
        <v>4478</v>
      </c>
      <c r="D640">
        <v>200000</v>
      </c>
      <c r="E640">
        <v>18</v>
      </c>
      <c r="F640" t="s">
        <v>8111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55000000000000004">
      <c r="A641">
        <v>639</v>
      </c>
      <c r="B641" s="3" t="s">
        <v>8173</v>
      </c>
      <c r="C641" s="3" t="s">
        <v>4479</v>
      </c>
      <c r="D641">
        <v>1000000</v>
      </c>
      <c r="E641">
        <v>1</v>
      </c>
      <c r="F641" t="s">
        <v>8111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55000000000000004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2" x14ac:dyDescent="0.55000000000000004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2" x14ac:dyDescent="0.55000000000000004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8.8" x14ac:dyDescent="0.55000000000000004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55000000000000004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55000000000000004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55000000000000004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55000000000000004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55000000000000004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55000000000000004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55000000000000004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55000000000000004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3.2" x14ac:dyDescent="0.55000000000000004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3.2" x14ac:dyDescent="0.55000000000000004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55000000000000004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55000000000000004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55000000000000004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2" x14ac:dyDescent="0.55000000000000004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55000000000000004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55000000000000004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55000000000000004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2" x14ac:dyDescent="0.55000000000000004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55000000000000004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55000000000000004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55000000000000004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55000000000000004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55000000000000004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3.2" x14ac:dyDescent="0.55000000000000004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55000000000000004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55000000000000004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3.2" x14ac:dyDescent="0.55000000000000004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3.2" x14ac:dyDescent="0.55000000000000004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55000000000000004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3.2" x14ac:dyDescent="0.55000000000000004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55000000000000004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55000000000000004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55000000000000004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3.2" x14ac:dyDescent="0.55000000000000004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55000000000000004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55000000000000004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55000000000000004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55000000000000004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55000000000000004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2" x14ac:dyDescent="0.55000000000000004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55000000000000004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55000000000000004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55000000000000004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55000000000000004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55000000000000004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55000000000000004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55000000000000004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55000000000000004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55000000000000004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8.8" x14ac:dyDescent="0.55000000000000004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55000000000000004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3.2" x14ac:dyDescent="0.55000000000000004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55000000000000004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55000000000000004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55000000000000004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2" x14ac:dyDescent="0.55000000000000004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55000000000000004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55000000000000004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55000000000000004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2" x14ac:dyDescent="0.55000000000000004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55000000000000004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55000000000000004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2" x14ac:dyDescent="0.55000000000000004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55000000000000004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55000000000000004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55000000000000004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55000000000000004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3.2" x14ac:dyDescent="0.55000000000000004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3.2" x14ac:dyDescent="0.55000000000000004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2" x14ac:dyDescent="0.55000000000000004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55000000000000004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3.2" x14ac:dyDescent="0.55000000000000004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55000000000000004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55000000000000004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2" x14ac:dyDescent="0.55000000000000004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55000000000000004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55000000000000004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3.2" x14ac:dyDescent="0.55000000000000004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55000000000000004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55000000000000004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3.2" x14ac:dyDescent="0.55000000000000004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55000000000000004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55000000000000004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3.2" x14ac:dyDescent="0.55000000000000004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2" x14ac:dyDescent="0.55000000000000004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55000000000000004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55000000000000004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55000000000000004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55000000000000004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3.2" x14ac:dyDescent="0.55000000000000004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8.8" x14ac:dyDescent="0.55000000000000004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55000000000000004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55000000000000004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55000000000000004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55000000000000004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2" x14ac:dyDescent="0.55000000000000004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3.2" x14ac:dyDescent="0.55000000000000004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55000000000000004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3.2" x14ac:dyDescent="0.55000000000000004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55000000000000004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8.8" x14ac:dyDescent="0.55000000000000004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55000000000000004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55000000000000004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55000000000000004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55000000000000004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55000000000000004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55000000000000004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55000000000000004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3.2" x14ac:dyDescent="0.55000000000000004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55000000000000004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55000000000000004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55000000000000004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55000000000000004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55000000000000004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55000000000000004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55000000000000004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55000000000000004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2" x14ac:dyDescent="0.55000000000000004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55000000000000004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55000000000000004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2" x14ac:dyDescent="0.55000000000000004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55000000000000004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55000000000000004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55000000000000004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55000000000000004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3.2" x14ac:dyDescent="0.55000000000000004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2" x14ac:dyDescent="0.55000000000000004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2" x14ac:dyDescent="0.55000000000000004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55000000000000004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55000000000000004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2" x14ac:dyDescent="0.55000000000000004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55000000000000004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55000000000000004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55000000000000004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55000000000000004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3.2" x14ac:dyDescent="0.55000000000000004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8.8" x14ac:dyDescent="0.55000000000000004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55000000000000004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2" x14ac:dyDescent="0.55000000000000004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55000000000000004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55000000000000004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55000000000000004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2" x14ac:dyDescent="0.55000000000000004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2" x14ac:dyDescent="0.55000000000000004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55000000000000004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55000000000000004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2" x14ac:dyDescent="0.55000000000000004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55000000000000004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55000000000000004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2" x14ac:dyDescent="0.55000000000000004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55000000000000004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55000000000000004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55000000000000004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55000000000000004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55000000000000004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55000000000000004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55000000000000004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55000000000000004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3.2" x14ac:dyDescent="0.55000000000000004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2" x14ac:dyDescent="0.55000000000000004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55000000000000004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2" x14ac:dyDescent="0.55000000000000004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55000000000000004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55000000000000004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55000000000000004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55000000000000004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55000000000000004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55000000000000004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55000000000000004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55000000000000004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55000000000000004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55000000000000004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55000000000000004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55000000000000004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55000000000000004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55000000000000004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55000000000000004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55000000000000004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8.8" x14ac:dyDescent="0.55000000000000004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55000000000000004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3.2" x14ac:dyDescent="0.55000000000000004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55000000000000004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55000000000000004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3.2" x14ac:dyDescent="0.55000000000000004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3.2" x14ac:dyDescent="0.55000000000000004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3.2" x14ac:dyDescent="0.55000000000000004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55000000000000004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55000000000000004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55000000000000004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55000000000000004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3.2" x14ac:dyDescent="0.55000000000000004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55000000000000004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55000000000000004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8.8" x14ac:dyDescent="0.55000000000000004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55000000000000004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55000000000000004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55000000000000004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55000000000000004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2" x14ac:dyDescent="0.55000000000000004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2" x14ac:dyDescent="0.55000000000000004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3.2" x14ac:dyDescent="0.55000000000000004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55000000000000004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55000000000000004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55000000000000004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2" x14ac:dyDescent="0.55000000000000004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55000000000000004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55000000000000004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55000000000000004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55000000000000004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55000000000000004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55000000000000004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55000000000000004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3.2" x14ac:dyDescent="0.55000000000000004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8.8" x14ac:dyDescent="0.55000000000000004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55000000000000004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55000000000000004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55000000000000004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55000000000000004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55000000000000004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55000000000000004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55000000000000004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55000000000000004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2" x14ac:dyDescent="0.55000000000000004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55000000000000004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55000000000000004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55000000000000004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2" x14ac:dyDescent="0.55000000000000004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55000000000000004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2" x14ac:dyDescent="0.55000000000000004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55000000000000004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3.2" x14ac:dyDescent="0.55000000000000004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55000000000000004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55000000000000004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55000000000000004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2" x14ac:dyDescent="0.55000000000000004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55000000000000004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55000000000000004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55000000000000004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55000000000000004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3.2" x14ac:dyDescent="0.55000000000000004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55000000000000004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2" x14ac:dyDescent="0.55000000000000004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55000000000000004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55000000000000004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55000000000000004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55000000000000004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3.2" x14ac:dyDescent="0.55000000000000004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55000000000000004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55000000000000004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55000000000000004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55000000000000004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3.2" x14ac:dyDescent="0.55000000000000004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55000000000000004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3.2" x14ac:dyDescent="0.55000000000000004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2" x14ac:dyDescent="0.55000000000000004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55000000000000004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55000000000000004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55000000000000004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55000000000000004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55000000000000004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55000000000000004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55000000000000004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55000000000000004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55000000000000004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55000000000000004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55000000000000004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55000000000000004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55000000000000004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55000000000000004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2" x14ac:dyDescent="0.55000000000000004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55000000000000004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2" x14ac:dyDescent="0.55000000000000004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55000000000000004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55000000000000004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3.2" x14ac:dyDescent="0.55000000000000004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55000000000000004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55000000000000004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3.2" x14ac:dyDescent="0.55000000000000004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2" x14ac:dyDescent="0.55000000000000004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55000000000000004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55000000000000004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2" x14ac:dyDescent="0.55000000000000004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55000000000000004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55000000000000004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55000000000000004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55000000000000004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55000000000000004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55000000000000004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55000000000000004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55000000000000004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2" x14ac:dyDescent="0.55000000000000004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55000000000000004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55000000000000004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55000000000000004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2" x14ac:dyDescent="0.55000000000000004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55000000000000004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55000000000000004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55000000000000004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3.2" x14ac:dyDescent="0.55000000000000004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8.8" x14ac:dyDescent="0.55000000000000004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55000000000000004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55000000000000004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28.8" x14ac:dyDescent="0.55000000000000004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55000000000000004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3.2" x14ac:dyDescent="0.55000000000000004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55000000000000004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55000000000000004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55000000000000004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8.8" x14ac:dyDescent="0.55000000000000004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2" x14ac:dyDescent="0.55000000000000004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55000000000000004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55000000000000004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55000000000000004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55000000000000004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3.2" x14ac:dyDescent="0.55000000000000004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55000000000000004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55000000000000004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55000000000000004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2" x14ac:dyDescent="0.55000000000000004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55000000000000004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55000000000000004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55000000000000004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55000000000000004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55000000000000004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55000000000000004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55000000000000004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3.2" x14ac:dyDescent="0.55000000000000004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55000000000000004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55000000000000004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55000000000000004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55000000000000004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55000000000000004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55000000000000004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55000000000000004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55000000000000004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55000000000000004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3.2" x14ac:dyDescent="0.55000000000000004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3.2" x14ac:dyDescent="0.55000000000000004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55000000000000004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55000000000000004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" x14ac:dyDescent="0.55000000000000004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2" x14ac:dyDescent="0.55000000000000004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3.2" x14ac:dyDescent="0.55000000000000004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55000000000000004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55000000000000004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55000000000000004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55000000000000004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55000000000000004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55000000000000004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55000000000000004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55000000000000004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55000000000000004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55000000000000004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55000000000000004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55000000000000004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55000000000000004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55000000000000004">
      <c r="A1002">
        <v>1000</v>
      </c>
      <c r="B1002" s="3" t="s">
        <v>8174</v>
      </c>
      <c r="C1002" s="3" t="s">
        <v>4840</v>
      </c>
      <c r="D1002">
        <v>894700</v>
      </c>
      <c r="E1002">
        <v>19824</v>
      </c>
      <c r="F1002" t="s">
        <v>8111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3.2" x14ac:dyDescent="0.55000000000000004">
      <c r="A1003">
        <v>1001</v>
      </c>
      <c r="B1003" s="3" t="s">
        <v>8175</v>
      </c>
      <c r="C1003" s="3" t="s">
        <v>4841</v>
      </c>
      <c r="D1003">
        <v>5000</v>
      </c>
      <c r="E1003">
        <v>5200</v>
      </c>
      <c r="F1003" t="s">
        <v>8111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55000000000000004">
      <c r="A1004">
        <v>1002</v>
      </c>
      <c r="B1004" s="3" t="s">
        <v>8176</v>
      </c>
      <c r="C1004" s="3" t="s">
        <v>4842</v>
      </c>
      <c r="D1004">
        <v>9999</v>
      </c>
      <c r="E1004">
        <v>2960</v>
      </c>
      <c r="F1004" t="s">
        <v>8111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55000000000000004">
      <c r="A1005">
        <v>1003</v>
      </c>
      <c r="B1005" s="3" t="s">
        <v>8177</v>
      </c>
      <c r="C1005" s="3" t="s">
        <v>4843</v>
      </c>
      <c r="D1005">
        <v>20000</v>
      </c>
      <c r="E1005">
        <v>3211</v>
      </c>
      <c r="F1005" t="s">
        <v>8111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55000000000000004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8111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8.8" x14ac:dyDescent="0.55000000000000004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8111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2" x14ac:dyDescent="0.55000000000000004">
      <c r="A1008">
        <v>1006</v>
      </c>
      <c r="B1008" s="3" t="s">
        <v>8178</v>
      </c>
      <c r="C1008" s="3" t="s">
        <v>4846</v>
      </c>
      <c r="D1008">
        <v>4000</v>
      </c>
      <c r="E1008">
        <v>234</v>
      </c>
      <c r="F1008" t="s">
        <v>8111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55000000000000004">
      <c r="A1009">
        <v>1007</v>
      </c>
      <c r="B1009" s="3" t="s">
        <v>8179</v>
      </c>
      <c r="C1009" s="3" t="s">
        <v>4847</v>
      </c>
      <c r="D1009">
        <v>30000</v>
      </c>
      <c r="E1009">
        <v>13296</v>
      </c>
      <c r="F1009" t="s">
        <v>8111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55000000000000004">
      <c r="A1010">
        <v>1008</v>
      </c>
      <c r="B1010" s="3" t="s">
        <v>8180</v>
      </c>
      <c r="C1010" s="3" t="s">
        <v>4848</v>
      </c>
      <c r="D1010">
        <v>93500</v>
      </c>
      <c r="E1010">
        <v>250</v>
      </c>
      <c r="F1010" t="s">
        <v>8111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3.2" x14ac:dyDescent="0.55000000000000004">
      <c r="A1011">
        <v>1009</v>
      </c>
      <c r="B1011" s="3" t="s">
        <v>8181</v>
      </c>
      <c r="C1011" s="3" t="s">
        <v>4849</v>
      </c>
      <c r="D1011">
        <v>50000</v>
      </c>
      <c r="E1011">
        <v>6565</v>
      </c>
      <c r="F1011" t="s">
        <v>8111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55000000000000004">
      <c r="A1012">
        <v>1010</v>
      </c>
      <c r="B1012" s="3" t="s">
        <v>8182</v>
      </c>
      <c r="C1012" s="3" t="s">
        <v>4850</v>
      </c>
      <c r="D1012">
        <v>115250</v>
      </c>
      <c r="E1012">
        <v>220</v>
      </c>
      <c r="F1012" t="s">
        <v>8111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55000000000000004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8111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55000000000000004">
      <c r="A1014">
        <v>1012</v>
      </c>
      <c r="B1014" s="3" t="s">
        <v>8183</v>
      </c>
      <c r="C1014" s="3" t="s">
        <v>4852</v>
      </c>
      <c r="D1014">
        <v>5000</v>
      </c>
      <c r="E1014">
        <v>1076751.05</v>
      </c>
      <c r="F1014" t="s">
        <v>8111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55000000000000004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8111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55000000000000004">
      <c r="A1016">
        <v>1014</v>
      </c>
      <c r="B1016" s="3" t="s">
        <v>8184</v>
      </c>
      <c r="C1016" s="3" t="s">
        <v>4854</v>
      </c>
      <c r="D1016">
        <v>10000</v>
      </c>
      <c r="E1016">
        <v>3060</v>
      </c>
      <c r="F1016" t="s">
        <v>8111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55000000000000004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8111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55000000000000004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8111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3.2" x14ac:dyDescent="0.55000000000000004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8111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55000000000000004">
      <c r="A1020">
        <v>1018</v>
      </c>
      <c r="B1020" s="3" t="s">
        <v>8185</v>
      </c>
      <c r="C1020" s="3" t="s">
        <v>4858</v>
      </c>
      <c r="D1020">
        <v>20000</v>
      </c>
      <c r="E1020">
        <v>621</v>
      </c>
      <c r="F1020" t="s">
        <v>8111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8.8" x14ac:dyDescent="0.55000000000000004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8111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55000000000000004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55000000000000004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55000000000000004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2" x14ac:dyDescent="0.55000000000000004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55000000000000004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8.8" x14ac:dyDescent="0.55000000000000004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3.2" x14ac:dyDescent="0.55000000000000004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55000000000000004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55000000000000004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55000000000000004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55000000000000004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3.2" x14ac:dyDescent="0.55000000000000004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55000000000000004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55000000000000004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2" x14ac:dyDescent="0.55000000000000004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55000000000000004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55000000000000004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55000000000000004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55000000000000004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55000000000000004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55000000000000004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8111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55000000000000004">
      <c r="A1043">
        <v>1041</v>
      </c>
      <c r="B1043" s="3" t="s">
        <v>8186</v>
      </c>
      <c r="C1043" s="3" t="s">
        <v>4881</v>
      </c>
      <c r="D1043">
        <v>50</v>
      </c>
      <c r="E1043">
        <v>0</v>
      </c>
      <c r="F1043" t="s">
        <v>8111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2" x14ac:dyDescent="0.55000000000000004">
      <c r="A1044">
        <v>1042</v>
      </c>
      <c r="B1044" s="3" t="s">
        <v>8187</v>
      </c>
      <c r="C1044" s="3" t="s">
        <v>4882</v>
      </c>
      <c r="D1044">
        <v>650</v>
      </c>
      <c r="E1044">
        <v>10</v>
      </c>
      <c r="F1044" t="s">
        <v>8111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55000000000000004">
      <c r="A1045">
        <v>1043</v>
      </c>
      <c r="B1045" s="3" t="s">
        <v>8188</v>
      </c>
      <c r="C1045" s="3" t="s">
        <v>4883</v>
      </c>
      <c r="D1045">
        <v>100000</v>
      </c>
      <c r="E1045">
        <v>8537</v>
      </c>
      <c r="F1045" t="s">
        <v>8111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55000000000000004">
      <c r="A1046">
        <v>1044</v>
      </c>
      <c r="B1046" s="3" t="s">
        <v>8189</v>
      </c>
      <c r="C1046" s="3" t="s">
        <v>4884</v>
      </c>
      <c r="D1046">
        <v>7000</v>
      </c>
      <c r="E1046">
        <v>6</v>
      </c>
      <c r="F1046" t="s">
        <v>8111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55000000000000004">
      <c r="A1047">
        <v>1045</v>
      </c>
      <c r="B1047" s="3" t="s">
        <v>8190</v>
      </c>
      <c r="C1047" s="3" t="s">
        <v>4885</v>
      </c>
      <c r="D1047">
        <v>10000</v>
      </c>
      <c r="E1047">
        <v>266</v>
      </c>
      <c r="F1047" t="s">
        <v>8111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2" x14ac:dyDescent="0.55000000000000004">
      <c r="A1048">
        <v>1046</v>
      </c>
      <c r="B1048" s="3" t="s">
        <v>8191</v>
      </c>
      <c r="C1048" s="3" t="s">
        <v>4886</v>
      </c>
      <c r="D1048">
        <v>3000</v>
      </c>
      <c r="E1048">
        <v>0</v>
      </c>
      <c r="F1048" t="s">
        <v>8111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55000000000000004">
      <c r="A1049">
        <v>1047</v>
      </c>
      <c r="B1049" s="3" t="s">
        <v>8192</v>
      </c>
      <c r="C1049" s="3" t="s">
        <v>4887</v>
      </c>
      <c r="D1049">
        <v>2000</v>
      </c>
      <c r="E1049">
        <v>1</v>
      </c>
      <c r="F1049" t="s">
        <v>8111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2" x14ac:dyDescent="0.55000000000000004">
      <c r="A1050">
        <v>1048</v>
      </c>
      <c r="B1050" s="3" t="s">
        <v>8193</v>
      </c>
      <c r="C1050" s="3" t="s">
        <v>4888</v>
      </c>
      <c r="D1050">
        <v>15000</v>
      </c>
      <c r="E1050">
        <v>212</v>
      </c>
      <c r="F1050" t="s">
        <v>8111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55000000000000004">
      <c r="A1051">
        <v>1049</v>
      </c>
      <c r="B1051" s="3" t="s">
        <v>8194</v>
      </c>
      <c r="C1051" s="3" t="s">
        <v>4889</v>
      </c>
      <c r="D1051">
        <v>12000</v>
      </c>
      <c r="E1051">
        <v>0</v>
      </c>
      <c r="F1051" t="s">
        <v>8111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55000000000000004">
      <c r="A1052">
        <v>1050</v>
      </c>
      <c r="B1052" s="3" t="s">
        <v>8195</v>
      </c>
      <c r="C1052" s="3" t="s">
        <v>4890</v>
      </c>
      <c r="D1052">
        <v>2500</v>
      </c>
      <c r="E1052">
        <v>0</v>
      </c>
      <c r="F1052" t="s">
        <v>8111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55000000000000004">
      <c r="A1053">
        <v>1051</v>
      </c>
      <c r="B1053" s="3" t="s">
        <v>8196</v>
      </c>
      <c r="C1053" s="3" t="s">
        <v>4891</v>
      </c>
      <c r="D1053">
        <v>500</v>
      </c>
      <c r="E1053">
        <v>0</v>
      </c>
      <c r="F1053" t="s">
        <v>8111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55000000000000004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8111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55000000000000004">
      <c r="A1055">
        <v>1053</v>
      </c>
      <c r="B1055" s="3" t="s">
        <v>8197</v>
      </c>
      <c r="C1055" s="3" t="s">
        <v>4893</v>
      </c>
      <c r="D1055">
        <v>1500</v>
      </c>
      <c r="E1055">
        <v>15</v>
      </c>
      <c r="F1055" t="s">
        <v>8111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3.2" x14ac:dyDescent="0.55000000000000004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8111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55000000000000004">
      <c r="A1057">
        <v>1055</v>
      </c>
      <c r="B1057" s="3" t="s">
        <v>8198</v>
      </c>
      <c r="C1057" s="3" t="s">
        <v>4895</v>
      </c>
      <c r="D1057">
        <v>3500</v>
      </c>
      <c r="E1057">
        <v>0</v>
      </c>
      <c r="F1057" t="s">
        <v>8111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55000000000000004">
      <c r="A1058">
        <v>1056</v>
      </c>
      <c r="B1058" s="3" t="s">
        <v>8199</v>
      </c>
      <c r="C1058" s="3" t="s">
        <v>4896</v>
      </c>
      <c r="D1058">
        <v>10000</v>
      </c>
      <c r="E1058">
        <v>0</v>
      </c>
      <c r="F1058" t="s">
        <v>8111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2" x14ac:dyDescent="0.55000000000000004">
      <c r="A1059">
        <v>1057</v>
      </c>
      <c r="B1059" s="3" t="s">
        <v>8200</v>
      </c>
      <c r="C1059" s="3" t="s">
        <v>4897</v>
      </c>
      <c r="D1059">
        <v>10000</v>
      </c>
      <c r="E1059">
        <v>0</v>
      </c>
      <c r="F1059" t="s">
        <v>8111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2" x14ac:dyDescent="0.55000000000000004">
      <c r="A1060">
        <v>1058</v>
      </c>
      <c r="B1060" s="3" t="s">
        <v>8201</v>
      </c>
      <c r="C1060" s="3" t="s">
        <v>4898</v>
      </c>
      <c r="D1060">
        <v>40000</v>
      </c>
      <c r="E1060">
        <v>0</v>
      </c>
      <c r="F1060" t="s">
        <v>8111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55000000000000004">
      <c r="A1061">
        <v>1059</v>
      </c>
      <c r="B1061" s="3" t="s">
        <v>8202</v>
      </c>
      <c r="C1061" s="3" t="s">
        <v>4899</v>
      </c>
      <c r="D1061">
        <v>1100</v>
      </c>
      <c r="E1061">
        <v>0</v>
      </c>
      <c r="F1061" t="s">
        <v>8111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55000000000000004">
      <c r="A1062">
        <v>1060</v>
      </c>
      <c r="B1062" s="3" t="s">
        <v>8203</v>
      </c>
      <c r="C1062" s="3" t="s">
        <v>4900</v>
      </c>
      <c r="D1062">
        <v>5000</v>
      </c>
      <c r="E1062">
        <v>50</v>
      </c>
      <c r="F1062" t="s">
        <v>8111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55000000000000004">
      <c r="A1063">
        <v>1061</v>
      </c>
      <c r="B1063" s="3" t="s">
        <v>8204</v>
      </c>
      <c r="C1063" s="3" t="s">
        <v>4901</v>
      </c>
      <c r="D1063">
        <v>4000</v>
      </c>
      <c r="E1063">
        <v>0</v>
      </c>
      <c r="F1063" t="s">
        <v>8111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55000000000000004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8111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55000000000000004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8111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55000000000000004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55000000000000004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55000000000000004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2" x14ac:dyDescent="0.55000000000000004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3.2" x14ac:dyDescent="0.55000000000000004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2" x14ac:dyDescent="0.55000000000000004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55000000000000004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55000000000000004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55000000000000004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55000000000000004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3.2" x14ac:dyDescent="0.55000000000000004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55000000000000004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55000000000000004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55000000000000004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3.2" x14ac:dyDescent="0.55000000000000004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55000000000000004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2" x14ac:dyDescent="0.55000000000000004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55000000000000004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8.8" x14ac:dyDescent="0.55000000000000004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3.2" x14ac:dyDescent="0.55000000000000004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55000000000000004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28.8" x14ac:dyDescent="0.55000000000000004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55000000000000004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55000000000000004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8.8" x14ac:dyDescent="0.55000000000000004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55000000000000004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2" x14ac:dyDescent="0.55000000000000004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55000000000000004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7.6" x14ac:dyDescent="0.55000000000000004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55000000000000004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55000000000000004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2" x14ac:dyDescent="0.55000000000000004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55000000000000004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55000000000000004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55000000000000004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3.2" x14ac:dyDescent="0.55000000000000004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55000000000000004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55000000000000004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55000000000000004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55000000000000004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55000000000000004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3.2" x14ac:dyDescent="0.55000000000000004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55000000000000004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55000000000000004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3.2" x14ac:dyDescent="0.55000000000000004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55000000000000004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55000000000000004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55000000000000004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2" x14ac:dyDescent="0.55000000000000004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55000000000000004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55000000000000004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55000000000000004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8.8" x14ac:dyDescent="0.55000000000000004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2" x14ac:dyDescent="0.55000000000000004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55000000000000004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3.2" x14ac:dyDescent="0.55000000000000004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28.8" x14ac:dyDescent="0.55000000000000004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55000000000000004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3.2" x14ac:dyDescent="0.55000000000000004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55000000000000004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55000000000000004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55000000000000004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55000000000000004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7.6" x14ac:dyDescent="0.55000000000000004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55000000000000004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55000000000000004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55000000000000004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55000000000000004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55000000000000004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55000000000000004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55000000000000004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55000000000000004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2" x14ac:dyDescent="0.55000000000000004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2" x14ac:dyDescent="0.55000000000000004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55000000000000004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55000000000000004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2" x14ac:dyDescent="0.55000000000000004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55000000000000004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55000000000000004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2" x14ac:dyDescent="0.55000000000000004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55000000000000004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55000000000000004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2" x14ac:dyDescent="0.55000000000000004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55000000000000004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55000000000000004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55000000000000004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55000000000000004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3.2" x14ac:dyDescent="0.55000000000000004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55000000000000004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55000000000000004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2" x14ac:dyDescent="0.55000000000000004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55000000000000004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55000000000000004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55000000000000004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2" x14ac:dyDescent="0.55000000000000004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55000000000000004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55000000000000004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2" x14ac:dyDescent="0.55000000000000004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3.2" x14ac:dyDescent="0.55000000000000004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55000000000000004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55000000000000004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55000000000000004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2" x14ac:dyDescent="0.55000000000000004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55000000000000004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55000000000000004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55000000000000004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55000000000000004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8.8" x14ac:dyDescent="0.55000000000000004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55000000000000004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2" x14ac:dyDescent="0.55000000000000004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55000000000000004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55000000000000004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55000000000000004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55000000000000004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55000000000000004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55000000000000004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8.8" x14ac:dyDescent="0.55000000000000004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55000000000000004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3.2" x14ac:dyDescent="0.55000000000000004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55000000000000004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55000000000000004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55000000000000004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55000000000000004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55000000000000004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55000000000000004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55000000000000004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55000000000000004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55000000000000004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8.8" x14ac:dyDescent="0.55000000000000004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3.2" x14ac:dyDescent="0.55000000000000004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2" x14ac:dyDescent="0.55000000000000004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55000000000000004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55000000000000004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3.2" x14ac:dyDescent="0.55000000000000004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55000000000000004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55000000000000004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55000000000000004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55000000000000004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55000000000000004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2" x14ac:dyDescent="0.55000000000000004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55000000000000004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55000000000000004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55000000000000004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8.8" x14ac:dyDescent="0.55000000000000004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55000000000000004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55000000000000004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55000000000000004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55000000000000004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3.2" x14ac:dyDescent="0.55000000000000004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3.2" x14ac:dyDescent="0.55000000000000004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55000000000000004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55000000000000004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55000000000000004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55000000000000004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3.2" x14ac:dyDescent="0.55000000000000004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55000000000000004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2" x14ac:dyDescent="0.55000000000000004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55000000000000004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55000000000000004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8.8" x14ac:dyDescent="0.55000000000000004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55000000000000004">
      <c r="A1226">
        <v>1224</v>
      </c>
      <c r="B1226" s="3" t="s">
        <v>8205</v>
      </c>
      <c r="C1226" s="3" t="s">
        <v>5064</v>
      </c>
      <c r="D1226">
        <v>15000</v>
      </c>
      <c r="E1226">
        <v>1060</v>
      </c>
      <c r="F1226" t="s">
        <v>8111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55000000000000004">
      <c r="A1227">
        <v>1225</v>
      </c>
      <c r="B1227" s="3" t="s">
        <v>8206</v>
      </c>
      <c r="C1227" s="3" t="s">
        <v>5065</v>
      </c>
      <c r="D1227">
        <v>3000</v>
      </c>
      <c r="E1227">
        <v>132</v>
      </c>
      <c r="F1227" t="s">
        <v>8111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55000000000000004">
      <c r="A1228">
        <v>1226</v>
      </c>
      <c r="B1228" s="3" t="s">
        <v>8207</v>
      </c>
      <c r="C1228" s="3" t="s">
        <v>5066</v>
      </c>
      <c r="D1228">
        <v>50000</v>
      </c>
      <c r="E1228">
        <v>1937</v>
      </c>
      <c r="F1228" t="s">
        <v>8111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55000000000000004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8111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55000000000000004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8111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3.2" x14ac:dyDescent="0.55000000000000004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8111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55000000000000004">
      <c r="A1232">
        <v>1230</v>
      </c>
      <c r="B1232" s="3" t="s">
        <v>8208</v>
      </c>
      <c r="C1232" s="3" t="s">
        <v>5070</v>
      </c>
      <c r="D1232">
        <v>500000</v>
      </c>
      <c r="E1232">
        <v>0</v>
      </c>
      <c r="F1232" t="s">
        <v>8111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55000000000000004">
      <c r="A1233">
        <v>1231</v>
      </c>
      <c r="B1233" s="3" t="s">
        <v>8209</v>
      </c>
      <c r="C1233" s="3" t="s">
        <v>5071</v>
      </c>
      <c r="D1233">
        <v>5000</v>
      </c>
      <c r="E1233">
        <v>0</v>
      </c>
      <c r="F1233" t="s">
        <v>8111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55000000000000004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8111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2" x14ac:dyDescent="0.55000000000000004">
      <c r="A1235">
        <v>1233</v>
      </c>
      <c r="B1235" s="3" t="s">
        <v>8210</v>
      </c>
      <c r="C1235" s="3" t="s">
        <v>5073</v>
      </c>
      <c r="D1235">
        <v>1000</v>
      </c>
      <c r="E1235">
        <v>116</v>
      </c>
      <c r="F1235" t="s">
        <v>8111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55000000000000004">
      <c r="A1236">
        <v>1234</v>
      </c>
      <c r="B1236" s="3" t="s">
        <v>8211</v>
      </c>
      <c r="C1236" s="3" t="s">
        <v>5074</v>
      </c>
      <c r="D1236">
        <v>50000</v>
      </c>
      <c r="E1236">
        <v>0</v>
      </c>
      <c r="F1236" t="s">
        <v>8111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55000000000000004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8111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55000000000000004">
      <c r="A1238">
        <v>1236</v>
      </c>
      <c r="B1238" s="3" t="s">
        <v>8212</v>
      </c>
      <c r="C1238" s="3" t="s">
        <v>5076</v>
      </c>
      <c r="D1238">
        <v>2500</v>
      </c>
      <c r="E1238">
        <v>0</v>
      </c>
      <c r="F1238" t="s">
        <v>8111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55000000000000004">
      <c r="A1239">
        <v>1237</v>
      </c>
      <c r="B1239" s="3" t="s">
        <v>8213</v>
      </c>
      <c r="C1239" s="3" t="s">
        <v>5077</v>
      </c>
      <c r="D1239">
        <v>25000</v>
      </c>
      <c r="E1239">
        <v>0</v>
      </c>
      <c r="F1239" t="s">
        <v>8111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55000000000000004">
      <c r="A1240">
        <v>1238</v>
      </c>
      <c r="B1240" s="3" t="s">
        <v>8214</v>
      </c>
      <c r="C1240" s="3" t="s">
        <v>5078</v>
      </c>
      <c r="D1240">
        <v>1000</v>
      </c>
      <c r="E1240">
        <v>178</v>
      </c>
      <c r="F1240" t="s">
        <v>8111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55000000000000004">
      <c r="A1241">
        <v>1239</v>
      </c>
      <c r="B1241" s="3" t="s">
        <v>8215</v>
      </c>
      <c r="C1241" s="3" t="s">
        <v>5079</v>
      </c>
      <c r="D1241">
        <v>2500</v>
      </c>
      <c r="E1241">
        <v>0</v>
      </c>
      <c r="F1241" t="s">
        <v>8111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8.8" x14ac:dyDescent="0.55000000000000004">
      <c r="A1242">
        <v>1240</v>
      </c>
      <c r="B1242" s="3" t="s">
        <v>8216</v>
      </c>
      <c r="C1242" s="3" t="s">
        <v>5080</v>
      </c>
      <c r="D1242">
        <v>8000</v>
      </c>
      <c r="E1242">
        <v>241</v>
      </c>
      <c r="F1242" t="s">
        <v>8111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3.2" x14ac:dyDescent="0.55000000000000004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8111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55000000000000004">
      <c r="A1244">
        <v>1242</v>
      </c>
      <c r="B1244" s="3" t="s">
        <v>8217</v>
      </c>
      <c r="C1244" s="3" t="s">
        <v>5082</v>
      </c>
      <c r="D1244">
        <v>911</v>
      </c>
      <c r="E1244">
        <v>5</v>
      </c>
      <c r="F1244" t="s">
        <v>8111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55000000000000004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8111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55000000000000004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2" x14ac:dyDescent="0.55000000000000004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2" x14ac:dyDescent="0.55000000000000004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55000000000000004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8.8" x14ac:dyDescent="0.55000000000000004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55000000000000004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3.2" x14ac:dyDescent="0.55000000000000004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55000000000000004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55000000000000004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55000000000000004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55000000000000004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55000000000000004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55000000000000004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2" x14ac:dyDescent="0.55000000000000004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55000000000000004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8.8" x14ac:dyDescent="0.55000000000000004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55000000000000004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8.8" x14ac:dyDescent="0.55000000000000004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55000000000000004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55000000000000004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55000000000000004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55000000000000004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55000000000000004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55000000000000004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55000000000000004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55000000000000004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8.8" x14ac:dyDescent="0.55000000000000004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2" x14ac:dyDescent="0.55000000000000004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55000000000000004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28.8" x14ac:dyDescent="0.55000000000000004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55000000000000004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55000000000000004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55000000000000004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55000000000000004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55000000000000004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55000000000000004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55000000000000004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55000000000000004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3.2" x14ac:dyDescent="0.55000000000000004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2" x14ac:dyDescent="0.55000000000000004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55000000000000004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55000000000000004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55000000000000004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7.6" x14ac:dyDescent="0.55000000000000004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55000000000000004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55000000000000004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8.8" x14ac:dyDescent="0.55000000000000004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55000000000000004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3.2" x14ac:dyDescent="0.55000000000000004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3.2" x14ac:dyDescent="0.55000000000000004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2" x14ac:dyDescent="0.55000000000000004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55000000000000004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55000000000000004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55000000000000004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55000000000000004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2" x14ac:dyDescent="0.55000000000000004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55000000000000004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55000000000000004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55000000000000004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55000000000000004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55000000000000004">
      <c r="A1306">
        <v>1304</v>
      </c>
      <c r="B1306" s="3" t="s">
        <v>8218</v>
      </c>
      <c r="C1306" s="3" t="s">
        <v>5144</v>
      </c>
      <c r="D1306">
        <v>40000</v>
      </c>
      <c r="E1306">
        <v>15851</v>
      </c>
      <c r="F1306" t="s">
        <v>8111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55000000000000004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8111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55000000000000004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8111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55000000000000004">
      <c r="A1309">
        <v>1307</v>
      </c>
      <c r="B1309" s="3" t="s">
        <v>8219</v>
      </c>
      <c r="C1309" s="3" t="s">
        <v>5147</v>
      </c>
      <c r="D1309">
        <v>50000</v>
      </c>
      <c r="E1309">
        <v>5757</v>
      </c>
      <c r="F1309" t="s">
        <v>8111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8.8" x14ac:dyDescent="0.55000000000000004">
      <c r="A1310">
        <v>1308</v>
      </c>
      <c r="B1310" s="3" t="s">
        <v>8220</v>
      </c>
      <c r="C1310" s="3" t="s">
        <v>5148</v>
      </c>
      <c r="D1310">
        <v>10000</v>
      </c>
      <c r="E1310">
        <v>1136</v>
      </c>
      <c r="F1310" t="s">
        <v>8111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55000000000000004">
      <c r="A1311">
        <v>1309</v>
      </c>
      <c r="B1311" s="3" t="s">
        <v>8221</v>
      </c>
      <c r="C1311" s="3" t="s">
        <v>5149</v>
      </c>
      <c r="D1311">
        <v>11500</v>
      </c>
      <c r="E1311">
        <v>12879</v>
      </c>
      <c r="F1311" t="s">
        <v>8111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55000000000000004">
      <c r="A1312">
        <v>1310</v>
      </c>
      <c r="B1312" s="3" t="s">
        <v>8222</v>
      </c>
      <c r="C1312" s="3" t="s">
        <v>5150</v>
      </c>
      <c r="D1312">
        <v>20000</v>
      </c>
      <c r="E1312">
        <v>3100</v>
      </c>
      <c r="F1312" t="s">
        <v>8111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3.2" x14ac:dyDescent="0.55000000000000004">
      <c r="A1313">
        <v>1311</v>
      </c>
      <c r="B1313" s="3" t="s">
        <v>8223</v>
      </c>
      <c r="C1313" s="3" t="s">
        <v>5151</v>
      </c>
      <c r="D1313">
        <v>250000</v>
      </c>
      <c r="E1313">
        <v>80070</v>
      </c>
      <c r="F1313" t="s">
        <v>8111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55000000000000004">
      <c r="A1314">
        <v>1312</v>
      </c>
      <c r="B1314" s="3" t="s">
        <v>8224</v>
      </c>
      <c r="C1314" s="3" t="s">
        <v>5152</v>
      </c>
      <c r="D1314">
        <v>4600</v>
      </c>
      <c r="E1314">
        <v>28</v>
      </c>
      <c r="F1314" t="s">
        <v>8111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55000000000000004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8111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55000000000000004">
      <c r="A1316">
        <v>1314</v>
      </c>
      <c r="B1316" s="3" t="s">
        <v>8225</v>
      </c>
      <c r="C1316" s="3" t="s">
        <v>5154</v>
      </c>
      <c r="D1316">
        <v>180000</v>
      </c>
      <c r="E1316">
        <v>2028</v>
      </c>
      <c r="F1316" t="s">
        <v>8111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55000000000000004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8111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55000000000000004">
      <c r="A1318">
        <v>1316</v>
      </c>
      <c r="B1318" s="3" t="s">
        <v>8226</v>
      </c>
      <c r="C1318" s="3" t="s">
        <v>5156</v>
      </c>
      <c r="D1318">
        <v>75000</v>
      </c>
      <c r="E1318">
        <v>1</v>
      </c>
      <c r="F1318" t="s">
        <v>8111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7.6" x14ac:dyDescent="0.55000000000000004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8111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55000000000000004">
      <c r="A1320">
        <v>1318</v>
      </c>
      <c r="B1320" s="3" t="s">
        <v>8227</v>
      </c>
      <c r="C1320" s="3" t="s">
        <v>5158</v>
      </c>
      <c r="D1320">
        <v>40000</v>
      </c>
      <c r="E1320">
        <v>6130</v>
      </c>
      <c r="F1320" t="s">
        <v>8111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55000000000000004">
      <c r="A1321">
        <v>1319</v>
      </c>
      <c r="B1321" s="3" t="s">
        <v>8228</v>
      </c>
      <c r="C1321" s="3" t="s">
        <v>5159</v>
      </c>
      <c r="D1321">
        <v>5800</v>
      </c>
      <c r="E1321">
        <v>876</v>
      </c>
      <c r="F1321" t="s">
        <v>8111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55000000000000004">
      <c r="A1322">
        <v>1320</v>
      </c>
      <c r="B1322" s="3" t="s">
        <v>8229</v>
      </c>
      <c r="C1322" s="3" t="s">
        <v>5160</v>
      </c>
      <c r="D1322">
        <v>100000</v>
      </c>
      <c r="E1322">
        <v>503</v>
      </c>
      <c r="F1322" t="s">
        <v>8111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3.2" x14ac:dyDescent="0.55000000000000004">
      <c r="A1323">
        <v>1321</v>
      </c>
      <c r="B1323" s="3" t="s">
        <v>8230</v>
      </c>
      <c r="C1323" s="3" t="s">
        <v>5161</v>
      </c>
      <c r="D1323">
        <v>462000</v>
      </c>
      <c r="E1323">
        <v>6019</v>
      </c>
      <c r="F1323" t="s">
        <v>8111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55000000000000004">
      <c r="A1324">
        <v>1322</v>
      </c>
      <c r="B1324" s="3" t="s">
        <v>8231</v>
      </c>
      <c r="C1324" s="3" t="s">
        <v>5162</v>
      </c>
      <c r="D1324">
        <v>35000</v>
      </c>
      <c r="E1324">
        <v>106</v>
      </c>
      <c r="F1324" t="s">
        <v>8111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55000000000000004">
      <c r="A1325">
        <v>1323</v>
      </c>
      <c r="B1325" s="3" t="s">
        <v>8232</v>
      </c>
      <c r="C1325" s="3" t="s">
        <v>5163</v>
      </c>
      <c r="D1325">
        <v>15000</v>
      </c>
      <c r="E1325">
        <v>1332</v>
      </c>
      <c r="F1325" t="s">
        <v>8111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55000000000000004">
      <c r="A1326">
        <v>1324</v>
      </c>
      <c r="B1326" s="3" t="s">
        <v>8233</v>
      </c>
      <c r="C1326" s="3" t="s">
        <v>5164</v>
      </c>
      <c r="D1326">
        <v>50000</v>
      </c>
      <c r="E1326">
        <v>4920</v>
      </c>
      <c r="F1326" t="s">
        <v>8111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55000000000000004">
      <c r="A1327">
        <v>1325</v>
      </c>
      <c r="B1327" s="3" t="s">
        <v>8234</v>
      </c>
      <c r="C1327" s="3" t="s">
        <v>5165</v>
      </c>
      <c r="D1327">
        <v>20000</v>
      </c>
      <c r="E1327">
        <v>486</v>
      </c>
      <c r="F1327" t="s">
        <v>8111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55000000000000004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8111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2" x14ac:dyDescent="0.55000000000000004">
      <c r="A1329">
        <v>1327</v>
      </c>
      <c r="B1329" s="3" t="s">
        <v>8235</v>
      </c>
      <c r="C1329" s="3" t="s">
        <v>5167</v>
      </c>
      <c r="D1329">
        <v>48000</v>
      </c>
      <c r="E1329">
        <v>1705</v>
      </c>
      <c r="F1329" t="s">
        <v>8111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55000000000000004">
      <c r="A1330">
        <v>1328</v>
      </c>
      <c r="B1330" s="3" t="s">
        <v>8236</v>
      </c>
      <c r="C1330" s="3" t="s">
        <v>5168</v>
      </c>
      <c r="D1330">
        <v>75000</v>
      </c>
      <c r="E1330">
        <v>1748</v>
      </c>
      <c r="F1330" t="s">
        <v>8111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55000000000000004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8111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55000000000000004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8111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55000000000000004">
      <c r="A1333">
        <v>1331</v>
      </c>
      <c r="B1333" s="3" t="s">
        <v>8237</v>
      </c>
      <c r="C1333" s="3" t="s">
        <v>5171</v>
      </c>
      <c r="D1333">
        <v>250000</v>
      </c>
      <c r="E1333">
        <v>3417</v>
      </c>
      <c r="F1333" t="s">
        <v>8111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55000000000000004">
      <c r="A1334">
        <v>1332</v>
      </c>
      <c r="B1334" s="3" t="s">
        <v>8238</v>
      </c>
      <c r="C1334" s="3" t="s">
        <v>5172</v>
      </c>
      <c r="D1334">
        <v>10115</v>
      </c>
      <c r="E1334">
        <v>0</v>
      </c>
      <c r="F1334" t="s">
        <v>8111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55000000000000004">
      <c r="A1335">
        <v>1333</v>
      </c>
      <c r="B1335" s="3" t="s">
        <v>8239</v>
      </c>
      <c r="C1335" s="3" t="s">
        <v>5173</v>
      </c>
      <c r="D1335">
        <v>2500</v>
      </c>
      <c r="E1335">
        <v>0</v>
      </c>
      <c r="F1335" t="s">
        <v>8111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55000000000000004">
      <c r="A1336">
        <v>1334</v>
      </c>
      <c r="B1336" s="3" t="s">
        <v>8240</v>
      </c>
      <c r="C1336" s="3" t="s">
        <v>5174</v>
      </c>
      <c r="D1336">
        <v>133000</v>
      </c>
      <c r="E1336">
        <v>14303</v>
      </c>
      <c r="F1336" t="s">
        <v>8111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55000000000000004">
      <c r="A1337">
        <v>1335</v>
      </c>
      <c r="B1337" s="3" t="s">
        <v>8241</v>
      </c>
      <c r="C1337" s="3" t="s">
        <v>5175</v>
      </c>
      <c r="D1337">
        <v>25000</v>
      </c>
      <c r="E1337">
        <v>4940</v>
      </c>
      <c r="F1337" t="s">
        <v>8111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55000000000000004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8111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55000000000000004">
      <c r="A1339">
        <v>1337</v>
      </c>
      <c r="B1339" s="3" t="s">
        <v>8242</v>
      </c>
      <c r="C1339" s="3" t="s">
        <v>5177</v>
      </c>
      <c r="D1339">
        <v>50000</v>
      </c>
      <c r="E1339">
        <v>24691</v>
      </c>
      <c r="F1339" t="s">
        <v>8111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3.2" x14ac:dyDescent="0.55000000000000004">
      <c r="A1340">
        <v>1338</v>
      </c>
      <c r="B1340" s="3" t="s">
        <v>8243</v>
      </c>
      <c r="C1340" s="3" t="s">
        <v>5178</v>
      </c>
      <c r="D1340">
        <v>30000</v>
      </c>
      <c r="E1340">
        <v>991</v>
      </c>
      <c r="F1340" t="s">
        <v>8111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55000000000000004">
      <c r="A1341">
        <v>1339</v>
      </c>
      <c r="B1341" s="3" t="s">
        <v>8244</v>
      </c>
      <c r="C1341" s="3" t="s">
        <v>5179</v>
      </c>
      <c r="D1341">
        <v>50000</v>
      </c>
      <c r="E1341">
        <v>3317</v>
      </c>
      <c r="F1341" t="s">
        <v>8111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55000000000000004">
      <c r="A1342">
        <v>1340</v>
      </c>
      <c r="B1342" s="3" t="s">
        <v>8245</v>
      </c>
      <c r="C1342" s="3" t="s">
        <v>5180</v>
      </c>
      <c r="D1342">
        <v>1680</v>
      </c>
      <c r="E1342">
        <v>0</v>
      </c>
      <c r="F1342" t="s">
        <v>8111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3.2" x14ac:dyDescent="0.55000000000000004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8111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55000000000000004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8111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3.2" x14ac:dyDescent="0.55000000000000004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8111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55000000000000004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55000000000000004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2" x14ac:dyDescent="0.55000000000000004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55000000000000004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55000000000000004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2" x14ac:dyDescent="0.55000000000000004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55000000000000004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55000000000000004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55000000000000004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8.8" x14ac:dyDescent="0.55000000000000004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55000000000000004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55000000000000004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55000000000000004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2" x14ac:dyDescent="0.55000000000000004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55000000000000004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55000000000000004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55000000000000004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55000000000000004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8.8" x14ac:dyDescent="0.55000000000000004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55000000000000004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3.2" x14ac:dyDescent="0.55000000000000004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2" x14ac:dyDescent="0.55000000000000004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55000000000000004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55000000000000004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55000000000000004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55000000000000004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55000000000000004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55000000000000004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55000000000000004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55000000000000004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55000000000000004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3.2" x14ac:dyDescent="0.55000000000000004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55000000000000004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55000000000000004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55000000000000004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8.8" x14ac:dyDescent="0.55000000000000004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28.8" x14ac:dyDescent="0.55000000000000004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3.2" x14ac:dyDescent="0.55000000000000004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55000000000000004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55000000000000004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55000000000000004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55000000000000004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55000000000000004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55000000000000004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55000000000000004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55000000000000004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55000000000000004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2" x14ac:dyDescent="0.55000000000000004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55000000000000004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55000000000000004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55000000000000004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55000000000000004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55000000000000004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55000000000000004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55000000000000004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55000000000000004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55000000000000004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3.2" x14ac:dyDescent="0.55000000000000004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55000000000000004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2" x14ac:dyDescent="0.55000000000000004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55000000000000004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55000000000000004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55000000000000004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55000000000000004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55000000000000004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55000000000000004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2" x14ac:dyDescent="0.55000000000000004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3.2" x14ac:dyDescent="0.55000000000000004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55000000000000004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55000000000000004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55000000000000004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55000000000000004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55000000000000004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55000000000000004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7.6" x14ac:dyDescent="0.55000000000000004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3.2" x14ac:dyDescent="0.55000000000000004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55000000000000004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3.2" x14ac:dyDescent="0.55000000000000004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55000000000000004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55000000000000004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55000000000000004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55000000000000004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55000000000000004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3.2" x14ac:dyDescent="0.55000000000000004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55000000000000004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55000000000000004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2" x14ac:dyDescent="0.55000000000000004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3.2" x14ac:dyDescent="0.55000000000000004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55000000000000004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55000000000000004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55000000000000004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8.8" x14ac:dyDescent="0.55000000000000004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55000000000000004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55000000000000004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55000000000000004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55000000000000004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2" x14ac:dyDescent="0.55000000000000004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55000000000000004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55000000000000004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55000000000000004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55000000000000004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55000000000000004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55000000000000004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55000000000000004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3.2" x14ac:dyDescent="0.55000000000000004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55000000000000004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3.2" x14ac:dyDescent="0.55000000000000004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28.8" x14ac:dyDescent="0.55000000000000004">
      <c r="A1453">
        <v>1451</v>
      </c>
      <c r="B1453" s="3" t="s">
        <v>8246</v>
      </c>
      <c r="C1453" s="3" t="s">
        <v>5291</v>
      </c>
      <c r="D1453">
        <v>18950</v>
      </c>
      <c r="E1453">
        <v>2</v>
      </c>
      <c r="F1453" t="s">
        <v>8111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55000000000000004">
      <c r="A1454">
        <v>1452</v>
      </c>
      <c r="B1454" s="3" t="s">
        <v>8247</v>
      </c>
      <c r="C1454" s="3" t="s">
        <v>5292</v>
      </c>
      <c r="D1454">
        <v>14000</v>
      </c>
      <c r="E1454">
        <v>0</v>
      </c>
      <c r="F1454" t="s">
        <v>8111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55000000000000004">
      <c r="A1455">
        <v>1453</v>
      </c>
      <c r="B1455" s="3" t="s">
        <v>8248</v>
      </c>
      <c r="C1455" s="3" t="s">
        <v>5293</v>
      </c>
      <c r="D1455">
        <v>25000</v>
      </c>
      <c r="E1455">
        <v>0</v>
      </c>
      <c r="F1455" t="s">
        <v>8111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55000000000000004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8111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55000000000000004">
      <c r="A1457">
        <v>1455</v>
      </c>
      <c r="B1457" s="3" t="s">
        <v>8249</v>
      </c>
      <c r="C1457" s="3" t="s">
        <v>5295</v>
      </c>
      <c r="D1457">
        <v>15000</v>
      </c>
      <c r="E1457">
        <v>1575</v>
      </c>
      <c r="F1457" t="s">
        <v>8111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55000000000000004">
      <c r="A1458">
        <v>1456</v>
      </c>
      <c r="B1458" s="3" t="s">
        <v>8250</v>
      </c>
      <c r="C1458" s="3" t="s">
        <v>5296</v>
      </c>
      <c r="D1458">
        <v>5000</v>
      </c>
      <c r="E1458">
        <v>145</v>
      </c>
      <c r="F1458" t="s">
        <v>8111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55000000000000004">
      <c r="A1459">
        <v>1457</v>
      </c>
      <c r="B1459" s="3" t="s">
        <v>8251</v>
      </c>
      <c r="C1459" s="3" t="s">
        <v>5297</v>
      </c>
      <c r="D1459">
        <v>6000</v>
      </c>
      <c r="E1459">
        <v>0</v>
      </c>
      <c r="F1459" t="s">
        <v>8111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3.2" x14ac:dyDescent="0.55000000000000004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8111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55000000000000004">
      <c r="A1461">
        <v>1459</v>
      </c>
      <c r="B1461" s="3" t="s">
        <v>8252</v>
      </c>
      <c r="C1461" s="3" t="s">
        <v>5299</v>
      </c>
      <c r="D1461">
        <v>37000</v>
      </c>
      <c r="E1461">
        <v>0</v>
      </c>
      <c r="F1461" t="s">
        <v>8111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55000000000000004">
      <c r="A1462">
        <v>1460</v>
      </c>
      <c r="B1462" s="3" t="s">
        <v>8253</v>
      </c>
      <c r="C1462" s="3" t="s">
        <v>5300</v>
      </c>
      <c r="D1462">
        <v>25000000</v>
      </c>
      <c r="E1462">
        <v>0</v>
      </c>
      <c r="F1462" t="s">
        <v>8111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55000000000000004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55000000000000004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55000000000000004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55000000000000004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55000000000000004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55000000000000004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55000000000000004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55000000000000004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28.8" x14ac:dyDescent="0.55000000000000004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3.2" x14ac:dyDescent="0.55000000000000004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55000000000000004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3.2" x14ac:dyDescent="0.55000000000000004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55000000000000004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2" x14ac:dyDescent="0.55000000000000004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2" x14ac:dyDescent="0.55000000000000004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55000000000000004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55000000000000004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55000000000000004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55000000000000004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55000000000000004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55000000000000004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55000000000000004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2" x14ac:dyDescent="0.55000000000000004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55000000000000004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55000000000000004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3.2" x14ac:dyDescent="0.55000000000000004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55000000000000004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55000000000000004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55000000000000004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55000000000000004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55000000000000004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3.2" x14ac:dyDescent="0.55000000000000004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55000000000000004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3.2" x14ac:dyDescent="0.55000000000000004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55000000000000004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55000000000000004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55000000000000004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55000000000000004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55000000000000004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55000000000000004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55000000000000004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55000000000000004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55000000000000004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8.8" x14ac:dyDescent="0.55000000000000004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55000000000000004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55000000000000004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3.2" x14ac:dyDescent="0.55000000000000004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2" x14ac:dyDescent="0.55000000000000004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55000000000000004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55000000000000004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3.2" x14ac:dyDescent="0.55000000000000004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55000000000000004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55000000000000004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55000000000000004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55000000000000004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55000000000000004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55000000000000004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55000000000000004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55000000000000004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55000000000000004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55000000000000004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3.2" x14ac:dyDescent="0.55000000000000004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55000000000000004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55000000000000004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55000000000000004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55000000000000004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55000000000000004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8.8" x14ac:dyDescent="0.55000000000000004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55000000000000004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3.2" x14ac:dyDescent="0.55000000000000004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3.2" x14ac:dyDescent="0.55000000000000004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55000000000000004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28.8" x14ac:dyDescent="0.55000000000000004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55000000000000004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3.2" x14ac:dyDescent="0.55000000000000004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3.2" x14ac:dyDescent="0.55000000000000004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55000000000000004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2" x14ac:dyDescent="0.55000000000000004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55000000000000004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2" x14ac:dyDescent="0.55000000000000004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55000000000000004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55000000000000004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55000000000000004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55000000000000004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55000000000000004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55000000000000004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55000000000000004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55000000000000004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2" x14ac:dyDescent="0.55000000000000004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3.2" x14ac:dyDescent="0.55000000000000004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55000000000000004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55000000000000004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55000000000000004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55000000000000004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55000000000000004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55000000000000004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55000000000000004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28.8" x14ac:dyDescent="0.55000000000000004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55000000000000004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2" x14ac:dyDescent="0.55000000000000004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55000000000000004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8111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3.2" x14ac:dyDescent="0.55000000000000004">
      <c r="A1564">
        <v>1562</v>
      </c>
      <c r="B1564" s="3" t="s">
        <v>8254</v>
      </c>
      <c r="C1564" s="3" t="s">
        <v>5402</v>
      </c>
      <c r="D1564">
        <v>4000</v>
      </c>
      <c r="E1564">
        <v>0</v>
      </c>
      <c r="F1564" t="s">
        <v>8111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55000000000000004">
      <c r="A1565">
        <v>1563</v>
      </c>
      <c r="B1565" s="3" t="s">
        <v>8255</v>
      </c>
      <c r="C1565" s="3" t="s">
        <v>5403</v>
      </c>
      <c r="D1565">
        <v>6000</v>
      </c>
      <c r="E1565">
        <v>85</v>
      </c>
      <c r="F1565" t="s">
        <v>8111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55000000000000004">
      <c r="A1566">
        <v>1564</v>
      </c>
      <c r="B1566" s="3" t="s">
        <v>8256</v>
      </c>
      <c r="C1566" s="3" t="s">
        <v>5404</v>
      </c>
      <c r="D1566">
        <v>10000</v>
      </c>
      <c r="E1566">
        <v>10</v>
      </c>
      <c r="F1566" t="s">
        <v>8111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55000000000000004">
      <c r="A1567">
        <v>1565</v>
      </c>
      <c r="B1567" s="3" t="s">
        <v>8257</v>
      </c>
      <c r="C1567" s="3" t="s">
        <v>5405</v>
      </c>
      <c r="D1567">
        <v>4000</v>
      </c>
      <c r="E1567">
        <v>100</v>
      </c>
      <c r="F1567" t="s">
        <v>8111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55000000000000004">
      <c r="A1568">
        <v>1566</v>
      </c>
      <c r="B1568" s="3" t="s">
        <v>8258</v>
      </c>
      <c r="C1568" s="3" t="s">
        <v>5406</v>
      </c>
      <c r="D1568">
        <v>30000</v>
      </c>
      <c r="E1568">
        <v>6375</v>
      </c>
      <c r="F1568" t="s">
        <v>8111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55000000000000004">
      <c r="A1569">
        <v>1567</v>
      </c>
      <c r="B1569" s="3" t="s">
        <v>8259</v>
      </c>
      <c r="C1569" s="3" t="s">
        <v>5407</v>
      </c>
      <c r="D1569">
        <v>8500</v>
      </c>
      <c r="E1569">
        <v>350</v>
      </c>
      <c r="F1569" t="s">
        <v>8111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2" x14ac:dyDescent="0.55000000000000004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8111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55000000000000004">
      <c r="A1571">
        <v>1569</v>
      </c>
      <c r="B1571" s="3" t="s">
        <v>8260</v>
      </c>
      <c r="C1571" s="3" t="s">
        <v>5409</v>
      </c>
      <c r="D1571">
        <v>30000</v>
      </c>
      <c r="E1571">
        <v>0</v>
      </c>
      <c r="F1571" t="s">
        <v>8111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55000000000000004">
      <c r="A1572">
        <v>1570</v>
      </c>
      <c r="B1572" s="3" t="s">
        <v>8261</v>
      </c>
      <c r="C1572" s="3" t="s">
        <v>5410</v>
      </c>
      <c r="D1572">
        <v>6000</v>
      </c>
      <c r="E1572">
        <v>2484</v>
      </c>
      <c r="F1572" t="s">
        <v>8111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3.2" x14ac:dyDescent="0.55000000000000004">
      <c r="A1573">
        <v>1571</v>
      </c>
      <c r="B1573" s="3" t="s">
        <v>8262</v>
      </c>
      <c r="C1573" s="3" t="s">
        <v>5411</v>
      </c>
      <c r="D1573">
        <v>12100</v>
      </c>
      <c r="E1573">
        <v>80</v>
      </c>
      <c r="F1573" t="s">
        <v>8111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2" x14ac:dyDescent="0.55000000000000004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8111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55000000000000004">
      <c r="A1575">
        <v>1573</v>
      </c>
      <c r="B1575" s="3" t="s">
        <v>8263</v>
      </c>
      <c r="C1575" s="3" t="s">
        <v>5413</v>
      </c>
      <c r="D1575">
        <v>9000</v>
      </c>
      <c r="E1575">
        <v>223</v>
      </c>
      <c r="F1575" t="s">
        <v>8111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55000000000000004">
      <c r="A1576">
        <v>1574</v>
      </c>
      <c r="B1576" s="3" t="s">
        <v>8264</v>
      </c>
      <c r="C1576" s="3" t="s">
        <v>5414</v>
      </c>
      <c r="D1576">
        <v>10000</v>
      </c>
      <c r="E1576">
        <v>506</v>
      </c>
      <c r="F1576" t="s">
        <v>8111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55000000000000004">
      <c r="A1577">
        <v>1575</v>
      </c>
      <c r="B1577" s="3" t="s">
        <v>8265</v>
      </c>
      <c r="C1577" s="3" t="s">
        <v>5415</v>
      </c>
      <c r="D1577">
        <v>10000</v>
      </c>
      <c r="E1577">
        <v>2291</v>
      </c>
      <c r="F1577" t="s">
        <v>8111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8.8" x14ac:dyDescent="0.55000000000000004">
      <c r="A1578">
        <v>1576</v>
      </c>
      <c r="B1578" s="3" t="s">
        <v>8266</v>
      </c>
      <c r="C1578" s="3" t="s">
        <v>5416</v>
      </c>
      <c r="D1578">
        <v>5000</v>
      </c>
      <c r="E1578">
        <v>650</v>
      </c>
      <c r="F1578" t="s">
        <v>8111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55000000000000004">
      <c r="A1579">
        <v>1577</v>
      </c>
      <c r="B1579" s="3" t="s">
        <v>8267</v>
      </c>
      <c r="C1579" s="3" t="s">
        <v>5417</v>
      </c>
      <c r="D1579">
        <v>10000</v>
      </c>
      <c r="E1579">
        <v>55</v>
      </c>
      <c r="F1579" t="s">
        <v>8111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7.6" x14ac:dyDescent="0.55000000000000004">
      <c r="A1580">
        <v>1578</v>
      </c>
      <c r="B1580" s="3" t="s">
        <v>8268</v>
      </c>
      <c r="C1580" s="3" t="s">
        <v>5418</v>
      </c>
      <c r="D1580">
        <v>1897</v>
      </c>
      <c r="E1580">
        <v>205</v>
      </c>
      <c r="F1580" t="s">
        <v>8111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55000000000000004">
      <c r="A1581">
        <v>1579</v>
      </c>
      <c r="B1581" s="3" t="s">
        <v>8269</v>
      </c>
      <c r="C1581" s="3" t="s">
        <v>5419</v>
      </c>
      <c r="D1581">
        <v>3333</v>
      </c>
      <c r="E1581">
        <v>28</v>
      </c>
      <c r="F1581" t="s">
        <v>8111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55000000000000004">
      <c r="A1582">
        <v>1580</v>
      </c>
      <c r="B1582" s="3" t="s">
        <v>8270</v>
      </c>
      <c r="C1582" s="3" t="s">
        <v>5420</v>
      </c>
      <c r="D1582">
        <v>1750</v>
      </c>
      <c r="E1582">
        <v>0</v>
      </c>
      <c r="F1582" t="s">
        <v>8111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2" x14ac:dyDescent="0.55000000000000004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55000000000000004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3.2" x14ac:dyDescent="0.55000000000000004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55000000000000004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3.2" x14ac:dyDescent="0.55000000000000004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55000000000000004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3.2" x14ac:dyDescent="0.55000000000000004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55000000000000004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55000000000000004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55000000000000004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3.2" x14ac:dyDescent="0.55000000000000004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55000000000000004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55000000000000004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55000000000000004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2" x14ac:dyDescent="0.55000000000000004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28.8" x14ac:dyDescent="0.55000000000000004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55000000000000004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3.2" x14ac:dyDescent="0.55000000000000004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55000000000000004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55000000000000004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2" x14ac:dyDescent="0.55000000000000004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2" x14ac:dyDescent="0.55000000000000004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55000000000000004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55000000000000004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2" x14ac:dyDescent="0.55000000000000004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55000000000000004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55000000000000004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55000000000000004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2" x14ac:dyDescent="0.55000000000000004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55000000000000004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55000000000000004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8.8" x14ac:dyDescent="0.55000000000000004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55000000000000004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55000000000000004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2" x14ac:dyDescent="0.55000000000000004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55000000000000004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55000000000000004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8.8" x14ac:dyDescent="0.55000000000000004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55000000000000004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8.8" x14ac:dyDescent="0.55000000000000004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55000000000000004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55000000000000004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2" x14ac:dyDescent="0.55000000000000004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8.8" x14ac:dyDescent="0.55000000000000004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3.2" x14ac:dyDescent="0.55000000000000004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55000000000000004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2" x14ac:dyDescent="0.55000000000000004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55000000000000004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55000000000000004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55000000000000004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55000000000000004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55000000000000004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2" x14ac:dyDescent="0.55000000000000004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28.8" x14ac:dyDescent="0.55000000000000004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3.2" x14ac:dyDescent="0.55000000000000004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55000000000000004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55000000000000004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8.8" x14ac:dyDescent="0.55000000000000004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55000000000000004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55000000000000004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55000000000000004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55000000000000004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55000000000000004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55000000000000004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2" x14ac:dyDescent="0.55000000000000004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3.2" x14ac:dyDescent="0.55000000000000004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2" x14ac:dyDescent="0.55000000000000004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55000000000000004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55000000000000004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8.8" x14ac:dyDescent="0.55000000000000004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55000000000000004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55000000000000004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55000000000000004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55000000000000004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55000000000000004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55000000000000004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55000000000000004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55000000000000004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55000000000000004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3.2" x14ac:dyDescent="0.55000000000000004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55000000000000004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55000000000000004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8.8" x14ac:dyDescent="0.55000000000000004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55000000000000004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2" x14ac:dyDescent="0.55000000000000004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2" x14ac:dyDescent="0.55000000000000004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55000000000000004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55000000000000004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3.2" x14ac:dyDescent="0.55000000000000004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55000000000000004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8.8" x14ac:dyDescent="0.55000000000000004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8.8" x14ac:dyDescent="0.55000000000000004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55000000000000004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55000000000000004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55000000000000004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55000000000000004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2" x14ac:dyDescent="0.55000000000000004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55000000000000004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55000000000000004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55000000000000004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55000000000000004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8.8" x14ac:dyDescent="0.55000000000000004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55000000000000004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55000000000000004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x14ac:dyDescent="0.55000000000000004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x14ac:dyDescent="0.55000000000000004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55000000000000004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55000000000000004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55000000000000004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55000000000000004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55000000000000004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2" x14ac:dyDescent="0.55000000000000004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55000000000000004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55000000000000004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3.2" x14ac:dyDescent="0.55000000000000004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55000000000000004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55000000000000004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" x14ac:dyDescent="0.55000000000000004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55000000000000004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55000000000000004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55000000000000004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55000000000000004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55000000000000004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28.8" x14ac:dyDescent="0.55000000000000004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55000000000000004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55000000000000004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55000000000000004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3.2" x14ac:dyDescent="0.55000000000000004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55000000000000004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8.8" x14ac:dyDescent="0.55000000000000004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2" x14ac:dyDescent="0.55000000000000004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3.2" x14ac:dyDescent="0.55000000000000004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55000000000000004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55000000000000004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55000000000000004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55000000000000004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2" x14ac:dyDescent="0.55000000000000004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55000000000000004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55000000000000004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55000000000000004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55000000000000004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55000000000000004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3.2" x14ac:dyDescent="0.55000000000000004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55000000000000004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55000000000000004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55000000000000004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55000000000000004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2" x14ac:dyDescent="0.55000000000000004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55000000000000004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2" x14ac:dyDescent="0.55000000000000004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8.8" x14ac:dyDescent="0.55000000000000004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55000000000000004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55000000000000004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55000000000000004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55000000000000004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8.8" x14ac:dyDescent="0.55000000000000004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55000000000000004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8.8" x14ac:dyDescent="0.55000000000000004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55000000000000004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55000000000000004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8.8" x14ac:dyDescent="0.55000000000000004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55000000000000004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2" x14ac:dyDescent="0.55000000000000004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55000000000000004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55000000000000004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3.2" x14ac:dyDescent="0.55000000000000004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55000000000000004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28.8" x14ac:dyDescent="0.55000000000000004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55000000000000004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55000000000000004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55000000000000004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55000000000000004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55000000000000004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55000000000000004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55000000000000004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55000000000000004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55000000000000004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3.2" x14ac:dyDescent="0.55000000000000004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55000000000000004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55000000000000004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55000000000000004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55000000000000004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3.2" x14ac:dyDescent="0.55000000000000004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55000000000000004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55000000000000004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55000000000000004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55000000000000004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55000000000000004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55000000000000004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55000000000000004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55000000000000004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28.8" x14ac:dyDescent="0.55000000000000004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55000000000000004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55000000000000004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55000000000000004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2" x14ac:dyDescent="0.55000000000000004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55000000000000004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55000000000000004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55000000000000004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55000000000000004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2" x14ac:dyDescent="0.55000000000000004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3.2" x14ac:dyDescent="0.55000000000000004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55000000000000004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55000000000000004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55000000000000004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55000000000000004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55000000000000004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55000000000000004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55000000000000004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55000000000000004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8.8" x14ac:dyDescent="0.55000000000000004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55000000000000004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55000000000000004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2" x14ac:dyDescent="0.55000000000000004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55000000000000004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3.2" x14ac:dyDescent="0.55000000000000004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55000000000000004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55000000000000004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55000000000000004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55000000000000004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55000000000000004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8.8" x14ac:dyDescent="0.55000000000000004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55000000000000004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2" x14ac:dyDescent="0.55000000000000004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55000000000000004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55000000000000004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55000000000000004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55000000000000004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55000000000000004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55000000000000004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55000000000000004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55000000000000004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55000000000000004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55000000000000004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3.2" x14ac:dyDescent="0.55000000000000004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2" x14ac:dyDescent="0.55000000000000004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55000000000000004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55000000000000004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55000000000000004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3.2" x14ac:dyDescent="0.55000000000000004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2" x14ac:dyDescent="0.55000000000000004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55000000000000004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2" x14ac:dyDescent="0.55000000000000004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55000000000000004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2" x14ac:dyDescent="0.55000000000000004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55000000000000004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55000000000000004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3.2" x14ac:dyDescent="0.55000000000000004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55000000000000004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55000000000000004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55000000000000004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55000000000000004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55000000000000004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55000000000000004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55000000000000004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55000000000000004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3.2" x14ac:dyDescent="0.55000000000000004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55000000000000004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55000000000000004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55000000000000004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55000000000000004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55000000000000004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3.2" x14ac:dyDescent="0.55000000000000004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55000000000000004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55000000000000004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55000000000000004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3.2" x14ac:dyDescent="0.55000000000000004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55000000000000004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55000000000000004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55000000000000004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55000000000000004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55000000000000004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55000000000000004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55000000000000004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55000000000000004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3.2" x14ac:dyDescent="0.55000000000000004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55000000000000004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3.2" x14ac:dyDescent="0.55000000000000004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55000000000000004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55000000000000004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2" x14ac:dyDescent="0.55000000000000004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55000000000000004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2" x14ac:dyDescent="0.55000000000000004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55000000000000004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3.2" x14ac:dyDescent="0.55000000000000004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2" x14ac:dyDescent="0.55000000000000004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55000000000000004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55000000000000004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55000000000000004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55000000000000004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55000000000000004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55000000000000004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55000000000000004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55000000000000004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8.8" x14ac:dyDescent="0.55000000000000004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55000000000000004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28.8" x14ac:dyDescent="0.55000000000000004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3.2" x14ac:dyDescent="0.55000000000000004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55000000000000004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55000000000000004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55000000000000004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55000000000000004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55000000000000004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55000000000000004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55000000000000004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55000000000000004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55000000000000004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3.2" x14ac:dyDescent="0.55000000000000004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55000000000000004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55000000000000004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55000000000000004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55000000000000004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55000000000000004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55000000000000004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3.2" x14ac:dyDescent="0.55000000000000004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55000000000000004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55000000000000004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2" x14ac:dyDescent="0.55000000000000004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55000000000000004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2" x14ac:dyDescent="0.55000000000000004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55000000000000004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55000000000000004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55000000000000004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55000000000000004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3.2" x14ac:dyDescent="0.55000000000000004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55000000000000004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55000000000000004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55000000000000004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55000000000000004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55000000000000004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3.2" x14ac:dyDescent="0.55000000000000004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55000000000000004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55000000000000004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55000000000000004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55000000000000004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55000000000000004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55000000000000004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55000000000000004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55000000000000004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2" x14ac:dyDescent="0.55000000000000004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55000000000000004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2" x14ac:dyDescent="0.55000000000000004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55000000000000004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55000000000000004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8.8" x14ac:dyDescent="0.55000000000000004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55000000000000004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55000000000000004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55000000000000004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2" x14ac:dyDescent="0.55000000000000004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55000000000000004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28.8" x14ac:dyDescent="0.55000000000000004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3.2" x14ac:dyDescent="0.55000000000000004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2" x14ac:dyDescent="0.55000000000000004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55000000000000004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55000000000000004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2" x14ac:dyDescent="0.55000000000000004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55000000000000004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55000000000000004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3.2" x14ac:dyDescent="0.55000000000000004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55000000000000004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55000000000000004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55000000000000004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55000000000000004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55000000000000004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55000000000000004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3.2" x14ac:dyDescent="0.55000000000000004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7.6" x14ac:dyDescent="0.55000000000000004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55000000000000004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55000000000000004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2" x14ac:dyDescent="0.55000000000000004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55000000000000004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55000000000000004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55000000000000004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55000000000000004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55000000000000004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55000000000000004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55000000000000004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2" x14ac:dyDescent="0.55000000000000004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3.2" x14ac:dyDescent="0.55000000000000004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2" x14ac:dyDescent="0.55000000000000004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55000000000000004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55000000000000004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55000000000000004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55000000000000004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55000000000000004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55000000000000004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55000000000000004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55000000000000004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55000000000000004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55000000000000004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2" x14ac:dyDescent="0.55000000000000004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55000000000000004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55000000000000004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55000000000000004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55000000000000004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55000000000000004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55000000000000004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55000000000000004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55000000000000004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55000000000000004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55000000000000004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55000000000000004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55000000000000004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55000000000000004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55000000000000004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2" x14ac:dyDescent="0.55000000000000004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8.8" x14ac:dyDescent="0.55000000000000004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55000000000000004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55000000000000004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55000000000000004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55000000000000004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55000000000000004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55000000000000004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3.2" x14ac:dyDescent="0.55000000000000004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55000000000000004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3.2" x14ac:dyDescent="0.55000000000000004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55000000000000004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55000000000000004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55000000000000004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55000000000000004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8.8" x14ac:dyDescent="0.55000000000000004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55000000000000004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55000000000000004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55000000000000004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55000000000000004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55000000000000004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3.2" x14ac:dyDescent="0.55000000000000004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55000000000000004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55000000000000004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55000000000000004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55000000000000004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55000000000000004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55000000000000004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55000000000000004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55000000000000004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55000000000000004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2" x14ac:dyDescent="0.55000000000000004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55000000000000004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3.2" x14ac:dyDescent="0.55000000000000004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55000000000000004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2" x14ac:dyDescent="0.55000000000000004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55000000000000004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3.2" x14ac:dyDescent="0.55000000000000004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55000000000000004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55000000000000004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55000000000000004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55000000000000004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8.8" x14ac:dyDescent="0.55000000000000004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55000000000000004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55000000000000004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8.8" x14ac:dyDescent="0.55000000000000004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55000000000000004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55000000000000004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3.2" x14ac:dyDescent="0.55000000000000004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55000000000000004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55000000000000004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2" x14ac:dyDescent="0.55000000000000004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55000000000000004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55000000000000004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55000000000000004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2" x14ac:dyDescent="0.55000000000000004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55000000000000004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55000000000000004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55000000000000004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55000000000000004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2" x14ac:dyDescent="0.55000000000000004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55000000000000004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55000000000000004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55000000000000004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2" x14ac:dyDescent="0.55000000000000004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55000000000000004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55000000000000004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55000000000000004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55000000000000004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55000000000000004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55000000000000004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3.2" x14ac:dyDescent="0.55000000000000004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55000000000000004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55000000000000004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55000000000000004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55000000000000004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3.2" x14ac:dyDescent="0.55000000000000004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55000000000000004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55000000000000004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55000000000000004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55000000000000004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55000000000000004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55000000000000004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3.2" x14ac:dyDescent="0.55000000000000004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55000000000000004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55000000000000004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3.2" x14ac:dyDescent="0.55000000000000004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55000000000000004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55000000000000004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55000000000000004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55000000000000004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55000000000000004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55000000000000004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3.2" x14ac:dyDescent="0.55000000000000004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55000000000000004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55000000000000004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3.2" x14ac:dyDescent="0.55000000000000004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2" x14ac:dyDescent="0.55000000000000004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55000000000000004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3.2" x14ac:dyDescent="0.55000000000000004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55000000000000004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3.2" x14ac:dyDescent="0.55000000000000004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55000000000000004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8.8" x14ac:dyDescent="0.55000000000000004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55000000000000004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3.2" x14ac:dyDescent="0.55000000000000004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2" x14ac:dyDescent="0.55000000000000004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55000000000000004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3.2" x14ac:dyDescent="0.55000000000000004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55000000000000004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2" x14ac:dyDescent="0.55000000000000004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55000000000000004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2" x14ac:dyDescent="0.55000000000000004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55000000000000004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55000000000000004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55000000000000004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55000000000000004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55000000000000004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55000000000000004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8.8" x14ac:dyDescent="0.55000000000000004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55000000000000004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55000000000000004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3.2" x14ac:dyDescent="0.55000000000000004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8.8" x14ac:dyDescent="0.55000000000000004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55000000000000004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55000000000000004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55000000000000004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55000000000000004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2" x14ac:dyDescent="0.55000000000000004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55000000000000004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55000000000000004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55000000000000004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55000000000000004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55000000000000004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55000000000000004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8.8" x14ac:dyDescent="0.55000000000000004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55000000000000004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55000000000000004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3.2" x14ac:dyDescent="0.55000000000000004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2" x14ac:dyDescent="0.55000000000000004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55000000000000004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55000000000000004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2" x14ac:dyDescent="0.55000000000000004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55000000000000004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55000000000000004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55000000000000004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55000000000000004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55000000000000004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55000000000000004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55000000000000004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2" x14ac:dyDescent="0.55000000000000004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55000000000000004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55000000000000004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55000000000000004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55000000000000004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55000000000000004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55000000000000004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55000000000000004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8.8" x14ac:dyDescent="0.55000000000000004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55000000000000004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55000000000000004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55000000000000004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55000000000000004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3.2" x14ac:dyDescent="0.55000000000000004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55000000000000004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55000000000000004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2" x14ac:dyDescent="0.55000000000000004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55000000000000004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55000000000000004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55000000000000004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55000000000000004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55000000000000004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55000000000000004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55000000000000004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2" x14ac:dyDescent="0.55000000000000004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55000000000000004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2" x14ac:dyDescent="0.55000000000000004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55000000000000004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55000000000000004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55000000000000004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55000000000000004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55000000000000004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55000000000000004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3.2" x14ac:dyDescent="0.55000000000000004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55000000000000004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55000000000000004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55000000000000004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2" x14ac:dyDescent="0.55000000000000004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3.2" x14ac:dyDescent="0.55000000000000004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55000000000000004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55000000000000004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57.6" x14ac:dyDescent="0.55000000000000004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2" x14ac:dyDescent="0.55000000000000004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28.8" x14ac:dyDescent="0.55000000000000004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55000000000000004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3.2" x14ac:dyDescent="0.55000000000000004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55000000000000004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55000000000000004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3.2" x14ac:dyDescent="0.55000000000000004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55000000000000004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28.8" x14ac:dyDescent="0.55000000000000004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55000000000000004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55000000000000004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55000000000000004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55000000000000004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55000000000000004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55000000000000004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3.2" x14ac:dyDescent="0.55000000000000004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3.2" x14ac:dyDescent="0.55000000000000004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55000000000000004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55000000000000004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55000000000000004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55000000000000004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55000000000000004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55000000000000004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55000000000000004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8.8" x14ac:dyDescent="0.55000000000000004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55000000000000004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55000000000000004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55000000000000004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2" x14ac:dyDescent="0.55000000000000004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55000000000000004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55000000000000004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55000000000000004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55000000000000004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3.2" x14ac:dyDescent="0.55000000000000004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55000000000000004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55000000000000004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55000000000000004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55000000000000004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55000000000000004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2" x14ac:dyDescent="0.55000000000000004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55000000000000004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55000000000000004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55000000000000004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55000000000000004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55000000000000004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3.2" x14ac:dyDescent="0.55000000000000004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55000000000000004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55000000000000004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55000000000000004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55000000000000004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3.2" x14ac:dyDescent="0.55000000000000004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55000000000000004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55000000000000004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55000000000000004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55000000000000004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55000000000000004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2" x14ac:dyDescent="0.55000000000000004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55000000000000004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2" x14ac:dyDescent="0.55000000000000004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55000000000000004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55000000000000004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55000000000000004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55000000000000004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55000000000000004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8.8" x14ac:dyDescent="0.55000000000000004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2" x14ac:dyDescent="0.55000000000000004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55000000000000004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55000000000000004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2" x14ac:dyDescent="0.55000000000000004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55000000000000004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55000000000000004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55000000000000004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2" x14ac:dyDescent="0.55000000000000004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55000000000000004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55000000000000004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55000000000000004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8.8" x14ac:dyDescent="0.55000000000000004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55000000000000004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55000000000000004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3.2" x14ac:dyDescent="0.55000000000000004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55000000000000004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55000000000000004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55000000000000004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55000000000000004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8.8" x14ac:dyDescent="0.55000000000000004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55000000000000004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3.2" x14ac:dyDescent="0.55000000000000004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55000000000000004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55000000000000004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55000000000000004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55000000000000004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2" x14ac:dyDescent="0.55000000000000004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55000000000000004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55000000000000004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55000000000000004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2" x14ac:dyDescent="0.55000000000000004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55000000000000004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55000000000000004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3.2" x14ac:dyDescent="0.55000000000000004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55000000000000004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55000000000000004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3.2" x14ac:dyDescent="0.55000000000000004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7.6" x14ac:dyDescent="0.55000000000000004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55000000000000004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55000000000000004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55000000000000004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55000000000000004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55000000000000004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2" x14ac:dyDescent="0.55000000000000004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55000000000000004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55000000000000004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55000000000000004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55000000000000004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55000000000000004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55000000000000004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55000000000000004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55000000000000004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3.2" x14ac:dyDescent="0.55000000000000004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55000000000000004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55000000000000004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55000000000000004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55000000000000004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55000000000000004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55000000000000004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55000000000000004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3.2" x14ac:dyDescent="0.55000000000000004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55000000000000004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55000000000000004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2" x14ac:dyDescent="0.55000000000000004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55000000000000004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2" x14ac:dyDescent="0.55000000000000004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55000000000000004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3.2" x14ac:dyDescent="0.55000000000000004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55000000000000004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55000000000000004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55000000000000004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55000000000000004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28.8" x14ac:dyDescent="0.55000000000000004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55000000000000004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2" x14ac:dyDescent="0.55000000000000004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55000000000000004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55000000000000004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3.2" x14ac:dyDescent="0.55000000000000004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55000000000000004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55000000000000004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2" x14ac:dyDescent="0.55000000000000004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28.8" x14ac:dyDescent="0.55000000000000004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55000000000000004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55000000000000004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55000000000000004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7.6" x14ac:dyDescent="0.55000000000000004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2" x14ac:dyDescent="0.55000000000000004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55000000000000004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55000000000000004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55000000000000004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55000000000000004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55000000000000004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55000000000000004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55000000000000004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55000000000000004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55000000000000004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2" x14ac:dyDescent="0.55000000000000004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55000000000000004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55000000000000004">
      <c r="A2343">
        <v>2341</v>
      </c>
      <c r="B2343" s="3" t="s">
        <v>8271</v>
      </c>
      <c r="C2343" s="3" t="s">
        <v>6181</v>
      </c>
      <c r="D2343">
        <v>5000</v>
      </c>
      <c r="E2343">
        <v>0</v>
      </c>
      <c r="F2343" t="s">
        <v>8111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55000000000000004">
      <c r="A2344">
        <v>2342</v>
      </c>
      <c r="B2344" s="3" t="s">
        <v>8272</v>
      </c>
      <c r="C2344" s="3" t="s">
        <v>6182</v>
      </c>
      <c r="D2344">
        <v>5500</v>
      </c>
      <c r="E2344">
        <v>0</v>
      </c>
      <c r="F2344" t="s">
        <v>8111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55000000000000004">
      <c r="A2345">
        <v>2343</v>
      </c>
      <c r="B2345" s="3" t="s">
        <v>8273</v>
      </c>
      <c r="C2345" s="3" t="s">
        <v>6183</v>
      </c>
      <c r="D2345">
        <v>10000</v>
      </c>
      <c r="E2345">
        <v>300</v>
      </c>
      <c r="F2345" t="s">
        <v>8111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55000000000000004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8111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55000000000000004">
      <c r="A2347">
        <v>2345</v>
      </c>
      <c r="B2347" s="3" t="s">
        <v>8274</v>
      </c>
      <c r="C2347" s="3" t="s">
        <v>6185</v>
      </c>
      <c r="D2347">
        <v>3000</v>
      </c>
      <c r="E2347">
        <v>0</v>
      </c>
      <c r="F2347" t="s">
        <v>8111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55000000000000004">
      <c r="A2348">
        <v>2346</v>
      </c>
      <c r="B2348" s="3" t="s">
        <v>8275</v>
      </c>
      <c r="C2348" s="3" t="s">
        <v>6186</v>
      </c>
      <c r="D2348">
        <v>60000</v>
      </c>
      <c r="E2348">
        <v>39</v>
      </c>
      <c r="F2348" t="s">
        <v>8111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55000000000000004">
      <c r="A2349">
        <v>2347</v>
      </c>
      <c r="B2349" s="3" t="s">
        <v>8276</v>
      </c>
      <c r="C2349" s="3" t="s">
        <v>6187</v>
      </c>
      <c r="D2349">
        <v>1000</v>
      </c>
      <c r="E2349">
        <v>15</v>
      </c>
      <c r="F2349" t="s">
        <v>8111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2" x14ac:dyDescent="0.55000000000000004">
      <c r="A2350">
        <v>2348</v>
      </c>
      <c r="B2350" s="3" t="s">
        <v>8277</v>
      </c>
      <c r="C2350" s="3" t="s">
        <v>6188</v>
      </c>
      <c r="D2350">
        <v>70000</v>
      </c>
      <c r="E2350">
        <v>270</v>
      </c>
      <c r="F2350" t="s">
        <v>8111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55000000000000004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8111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55000000000000004">
      <c r="A2352">
        <v>2350</v>
      </c>
      <c r="B2352" s="3" t="s">
        <v>8278</v>
      </c>
      <c r="C2352" s="3" t="s">
        <v>6190</v>
      </c>
      <c r="D2352">
        <v>50000</v>
      </c>
      <c r="E2352">
        <v>0</v>
      </c>
      <c r="F2352" t="s">
        <v>8111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55000000000000004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8111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55000000000000004">
      <c r="A2354">
        <v>2352</v>
      </c>
      <c r="B2354" s="3" t="s">
        <v>8279</v>
      </c>
      <c r="C2354" s="3" t="s">
        <v>6192</v>
      </c>
      <c r="D2354">
        <v>2000</v>
      </c>
      <c r="E2354">
        <v>0</v>
      </c>
      <c r="F2354" t="s">
        <v>8111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55000000000000004">
      <c r="A2355">
        <v>2353</v>
      </c>
      <c r="B2355" s="3" t="s">
        <v>8280</v>
      </c>
      <c r="C2355" s="3" t="s">
        <v>6193</v>
      </c>
      <c r="D2355">
        <v>1000</v>
      </c>
      <c r="E2355">
        <v>0</v>
      </c>
      <c r="F2355" t="s">
        <v>8111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55000000000000004">
      <c r="A2356">
        <v>2354</v>
      </c>
      <c r="B2356" s="3" t="s">
        <v>8281</v>
      </c>
      <c r="C2356" s="3" t="s">
        <v>6194</v>
      </c>
      <c r="D2356">
        <v>35000</v>
      </c>
      <c r="E2356">
        <v>25</v>
      </c>
      <c r="F2356" t="s">
        <v>8111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55000000000000004">
      <c r="A2357">
        <v>2355</v>
      </c>
      <c r="B2357" s="3" t="s">
        <v>8282</v>
      </c>
      <c r="C2357" s="3" t="s">
        <v>6195</v>
      </c>
      <c r="D2357">
        <v>8000</v>
      </c>
      <c r="E2357">
        <v>55</v>
      </c>
      <c r="F2357" t="s">
        <v>8111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8.8" x14ac:dyDescent="0.55000000000000004">
      <c r="A2358">
        <v>2356</v>
      </c>
      <c r="B2358" s="3" t="s">
        <v>8283</v>
      </c>
      <c r="C2358" s="3" t="s">
        <v>6196</v>
      </c>
      <c r="D2358">
        <v>10000</v>
      </c>
      <c r="E2358">
        <v>0</v>
      </c>
      <c r="F2358" t="s">
        <v>8111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8.8" x14ac:dyDescent="0.55000000000000004">
      <c r="A2359">
        <v>2357</v>
      </c>
      <c r="B2359" s="3" t="s">
        <v>8284</v>
      </c>
      <c r="C2359" s="3" t="s">
        <v>6197</v>
      </c>
      <c r="D2359">
        <v>27000</v>
      </c>
      <c r="E2359">
        <v>0</v>
      </c>
      <c r="F2359" t="s">
        <v>8111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2" x14ac:dyDescent="0.55000000000000004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8111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55000000000000004">
      <c r="A2361">
        <v>2359</v>
      </c>
      <c r="B2361" s="3" t="s">
        <v>8285</v>
      </c>
      <c r="C2361" s="3" t="s">
        <v>6199</v>
      </c>
      <c r="D2361">
        <v>7500</v>
      </c>
      <c r="E2361">
        <v>1101</v>
      </c>
      <c r="F2361" t="s">
        <v>8111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55000000000000004">
      <c r="A2362">
        <v>2360</v>
      </c>
      <c r="B2362" s="3" t="s">
        <v>8286</v>
      </c>
      <c r="C2362" s="3" t="s">
        <v>6200</v>
      </c>
      <c r="D2362">
        <v>5000</v>
      </c>
      <c r="E2362">
        <v>2</v>
      </c>
      <c r="F2362" t="s">
        <v>8111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55000000000000004">
      <c r="A2363">
        <v>2361</v>
      </c>
      <c r="B2363" s="3" t="s">
        <v>8287</v>
      </c>
      <c r="C2363" s="3" t="s">
        <v>6201</v>
      </c>
      <c r="D2363">
        <v>200</v>
      </c>
      <c r="E2363">
        <v>0</v>
      </c>
      <c r="F2363" t="s">
        <v>8111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55000000000000004">
      <c r="A2364">
        <v>2362</v>
      </c>
      <c r="B2364" s="3" t="s">
        <v>8288</v>
      </c>
      <c r="C2364" s="3" t="s">
        <v>6202</v>
      </c>
      <c r="D2364">
        <v>420</v>
      </c>
      <c r="E2364">
        <v>120</v>
      </c>
      <c r="F2364" t="s">
        <v>8111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55000000000000004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8111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55000000000000004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8111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55000000000000004">
      <c r="A2367">
        <v>2365</v>
      </c>
      <c r="B2367" s="3" t="s">
        <v>8289</v>
      </c>
      <c r="C2367" s="3" t="s">
        <v>6205</v>
      </c>
      <c r="D2367">
        <v>1000</v>
      </c>
      <c r="E2367">
        <v>0</v>
      </c>
      <c r="F2367" t="s">
        <v>8111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55000000000000004">
      <c r="A2368">
        <v>2366</v>
      </c>
      <c r="B2368" s="3" t="s">
        <v>8290</v>
      </c>
      <c r="C2368" s="3" t="s">
        <v>6206</v>
      </c>
      <c r="D2368">
        <v>25000</v>
      </c>
      <c r="E2368">
        <v>2630</v>
      </c>
      <c r="F2368" t="s">
        <v>8111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55000000000000004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8111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55000000000000004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8111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2" x14ac:dyDescent="0.55000000000000004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8111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2" x14ac:dyDescent="0.55000000000000004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8111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55000000000000004">
      <c r="A2373">
        <v>2371</v>
      </c>
      <c r="B2373" s="3" t="s">
        <v>8291</v>
      </c>
      <c r="C2373" s="3" t="s">
        <v>6211</v>
      </c>
      <c r="D2373">
        <v>2000</v>
      </c>
      <c r="E2373">
        <v>0</v>
      </c>
      <c r="F2373" t="s">
        <v>8111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55000000000000004">
      <c r="A2374">
        <v>2372</v>
      </c>
      <c r="B2374" s="3" t="s">
        <v>8292</v>
      </c>
      <c r="C2374" s="3" t="s">
        <v>6212</v>
      </c>
      <c r="D2374">
        <v>5500</v>
      </c>
      <c r="E2374">
        <v>180</v>
      </c>
      <c r="F2374" t="s">
        <v>8111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55000000000000004">
      <c r="A2375">
        <v>2373</v>
      </c>
      <c r="B2375" s="3" t="s">
        <v>8293</v>
      </c>
      <c r="C2375" s="3" t="s">
        <v>6213</v>
      </c>
      <c r="D2375">
        <v>850000</v>
      </c>
      <c r="E2375">
        <v>50</v>
      </c>
      <c r="F2375" t="s">
        <v>8111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3.2" x14ac:dyDescent="0.55000000000000004">
      <c r="A2376">
        <v>2374</v>
      </c>
      <c r="B2376" s="3" t="s">
        <v>8294</v>
      </c>
      <c r="C2376" s="3" t="s">
        <v>6214</v>
      </c>
      <c r="D2376">
        <v>22000</v>
      </c>
      <c r="E2376">
        <v>10</v>
      </c>
      <c r="F2376" t="s">
        <v>8111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2" x14ac:dyDescent="0.55000000000000004">
      <c r="A2377">
        <v>2375</v>
      </c>
      <c r="B2377" s="3" t="s">
        <v>8295</v>
      </c>
      <c r="C2377" s="3" t="s">
        <v>6215</v>
      </c>
      <c r="D2377">
        <v>10000</v>
      </c>
      <c r="E2377">
        <v>0</v>
      </c>
      <c r="F2377" t="s">
        <v>8111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55000000000000004">
      <c r="A2378">
        <v>2376</v>
      </c>
      <c r="B2378" s="3" t="s">
        <v>8296</v>
      </c>
      <c r="C2378" s="3" t="s">
        <v>6216</v>
      </c>
      <c r="D2378">
        <v>3000</v>
      </c>
      <c r="E2378">
        <v>326.33</v>
      </c>
      <c r="F2378" t="s">
        <v>8111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55000000000000004">
      <c r="A2379">
        <v>2377</v>
      </c>
      <c r="B2379" s="3" t="s">
        <v>8297</v>
      </c>
      <c r="C2379" s="3" t="s">
        <v>6217</v>
      </c>
      <c r="D2379">
        <v>2500</v>
      </c>
      <c r="E2379">
        <v>0</v>
      </c>
      <c r="F2379" t="s">
        <v>8111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8.8" x14ac:dyDescent="0.55000000000000004">
      <c r="A2380">
        <v>2378</v>
      </c>
      <c r="B2380" s="3" t="s">
        <v>8298</v>
      </c>
      <c r="C2380" s="3" t="s">
        <v>6218</v>
      </c>
      <c r="D2380">
        <v>110000</v>
      </c>
      <c r="E2380">
        <v>0</v>
      </c>
      <c r="F2380" t="s">
        <v>8111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55000000000000004">
      <c r="A2381">
        <v>2379</v>
      </c>
      <c r="B2381" s="3" t="s">
        <v>8299</v>
      </c>
      <c r="C2381" s="3" t="s">
        <v>6219</v>
      </c>
      <c r="D2381">
        <v>30000</v>
      </c>
      <c r="E2381">
        <v>0</v>
      </c>
      <c r="F2381" t="s">
        <v>8111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55000000000000004">
      <c r="A2382">
        <v>2380</v>
      </c>
      <c r="B2382" s="3" t="s">
        <v>8300</v>
      </c>
      <c r="C2382" s="3" t="s">
        <v>6220</v>
      </c>
      <c r="D2382">
        <v>15000</v>
      </c>
      <c r="E2382">
        <v>55</v>
      </c>
      <c r="F2382" t="s">
        <v>8111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55000000000000004">
      <c r="A2383">
        <v>2381</v>
      </c>
      <c r="B2383" s="3" t="s">
        <v>8301</v>
      </c>
      <c r="C2383" s="3" t="s">
        <v>6221</v>
      </c>
      <c r="D2383">
        <v>86350</v>
      </c>
      <c r="E2383">
        <v>1571</v>
      </c>
      <c r="F2383" t="s">
        <v>8111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55000000000000004">
      <c r="A2384">
        <v>2382</v>
      </c>
      <c r="B2384" s="3" t="s">
        <v>8302</v>
      </c>
      <c r="C2384" s="3" t="s">
        <v>6222</v>
      </c>
      <c r="D2384">
        <v>3000</v>
      </c>
      <c r="E2384">
        <v>75</v>
      </c>
      <c r="F2384" t="s">
        <v>8111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55000000000000004">
      <c r="A2385">
        <v>2383</v>
      </c>
      <c r="B2385" s="3" t="s">
        <v>8303</v>
      </c>
      <c r="C2385" s="3" t="s">
        <v>6223</v>
      </c>
      <c r="D2385">
        <v>10000</v>
      </c>
      <c r="E2385">
        <v>435</v>
      </c>
      <c r="F2385" t="s">
        <v>8111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3.2" x14ac:dyDescent="0.55000000000000004">
      <c r="A2386">
        <v>2384</v>
      </c>
      <c r="B2386" s="3" t="s">
        <v>8304</v>
      </c>
      <c r="C2386" s="3" t="s">
        <v>6224</v>
      </c>
      <c r="D2386">
        <v>1000</v>
      </c>
      <c r="E2386">
        <v>8</v>
      </c>
      <c r="F2386" t="s">
        <v>8111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55000000000000004">
      <c r="A2387">
        <v>2385</v>
      </c>
      <c r="B2387" s="3" t="s">
        <v>8305</v>
      </c>
      <c r="C2387" s="3" t="s">
        <v>6225</v>
      </c>
      <c r="D2387">
        <v>65000</v>
      </c>
      <c r="E2387">
        <v>788</v>
      </c>
      <c r="F2387" t="s">
        <v>8111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55000000000000004">
      <c r="A2388">
        <v>2386</v>
      </c>
      <c r="B2388" s="3" t="s">
        <v>8306</v>
      </c>
      <c r="C2388" s="3" t="s">
        <v>6226</v>
      </c>
      <c r="D2388">
        <v>30000</v>
      </c>
      <c r="E2388">
        <v>0</v>
      </c>
      <c r="F2388" t="s">
        <v>8111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55000000000000004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8111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55000000000000004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8111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55000000000000004">
      <c r="A2391">
        <v>2389</v>
      </c>
      <c r="B2391" s="3" t="s">
        <v>8307</v>
      </c>
      <c r="C2391" s="3" t="s">
        <v>6229</v>
      </c>
      <c r="D2391">
        <v>16000</v>
      </c>
      <c r="E2391">
        <v>30</v>
      </c>
      <c r="F2391" t="s">
        <v>8111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55000000000000004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8111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55000000000000004">
      <c r="A2393">
        <v>2391</v>
      </c>
      <c r="B2393" s="3" t="s">
        <v>8308</v>
      </c>
      <c r="C2393" s="3" t="s">
        <v>6231</v>
      </c>
      <c r="D2393">
        <v>20000</v>
      </c>
      <c r="E2393">
        <v>25</v>
      </c>
      <c r="F2393" t="s">
        <v>8111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55000000000000004">
      <c r="A2394">
        <v>2392</v>
      </c>
      <c r="B2394" s="3" t="s">
        <v>8309</v>
      </c>
      <c r="C2394" s="3" t="s">
        <v>6232</v>
      </c>
      <c r="D2394">
        <v>4200</v>
      </c>
      <c r="E2394">
        <v>0</v>
      </c>
      <c r="F2394" t="s">
        <v>8111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55000000000000004">
      <c r="A2395">
        <v>2393</v>
      </c>
      <c r="B2395" s="3" t="s">
        <v>8310</v>
      </c>
      <c r="C2395" s="3" t="s">
        <v>6233</v>
      </c>
      <c r="D2395">
        <v>100000</v>
      </c>
      <c r="E2395">
        <v>50</v>
      </c>
      <c r="F2395" t="s">
        <v>8111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55000000000000004">
      <c r="A2396">
        <v>2394</v>
      </c>
      <c r="B2396" s="3" t="s">
        <v>8311</v>
      </c>
      <c r="C2396" s="3" t="s">
        <v>6234</v>
      </c>
      <c r="D2396">
        <v>5000</v>
      </c>
      <c r="E2396">
        <v>3</v>
      </c>
      <c r="F2396" t="s">
        <v>8111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55000000000000004">
      <c r="A2397">
        <v>2395</v>
      </c>
      <c r="B2397" s="3" t="s">
        <v>8312</v>
      </c>
      <c r="C2397" s="3" t="s">
        <v>6235</v>
      </c>
      <c r="D2397">
        <v>33000</v>
      </c>
      <c r="E2397">
        <v>0</v>
      </c>
      <c r="F2397" t="s">
        <v>8111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55000000000000004">
      <c r="A2398">
        <v>2396</v>
      </c>
      <c r="B2398" s="3" t="s">
        <v>8313</v>
      </c>
      <c r="C2398" s="3" t="s">
        <v>6236</v>
      </c>
      <c r="D2398">
        <v>5000</v>
      </c>
      <c r="E2398">
        <v>10</v>
      </c>
      <c r="F2398" t="s">
        <v>8111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55000000000000004">
      <c r="A2399">
        <v>2397</v>
      </c>
      <c r="B2399" s="3" t="s">
        <v>8314</v>
      </c>
      <c r="C2399" s="3" t="s">
        <v>6237</v>
      </c>
      <c r="D2399">
        <v>124000</v>
      </c>
      <c r="E2399">
        <v>0</v>
      </c>
      <c r="F2399" t="s">
        <v>8111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55000000000000004">
      <c r="A2400">
        <v>2398</v>
      </c>
      <c r="B2400" s="3" t="s">
        <v>8315</v>
      </c>
      <c r="C2400" s="3" t="s">
        <v>6238</v>
      </c>
      <c r="D2400">
        <v>4000</v>
      </c>
      <c r="E2400">
        <v>0</v>
      </c>
      <c r="F2400" t="s">
        <v>8111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55000000000000004">
      <c r="A2401">
        <v>2399</v>
      </c>
      <c r="B2401" s="3" t="s">
        <v>8316</v>
      </c>
      <c r="C2401" s="3" t="s">
        <v>6239</v>
      </c>
      <c r="D2401">
        <v>13000</v>
      </c>
      <c r="E2401">
        <v>0</v>
      </c>
      <c r="F2401" t="s">
        <v>8111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55000000000000004">
      <c r="A2402">
        <v>2400</v>
      </c>
      <c r="B2402" s="3" t="s">
        <v>8317</v>
      </c>
      <c r="C2402" s="3" t="s">
        <v>6240</v>
      </c>
      <c r="D2402">
        <v>50000</v>
      </c>
      <c r="E2402">
        <v>0</v>
      </c>
      <c r="F2402" t="s">
        <v>8111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55000000000000004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55000000000000004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55000000000000004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2" x14ac:dyDescent="0.55000000000000004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55000000000000004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55000000000000004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55000000000000004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8.8" x14ac:dyDescent="0.55000000000000004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8.8" x14ac:dyDescent="0.55000000000000004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55000000000000004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3.2" x14ac:dyDescent="0.55000000000000004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3.2" x14ac:dyDescent="0.55000000000000004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55000000000000004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55000000000000004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55000000000000004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55000000000000004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55000000000000004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55000000000000004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55000000000000004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2" x14ac:dyDescent="0.55000000000000004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55000000000000004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55000000000000004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55000000000000004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55000000000000004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3.2" x14ac:dyDescent="0.55000000000000004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55000000000000004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8.8" x14ac:dyDescent="0.55000000000000004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8.8" x14ac:dyDescent="0.55000000000000004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55000000000000004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3.2" x14ac:dyDescent="0.55000000000000004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55000000000000004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55000000000000004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55000000000000004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2" x14ac:dyDescent="0.55000000000000004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2" x14ac:dyDescent="0.55000000000000004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3.2" x14ac:dyDescent="0.55000000000000004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55000000000000004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55000000000000004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3.2" x14ac:dyDescent="0.55000000000000004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55000000000000004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8.8" x14ac:dyDescent="0.55000000000000004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55000000000000004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3.2" x14ac:dyDescent="0.55000000000000004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55000000000000004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55000000000000004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3.2" x14ac:dyDescent="0.55000000000000004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3.2" x14ac:dyDescent="0.55000000000000004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55000000000000004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55000000000000004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55000000000000004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2" x14ac:dyDescent="0.55000000000000004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55000000000000004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55000000000000004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55000000000000004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2" x14ac:dyDescent="0.55000000000000004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55000000000000004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55000000000000004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3.2" x14ac:dyDescent="0.55000000000000004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2" x14ac:dyDescent="0.55000000000000004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55000000000000004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55000000000000004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55000000000000004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55000000000000004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55000000000000004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55000000000000004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55000000000000004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55000000000000004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8.8" x14ac:dyDescent="0.55000000000000004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2" x14ac:dyDescent="0.55000000000000004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55000000000000004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3.2" x14ac:dyDescent="0.55000000000000004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55000000000000004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55000000000000004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55000000000000004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55000000000000004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2" x14ac:dyDescent="0.55000000000000004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55000000000000004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55000000000000004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55000000000000004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55000000000000004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55000000000000004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55000000000000004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8.8" x14ac:dyDescent="0.55000000000000004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3.2" x14ac:dyDescent="0.55000000000000004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55000000000000004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55000000000000004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55000000000000004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3.2" x14ac:dyDescent="0.55000000000000004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55000000000000004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55000000000000004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2" x14ac:dyDescent="0.55000000000000004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8.8" x14ac:dyDescent="0.55000000000000004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55000000000000004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55000000000000004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2" x14ac:dyDescent="0.55000000000000004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55000000000000004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2" x14ac:dyDescent="0.55000000000000004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2" x14ac:dyDescent="0.55000000000000004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55000000000000004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2" x14ac:dyDescent="0.55000000000000004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2" x14ac:dyDescent="0.55000000000000004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3.2" x14ac:dyDescent="0.55000000000000004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55000000000000004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55000000000000004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55000000000000004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55000000000000004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55000000000000004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55000000000000004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55000000000000004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55000000000000004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2" x14ac:dyDescent="0.55000000000000004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55000000000000004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3.2" x14ac:dyDescent="0.55000000000000004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55000000000000004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55000000000000004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55000000000000004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55000000000000004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55000000000000004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55000000000000004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55000000000000004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7.6" x14ac:dyDescent="0.55000000000000004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55000000000000004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55000000000000004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28.8" x14ac:dyDescent="0.55000000000000004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55000000000000004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2" x14ac:dyDescent="0.55000000000000004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55000000000000004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55000000000000004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55000000000000004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55000000000000004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3.2" x14ac:dyDescent="0.55000000000000004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55000000000000004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55000000000000004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55000000000000004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55000000000000004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55000000000000004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55000000000000004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55000000000000004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55000000000000004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3.2" x14ac:dyDescent="0.55000000000000004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55000000000000004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2" x14ac:dyDescent="0.55000000000000004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55000000000000004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55000000000000004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55000000000000004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2" x14ac:dyDescent="0.55000000000000004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2" x14ac:dyDescent="0.55000000000000004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55000000000000004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2" x14ac:dyDescent="0.55000000000000004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3.2" x14ac:dyDescent="0.55000000000000004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55000000000000004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55000000000000004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55000000000000004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3.2" x14ac:dyDescent="0.55000000000000004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3.2" x14ac:dyDescent="0.55000000000000004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55000000000000004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55000000000000004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8.8" x14ac:dyDescent="0.55000000000000004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2" x14ac:dyDescent="0.55000000000000004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55000000000000004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55000000000000004">
      <c r="A2563">
        <v>2561</v>
      </c>
      <c r="B2563" s="3" t="s">
        <v>8318</v>
      </c>
      <c r="C2563" s="3" t="s">
        <v>6401</v>
      </c>
      <c r="D2563">
        <v>100000</v>
      </c>
      <c r="E2563">
        <v>0</v>
      </c>
      <c r="F2563" t="s">
        <v>8111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7.6" x14ac:dyDescent="0.55000000000000004">
      <c r="A2564">
        <v>2562</v>
      </c>
      <c r="B2564" s="3" t="s">
        <v>8319</v>
      </c>
      <c r="C2564" s="3" t="s">
        <v>6402</v>
      </c>
      <c r="D2564">
        <v>10000</v>
      </c>
      <c r="E2564">
        <v>75</v>
      </c>
      <c r="F2564" t="s">
        <v>8111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55000000000000004">
      <c r="A2565">
        <v>2563</v>
      </c>
      <c r="B2565" s="3" t="s">
        <v>8320</v>
      </c>
      <c r="C2565" s="3" t="s">
        <v>6403</v>
      </c>
      <c r="D2565">
        <v>20000</v>
      </c>
      <c r="E2565">
        <v>0</v>
      </c>
      <c r="F2565" t="s">
        <v>8111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55000000000000004">
      <c r="A2566">
        <v>2564</v>
      </c>
      <c r="B2566" s="3" t="s">
        <v>8321</v>
      </c>
      <c r="C2566" s="3" t="s">
        <v>6404</v>
      </c>
      <c r="D2566">
        <v>40000</v>
      </c>
      <c r="E2566">
        <v>0</v>
      </c>
      <c r="F2566" t="s">
        <v>8111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55000000000000004">
      <c r="A2567">
        <v>2565</v>
      </c>
      <c r="B2567" s="3" t="s">
        <v>8322</v>
      </c>
      <c r="C2567" s="3" t="s">
        <v>6405</v>
      </c>
      <c r="D2567">
        <v>10000</v>
      </c>
      <c r="E2567">
        <v>100</v>
      </c>
      <c r="F2567" t="s">
        <v>8111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55000000000000004">
      <c r="A2568">
        <v>2566</v>
      </c>
      <c r="B2568" s="3" t="s">
        <v>8323</v>
      </c>
      <c r="C2568" s="3" t="s">
        <v>6406</v>
      </c>
      <c r="D2568">
        <v>35000</v>
      </c>
      <c r="E2568">
        <v>0</v>
      </c>
      <c r="F2568" t="s">
        <v>8111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55000000000000004">
      <c r="A2569">
        <v>2567</v>
      </c>
      <c r="B2569" s="3" t="s">
        <v>8324</v>
      </c>
      <c r="C2569" s="3" t="s">
        <v>6407</v>
      </c>
      <c r="D2569">
        <v>45000</v>
      </c>
      <c r="E2569">
        <v>120</v>
      </c>
      <c r="F2569" t="s">
        <v>8111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55000000000000004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8111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55000000000000004">
      <c r="A2571">
        <v>2569</v>
      </c>
      <c r="B2571" s="3" t="s">
        <v>8325</v>
      </c>
      <c r="C2571" s="3" t="s">
        <v>6409</v>
      </c>
      <c r="D2571">
        <v>6500</v>
      </c>
      <c r="E2571">
        <v>145</v>
      </c>
      <c r="F2571" t="s">
        <v>8111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55000000000000004">
      <c r="A2572">
        <v>2570</v>
      </c>
      <c r="B2572" s="3" t="s">
        <v>8326</v>
      </c>
      <c r="C2572" s="3" t="s">
        <v>6410</v>
      </c>
      <c r="D2572">
        <v>7000</v>
      </c>
      <c r="E2572">
        <v>59</v>
      </c>
      <c r="F2572" t="s">
        <v>8111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55000000000000004">
      <c r="A2573">
        <v>2571</v>
      </c>
      <c r="B2573" s="3" t="s">
        <v>8327</v>
      </c>
      <c r="C2573" s="3" t="s">
        <v>6411</v>
      </c>
      <c r="D2573">
        <v>100000</v>
      </c>
      <c r="E2573">
        <v>250</v>
      </c>
      <c r="F2573" t="s">
        <v>8111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55000000000000004">
      <c r="A2574">
        <v>2572</v>
      </c>
      <c r="B2574" s="3" t="s">
        <v>8328</v>
      </c>
      <c r="C2574" s="3" t="s">
        <v>6412</v>
      </c>
      <c r="D2574">
        <v>30000</v>
      </c>
      <c r="E2574">
        <v>0</v>
      </c>
      <c r="F2574" t="s">
        <v>8111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55000000000000004">
      <c r="A2575">
        <v>2573</v>
      </c>
      <c r="B2575" s="3" t="s">
        <v>8329</v>
      </c>
      <c r="C2575" s="3" t="s">
        <v>6413</v>
      </c>
      <c r="D2575">
        <v>8000</v>
      </c>
      <c r="E2575">
        <v>0</v>
      </c>
      <c r="F2575" t="s">
        <v>8111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55000000000000004">
      <c r="A2576">
        <v>2574</v>
      </c>
      <c r="B2576" s="3" t="s">
        <v>8330</v>
      </c>
      <c r="C2576" s="3" t="s">
        <v>6414</v>
      </c>
      <c r="D2576">
        <v>10000</v>
      </c>
      <c r="E2576">
        <v>0</v>
      </c>
      <c r="F2576" t="s">
        <v>8111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55000000000000004">
      <c r="A2577">
        <v>2575</v>
      </c>
      <c r="B2577" s="3" t="s">
        <v>8331</v>
      </c>
      <c r="C2577" s="3" t="s">
        <v>6415</v>
      </c>
      <c r="D2577">
        <v>85000</v>
      </c>
      <c r="E2577">
        <v>0</v>
      </c>
      <c r="F2577" t="s">
        <v>8111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8.8" x14ac:dyDescent="0.55000000000000004">
      <c r="A2578">
        <v>2576</v>
      </c>
      <c r="B2578" s="3" t="s">
        <v>8332</v>
      </c>
      <c r="C2578" s="3" t="s">
        <v>6416</v>
      </c>
      <c r="D2578">
        <v>10000</v>
      </c>
      <c r="E2578">
        <v>0</v>
      </c>
      <c r="F2578" t="s">
        <v>8111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55000000000000004">
      <c r="A2579">
        <v>2577</v>
      </c>
      <c r="B2579" s="3" t="s">
        <v>8333</v>
      </c>
      <c r="C2579" s="3" t="s">
        <v>6417</v>
      </c>
      <c r="D2579">
        <v>15000</v>
      </c>
      <c r="E2579">
        <v>0</v>
      </c>
      <c r="F2579" t="s">
        <v>8111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3.2" x14ac:dyDescent="0.55000000000000004">
      <c r="A2580">
        <v>2578</v>
      </c>
      <c r="B2580" s="3" t="s">
        <v>8334</v>
      </c>
      <c r="C2580" s="3" t="s">
        <v>6418</v>
      </c>
      <c r="D2580">
        <v>6000</v>
      </c>
      <c r="E2580">
        <v>0</v>
      </c>
      <c r="F2580" t="s">
        <v>8111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2" x14ac:dyDescent="0.55000000000000004">
      <c r="A2581">
        <v>2579</v>
      </c>
      <c r="B2581" s="3" t="s">
        <v>8335</v>
      </c>
      <c r="C2581" s="3" t="s">
        <v>6419</v>
      </c>
      <c r="D2581">
        <v>200000</v>
      </c>
      <c r="E2581">
        <v>277</v>
      </c>
      <c r="F2581" t="s">
        <v>8111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55000000000000004">
      <c r="A2582">
        <v>2580</v>
      </c>
      <c r="B2582" s="3" t="s">
        <v>8336</v>
      </c>
      <c r="C2582" s="3" t="s">
        <v>6420</v>
      </c>
      <c r="D2582">
        <v>8500</v>
      </c>
      <c r="E2582">
        <v>51</v>
      </c>
      <c r="F2582" t="s">
        <v>8111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55000000000000004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55000000000000004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55000000000000004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55000000000000004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2" x14ac:dyDescent="0.55000000000000004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55000000000000004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55000000000000004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3.2" x14ac:dyDescent="0.55000000000000004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55000000000000004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55000000000000004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55000000000000004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3.2" x14ac:dyDescent="0.55000000000000004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55000000000000004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2" x14ac:dyDescent="0.55000000000000004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55000000000000004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55000000000000004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55000000000000004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55000000000000004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55000000000000004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8.8" x14ac:dyDescent="0.55000000000000004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3.2" x14ac:dyDescent="0.55000000000000004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2" x14ac:dyDescent="0.55000000000000004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55000000000000004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55000000000000004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55000000000000004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55000000000000004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2" x14ac:dyDescent="0.55000000000000004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55000000000000004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3.2" x14ac:dyDescent="0.55000000000000004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8.8" x14ac:dyDescent="0.55000000000000004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3.2" x14ac:dyDescent="0.55000000000000004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55000000000000004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55000000000000004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55000000000000004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55000000000000004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55000000000000004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55000000000000004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55000000000000004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55000000000000004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55000000000000004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55000000000000004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2" x14ac:dyDescent="0.55000000000000004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55000000000000004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55000000000000004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3.2" x14ac:dyDescent="0.55000000000000004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2" x14ac:dyDescent="0.55000000000000004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55000000000000004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28.8" x14ac:dyDescent="0.55000000000000004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55000000000000004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55000000000000004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55000000000000004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55000000000000004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55000000000000004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55000000000000004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2" x14ac:dyDescent="0.55000000000000004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3.2" x14ac:dyDescent="0.55000000000000004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55000000000000004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55000000000000004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55000000000000004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55000000000000004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55000000000000004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55000000000000004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55000000000000004">
      <c r="A2645">
        <v>2643</v>
      </c>
      <c r="B2645" s="3" t="s">
        <v>8337</v>
      </c>
      <c r="C2645" s="3" t="s">
        <v>6483</v>
      </c>
      <c r="D2645">
        <v>1000000</v>
      </c>
      <c r="E2645">
        <v>335597.31</v>
      </c>
      <c r="F2645" t="s">
        <v>8111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2" x14ac:dyDescent="0.55000000000000004">
      <c r="A2646">
        <v>2644</v>
      </c>
      <c r="B2646" s="3" t="s">
        <v>8338</v>
      </c>
      <c r="C2646" s="3" t="s">
        <v>6484</v>
      </c>
      <c r="D2646">
        <v>100000</v>
      </c>
      <c r="E2646">
        <v>2053</v>
      </c>
      <c r="F2646" t="s">
        <v>8111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55000000000000004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8111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55000000000000004">
      <c r="A2648">
        <v>2646</v>
      </c>
      <c r="B2648" s="3" t="s">
        <v>8339</v>
      </c>
      <c r="C2648" s="3" t="s">
        <v>6486</v>
      </c>
      <c r="D2648">
        <v>500000</v>
      </c>
      <c r="E2648">
        <v>42086.42</v>
      </c>
      <c r="F2648" t="s">
        <v>8111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55000000000000004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8111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3.2" x14ac:dyDescent="0.55000000000000004">
      <c r="A2650">
        <v>2648</v>
      </c>
      <c r="B2650" s="3" t="s">
        <v>8340</v>
      </c>
      <c r="C2650" s="3" t="s">
        <v>6488</v>
      </c>
      <c r="D2650">
        <v>12000</v>
      </c>
      <c r="E2650">
        <v>106</v>
      </c>
      <c r="F2650" t="s">
        <v>8111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55000000000000004">
      <c r="A2651">
        <v>2649</v>
      </c>
      <c r="B2651" s="3" t="s">
        <v>8341</v>
      </c>
      <c r="C2651" s="3" t="s">
        <v>6489</v>
      </c>
      <c r="D2651">
        <v>125000</v>
      </c>
      <c r="E2651">
        <v>124</v>
      </c>
      <c r="F2651" t="s">
        <v>8111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3.2" x14ac:dyDescent="0.55000000000000004">
      <c r="A2652">
        <v>2650</v>
      </c>
      <c r="B2652" s="3" t="s">
        <v>8342</v>
      </c>
      <c r="C2652" s="3" t="s">
        <v>6490</v>
      </c>
      <c r="D2652">
        <v>60000</v>
      </c>
      <c r="E2652">
        <v>358</v>
      </c>
      <c r="F2652" t="s">
        <v>8111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55000000000000004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8111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2" x14ac:dyDescent="0.55000000000000004">
      <c r="A2654">
        <v>2652</v>
      </c>
      <c r="B2654" s="3" t="s">
        <v>8343</v>
      </c>
      <c r="C2654" s="3" t="s">
        <v>6492</v>
      </c>
      <c r="D2654">
        <v>100000</v>
      </c>
      <c r="E2654">
        <v>885</v>
      </c>
      <c r="F2654" t="s">
        <v>8111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55000000000000004">
      <c r="A2655">
        <v>2653</v>
      </c>
      <c r="B2655" s="3" t="s">
        <v>8344</v>
      </c>
      <c r="C2655" s="3" t="s">
        <v>6493</v>
      </c>
      <c r="D2655">
        <v>51000</v>
      </c>
      <c r="E2655">
        <v>5876</v>
      </c>
      <c r="F2655" t="s">
        <v>8111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55000000000000004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8111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55000000000000004">
      <c r="A2657">
        <v>2655</v>
      </c>
      <c r="B2657" s="3" t="s">
        <v>8345</v>
      </c>
      <c r="C2657" s="3" t="s">
        <v>6495</v>
      </c>
      <c r="D2657">
        <v>15000</v>
      </c>
      <c r="E2657">
        <v>3155</v>
      </c>
      <c r="F2657" t="s">
        <v>8111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55000000000000004">
      <c r="A2658">
        <v>2656</v>
      </c>
      <c r="B2658" s="3" t="s">
        <v>8346</v>
      </c>
      <c r="C2658" s="3" t="s">
        <v>6496</v>
      </c>
      <c r="D2658">
        <v>150000</v>
      </c>
      <c r="E2658">
        <v>17155</v>
      </c>
      <c r="F2658" t="s">
        <v>8111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2" x14ac:dyDescent="0.55000000000000004">
      <c r="A2659">
        <v>2657</v>
      </c>
      <c r="B2659" s="3" t="s">
        <v>8347</v>
      </c>
      <c r="C2659" s="3" t="s">
        <v>6497</v>
      </c>
      <c r="D2659">
        <v>30000</v>
      </c>
      <c r="E2659">
        <v>5621.38</v>
      </c>
      <c r="F2659" t="s">
        <v>8111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55000000000000004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8111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55000000000000004">
      <c r="A2661">
        <v>2659</v>
      </c>
      <c r="B2661" s="3" t="s">
        <v>8348</v>
      </c>
      <c r="C2661" s="3" t="s">
        <v>6499</v>
      </c>
      <c r="D2661">
        <v>49000</v>
      </c>
      <c r="E2661">
        <v>1333</v>
      </c>
      <c r="F2661" t="s">
        <v>8111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3.2" x14ac:dyDescent="0.55000000000000004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8111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55000000000000004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55000000000000004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55000000000000004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55000000000000004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55000000000000004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55000000000000004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3.2" x14ac:dyDescent="0.55000000000000004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55000000000000004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2" x14ac:dyDescent="0.55000000000000004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2" x14ac:dyDescent="0.55000000000000004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55000000000000004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3.2" x14ac:dyDescent="0.55000000000000004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55000000000000004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55000000000000004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3.2" x14ac:dyDescent="0.55000000000000004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55000000000000004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55000000000000004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2" x14ac:dyDescent="0.55000000000000004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3.2" x14ac:dyDescent="0.55000000000000004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55000000000000004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55000000000000004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55000000000000004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55000000000000004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55000000000000004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2" x14ac:dyDescent="0.55000000000000004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2" x14ac:dyDescent="0.55000000000000004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55000000000000004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55000000000000004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2" x14ac:dyDescent="0.55000000000000004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3.2" x14ac:dyDescent="0.55000000000000004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55000000000000004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55000000000000004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55000000000000004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3.2" x14ac:dyDescent="0.55000000000000004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8.8" x14ac:dyDescent="0.55000000000000004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3.2" x14ac:dyDescent="0.55000000000000004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55000000000000004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55000000000000004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55000000000000004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55000000000000004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2" x14ac:dyDescent="0.55000000000000004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55000000000000004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x14ac:dyDescent="0.55000000000000004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55000000000000004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55000000000000004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55000000000000004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55000000000000004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55000000000000004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55000000000000004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55000000000000004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55000000000000004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2" x14ac:dyDescent="0.55000000000000004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55000000000000004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55000000000000004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55000000000000004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7.6" x14ac:dyDescent="0.55000000000000004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55000000000000004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2" x14ac:dyDescent="0.55000000000000004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55000000000000004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2" x14ac:dyDescent="0.55000000000000004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2" x14ac:dyDescent="0.55000000000000004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55000000000000004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55000000000000004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55000000000000004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8.8" x14ac:dyDescent="0.55000000000000004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55000000000000004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55000000000000004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55000000000000004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55000000000000004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8.8" x14ac:dyDescent="0.55000000000000004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3.2" x14ac:dyDescent="0.55000000000000004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55000000000000004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55000000000000004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55000000000000004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55000000000000004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55000000000000004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55000000000000004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55000000000000004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55000000000000004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8.8" x14ac:dyDescent="0.55000000000000004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55000000000000004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55000000000000004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55000000000000004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55000000000000004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55000000000000004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55000000000000004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55000000000000004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2" x14ac:dyDescent="0.55000000000000004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55000000000000004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55000000000000004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2" x14ac:dyDescent="0.55000000000000004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2" x14ac:dyDescent="0.55000000000000004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55000000000000004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2" x14ac:dyDescent="0.55000000000000004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2" x14ac:dyDescent="0.55000000000000004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55000000000000004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8.8" x14ac:dyDescent="0.55000000000000004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3.2" x14ac:dyDescent="0.55000000000000004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55000000000000004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55000000000000004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55000000000000004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55000000000000004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55000000000000004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55000000000000004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55000000000000004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55000000000000004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2" x14ac:dyDescent="0.55000000000000004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55000000000000004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55000000000000004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2" x14ac:dyDescent="0.55000000000000004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55000000000000004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55000000000000004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55000000000000004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55000000000000004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55000000000000004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55000000000000004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55000000000000004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55000000000000004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55000000000000004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55000000000000004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28.8" x14ac:dyDescent="0.55000000000000004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55000000000000004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55000000000000004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55000000000000004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55000000000000004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55000000000000004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55000000000000004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55000000000000004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8.8" x14ac:dyDescent="0.55000000000000004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55000000000000004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55000000000000004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55000000000000004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55000000000000004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55000000000000004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55000000000000004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55000000000000004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55000000000000004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55000000000000004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55000000000000004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55000000000000004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55000000000000004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55000000000000004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55000000000000004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55000000000000004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55000000000000004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55000000000000004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55000000000000004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55000000000000004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55000000000000004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55000000000000004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55000000000000004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55000000000000004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55000000000000004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55000000000000004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55000000000000004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55000000000000004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55000000000000004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2" x14ac:dyDescent="0.55000000000000004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55000000000000004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55000000000000004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3.2" x14ac:dyDescent="0.55000000000000004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3.2" x14ac:dyDescent="0.55000000000000004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3.2" x14ac:dyDescent="0.55000000000000004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8.8" x14ac:dyDescent="0.55000000000000004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3.2" x14ac:dyDescent="0.55000000000000004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3.2" x14ac:dyDescent="0.55000000000000004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3.2" x14ac:dyDescent="0.55000000000000004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55000000000000004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55000000000000004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55000000000000004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8.8" x14ac:dyDescent="0.55000000000000004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55000000000000004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55000000000000004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55000000000000004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55000000000000004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3.2" x14ac:dyDescent="0.55000000000000004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55000000000000004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55000000000000004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55000000000000004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55000000000000004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55000000000000004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2" x14ac:dyDescent="0.55000000000000004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2" x14ac:dyDescent="0.55000000000000004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55000000000000004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55000000000000004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3.2" x14ac:dyDescent="0.55000000000000004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55000000000000004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55000000000000004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55000000000000004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55000000000000004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55000000000000004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55000000000000004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55000000000000004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55000000000000004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3.2" x14ac:dyDescent="0.55000000000000004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55000000000000004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55000000000000004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55000000000000004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8.8" x14ac:dyDescent="0.55000000000000004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3.2" x14ac:dyDescent="0.55000000000000004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2" x14ac:dyDescent="0.55000000000000004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55000000000000004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55000000000000004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55000000000000004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55000000000000004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55000000000000004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3.2" x14ac:dyDescent="0.55000000000000004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3.2" x14ac:dyDescent="0.55000000000000004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55000000000000004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3.2" x14ac:dyDescent="0.55000000000000004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55000000000000004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8.8" x14ac:dyDescent="0.55000000000000004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3.2" x14ac:dyDescent="0.55000000000000004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55000000000000004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55000000000000004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55000000000000004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55000000000000004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2" x14ac:dyDescent="0.55000000000000004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55000000000000004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55000000000000004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55000000000000004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3.2" x14ac:dyDescent="0.55000000000000004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3.2" x14ac:dyDescent="0.55000000000000004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55000000000000004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55000000000000004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55000000000000004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55000000000000004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55000000000000004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55000000000000004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55000000000000004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55000000000000004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55000000000000004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55000000000000004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55000000000000004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55000000000000004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55000000000000004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55000000000000004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55000000000000004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55000000000000004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55000000000000004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55000000000000004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55000000000000004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55000000000000004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55000000000000004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55000000000000004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3.2" x14ac:dyDescent="0.55000000000000004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55000000000000004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7.6" x14ac:dyDescent="0.55000000000000004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3.2" x14ac:dyDescent="0.55000000000000004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55000000000000004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3.2" x14ac:dyDescent="0.55000000000000004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55000000000000004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55000000000000004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55000000000000004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55000000000000004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28.8" x14ac:dyDescent="0.55000000000000004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55000000000000004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55000000000000004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55000000000000004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55000000000000004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55000000000000004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55000000000000004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55000000000000004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55000000000000004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55000000000000004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2" x14ac:dyDescent="0.55000000000000004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55000000000000004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55000000000000004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55000000000000004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55000000000000004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55000000000000004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55000000000000004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55000000000000004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55000000000000004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55000000000000004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55000000000000004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55000000000000004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55000000000000004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55000000000000004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55000000000000004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55000000000000004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55000000000000004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55000000000000004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55000000000000004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55000000000000004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2" x14ac:dyDescent="0.55000000000000004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3.2" x14ac:dyDescent="0.55000000000000004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3.2" x14ac:dyDescent="0.55000000000000004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55000000000000004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55000000000000004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55000000000000004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8111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55000000000000004">
      <c r="A2954">
        <v>2952</v>
      </c>
      <c r="B2954" s="3" t="s">
        <v>8349</v>
      </c>
      <c r="C2954" s="3" t="s">
        <v>6792</v>
      </c>
      <c r="D2954">
        <v>20000</v>
      </c>
      <c r="E2954">
        <v>1605</v>
      </c>
      <c r="F2954" t="s">
        <v>8111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55000000000000004">
      <c r="A2955">
        <v>2953</v>
      </c>
      <c r="B2955" s="3" t="s">
        <v>8350</v>
      </c>
      <c r="C2955" s="3" t="s">
        <v>6793</v>
      </c>
      <c r="D2955">
        <v>400000</v>
      </c>
      <c r="E2955">
        <v>605</v>
      </c>
      <c r="F2955" t="s">
        <v>8111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55000000000000004">
      <c r="A2956">
        <v>2954</v>
      </c>
      <c r="B2956" s="3" t="s">
        <v>8351</v>
      </c>
      <c r="C2956" s="3" t="s">
        <v>6794</v>
      </c>
      <c r="D2956">
        <v>15000</v>
      </c>
      <c r="E2956">
        <v>0</v>
      </c>
      <c r="F2956" t="s">
        <v>8111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8.8" x14ac:dyDescent="0.55000000000000004">
      <c r="A2957">
        <v>2955</v>
      </c>
      <c r="B2957" s="3" t="s">
        <v>8352</v>
      </c>
      <c r="C2957" s="3" t="s">
        <v>6795</v>
      </c>
      <c r="D2957">
        <v>1200</v>
      </c>
      <c r="E2957">
        <v>715</v>
      </c>
      <c r="F2957" t="s">
        <v>8111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55000000000000004">
      <c r="A2958">
        <v>2956</v>
      </c>
      <c r="B2958" s="3" t="s">
        <v>8353</v>
      </c>
      <c r="C2958" s="3" t="s">
        <v>6796</v>
      </c>
      <c r="D2958">
        <v>7900</v>
      </c>
      <c r="E2958">
        <v>1322</v>
      </c>
      <c r="F2958" t="s">
        <v>8111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55000000000000004">
      <c r="A2959">
        <v>2957</v>
      </c>
      <c r="B2959" s="3" t="s">
        <v>8354</v>
      </c>
      <c r="C2959" s="3" t="s">
        <v>6797</v>
      </c>
      <c r="D2959">
        <v>15000</v>
      </c>
      <c r="E2959">
        <v>280</v>
      </c>
      <c r="F2959" t="s">
        <v>8111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55000000000000004">
      <c r="A2960">
        <v>2958</v>
      </c>
      <c r="B2960" s="3" t="s">
        <v>8355</v>
      </c>
      <c r="C2960" s="3" t="s">
        <v>6798</v>
      </c>
      <c r="D2960">
        <v>80000</v>
      </c>
      <c r="E2960">
        <v>0</v>
      </c>
      <c r="F2960" t="s">
        <v>8111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55000000000000004">
      <c r="A2961">
        <v>2959</v>
      </c>
      <c r="B2961" s="3" t="s">
        <v>8356</v>
      </c>
      <c r="C2961" s="3" t="s">
        <v>6799</v>
      </c>
      <c r="D2961">
        <v>10000</v>
      </c>
      <c r="E2961">
        <v>0</v>
      </c>
      <c r="F2961" t="s">
        <v>8111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55000000000000004">
      <c r="A2962">
        <v>2960</v>
      </c>
      <c r="B2962" s="3" t="s">
        <v>8357</v>
      </c>
      <c r="C2962" s="3" t="s">
        <v>6800</v>
      </c>
      <c r="D2962">
        <v>30000000</v>
      </c>
      <c r="E2962">
        <v>0</v>
      </c>
      <c r="F2962" t="s">
        <v>8111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55000000000000004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55000000000000004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55000000000000004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55000000000000004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3.2" x14ac:dyDescent="0.55000000000000004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55000000000000004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55000000000000004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55000000000000004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55000000000000004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55000000000000004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55000000000000004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55000000000000004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55000000000000004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3.2" x14ac:dyDescent="0.55000000000000004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55000000000000004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55000000000000004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55000000000000004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3.2" x14ac:dyDescent="0.55000000000000004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55000000000000004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55000000000000004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3.2" x14ac:dyDescent="0.55000000000000004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55000000000000004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55000000000000004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3.2" x14ac:dyDescent="0.55000000000000004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3.2" x14ac:dyDescent="0.55000000000000004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2" x14ac:dyDescent="0.55000000000000004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3.2" x14ac:dyDescent="0.55000000000000004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55000000000000004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55000000000000004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55000000000000004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55000000000000004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55000000000000004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55000000000000004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55000000000000004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55000000000000004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55000000000000004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2" x14ac:dyDescent="0.55000000000000004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55000000000000004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55000000000000004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55000000000000004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55000000000000004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55000000000000004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55000000000000004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3.2" x14ac:dyDescent="0.55000000000000004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55000000000000004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55000000000000004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8.8" x14ac:dyDescent="0.55000000000000004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55000000000000004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55000000000000004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2" x14ac:dyDescent="0.55000000000000004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55000000000000004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55000000000000004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55000000000000004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55000000000000004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2" x14ac:dyDescent="0.55000000000000004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3.2" x14ac:dyDescent="0.55000000000000004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55000000000000004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55000000000000004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2" x14ac:dyDescent="0.55000000000000004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55000000000000004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55000000000000004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55000000000000004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3.2" x14ac:dyDescent="0.55000000000000004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2" x14ac:dyDescent="0.55000000000000004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55000000000000004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3.2" x14ac:dyDescent="0.55000000000000004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55000000000000004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55000000000000004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55000000000000004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55000000000000004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55000000000000004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55000000000000004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55000000000000004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7.6" x14ac:dyDescent="0.55000000000000004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55000000000000004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55000000000000004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55000000000000004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55000000000000004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55000000000000004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55000000000000004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55000000000000004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3.2" x14ac:dyDescent="0.55000000000000004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55000000000000004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55000000000000004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55000000000000004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3.2" x14ac:dyDescent="0.55000000000000004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55000000000000004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55000000000000004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3.2" x14ac:dyDescent="0.55000000000000004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55000000000000004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3.2" x14ac:dyDescent="0.55000000000000004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28.8" x14ac:dyDescent="0.55000000000000004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3.2" x14ac:dyDescent="0.55000000000000004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55000000000000004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55000000000000004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55000000000000004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55000000000000004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3.2" x14ac:dyDescent="0.55000000000000004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55000000000000004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55000000000000004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55000000000000004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55000000000000004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55000000000000004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8.8" x14ac:dyDescent="0.55000000000000004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55000000000000004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55000000000000004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55000000000000004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55000000000000004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55000000000000004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55000000000000004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55000000000000004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55000000000000004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55000000000000004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7.6" x14ac:dyDescent="0.55000000000000004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2" x14ac:dyDescent="0.55000000000000004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8.8" x14ac:dyDescent="0.55000000000000004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55000000000000004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55000000000000004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55000000000000004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55000000000000004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55000000000000004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55000000000000004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55000000000000004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3.2" x14ac:dyDescent="0.55000000000000004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55000000000000004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3.2" x14ac:dyDescent="0.55000000000000004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55000000000000004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28.8" x14ac:dyDescent="0.55000000000000004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55000000000000004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55000000000000004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3.2" x14ac:dyDescent="0.55000000000000004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55000000000000004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3.2" x14ac:dyDescent="0.55000000000000004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28.8" x14ac:dyDescent="0.55000000000000004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55000000000000004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55000000000000004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55000000000000004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55000000000000004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55000000000000004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55000000000000004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55000000000000004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3.2" x14ac:dyDescent="0.55000000000000004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55000000000000004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55000000000000004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55000000000000004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3.2" x14ac:dyDescent="0.55000000000000004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2" x14ac:dyDescent="0.55000000000000004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55000000000000004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55000000000000004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55000000000000004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8.8" x14ac:dyDescent="0.55000000000000004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2" x14ac:dyDescent="0.55000000000000004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55000000000000004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55000000000000004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55000000000000004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55000000000000004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55000000000000004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8.8" x14ac:dyDescent="0.55000000000000004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3.2" x14ac:dyDescent="0.55000000000000004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55000000000000004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28.8" x14ac:dyDescent="0.55000000000000004">
      <c r="A3123">
        <v>3121</v>
      </c>
      <c r="B3123" s="3" t="s">
        <v>8358</v>
      </c>
      <c r="C3123" s="3" t="s">
        <v>6961</v>
      </c>
      <c r="D3123">
        <v>1500</v>
      </c>
      <c r="E3123">
        <v>10</v>
      </c>
      <c r="F3123" t="s">
        <v>8111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55000000000000004">
      <c r="A3124">
        <v>3122</v>
      </c>
      <c r="B3124" s="3" t="s">
        <v>8359</v>
      </c>
      <c r="C3124" s="3" t="s">
        <v>6962</v>
      </c>
      <c r="D3124">
        <v>199</v>
      </c>
      <c r="E3124">
        <v>116</v>
      </c>
      <c r="F3124" t="s">
        <v>8111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55000000000000004">
      <c r="A3125">
        <v>3123</v>
      </c>
      <c r="B3125" s="3" t="s">
        <v>8360</v>
      </c>
      <c r="C3125" s="3" t="s">
        <v>6963</v>
      </c>
      <c r="D3125">
        <v>125000</v>
      </c>
      <c r="E3125">
        <v>85192</v>
      </c>
      <c r="F3125" t="s">
        <v>8111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28.8" x14ac:dyDescent="0.55000000000000004">
      <c r="A3126">
        <v>3124</v>
      </c>
      <c r="B3126" s="3" t="s">
        <v>8361</v>
      </c>
      <c r="C3126" s="3" t="s">
        <v>6964</v>
      </c>
      <c r="D3126">
        <v>800000</v>
      </c>
      <c r="E3126">
        <v>26</v>
      </c>
      <c r="F3126" t="s">
        <v>8111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55000000000000004">
      <c r="A3127">
        <v>3125</v>
      </c>
      <c r="B3127" s="3" t="s">
        <v>8362</v>
      </c>
      <c r="C3127" s="3" t="s">
        <v>6965</v>
      </c>
      <c r="D3127">
        <v>1500000</v>
      </c>
      <c r="E3127">
        <v>0</v>
      </c>
      <c r="F3127" t="s">
        <v>8111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55000000000000004">
      <c r="A3128">
        <v>3126</v>
      </c>
      <c r="B3128" s="3" t="s">
        <v>8363</v>
      </c>
      <c r="C3128" s="3" t="s">
        <v>6966</v>
      </c>
      <c r="D3128">
        <v>25000</v>
      </c>
      <c r="E3128">
        <v>1040</v>
      </c>
      <c r="F3128" t="s">
        <v>8111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2" x14ac:dyDescent="0.55000000000000004">
      <c r="A3129">
        <v>3127</v>
      </c>
      <c r="B3129" s="3" t="s">
        <v>8364</v>
      </c>
      <c r="C3129" s="3" t="s">
        <v>6967</v>
      </c>
      <c r="D3129">
        <v>100000</v>
      </c>
      <c r="E3129">
        <v>0</v>
      </c>
      <c r="F3129" t="s">
        <v>8111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55000000000000004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x14ac:dyDescent="0.55000000000000004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55000000000000004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55000000000000004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55000000000000004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55000000000000004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55000000000000004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2" x14ac:dyDescent="0.55000000000000004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55000000000000004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55000000000000004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7.6" x14ac:dyDescent="0.55000000000000004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55000000000000004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3.2" x14ac:dyDescent="0.55000000000000004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55000000000000004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55000000000000004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55000000000000004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55000000000000004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x14ac:dyDescent="0.55000000000000004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8.8" x14ac:dyDescent="0.55000000000000004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55000000000000004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8.8" x14ac:dyDescent="0.55000000000000004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55000000000000004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55000000000000004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55000000000000004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55000000000000004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55000000000000004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55000000000000004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55000000000000004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55000000000000004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55000000000000004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55000000000000004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28.8" x14ac:dyDescent="0.55000000000000004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55000000000000004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3.2" x14ac:dyDescent="0.55000000000000004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55000000000000004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55000000000000004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3.2" x14ac:dyDescent="0.55000000000000004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3.2" x14ac:dyDescent="0.55000000000000004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55000000000000004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55000000000000004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55000000000000004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55000000000000004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55000000000000004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3.2" x14ac:dyDescent="0.55000000000000004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55000000000000004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55000000000000004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3.2" x14ac:dyDescent="0.55000000000000004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55000000000000004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3.2" x14ac:dyDescent="0.55000000000000004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55000000000000004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3.2" x14ac:dyDescent="0.55000000000000004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8.8" x14ac:dyDescent="0.55000000000000004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55000000000000004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55000000000000004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55000000000000004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55000000000000004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55000000000000004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55000000000000004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55000000000000004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3.2" x14ac:dyDescent="0.55000000000000004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55000000000000004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55000000000000004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55000000000000004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55000000000000004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55000000000000004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55000000000000004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55000000000000004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3.2" x14ac:dyDescent="0.55000000000000004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55000000000000004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55000000000000004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3.2" x14ac:dyDescent="0.55000000000000004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55000000000000004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3.2" x14ac:dyDescent="0.55000000000000004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55000000000000004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2" x14ac:dyDescent="0.55000000000000004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55000000000000004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55000000000000004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55000000000000004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55000000000000004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55000000000000004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55000000000000004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55000000000000004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2" x14ac:dyDescent="0.55000000000000004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55000000000000004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8.8" x14ac:dyDescent="0.55000000000000004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55000000000000004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55000000000000004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55000000000000004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55000000000000004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55000000000000004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55000000000000004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8.8" x14ac:dyDescent="0.55000000000000004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55000000000000004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55000000000000004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28.8" x14ac:dyDescent="0.55000000000000004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55000000000000004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3.2" x14ac:dyDescent="0.55000000000000004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55000000000000004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55000000000000004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55000000000000004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55000000000000004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55000000000000004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55000000000000004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2" x14ac:dyDescent="0.55000000000000004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55000000000000004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55000000000000004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55000000000000004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55000000000000004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55000000000000004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55000000000000004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55000000000000004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3.2" x14ac:dyDescent="0.55000000000000004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55000000000000004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55000000000000004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8.8" x14ac:dyDescent="0.55000000000000004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55000000000000004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55000000000000004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55000000000000004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55000000000000004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55000000000000004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55000000000000004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55000000000000004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3.2" x14ac:dyDescent="0.55000000000000004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55000000000000004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8.8" x14ac:dyDescent="0.55000000000000004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55000000000000004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55000000000000004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3.2" x14ac:dyDescent="0.55000000000000004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55000000000000004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55000000000000004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8.8" x14ac:dyDescent="0.55000000000000004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55000000000000004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55000000000000004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55000000000000004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55000000000000004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55000000000000004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55000000000000004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55000000000000004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2" x14ac:dyDescent="0.55000000000000004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2" x14ac:dyDescent="0.55000000000000004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55000000000000004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55000000000000004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3.2" x14ac:dyDescent="0.55000000000000004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55000000000000004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55000000000000004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3.2" x14ac:dyDescent="0.55000000000000004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55000000000000004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55000000000000004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55000000000000004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3.2" x14ac:dyDescent="0.55000000000000004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3.2" x14ac:dyDescent="0.55000000000000004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3.2" x14ac:dyDescent="0.55000000000000004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3.2" x14ac:dyDescent="0.55000000000000004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55000000000000004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55000000000000004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55000000000000004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55000000000000004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55000000000000004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3.2" x14ac:dyDescent="0.55000000000000004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55000000000000004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55000000000000004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55000000000000004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55000000000000004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3.2" x14ac:dyDescent="0.55000000000000004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55000000000000004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55000000000000004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55000000000000004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55000000000000004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55000000000000004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55000000000000004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55000000000000004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55000000000000004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55000000000000004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55000000000000004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55000000000000004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55000000000000004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55000000000000004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55000000000000004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3.2" x14ac:dyDescent="0.55000000000000004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55000000000000004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55000000000000004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55000000000000004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55000000000000004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55000000000000004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55000000000000004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55000000000000004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55000000000000004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55000000000000004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" x14ac:dyDescent="0.55000000000000004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2" x14ac:dyDescent="0.55000000000000004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8.8" x14ac:dyDescent="0.55000000000000004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55000000000000004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55000000000000004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3.2" x14ac:dyDescent="0.55000000000000004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55000000000000004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55000000000000004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28.8" x14ac:dyDescent="0.55000000000000004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55000000000000004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55000000000000004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55000000000000004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55000000000000004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55000000000000004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2" x14ac:dyDescent="0.55000000000000004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55000000000000004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55000000000000004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55000000000000004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55000000000000004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55000000000000004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55000000000000004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2" x14ac:dyDescent="0.55000000000000004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55000000000000004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8.8" x14ac:dyDescent="0.55000000000000004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55000000000000004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55000000000000004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8.8" x14ac:dyDescent="0.55000000000000004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2" x14ac:dyDescent="0.55000000000000004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55000000000000004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55000000000000004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55000000000000004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3.2" x14ac:dyDescent="0.55000000000000004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55000000000000004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55000000000000004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3.2" x14ac:dyDescent="0.55000000000000004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55000000000000004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55000000000000004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55000000000000004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55000000000000004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55000000000000004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55000000000000004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55000000000000004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55000000000000004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8.8" x14ac:dyDescent="0.55000000000000004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55000000000000004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3.2" x14ac:dyDescent="0.55000000000000004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55000000000000004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55000000000000004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55000000000000004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55000000000000004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2" x14ac:dyDescent="0.55000000000000004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55000000000000004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55000000000000004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55000000000000004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55000000000000004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55000000000000004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55000000000000004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55000000000000004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55000000000000004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55000000000000004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55000000000000004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55000000000000004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2" x14ac:dyDescent="0.55000000000000004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3.2" x14ac:dyDescent="0.55000000000000004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3.2" x14ac:dyDescent="0.55000000000000004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2" x14ac:dyDescent="0.55000000000000004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55000000000000004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55000000000000004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55000000000000004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3.2" x14ac:dyDescent="0.55000000000000004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55000000000000004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3.2" x14ac:dyDescent="0.55000000000000004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3.2" x14ac:dyDescent="0.55000000000000004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55000000000000004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3.2" x14ac:dyDescent="0.55000000000000004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3.2" x14ac:dyDescent="0.55000000000000004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3.2" x14ac:dyDescent="0.55000000000000004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55000000000000004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2" x14ac:dyDescent="0.55000000000000004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55000000000000004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2" x14ac:dyDescent="0.55000000000000004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8.8" x14ac:dyDescent="0.55000000000000004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55000000000000004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2" x14ac:dyDescent="0.55000000000000004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55000000000000004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3.2" x14ac:dyDescent="0.55000000000000004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55000000000000004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55000000000000004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3.2" x14ac:dyDescent="0.55000000000000004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55000000000000004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8.8" x14ac:dyDescent="0.55000000000000004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55000000000000004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55000000000000004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55000000000000004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2" x14ac:dyDescent="0.55000000000000004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55000000000000004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55000000000000004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3.2" x14ac:dyDescent="0.55000000000000004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55000000000000004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28.8" x14ac:dyDescent="0.55000000000000004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55000000000000004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55000000000000004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2" x14ac:dyDescent="0.55000000000000004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55000000000000004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55000000000000004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55000000000000004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55000000000000004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55000000000000004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55000000000000004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55000000000000004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55000000000000004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55000000000000004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55000000000000004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55000000000000004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55000000000000004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55000000000000004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55000000000000004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55000000000000004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3.2" x14ac:dyDescent="0.55000000000000004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2" x14ac:dyDescent="0.55000000000000004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55000000000000004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3.2" x14ac:dyDescent="0.55000000000000004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55000000000000004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8.8" x14ac:dyDescent="0.55000000000000004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55000000000000004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55000000000000004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55000000000000004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2" x14ac:dyDescent="0.55000000000000004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55000000000000004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55000000000000004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55000000000000004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55000000000000004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55000000000000004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55000000000000004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55000000000000004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55000000000000004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55000000000000004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55000000000000004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3.2" x14ac:dyDescent="0.55000000000000004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55000000000000004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55000000000000004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55000000000000004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2" x14ac:dyDescent="0.55000000000000004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55000000000000004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55000000000000004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3.2" x14ac:dyDescent="0.55000000000000004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55000000000000004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55000000000000004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3.2" x14ac:dyDescent="0.55000000000000004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55000000000000004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8.8" x14ac:dyDescent="0.55000000000000004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55000000000000004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55000000000000004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3.2" x14ac:dyDescent="0.55000000000000004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55000000000000004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55000000000000004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2" x14ac:dyDescent="0.55000000000000004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55000000000000004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55000000000000004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55000000000000004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55000000000000004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55000000000000004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55000000000000004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2" x14ac:dyDescent="0.55000000000000004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2" x14ac:dyDescent="0.55000000000000004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55000000000000004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2" x14ac:dyDescent="0.55000000000000004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55000000000000004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3.2" x14ac:dyDescent="0.55000000000000004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55000000000000004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55000000000000004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55000000000000004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3.2" x14ac:dyDescent="0.55000000000000004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55000000000000004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55000000000000004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55000000000000004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55000000000000004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55000000000000004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55000000000000004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55000000000000004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3.2" x14ac:dyDescent="0.55000000000000004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3.2" x14ac:dyDescent="0.55000000000000004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3.2" x14ac:dyDescent="0.55000000000000004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55000000000000004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3.2" x14ac:dyDescent="0.55000000000000004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2" x14ac:dyDescent="0.55000000000000004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55000000000000004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55000000000000004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55000000000000004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55000000000000004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55000000000000004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28.8" x14ac:dyDescent="0.55000000000000004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55000000000000004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55000000000000004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3.2" x14ac:dyDescent="0.55000000000000004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55000000000000004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55000000000000004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55000000000000004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55000000000000004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55000000000000004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55000000000000004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55000000000000004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2" x14ac:dyDescent="0.55000000000000004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55000000000000004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8.8" x14ac:dyDescent="0.55000000000000004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3.2" x14ac:dyDescent="0.55000000000000004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2" x14ac:dyDescent="0.55000000000000004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55000000000000004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55000000000000004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55000000000000004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55000000000000004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55000000000000004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55000000000000004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55000000000000004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55000000000000004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55000000000000004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3.2" x14ac:dyDescent="0.55000000000000004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3.2" x14ac:dyDescent="0.55000000000000004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28.8" x14ac:dyDescent="0.55000000000000004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55000000000000004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2" x14ac:dyDescent="0.55000000000000004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55000000000000004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2" x14ac:dyDescent="0.55000000000000004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55000000000000004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55000000000000004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55000000000000004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55000000000000004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55000000000000004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55000000000000004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55000000000000004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55000000000000004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55000000000000004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55000000000000004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55000000000000004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55000000000000004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55000000000000004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55000000000000004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55000000000000004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55000000000000004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55000000000000004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3.2" x14ac:dyDescent="0.55000000000000004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3.2" x14ac:dyDescent="0.55000000000000004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55000000000000004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3.2" x14ac:dyDescent="0.55000000000000004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55000000000000004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00.8" x14ac:dyDescent="0.55000000000000004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3.2" x14ac:dyDescent="0.55000000000000004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55000000000000004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55000000000000004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2" x14ac:dyDescent="0.55000000000000004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55000000000000004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55000000000000004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55000000000000004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55000000000000004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55000000000000004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2" x14ac:dyDescent="0.55000000000000004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55000000000000004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8.8" x14ac:dyDescent="0.55000000000000004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55000000000000004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2" x14ac:dyDescent="0.55000000000000004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55000000000000004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55000000000000004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55000000000000004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55000000000000004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55000000000000004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55000000000000004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55000000000000004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55000000000000004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55000000000000004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55000000000000004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55000000000000004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55000000000000004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55000000000000004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55000000000000004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55000000000000004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55000000000000004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55000000000000004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55000000000000004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55000000000000004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55000000000000004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55000000000000004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55000000000000004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55000000000000004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55000000000000004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55000000000000004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55000000000000004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55000000000000004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55000000000000004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55000000000000004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55000000000000004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55000000000000004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55000000000000004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55000000000000004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2" x14ac:dyDescent="0.55000000000000004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2" x14ac:dyDescent="0.55000000000000004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55000000000000004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55000000000000004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28.8" x14ac:dyDescent="0.55000000000000004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55000000000000004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55000000000000004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55000000000000004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55000000000000004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55000000000000004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55000000000000004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2" x14ac:dyDescent="0.55000000000000004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55000000000000004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55000000000000004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55000000000000004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55000000000000004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3.2" x14ac:dyDescent="0.55000000000000004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55000000000000004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55000000000000004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55000000000000004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3.2" x14ac:dyDescent="0.55000000000000004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55000000000000004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3.2" x14ac:dyDescent="0.55000000000000004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55000000000000004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55000000000000004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55000000000000004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55000000000000004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55000000000000004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7.6" x14ac:dyDescent="0.55000000000000004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55000000000000004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55000000000000004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55000000000000004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55000000000000004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7.6" x14ac:dyDescent="0.55000000000000004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55000000000000004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55000000000000004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55000000000000004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55000000000000004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55000000000000004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55000000000000004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55000000000000004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2" x14ac:dyDescent="0.55000000000000004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55000000000000004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55000000000000004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55000000000000004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3.2" x14ac:dyDescent="0.55000000000000004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3.2" x14ac:dyDescent="0.55000000000000004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55000000000000004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3.2" x14ac:dyDescent="0.55000000000000004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8.8" x14ac:dyDescent="0.55000000000000004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55000000000000004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55000000000000004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55000000000000004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3.2" x14ac:dyDescent="0.55000000000000004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55000000000000004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55000000000000004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55000000000000004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55000000000000004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55000000000000004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2" x14ac:dyDescent="0.55000000000000004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55000000000000004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55000000000000004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55000000000000004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3.2" x14ac:dyDescent="0.55000000000000004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55000000000000004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55000000000000004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55000000000000004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55000000000000004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55000000000000004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28.8" x14ac:dyDescent="0.55000000000000004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55000000000000004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55000000000000004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7.6" x14ac:dyDescent="0.55000000000000004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55000000000000004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55000000000000004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55000000000000004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55000000000000004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55000000000000004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55000000000000004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55000000000000004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55000000000000004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55000000000000004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8.8" x14ac:dyDescent="0.55000000000000004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55000000000000004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55000000000000004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3.2" x14ac:dyDescent="0.55000000000000004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55000000000000004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55000000000000004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55000000000000004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28.8" x14ac:dyDescent="0.55000000000000004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55000000000000004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55000000000000004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55000000000000004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3.2" x14ac:dyDescent="0.55000000000000004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55000000000000004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55000000000000004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55000000000000004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55000000000000004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55000000000000004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3.2" x14ac:dyDescent="0.55000000000000004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2" x14ac:dyDescent="0.55000000000000004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55000000000000004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55000000000000004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3.2" x14ac:dyDescent="0.55000000000000004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2" x14ac:dyDescent="0.55000000000000004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2" x14ac:dyDescent="0.55000000000000004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2" x14ac:dyDescent="0.55000000000000004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55000000000000004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55000000000000004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55000000000000004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55000000000000004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55000000000000004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3.2" x14ac:dyDescent="0.55000000000000004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55000000000000004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55000000000000004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2" x14ac:dyDescent="0.55000000000000004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2" x14ac:dyDescent="0.55000000000000004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55000000000000004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2" x14ac:dyDescent="0.55000000000000004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55000000000000004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55000000000000004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55000000000000004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55000000000000004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55000000000000004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55000000000000004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3.2" x14ac:dyDescent="0.55000000000000004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55000000000000004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55000000000000004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8.8" x14ac:dyDescent="0.55000000000000004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55000000000000004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55000000000000004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55000000000000004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55000000000000004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55000000000000004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55000000000000004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3.2" x14ac:dyDescent="0.55000000000000004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55000000000000004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55000000000000004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55000000000000004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55000000000000004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55000000000000004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55000000000000004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55000000000000004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7.6" x14ac:dyDescent="0.55000000000000004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55000000000000004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55000000000000004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55000000000000004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55000000000000004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55000000000000004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55000000000000004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8.8" x14ac:dyDescent="0.55000000000000004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55000000000000004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3.2" x14ac:dyDescent="0.55000000000000004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55000000000000004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55000000000000004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55000000000000004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2" x14ac:dyDescent="0.55000000000000004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28.8" x14ac:dyDescent="0.55000000000000004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55000000000000004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55000000000000004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55000000000000004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55000000000000004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55000000000000004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55000000000000004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55000000000000004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3.2" x14ac:dyDescent="0.55000000000000004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55000000000000004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55000000000000004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55000000000000004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8.8" x14ac:dyDescent="0.55000000000000004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55000000000000004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2" x14ac:dyDescent="0.55000000000000004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3.2" x14ac:dyDescent="0.55000000000000004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55000000000000004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2" x14ac:dyDescent="0.55000000000000004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55000000000000004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55000000000000004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55000000000000004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55000000000000004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55000000000000004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55000000000000004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55000000000000004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55000000000000004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55000000000000004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55000000000000004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55000000000000004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55000000000000004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55000000000000004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3.2" x14ac:dyDescent="0.55000000000000004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55000000000000004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28.8" x14ac:dyDescent="0.55000000000000004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55000000000000004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55000000000000004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55000000000000004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55000000000000004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55000000000000004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55000000000000004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3.2" x14ac:dyDescent="0.55000000000000004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55000000000000004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55000000000000004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55000000000000004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55000000000000004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55000000000000004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55000000000000004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55000000000000004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55000000000000004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55000000000000004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55000000000000004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55000000000000004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55000000000000004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55000000000000004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55000000000000004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55000000000000004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55000000000000004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55000000000000004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55000000000000004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55000000000000004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55000000000000004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55000000000000004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55000000000000004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2" x14ac:dyDescent="0.55000000000000004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55000000000000004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3.2" x14ac:dyDescent="0.55000000000000004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55000000000000004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3.2" x14ac:dyDescent="0.55000000000000004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3.2" x14ac:dyDescent="0.55000000000000004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55000000000000004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55000000000000004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55000000000000004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55000000000000004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55000000000000004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2" x14ac:dyDescent="0.55000000000000004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55000000000000004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2" x14ac:dyDescent="0.55000000000000004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55000000000000004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55000000000000004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55000000000000004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2" x14ac:dyDescent="0.55000000000000004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55000000000000004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55000000000000004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3.2" x14ac:dyDescent="0.55000000000000004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55000000000000004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55000000000000004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55000000000000004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8.8" x14ac:dyDescent="0.55000000000000004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55000000000000004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3.2" x14ac:dyDescent="0.55000000000000004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3.2" x14ac:dyDescent="0.55000000000000004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55000000000000004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3.2" x14ac:dyDescent="0.55000000000000004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2" x14ac:dyDescent="0.55000000000000004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55000000000000004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55000000000000004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55000000000000004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55000000000000004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55000000000000004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55000000000000004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55000000000000004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55000000000000004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55000000000000004">
      <c r="A3870">
        <v>3868</v>
      </c>
      <c r="B3870" s="3" t="s">
        <v>8365</v>
      </c>
      <c r="C3870" s="3" t="s">
        <v>7707</v>
      </c>
      <c r="D3870">
        <v>5000</v>
      </c>
      <c r="E3870">
        <v>10</v>
      </c>
      <c r="F3870" t="s">
        <v>8111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8.8" x14ac:dyDescent="0.55000000000000004">
      <c r="A3871">
        <v>3869</v>
      </c>
      <c r="B3871" s="3" t="s">
        <v>8366</v>
      </c>
      <c r="C3871" s="3" t="s">
        <v>7708</v>
      </c>
      <c r="D3871">
        <v>13111</v>
      </c>
      <c r="E3871">
        <v>452</v>
      </c>
      <c r="F3871" t="s">
        <v>8111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3.2" x14ac:dyDescent="0.55000000000000004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8111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8.8" x14ac:dyDescent="0.55000000000000004">
      <c r="A3873">
        <v>3871</v>
      </c>
      <c r="B3873" s="3" t="s">
        <v>8367</v>
      </c>
      <c r="C3873" s="3" t="s">
        <v>7710</v>
      </c>
      <c r="D3873">
        <v>1500</v>
      </c>
      <c r="E3873">
        <v>40</v>
      </c>
      <c r="F3873" t="s">
        <v>8111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55000000000000004">
      <c r="A3874">
        <v>3872</v>
      </c>
      <c r="B3874" s="3" t="s">
        <v>8368</v>
      </c>
      <c r="C3874" s="3" t="s">
        <v>7711</v>
      </c>
      <c r="D3874">
        <v>15000</v>
      </c>
      <c r="E3874">
        <v>0</v>
      </c>
      <c r="F3874" t="s">
        <v>8111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55000000000000004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8111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3.2" x14ac:dyDescent="0.55000000000000004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8111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55000000000000004">
      <c r="A3877">
        <v>3875</v>
      </c>
      <c r="B3877" s="3" t="s">
        <v>8369</v>
      </c>
      <c r="C3877" s="3" t="s">
        <v>7714</v>
      </c>
      <c r="D3877">
        <v>30000</v>
      </c>
      <c r="E3877">
        <v>0</v>
      </c>
      <c r="F3877" t="s">
        <v>8111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3.2" x14ac:dyDescent="0.55000000000000004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8111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55000000000000004">
      <c r="A3879">
        <v>3877</v>
      </c>
      <c r="B3879" s="3" t="s">
        <v>8370</v>
      </c>
      <c r="C3879" s="3" t="s">
        <v>7716</v>
      </c>
      <c r="D3879">
        <v>25000</v>
      </c>
      <c r="E3879">
        <v>1241</v>
      </c>
      <c r="F3879" t="s">
        <v>8111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55000000000000004">
      <c r="A3880">
        <v>3878</v>
      </c>
      <c r="B3880" s="3" t="s">
        <v>8371</v>
      </c>
      <c r="C3880" s="3" t="s">
        <v>7717</v>
      </c>
      <c r="D3880">
        <v>18000</v>
      </c>
      <c r="E3880">
        <v>10</v>
      </c>
      <c r="F3880" t="s">
        <v>8111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55000000000000004">
      <c r="A3881">
        <v>3879</v>
      </c>
      <c r="B3881" s="3" t="s">
        <v>8372</v>
      </c>
      <c r="C3881" s="3" t="s">
        <v>7718</v>
      </c>
      <c r="D3881">
        <v>15000</v>
      </c>
      <c r="E3881">
        <v>0</v>
      </c>
      <c r="F3881" t="s">
        <v>8111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55000000000000004">
      <c r="A3882">
        <v>3880</v>
      </c>
      <c r="B3882" s="3" t="s">
        <v>8373</v>
      </c>
      <c r="C3882" s="3" t="s">
        <v>7719</v>
      </c>
      <c r="D3882">
        <v>7500</v>
      </c>
      <c r="E3882">
        <v>980</v>
      </c>
      <c r="F3882" t="s">
        <v>8111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55000000000000004">
      <c r="A3883">
        <v>3881</v>
      </c>
      <c r="B3883" s="3" t="s">
        <v>8374</v>
      </c>
      <c r="C3883" s="3" t="s">
        <v>7720</v>
      </c>
      <c r="D3883">
        <v>500</v>
      </c>
      <c r="E3883">
        <v>25</v>
      </c>
      <c r="F3883" t="s">
        <v>8111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55000000000000004">
      <c r="A3884">
        <v>3882</v>
      </c>
      <c r="B3884" s="3" t="s">
        <v>8375</v>
      </c>
      <c r="C3884" s="3" t="s">
        <v>7721</v>
      </c>
      <c r="D3884">
        <v>30000</v>
      </c>
      <c r="E3884">
        <v>0</v>
      </c>
      <c r="F3884" t="s">
        <v>8111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55000000000000004">
      <c r="A3885">
        <v>3883</v>
      </c>
      <c r="B3885" s="3" t="s">
        <v>8376</v>
      </c>
      <c r="C3885" s="3" t="s">
        <v>7722</v>
      </c>
      <c r="D3885">
        <v>15000</v>
      </c>
      <c r="E3885">
        <v>0</v>
      </c>
      <c r="F3885" t="s">
        <v>8111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55000000000000004">
      <c r="A3886">
        <v>3884</v>
      </c>
      <c r="B3886" s="3" t="s">
        <v>8377</v>
      </c>
      <c r="C3886" s="3" t="s">
        <v>7723</v>
      </c>
      <c r="D3886">
        <v>10000</v>
      </c>
      <c r="E3886">
        <v>0</v>
      </c>
      <c r="F3886" t="s">
        <v>8111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55000000000000004">
      <c r="A3887">
        <v>3885</v>
      </c>
      <c r="B3887" s="3" t="s">
        <v>8378</v>
      </c>
      <c r="C3887" s="3" t="s">
        <v>7724</v>
      </c>
      <c r="D3887">
        <v>375000</v>
      </c>
      <c r="E3887">
        <v>0</v>
      </c>
      <c r="F3887" t="s">
        <v>8111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55000000000000004">
      <c r="A3888">
        <v>3886</v>
      </c>
      <c r="B3888" s="3" t="s">
        <v>8379</v>
      </c>
      <c r="C3888" s="3">
        <v>1</v>
      </c>
      <c r="D3888">
        <v>10000</v>
      </c>
      <c r="E3888">
        <v>0</v>
      </c>
      <c r="F3888" t="s">
        <v>8111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55000000000000004">
      <c r="A3889">
        <v>3887</v>
      </c>
      <c r="B3889" s="3" t="s">
        <v>8380</v>
      </c>
      <c r="C3889" s="3" t="s">
        <v>7725</v>
      </c>
      <c r="D3889">
        <v>2000</v>
      </c>
      <c r="E3889">
        <v>35</v>
      </c>
      <c r="F3889" t="s">
        <v>8111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55000000000000004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55000000000000004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55000000000000004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55000000000000004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3.2" x14ac:dyDescent="0.55000000000000004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3.2" x14ac:dyDescent="0.55000000000000004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55000000000000004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55000000000000004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55000000000000004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55000000000000004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55000000000000004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55000000000000004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28.8" x14ac:dyDescent="0.55000000000000004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55000000000000004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2" x14ac:dyDescent="0.55000000000000004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3.2" x14ac:dyDescent="0.55000000000000004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55000000000000004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55000000000000004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2" x14ac:dyDescent="0.55000000000000004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8.8" x14ac:dyDescent="0.55000000000000004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55000000000000004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55000000000000004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55000000000000004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55000000000000004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55000000000000004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55000000000000004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55000000000000004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2" x14ac:dyDescent="0.55000000000000004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55000000000000004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55000000000000004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3.2" x14ac:dyDescent="0.55000000000000004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55000000000000004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55000000000000004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2" x14ac:dyDescent="0.55000000000000004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55000000000000004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55000000000000004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55000000000000004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55000000000000004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55000000000000004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55000000000000004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55000000000000004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55000000000000004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55000000000000004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55000000000000004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55000000000000004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55000000000000004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55000000000000004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55000000000000004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2" x14ac:dyDescent="0.55000000000000004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55000000000000004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55000000000000004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2" x14ac:dyDescent="0.55000000000000004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55000000000000004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57.6" x14ac:dyDescent="0.55000000000000004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55000000000000004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55000000000000004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3.2" x14ac:dyDescent="0.55000000000000004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55000000000000004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55000000000000004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55000000000000004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55000000000000004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3.2" x14ac:dyDescent="0.55000000000000004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3.2" x14ac:dyDescent="0.55000000000000004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55000000000000004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55000000000000004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55000000000000004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3.2" x14ac:dyDescent="0.55000000000000004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55000000000000004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55000000000000004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55000000000000004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3.2" x14ac:dyDescent="0.55000000000000004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2" x14ac:dyDescent="0.55000000000000004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55000000000000004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3.2" x14ac:dyDescent="0.55000000000000004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3.2" x14ac:dyDescent="0.55000000000000004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55000000000000004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55000000000000004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55000000000000004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3.2" x14ac:dyDescent="0.55000000000000004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55000000000000004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55000000000000004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3.2" x14ac:dyDescent="0.55000000000000004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7.6" x14ac:dyDescent="0.55000000000000004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2" x14ac:dyDescent="0.55000000000000004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55000000000000004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55000000000000004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55000000000000004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55000000000000004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55000000000000004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55000000000000004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55000000000000004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55000000000000004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3.2" x14ac:dyDescent="0.55000000000000004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8.8" x14ac:dyDescent="0.55000000000000004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55000000000000004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55000000000000004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55000000000000004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7.6" x14ac:dyDescent="0.55000000000000004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3.2" x14ac:dyDescent="0.55000000000000004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55000000000000004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55000000000000004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55000000000000004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55000000000000004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55000000000000004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55000000000000004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55000000000000004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28.8" x14ac:dyDescent="0.55000000000000004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55000000000000004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55000000000000004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2" x14ac:dyDescent="0.55000000000000004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55000000000000004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55000000000000004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55000000000000004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55000000000000004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55000000000000004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55000000000000004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55000000000000004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55000000000000004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55000000000000004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55000000000000004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3.2" x14ac:dyDescent="0.55000000000000004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55000000000000004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55000000000000004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55000000000000004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55000000000000004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3.2" x14ac:dyDescent="0.55000000000000004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55000000000000004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55000000000000004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2" x14ac:dyDescent="0.55000000000000004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55000000000000004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55000000000000004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55000000000000004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55000000000000004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55000000000000004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55000000000000004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2" x14ac:dyDescent="0.55000000000000004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2" x14ac:dyDescent="0.55000000000000004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3.2" x14ac:dyDescent="0.55000000000000004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55000000000000004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55000000000000004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55000000000000004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55000000000000004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3.2" x14ac:dyDescent="0.55000000000000004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3.2" x14ac:dyDescent="0.55000000000000004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55000000000000004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55000000000000004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2" x14ac:dyDescent="0.55000000000000004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55000000000000004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2" x14ac:dyDescent="0.55000000000000004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3.2" x14ac:dyDescent="0.55000000000000004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2" x14ac:dyDescent="0.55000000000000004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2" x14ac:dyDescent="0.55000000000000004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55000000000000004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55000000000000004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55000000000000004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55000000000000004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55000000000000004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3.2" x14ac:dyDescent="0.55000000000000004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3.2" x14ac:dyDescent="0.55000000000000004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55000000000000004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55000000000000004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55000000000000004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55000000000000004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55000000000000004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7.6" x14ac:dyDescent="0.55000000000000004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55000000000000004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55000000000000004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55000000000000004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55000000000000004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3.2" x14ac:dyDescent="0.55000000000000004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55000000000000004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55000000000000004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3.2" x14ac:dyDescent="0.55000000000000004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8.8" x14ac:dyDescent="0.55000000000000004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55000000000000004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55000000000000004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55000000000000004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55000000000000004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55000000000000004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55000000000000004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8.8" x14ac:dyDescent="0.55000000000000004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55000000000000004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8.8" x14ac:dyDescent="0.55000000000000004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55000000000000004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55000000000000004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55000000000000004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2" x14ac:dyDescent="0.55000000000000004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55000000000000004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55000000000000004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2" x14ac:dyDescent="0.55000000000000004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55000000000000004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55000000000000004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55000000000000004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2" x14ac:dyDescent="0.55000000000000004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55000000000000004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55000000000000004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55000000000000004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55000000000000004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55000000000000004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55000000000000004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55000000000000004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3.2" x14ac:dyDescent="0.55000000000000004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55000000000000004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55000000000000004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55000000000000004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2" x14ac:dyDescent="0.55000000000000004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55000000000000004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8.8" x14ac:dyDescent="0.55000000000000004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55000000000000004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2" x14ac:dyDescent="0.55000000000000004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2" x14ac:dyDescent="0.55000000000000004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3.2" x14ac:dyDescent="0.55000000000000004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8.8" x14ac:dyDescent="0.55000000000000004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55000000000000004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55000000000000004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55000000000000004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55000000000000004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3.2" x14ac:dyDescent="0.55000000000000004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55000000000000004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55000000000000004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55000000000000004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2" x14ac:dyDescent="0.55000000000000004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55000000000000004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2" x14ac:dyDescent="0.55000000000000004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55000000000000004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55000000000000004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/>
  <conditionalFormatting sqref="F2:F4115">
    <cfRule type="containsText" dxfId="3" priority="4" operator="containsText" text="cancelled">
      <formula>NOT(ISERROR(SEARCH("cancelled",F2)))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3" sqref="E23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8.2617187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7952</v>
      </c>
      <c r="B1" t="s">
        <v>8051</v>
      </c>
    </row>
    <row r="3" spans="1:6" x14ac:dyDescent="0.55000000000000004">
      <c r="A3" s="7" t="s">
        <v>8052</v>
      </c>
      <c r="B3" s="7" t="s">
        <v>8050</v>
      </c>
    </row>
    <row r="4" spans="1:6" x14ac:dyDescent="0.55000000000000004">
      <c r="A4" s="7" t="s">
        <v>8039</v>
      </c>
      <c r="B4" t="s">
        <v>7949</v>
      </c>
      <c r="C4" t="s">
        <v>7950</v>
      </c>
      <c r="D4" t="s">
        <v>8111</v>
      </c>
      <c r="E4" t="s">
        <v>7951</v>
      </c>
      <c r="F4" t="s">
        <v>8049</v>
      </c>
    </row>
    <row r="5" spans="1:6" x14ac:dyDescent="0.55000000000000004">
      <c r="A5" s="8" t="s">
        <v>8040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8041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8042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8043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8044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8045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8046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8047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8048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8049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E5" sqref="E5"/>
    </sheetView>
  </sheetViews>
  <sheetFormatPr defaultRowHeight="14.4" x14ac:dyDescent="0.55000000000000004"/>
  <cols>
    <col min="1" max="1" width="15.3671875" bestFit="1" customWidth="1"/>
    <col min="2" max="2" width="14.83984375" bestFit="1" customWidth="1"/>
    <col min="3" max="3" width="5.26171875" bestFit="1" customWidth="1"/>
    <col min="4" max="4" width="8.3671875" bestFit="1" customWidth="1"/>
    <col min="5" max="5" width="3.62890625" bestFit="1" customWidth="1"/>
    <col min="6" max="6" width="10.20703125" bestFit="1" customWidth="1"/>
  </cols>
  <sheetData>
    <row r="1" spans="1:6" x14ac:dyDescent="0.55000000000000004">
      <c r="A1" s="7" t="s">
        <v>7952</v>
      </c>
      <c r="B1" t="s">
        <v>8051</v>
      </c>
    </row>
    <row r="2" spans="1:6" x14ac:dyDescent="0.55000000000000004">
      <c r="A2" s="7" t="s">
        <v>8094</v>
      </c>
      <c r="B2" t="s">
        <v>8051</v>
      </c>
    </row>
    <row r="4" spans="1:6" x14ac:dyDescent="0.55000000000000004">
      <c r="A4" s="7" t="s">
        <v>8052</v>
      </c>
      <c r="B4" s="7" t="s">
        <v>8050</v>
      </c>
    </row>
    <row r="5" spans="1:6" x14ac:dyDescent="0.55000000000000004">
      <c r="A5" s="7" t="s">
        <v>8039</v>
      </c>
      <c r="B5" t="s">
        <v>7949</v>
      </c>
      <c r="C5" t="s">
        <v>7950</v>
      </c>
      <c r="D5" t="s">
        <v>8111</v>
      </c>
      <c r="E5" t="s">
        <v>7951</v>
      </c>
      <c r="F5" t="s">
        <v>8049</v>
      </c>
    </row>
    <row r="6" spans="1:6" x14ac:dyDescent="0.55000000000000004">
      <c r="A6" s="8" t="s">
        <v>8053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8054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8055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8056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8057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8058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8059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8060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8061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8062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8063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8064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8065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8066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8067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8068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8069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8070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8071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8072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8073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8074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8075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8076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8077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8078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8079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8080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8081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8082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8083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8084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8085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8086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8087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8088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8089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8090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8091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8092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8093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8049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P8" sqref="P8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8.26171875" bestFit="1" customWidth="1"/>
    <col min="5" max="6" width="10.20703125" bestFit="1" customWidth="1"/>
  </cols>
  <sheetData>
    <row r="1" spans="1:5" x14ac:dyDescent="0.55000000000000004">
      <c r="A1" s="7" t="s">
        <v>8094</v>
      </c>
      <c r="B1" t="s">
        <v>8051</v>
      </c>
    </row>
    <row r="2" spans="1:5" x14ac:dyDescent="0.55000000000000004">
      <c r="A2" s="7" t="s">
        <v>8109</v>
      </c>
      <c r="B2" t="s">
        <v>8051</v>
      </c>
    </row>
    <row r="4" spans="1:5" x14ac:dyDescent="0.55000000000000004">
      <c r="A4" s="7" t="s">
        <v>8052</v>
      </c>
      <c r="B4" s="7" t="s">
        <v>8050</v>
      </c>
    </row>
    <row r="5" spans="1:5" x14ac:dyDescent="0.55000000000000004">
      <c r="A5" s="7" t="s">
        <v>8039</v>
      </c>
      <c r="B5" t="s">
        <v>7949</v>
      </c>
      <c r="C5" t="s">
        <v>7950</v>
      </c>
      <c r="D5" t="s">
        <v>8111</v>
      </c>
      <c r="E5" t="s">
        <v>8049</v>
      </c>
    </row>
    <row r="6" spans="1:5" x14ac:dyDescent="0.55000000000000004">
      <c r="A6" s="11" t="s">
        <v>8103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55000000000000004">
      <c r="A7" s="11" t="s">
        <v>8104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55000000000000004">
      <c r="A8" s="11" t="s">
        <v>8105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55000000000000004">
      <c r="A9" s="11" t="s">
        <v>8106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55000000000000004">
      <c r="A10" s="11" t="s">
        <v>8097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55000000000000004">
      <c r="A11" s="11" t="s">
        <v>8107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55000000000000004">
      <c r="A12" s="11" t="s">
        <v>8098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55000000000000004">
      <c r="A13" s="11" t="s">
        <v>8099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55000000000000004">
      <c r="A14" s="11" t="s">
        <v>8100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55000000000000004">
      <c r="A15" s="11" t="s">
        <v>8101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55000000000000004">
      <c r="A16" s="11" t="s">
        <v>8102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55000000000000004">
      <c r="A17" s="11" t="s">
        <v>8108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55000000000000004">
      <c r="A18" s="11" t="s">
        <v>8049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80" zoomScaleNormal="80" workbookViewId="0">
      <selection activeCell="K10" sqref="K10"/>
    </sheetView>
  </sheetViews>
  <sheetFormatPr defaultRowHeight="14.4" x14ac:dyDescent="0.55000000000000004"/>
  <cols>
    <col min="1" max="1" width="25.734375" customWidth="1"/>
    <col min="2" max="2" width="16.20703125" customWidth="1"/>
    <col min="3" max="3" width="13.578125" customWidth="1"/>
    <col min="4" max="4" width="16.05078125" customWidth="1"/>
    <col min="5" max="5" width="12.89453125" customWidth="1"/>
    <col min="6" max="6" width="18.15625" customWidth="1"/>
    <col min="7" max="7" width="16.1015625" customWidth="1"/>
    <col min="8" max="8" width="19" customWidth="1"/>
  </cols>
  <sheetData>
    <row r="1" spans="1:8" x14ac:dyDescent="0.55000000000000004">
      <c r="A1" s="13" t="s">
        <v>8381</v>
      </c>
      <c r="B1" s="13" t="s">
        <v>8392</v>
      </c>
      <c r="C1" s="13" t="s">
        <v>8393</v>
      </c>
      <c r="D1" s="13" t="s">
        <v>8394</v>
      </c>
      <c r="E1" s="13" t="s">
        <v>8395</v>
      </c>
      <c r="F1" s="13" t="s">
        <v>8396</v>
      </c>
      <c r="G1" s="13" t="s">
        <v>8397</v>
      </c>
      <c r="H1" s="13" t="s">
        <v>8398</v>
      </c>
    </row>
    <row r="2" spans="1:8" x14ac:dyDescent="0.55000000000000004">
      <c r="A2" t="s">
        <v>8382</v>
      </c>
      <c r="B2">
        <f>COUNTIFS(Data!$F$2:$F$4115, "successful",Data!$D$2:$D$4115, "&lt;1000")</f>
        <v>322</v>
      </c>
      <c r="C2">
        <f>COUNTIFS(Data!$F$2:$F$4115, "failed",Data!$D$2:$D$4115, "&lt;1000")</f>
        <v>113</v>
      </c>
      <c r="D2">
        <f>COUNTIFS(Data!$F$2:$F$4115, "cancelled",Data!$D$2:$D$4115,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8383</v>
      </c>
      <c r="B3" s="12">
        <f>COUNTIFS(Data!$F$2:$F$4115, "successful",Data!$D$2:$D$4115, "&gt;=1000", Data!$D$2:$D$4115,"&lt;5000")</f>
        <v>932</v>
      </c>
      <c r="C3">
        <f>COUNTIFS(Data!$F$2:$F$4115, "failed",Data!$D$2:$D$4115, "&gt;=1000", Data!$D$2:$D$4115,"&lt;5000")</f>
        <v>420</v>
      </c>
      <c r="D3">
        <f>COUNTIFS(Data!$F$2:$F$4115, "cancelled",Data!$D$2:$D$4115, "&gt;=1000", Data!$D$2:$D$4115,"&lt;5000")</f>
        <v>60</v>
      </c>
      <c r="E3" s="12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8384</v>
      </c>
      <c r="B4" s="12">
        <f>COUNTIFS(Data!$F$2:$F$4115, "successful",Data!$D$2:$D$4115, "&gt;=5000", Data!$D$2:$D$4115,"&lt;10000")</f>
        <v>381</v>
      </c>
      <c r="C4" s="12">
        <f>COUNTIFS(Data!$F$2:$F$4115, "failed",Data!$D$2:$D$4115, "&gt;=5000", Data!$D$2:$D$4115,"&lt;10000")</f>
        <v>283</v>
      </c>
      <c r="D4" s="12">
        <f>COUNTIFS(Data!$F$2:$F$4115, "cancelled",Data!$D$2:$D$4115, "&gt;=5000", Data!$D$2:$D$4115,"&lt;10000")</f>
        <v>52</v>
      </c>
      <c r="E4" s="12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8385</v>
      </c>
      <c r="B5">
        <f>COUNTIFS(Data!$F$2:$F$4115, "successful",Data!$D$2:$D$4115, "&gt;=10000", Data!$D$2:$D$4115,"&lt;15000")</f>
        <v>168</v>
      </c>
      <c r="C5">
        <f>COUNTIFS(Data!$F$2:$F$4115, "failed",Data!$D$2:$D$4115, "&gt;=10000", Data!$D$2:$D$4115,"&lt;15000")</f>
        <v>144</v>
      </c>
      <c r="D5">
        <f>COUNTIFS(Data!$F$2:$F$4115, "cancelled",Data!$D$2:$D$4115, "&gt;=10000", Data!$D$2:$D$4115,"&lt;15000")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8399</v>
      </c>
      <c r="B6">
        <f>COUNTIFS(Data!$F$2:$F$4115, "successful",Data!$D$2:$D$4115, "&gt;=15000", Data!$D$2:$D$4115,"&lt;20000")</f>
        <v>94</v>
      </c>
      <c r="C6">
        <f>COUNTIFS(Data!$F$2:$F$4115, "failed",Data!$D$2:$D$4115, "&gt;=15000", Data!$D$2:$D$4115,"&lt;20000")</f>
        <v>90</v>
      </c>
      <c r="D6">
        <f>COUNTIFS(Data!$F$2:$F$4115, "cancelled",Data!$D$2:$D$4115, "&gt;=15000", Data!$D$2:$D$4115,"&lt;20000")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8386</v>
      </c>
      <c r="B7">
        <f>COUNTIFS(Data!$F$2:$F$4115, "successful",Data!$D$2:$D$4115, "&gt;=20000", Data!$D$2:$D$4115,"&lt;25000")</f>
        <v>62</v>
      </c>
      <c r="C7">
        <f>COUNTIFS(Data!$F$2:$F$4115, "failed",Data!$D$2:$D$4115, "&gt;=20000", Data!$D$2:$D$4115,"&lt;25000")</f>
        <v>72</v>
      </c>
      <c r="D7">
        <f>COUNTIFS(Data!$F$2:$F$4115, "cancelled",Data!$D$2:$D$4115, "&gt;=20000", Data!$D$2:$D$4115,"&lt;25000")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8387</v>
      </c>
      <c r="B8">
        <f>COUNTIFS(Data!$F$2:$F$4115, "successful",Data!$D$2:$D$4115, "&gt;=25000", Data!$D$2:$D$4115,"&lt;30000")</f>
        <v>55</v>
      </c>
      <c r="C8">
        <f>COUNTIFS(Data!$F$2:$F$4115, "failed",Data!$D$2:$D$4115, "&gt;=25000", Data!$D$2:$D$4115,"&lt;30000")</f>
        <v>64</v>
      </c>
      <c r="D8">
        <f>COUNTIFS(Data!$F$2:$F$4115, "cancelled",Data!$D$2:$D$4115, "&gt;=25000", Data!$D$2:$D$4115,"&lt;30000")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8388</v>
      </c>
      <c r="B9">
        <f>COUNTIFS(Data!$F$2:$F$4115, "successful",Data!$D$2:$D$4115, "&gt;=30000", Data!$D$2:$D$4115,"&lt;35000")</f>
        <v>32</v>
      </c>
      <c r="C9">
        <f>COUNTIFS(Data!$F$2:$F$4115, "failed",Data!$D$2:$D$4115, "&gt;=30000", Data!$D$2:$D$4115,"&lt;35000")</f>
        <v>37</v>
      </c>
      <c r="D9">
        <f>COUNTIFS(Data!$F$2:$F$4115, "cancelled",Data!$D$2:$D$4115, "&gt;=30000", Data!$D$2:$D$4115,"&lt;35000")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8389</v>
      </c>
      <c r="B10">
        <f>COUNTIFS(Data!$F$2:$F$4115, "successful",Data!$D$2:$D$4115, "&gt;=35000", Data!$D$2:$D$4115,"&lt;40000")</f>
        <v>26</v>
      </c>
      <c r="C10">
        <f>COUNTIFS(Data!$F$2:$F$4115, "failed",Data!$D$2:$D$4115, "&gt;=35000", Data!$D$2:$D$4115,"&lt;40000")</f>
        <v>22</v>
      </c>
      <c r="D10">
        <f>COUNTIFS(Data!$F$2:$F$4115, "cancelled",Data!$D$2:$D$4115, "&gt;=35000", Data!$D$2:$D$4115,"&lt;40000")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8390</v>
      </c>
      <c r="B11">
        <f>COUNTIFS(Data!$F$2:$F$4115, "successful",Data!$D$2:$D$4115, "&gt;=40000", Data!$D$2:$D$4115,"&lt;45000")</f>
        <v>21</v>
      </c>
      <c r="C11">
        <f>COUNTIFS(Data!$F$2:$F$4115, "failed",Data!$D$2:$D$4115, "&gt;=40000", Data!$D$2:$D$4115,"&lt;45000")</f>
        <v>16</v>
      </c>
      <c r="D11">
        <f>COUNTIFS(Data!$F$2:$F$4115, "cancelled",Data!$D$2:$D$4115, "&gt;=40000", Data!$D$2:$D$4115,"&lt;45000")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8391</v>
      </c>
      <c r="B12">
        <f>COUNTIFS(Data!$F$2:$F$4115, "successful",Data!$D$2:$D$4115, "&gt;=45000", Data!$D$2:$D$4115,"&lt;50000")</f>
        <v>6</v>
      </c>
      <c r="C12">
        <f>COUNTIFS(Data!$F$2:$F$4115, "failed",Data!$D$2:$D$4115, "&gt;=45000", Data!$D$2:$D$4115,"&lt;50000")</f>
        <v>11</v>
      </c>
      <c r="D12">
        <f>COUNTIFS(Data!$F$2:$F$4115, "cancelled",Data!$D$2:$D$4115, "&gt;=45000", Data!$D$2:$D$4115,"&lt;50000")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8400</v>
      </c>
      <c r="B13">
        <f>COUNTIFS(Data!$F$2:$F$4115, "successful",Data!$D$2:$D$4115, "&gt;=50000")</f>
        <v>86</v>
      </c>
      <c r="C13">
        <f>COUNTIFS(Data!$F$2:$F$4115, "failed",Data!$D$2:$D$4115, "&gt;=50000")</f>
        <v>258</v>
      </c>
      <c r="D13">
        <f>COUNTIFS(Data!$F$2:$F$4115, "cancelled",Data!$D$2:$D$4115,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Category</vt:lpstr>
      <vt:lpstr>Pivot - Sub-Category</vt:lpstr>
      <vt:lpstr>Pivot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navba</cp:lastModifiedBy>
  <dcterms:created xsi:type="dcterms:W3CDTF">2017-04-20T15:17:24Z</dcterms:created>
  <dcterms:modified xsi:type="dcterms:W3CDTF">2018-01-17T02:31:07Z</dcterms:modified>
</cp:coreProperties>
</file>